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75" windowWidth="23715" windowHeight="10545" activeTab="1"/>
  </bookViews>
  <sheets>
    <sheet name="Param" sheetId="1" r:id="rId1"/>
    <sheet name="Planning prévisionnel" sheetId="3" r:id="rId2"/>
    <sheet name="Data" sheetId="4" r:id="rId3"/>
    <sheet name="Semaine" sheetId="2" r:id="rId4"/>
  </sheets>
  <definedNames>
    <definedName name="Férié">Param!$H$2:$H$15</definedName>
    <definedName name="_xlnm.Print_Titles" localSheetId="3">Semaine!$B:$B</definedName>
    <definedName name="List_Evenement">OFFSET(Param!$B$2,,,COUNTA(Param!$B:$B)-1)</definedName>
    <definedName name="List_Fonction">OFFSET(Param!$A$2,,,COUNTA(Param!$A:$A)-1)</definedName>
    <definedName name="List_Personne">OFFSET(Param!$D$2,,,COUNTA(Param!$D:$D)-1)</definedName>
    <definedName name="mois_toupie">Param!$J$2:$K$13</definedName>
    <definedName name="N°_année">Param!$M$2:$N$18</definedName>
    <definedName name="Tableau_Fonct">Param!$D$2:$E$13</definedName>
  </definedNames>
  <calcPr calcId="145621"/>
</workbook>
</file>

<file path=xl/calcChain.xml><?xml version="1.0" encoding="utf-8"?>
<calcChain xmlns="http://schemas.openxmlformats.org/spreadsheetml/2006/main">
  <c r="DP10" i="3" l="1"/>
  <c r="C49" i="3"/>
  <c r="G49" i="3"/>
  <c r="I49" i="3"/>
  <c r="K49" i="3"/>
  <c r="M49" i="3"/>
  <c r="O49" i="3"/>
  <c r="Q49" i="3"/>
  <c r="S49" i="3"/>
  <c r="U49" i="3"/>
  <c r="W49" i="3"/>
  <c r="Y49" i="3"/>
  <c r="AA49" i="3"/>
  <c r="AC49" i="3"/>
  <c r="AE49" i="3"/>
  <c r="AG49" i="3"/>
  <c r="AI49" i="3"/>
  <c r="AK49" i="3"/>
  <c r="AM49" i="3"/>
  <c r="AO49" i="3"/>
  <c r="AQ49" i="3"/>
  <c r="AS49" i="3"/>
  <c r="AU49" i="3"/>
  <c r="AW49" i="3"/>
  <c r="AY49" i="3"/>
  <c r="BA49" i="3"/>
  <c r="BC49" i="3"/>
  <c r="BE49" i="3"/>
  <c r="BG49" i="3"/>
  <c r="BI49" i="3"/>
  <c r="BK49" i="3"/>
  <c r="BM49" i="3"/>
  <c r="BO49" i="3"/>
  <c r="BQ49" i="3"/>
  <c r="BS49" i="3"/>
  <c r="BU49" i="3"/>
  <c r="BW49" i="3"/>
  <c r="BY49" i="3"/>
  <c r="CA49" i="3"/>
  <c r="CC49" i="3"/>
  <c r="CE49" i="3"/>
  <c r="CG49" i="3"/>
  <c r="CI49" i="3"/>
  <c r="CK49" i="3"/>
  <c r="CM49" i="3"/>
  <c r="G50" i="3"/>
  <c r="I50" i="3"/>
  <c r="K50" i="3"/>
  <c r="M50" i="3"/>
  <c r="O50" i="3"/>
  <c r="Q50" i="3"/>
  <c r="S50" i="3"/>
  <c r="U50" i="3"/>
  <c r="W50" i="3"/>
  <c r="Y50" i="3"/>
  <c r="AA50" i="3"/>
  <c r="AC50" i="3"/>
  <c r="AE50" i="3"/>
  <c r="AG50" i="3"/>
  <c r="AI50" i="3"/>
  <c r="AK50" i="3"/>
  <c r="AM50" i="3"/>
  <c r="AO50" i="3"/>
  <c r="AQ50" i="3"/>
  <c r="AS50" i="3"/>
  <c r="AU50" i="3"/>
  <c r="AW50" i="3"/>
  <c r="AY50" i="3"/>
  <c r="BA50" i="3"/>
  <c r="BC50" i="3"/>
  <c r="BE50" i="3"/>
  <c r="BG50" i="3"/>
  <c r="BI50" i="3"/>
  <c r="BK50" i="3"/>
  <c r="BM50" i="3"/>
  <c r="BO50" i="3"/>
  <c r="BQ50" i="3"/>
  <c r="BS50" i="3"/>
  <c r="BU50" i="3"/>
  <c r="BW50" i="3"/>
  <c r="BY50" i="3"/>
  <c r="CA50" i="3"/>
  <c r="CC50" i="3"/>
  <c r="CE50" i="3"/>
  <c r="CG50" i="3"/>
  <c r="CI50" i="3"/>
  <c r="CK50" i="3"/>
  <c r="CM50" i="3"/>
  <c r="G51" i="3"/>
  <c r="I51" i="3"/>
  <c r="K51" i="3"/>
  <c r="M51" i="3"/>
  <c r="O51" i="3"/>
  <c r="Q51" i="3"/>
  <c r="S51" i="3"/>
  <c r="U51" i="3"/>
  <c r="W51" i="3"/>
  <c r="Y51" i="3"/>
  <c r="AA51" i="3"/>
  <c r="AC51" i="3"/>
  <c r="AE51" i="3"/>
  <c r="AG51" i="3"/>
  <c r="AI51" i="3"/>
  <c r="AK51" i="3"/>
  <c r="AM51" i="3"/>
  <c r="AO51" i="3"/>
  <c r="AQ51" i="3"/>
  <c r="AS51" i="3"/>
  <c r="AU51" i="3"/>
  <c r="AW51" i="3"/>
  <c r="AY51" i="3"/>
  <c r="BA51" i="3"/>
  <c r="BC51" i="3"/>
  <c r="BE51" i="3"/>
  <c r="BG51" i="3"/>
  <c r="BI51" i="3"/>
  <c r="BK51" i="3"/>
  <c r="BM51" i="3"/>
  <c r="BO51" i="3"/>
  <c r="BQ51" i="3"/>
  <c r="BS51" i="3"/>
  <c r="BU51" i="3"/>
  <c r="BW51" i="3"/>
  <c r="BY51" i="3"/>
  <c r="CA51" i="3"/>
  <c r="CC51" i="3"/>
  <c r="CE51" i="3"/>
  <c r="CG51" i="3"/>
  <c r="CI51" i="3"/>
  <c r="CK51" i="3"/>
  <c r="CM51" i="3"/>
  <c r="G52" i="3"/>
  <c r="I52" i="3"/>
  <c r="K52" i="3"/>
  <c r="M52" i="3"/>
  <c r="O52" i="3"/>
  <c r="Q52" i="3"/>
  <c r="S52" i="3"/>
  <c r="U52" i="3"/>
  <c r="W52" i="3"/>
  <c r="Y52" i="3"/>
  <c r="AA52" i="3"/>
  <c r="AC52" i="3"/>
  <c r="AE52" i="3"/>
  <c r="AG52" i="3"/>
  <c r="AI52" i="3"/>
  <c r="AK52" i="3"/>
  <c r="AM52" i="3"/>
  <c r="AO52" i="3"/>
  <c r="AQ52" i="3"/>
  <c r="AS52" i="3"/>
  <c r="AU52" i="3"/>
  <c r="AW52" i="3"/>
  <c r="AY52" i="3"/>
  <c r="BA52" i="3"/>
  <c r="BC52" i="3"/>
  <c r="BE52" i="3"/>
  <c r="BG52" i="3"/>
  <c r="BI52" i="3"/>
  <c r="BK52" i="3"/>
  <c r="BM52" i="3"/>
  <c r="BO52" i="3"/>
  <c r="BQ52" i="3"/>
  <c r="BS52" i="3"/>
  <c r="BU52" i="3"/>
  <c r="BW52" i="3"/>
  <c r="BY52" i="3"/>
  <c r="CA52" i="3"/>
  <c r="CC52" i="3"/>
  <c r="CE52" i="3"/>
  <c r="CG52" i="3"/>
  <c r="CI52" i="3"/>
  <c r="CK52" i="3"/>
  <c r="CM52" i="3"/>
  <c r="G53" i="3"/>
  <c r="I53" i="3"/>
  <c r="K53" i="3"/>
  <c r="M53" i="3"/>
  <c r="O53" i="3"/>
  <c r="Q53" i="3"/>
  <c r="S53" i="3"/>
  <c r="U53" i="3"/>
  <c r="W53" i="3"/>
  <c r="Y53" i="3"/>
  <c r="AA53" i="3"/>
  <c r="AC53" i="3"/>
  <c r="AE53" i="3"/>
  <c r="AG53" i="3"/>
  <c r="AI53" i="3"/>
  <c r="AK53" i="3"/>
  <c r="AM53" i="3"/>
  <c r="AO53" i="3"/>
  <c r="AQ53" i="3"/>
  <c r="AS53" i="3"/>
  <c r="AU53" i="3"/>
  <c r="AW53" i="3"/>
  <c r="AY53" i="3"/>
  <c r="BA53" i="3"/>
  <c r="BC53" i="3"/>
  <c r="BE53" i="3"/>
  <c r="BG53" i="3"/>
  <c r="BI53" i="3"/>
  <c r="BK53" i="3"/>
  <c r="BM53" i="3"/>
  <c r="BO53" i="3"/>
  <c r="BQ53" i="3"/>
  <c r="BS53" i="3"/>
  <c r="BU53" i="3"/>
  <c r="BW53" i="3"/>
  <c r="BY53" i="3"/>
  <c r="CA53" i="3"/>
  <c r="CC53" i="3"/>
  <c r="CE53" i="3"/>
  <c r="CG53" i="3"/>
  <c r="CI53" i="3"/>
  <c r="CK53" i="3"/>
  <c r="CM53" i="3"/>
  <c r="G54" i="3"/>
  <c r="I54" i="3"/>
  <c r="K54" i="3"/>
  <c r="M54" i="3"/>
  <c r="O54" i="3"/>
  <c r="Q54" i="3"/>
  <c r="S54" i="3"/>
  <c r="U54" i="3"/>
  <c r="W54" i="3"/>
  <c r="Y54" i="3"/>
  <c r="AA54" i="3"/>
  <c r="AC54" i="3"/>
  <c r="AE54" i="3"/>
  <c r="AG54" i="3"/>
  <c r="AI54" i="3"/>
  <c r="AK54" i="3"/>
  <c r="AM54" i="3"/>
  <c r="AO54" i="3"/>
  <c r="AQ54" i="3"/>
  <c r="AS54" i="3"/>
  <c r="AU54" i="3"/>
  <c r="AW54" i="3"/>
  <c r="AY54" i="3"/>
  <c r="BA54" i="3"/>
  <c r="BC54" i="3"/>
  <c r="BE54" i="3"/>
  <c r="BG54" i="3"/>
  <c r="BI54" i="3"/>
  <c r="BK54" i="3"/>
  <c r="BM54" i="3"/>
  <c r="BO54" i="3"/>
  <c r="BQ54" i="3"/>
  <c r="BS54" i="3"/>
  <c r="BU54" i="3"/>
  <c r="BW54" i="3"/>
  <c r="BY54" i="3"/>
  <c r="CA54" i="3"/>
  <c r="CC54" i="3"/>
  <c r="CE54" i="3"/>
  <c r="CG54" i="3"/>
  <c r="CI54" i="3"/>
  <c r="CK54" i="3"/>
  <c r="CM54" i="3"/>
  <c r="G55" i="3"/>
  <c r="I55" i="3"/>
  <c r="K55" i="3"/>
  <c r="M55" i="3"/>
  <c r="O55" i="3"/>
  <c r="Q55" i="3"/>
  <c r="S55" i="3"/>
  <c r="U55" i="3"/>
  <c r="W55" i="3"/>
  <c r="Y55" i="3"/>
  <c r="AA55" i="3"/>
  <c r="AC55" i="3"/>
  <c r="AE55" i="3"/>
  <c r="AG55" i="3"/>
  <c r="AI55" i="3"/>
  <c r="AK55" i="3"/>
  <c r="AM55" i="3"/>
  <c r="AO55" i="3"/>
  <c r="AQ55" i="3"/>
  <c r="AS55" i="3"/>
  <c r="AU55" i="3"/>
  <c r="AW55" i="3"/>
  <c r="AY55" i="3"/>
  <c r="BA55" i="3"/>
  <c r="BC55" i="3"/>
  <c r="BE55" i="3"/>
  <c r="BG55" i="3"/>
  <c r="BI55" i="3"/>
  <c r="BK55" i="3"/>
  <c r="BM55" i="3"/>
  <c r="BO55" i="3"/>
  <c r="BQ55" i="3"/>
  <c r="BS55" i="3"/>
  <c r="BU55" i="3"/>
  <c r="BW55" i="3"/>
  <c r="BY55" i="3"/>
  <c r="CA55" i="3"/>
  <c r="CC55" i="3"/>
  <c r="CE55" i="3"/>
  <c r="CG55" i="3"/>
  <c r="CI55" i="3"/>
  <c r="CK55" i="3"/>
  <c r="CM55" i="3"/>
  <c r="G56" i="3"/>
  <c r="I56" i="3"/>
  <c r="K56" i="3"/>
  <c r="M56" i="3"/>
  <c r="O56" i="3"/>
  <c r="Q56" i="3"/>
  <c r="S56" i="3"/>
  <c r="U56" i="3"/>
  <c r="W56" i="3"/>
  <c r="Y56" i="3"/>
  <c r="AA56" i="3"/>
  <c r="AC56" i="3"/>
  <c r="AE56" i="3"/>
  <c r="AG56" i="3"/>
  <c r="AI56" i="3"/>
  <c r="AK56" i="3"/>
  <c r="AM56" i="3"/>
  <c r="AO56" i="3"/>
  <c r="AQ56" i="3"/>
  <c r="AS56" i="3"/>
  <c r="AU56" i="3"/>
  <c r="AW56" i="3"/>
  <c r="AY56" i="3"/>
  <c r="BA56" i="3"/>
  <c r="BC56" i="3"/>
  <c r="BE56" i="3"/>
  <c r="BG56" i="3"/>
  <c r="BI56" i="3"/>
  <c r="BK56" i="3"/>
  <c r="BM56" i="3"/>
  <c r="BO56" i="3"/>
  <c r="BQ56" i="3"/>
  <c r="BS56" i="3"/>
  <c r="BU56" i="3"/>
  <c r="BW56" i="3"/>
  <c r="BY56" i="3"/>
  <c r="CA56" i="3"/>
  <c r="CC56" i="3"/>
  <c r="CE56" i="3"/>
  <c r="CG56" i="3"/>
  <c r="CI56" i="3"/>
  <c r="CK56" i="3"/>
  <c r="CM56" i="3"/>
  <c r="E55" i="3"/>
  <c r="E49" i="3"/>
  <c r="E50" i="3"/>
  <c r="E51" i="3"/>
  <c r="E52" i="3"/>
  <c r="E53" i="3"/>
  <c r="E54" i="3"/>
  <c r="E56" i="3"/>
  <c r="C51" i="3"/>
  <c r="C52" i="3"/>
  <c r="C53" i="3"/>
  <c r="C54" i="3"/>
  <c r="C55" i="3"/>
  <c r="C56" i="3"/>
  <c r="C50" i="3"/>
  <c r="E47" i="3" l="1"/>
  <c r="CK47" i="3"/>
  <c r="CG47" i="3"/>
  <c r="CC47" i="3"/>
  <c r="BY47" i="3"/>
  <c r="BU47" i="3"/>
  <c r="BQ47" i="3"/>
  <c r="BM47" i="3"/>
  <c r="BI47" i="3"/>
  <c r="BE47" i="3"/>
  <c r="BA47" i="3"/>
  <c r="AW47" i="3"/>
  <c r="AS47" i="3"/>
  <c r="AO47" i="3"/>
  <c r="AK47" i="3"/>
  <c r="AG47" i="3"/>
  <c r="AC47" i="3"/>
  <c r="Y47" i="3"/>
  <c r="U47" i="3"/>
  <c r="Q47" i="3"/>
  <c r="M47" i="3"/>
  <c r="I47" i="3"/>
  <c r="C47" i="3"/>
  <c r="CM47" i="3"/>
  <c r="CI47" i="3"/>
  <c r="CE47" i="3"/>
  <c r="CA47" i="3"/>
  <c r="BW47" i="3"/>
  <c r="BS47" i="3"/>
  <c r="BO47" i="3"/>
  <c r="BK47" i="3"/>
  <c r="BG47" i="3"/>
  <c r="BC47" i="3"/>
  <c r="AY47" i="3"/>
  <c r="AU47" i="3"/>
  <c r="AQ47" i="3"/>
  <c r="AM47" i="3"/>
  <c r="AI47" i="3"/>
  <c r="AE47" i="3"/>
  <c r="AA47" i="3"/>
  <c r="W47" i="3"/>
  <c r="S47" i="3"/>
  <c r="O47" i="3"/>
  <c r="K47" i="3"/>
  <c r="G47" i="3"/>
  <c r="H4" i="3"/>
  <c r="H15" i="1" s="1"/>
  <c r="D4" i="3"/>
  <c r="B43" i="3"/>
  <c r="B45" i="3" s="1"/>
  <c r="B40" i="3"/>
  <c r="B42" i="3" s="1"/>
  <c r="B37" i="3"/>
  <c r="B39" i="3" s="1"/>
  <c r="B34" i="3"/>
  <c r="B36" i="3" s="1"/>
  <c r="B31" i="3"/>
  <c r="B33" i="3" s="1"/>
  <c r="B28" i="3"/>
  <c r="B30" i="3" s="1"/>
  <c r="B25" i="3"/>
  <c r="B27" i="3" s="1"/>
  <c r="B22" i="3"/>
  <c r="B24" i="3" s="1"/>
  <c r="B19" i="3"/>
  <c r="B21" i="3" s="1"/>
  <c r="B16" i="3"/>
  <c r="B18" i="3" s="1"/>
  <c r="B13" i="3"/>
  <c r="B15" i="3" s="1"/>
  <c r="B10" i="3"/>
  <c r="B12" i="3" s="1"/>
  <c r="B42" i="2"/>
  <c r="B39" i="2"/>
  <c r="B36" i="2"/>
  <c r="B33" i="2"/>
  <c r="B30" i="2"/>
  <c r="B27" i="2"/>
  <c r="B24" i="2"/>
  <c r="B21" i="2"/>
  <c r="B18" i="2"/>
  <c r="B15" i="2"/>
  <c r="B12" i="2"/>
  <c r="B9" i="2"/>
  <c r="B5" i="2"/>
  <c r="Q9" i="3" l="1"/>
  <c r="O9" i="3" s="1"/>
  <c r="H14" i="1"/>
  <c r="H7" i="1"/>
  <c r="H13" i="1"/>
  <c r="H3" i="1"/>
  <c r="H11" i="1"/>
  <c r="H2" i="1"/>
  <c r="H4" i="1"/>
  <c r="H9" i="1" s="1"/>
  <c r="H6" i="1"/>
  <c r="H10" i="1"/>
  <c r="H12" i="1"/>
  <c r="E8" i="3" l="1"/>
  <c r="S8" i="3"/>
  <c r="Q8" i="3"/>
  <c r="M9" i="3"/>
  <c r="K9" i="3" s="1"/>
  <c r="I9" i="3" s="1"/>
  <c r="G9" i="3" s="1"/>
  <c r="E9" i="3" s="1"/>
  <c r="C9" i="3" s="1"/>
  <c r="C8" i="3"/>
  <c r="H5" i="1"/>
  <c r="H8" i="1"/>
  <c r="O7" i="3"/>
  <c r="R9" i="3"/>
  <c r="P9" i="3"/>
  <c r="N9" i="3" l="1"/>
  <c r="L9" i="3"/>
  <c r="Q7" i="3"/>
  <c r="S9" i="3"/>
  <c r="U9" i="3" s="1"/>
  <c r="M7" i="3"/>
  <c r="S7" i="3" l="1"/>
  <c r="J9" i="3"/>
  <c r="K7" i="3"/>
  <c r="T9" i="3"/>
  <c r="V9" i="3"/>
  <c r="W9" i="3"/>
  <c r="U7" i="3"/>
  <c r="H9" i="3" l="1"/>
  <c r="I7" i="3"/>
  <c r="X9" i="3"/>
  <c r="W7" i="3"/>
  <c r="Y9" i="3"/>
  <c r="G7" i="3" l="1"/>
  <c r="F9" i="3"/>
  <c r="Z9" i="3"/>
  <c r="AA9" i="3"/>
  <c r="Y7" i="3"/>
  <c r="D9" i="3" l="1"/>
  <c r="E7" i="3"/>
  <c r="AB9" i="3"/>
  <c r="AA7" i="3"/>
  <c r="AC9" i="3"/>
  <c r="C7" i="3" l="1"/>
  <c r="AD9" i="3"/>
  <c r="AE9" i="3"/>
  <c r="AC7" i="3"/>
  <c r="AF9" i="3" l="1"/>
  <c r="AE7" i="3"/>
  <c r="AG9" i="3"/>
  <c r="AH9" i="3" l="1"/>
  <c r="AI9" i="3"/>
  <c r="AG7" i="3"/>
  <c r="AJ9" i="3" l="1"/>
  <c r="AI7" i="3"/>
  <c r="AK9" i="3"/>
  <c r="AL9" i="3" l="1"/>
  <c r="AM9" i="3"/>
  <c r="AK7" i="3"/>
  <c r="AN9" i="3" l="1"/>
  <c r="AM7" i="3"/>
  <c r="AO9" i="3"/>
  <c r="AP9" i="3" l="1"/>
  <c r="AQ9" i="3"/>
  <c r="AO7" i="3"/>
  <c r="AR9" i="3" l="1"/>
  <c r="AQ7" i="3"/>
  <c r="AS9" i="3"/>
  <c r="AT9" i="3" l="1"/>
  <c r="AU9" i="3"/>
  <c r="AS7" i="3"/>
  <c r="AV9" i="3" l="1"/>
  <c r="AU7" i="3"/>
  <c r="AW9" i="3"/>
  <c r="AX9" i="3" l="1"/>
  <c r="AY9" i="3"/>
  <c r="AW7" i="3"/>
  <c r="AZ9" i="3" l="1"/>
  <c r="AY7" i="3"/>
  <c r="BA9" i="3"/>
  <c r="BB9" i="3" l="1"/>
  <c r="BC9" i="3"/>
  <c r="BA7" i="3"/>
  <c r="BD9" i="3" l="1"/>
  <c r="BC7" i="3"/>
  <c r="BE9" i="3"/>
  <c r="BF9" i="3" l="1"/>
  <c r="BG9" i="3"/>
  <c r="BE7" i="3"/>
  <c r="BH9" i="3" l="1"/>
  <c r="BG7" i="3"/>
  <c r="BI9" i="3"/>
  <c r="BJ9" i="3" l="1"/>
  <c r="BK9" i="3"/>
  <c r="BI7" i="3"/>
  <c r="BL9" i="3" l="1"/>
  <c r="BK7" i="3"/>
  <c r="BM9" i="3"/>
  <c r="BN9" i="3" l="1"/>
  <c r="BO9" i="3"/>
  <c r="BM7" i="3"/>
  <c r="BP9" i="3" l="1"/>
  <c r="BO7" i="3"/>
  <c r="BQ9" i="3"/>
  <c r="BR9" i="3" l="1"/>
  <c r="BS9" i="3"/>
  <c r="BQ7" i="3"/>
  <c r="BT9" i="3" l="1"/>
  <c r="BS7" i="3"/>
  <c r="BU9" i="3"/>
  <c r="BU8" i="3" s="1"/>
  <c r="BV9" i="3" l="1"/>
  <c r="BW9" i="3"/>
  <c r="BW8" i="3" s="1"/>
  <c r="BU7" i="3"/>
  <c r="BX9" i="3" l="1"/>
  <c r="BW7" i="3"/>
  <c r="BY9" i="3"/>
  <c r="BY8" i="3" s="1"/>
  <c r="BZ9" i="3" l="1"/>
  <c r="CA9" i="3"/>
  <c r="CA8" i="3" s="1"/>
  <c r="BY7" i="3"/>
  <c r="CB9" i="3" l="1"/>
  <c r="CA7" i="3"/>
  <c r="CC9" i="3"/>
  <c r="CC8" i="3" s="1"/>
  <c r="CD9" i="3" l="1"/>
  <c r="CE9" i="3"/>
  <c r="CC7" i="3"/>
  <c r="CF9" i="3" l="1"/>
  <c r="CE7" i="3"/>
  <c r="CG9" i="3"/>
  <c r="CH9" i="3" l="1"/>
  <c r="CG7" i="3"/>
  <c r="CI9" i="3"/>
  <c r="CH12" i="2"/>
  <c r="CI12" i="2"/>
  <c r="CJ12" i="2"/>
  <c r="CK12" i="2"/>
  <c r="CL12" i="2"/>
  <c r="CH15" i="2"/>
  <c r="CI15" i="2"/>
  <c r="CJ15" i="2"/>
  <c r="CK15" i="2"/>
  <c r="CL15" i="2"/>
  <c r="CH18" i="2"/>
  <c r="CI18" i="2"/>
  <c r="CJ18" i="2"/>
  <c r="CK18" i="2"/>
  <c r="CL18" i="2"/>
  <c r="CH21" i="2"/>
  <c r="CI21" i="2"/>
  <c r="CJ21" i="2"/>
  <c r="CK21" i="2"/>
  <c r="CL21" i="2"/>
  <c r="CH24" i="2"/>
  <c r="CI24" i="2"/>
  <c r="CJ24" i="2"/>
  <c r="CK24" i="2"/>
  <c r="CL24" i="2"/>
  <c r="CH27" i="2"/>
  <c r="CI27" i="2"/>
  <c r="CJ27" i="2"/>
  <c r="CK27" i="2"/>
  <c r="CL27" i="2"/>
  <c r="CH30" i="2"/>
  <c r="CI30" i="2"/>
  <c r="CJ30" i="2"/>
  <c r="CK30" i="2"/>
  <c r="CL30" i="2"/>
  <c r="CH33" i="2"/>
  <c r="CI33" i="2"/>
  <c r="CJ33" i="2"/>
  <c r="CK33" i="2"/>
  <c r="CL33" i="2"/>
  <c r="CH36" i="2"/>
  <c r="CI36" i="2"/>
  <c r="CJ36" i="2"/>
  <c r="CK36" i="2"/>
  <c r="CL36" i="2"/>
  <c r="CH39" i="2"/>
  <c r="CI39" i="2"/>
  <c r="CJ39" i="2"/>
  <c r="CK39" i="2"/>
  <c r="CL39" i="2"/>
  <c r="CH42" i="2"/>
  <c r="CI42" i="2"/>
  <c r="CJ42" i="2"/>
  <c r="CK42" i="2"/>
  <c r="CL42" i="2"/>
  <c r="CL9" i="2"/>
  <c r="CK9" i="2"/>
  <c r="CJ9" i="2"/>
  <c r="CI9" i="2"/>
  <c r="CH9" i="2"/>
  <c r="B44" i="2"/>
  <c r="B41" i="2"/>
  <c r="B38" i="2"/>
  <c r="B35" i="2"/>
  <c r="B32" i="2"/>
  <c r="B29" i="2"/>
  <c r="B26" i="2"/>
  <c r="B23" i="2"/>
  <c r="B20" i="2"/>
  <c r="B17" i="2"/>
  <c r="B14" i="2"/>
  <c r="B11" i="2"/>
  <c r="CJ9" i="3" l="1"/>
  <c r="CI7" i="3"/>
  <c r="CK9" i="3"/>
  <c r="AZ11" i="2"/>
  <c r="BB11" i="2"/>
  <c r="BD11" i="2"/>
  <c r="BF11" i="2"/>
  <c r="BH11" i="2"/>
  <c r="BJ11" i="2"/>
  <c r="BL11" i="2"/>
  <c r="BP11" i="2"/>
  <c r="BR11" i="2"/>
  <c r="BT11" i="2"/>
  <c r="BV11" i="2"/>
  <c r="BX11" i="2"/>
  <c r="BZ11" i="2"/>
  <c r="CB11" i="2"/>
  <c r="AZ14" i="2"/>
  <c r="BB14" i="2"/>
  <c r="BD14" i="2"/>
  <c r="BF14" i="2"/>
  <c r="BH14" i="2"/>
  <c r="BJ14" i="2"/>
  <c r="BL14" i="2"/>
  <c r="BP14" i="2"/>
  <c r="BR14" i="2"/>
  <c r="BT14" i="2"/>
  <c r="BV14" i="2"/>
  <c r="BX14" i="2"/>
  <c r="BZ14" i="2"/>
  <c r="CB14" i="2"/>
  <c r="AZ17" i="2"/>
  <c r="BB17" i="2"/>
  <c r="BD17" i="2"/>
  <c r="BF17" i="2"/>
  <c r="BH17" i="2"/>
  <c r="BJ17" i="2"/>
  <c r="BL17" i="2"/>
  <c r="BP17" i="2"/>
  <c r="BR17" i="2"/>
  <c r="BT17" i="2"/>
  <c r="BV17" i="2"/>
  <c r="BX17" i="2"/>
  <c r="BZ17" i="2"/>
  <c r="CB17" i="2"/>
  <c r="AZ20" i="2"/>
  <c r="BB20" i="2"/>
  <c r="BD20" i="2"/>
  <c r="BF20" i="2"/>
  <c r="BH20" i="2"/>
  <c r="BJ20" i="2"/>
  <c r="BL20" i="2"/>
  <c r="BP20" i="2"/>
  <c r="BR20" i="2"/>
  <c r="BT20" i="2"/>
  <c r="BV20" i="2"/>
  <c r="BX20" i="2"/>
  <c r="BZ20" i="2"/>
  <c r="CB20" i="2"/>
  <c r="AZ23" i="2"/>
  <c r="BB23" i="2"/>
  <c r="BD23" i="2"/>
  <c r="BF23" i="2"/>
  <c r="BH23" i="2"/>
  <c r="BJ23" i="2"/>
  <c r="BL23" i="2"/>
  <c r="BP23" i="2"/>
  <c r="BR23" i="2"/>
  <c r="BT23" i="2"/>
  <c r="BV23" i="2"/>
  <c r="BX23" i="2"/>
  <c r="BZ23" i="2"/>
  <c r="CB23" i="2"/>
  <c r="AZ26" i="2"/>
  <c r="BB26" i="2"/>
  <c r="BD26" i="2"/>
  <c r="BF26" i="2"/>
  <c r="BH26" i="2"/>
  <c r="BJ26" i="2"/>
  <c r="BL26" i="2"/>
  <c r="BP26" i="2"/>
  <c r="BR26" i="2"/>
  <c r="BT26" i="2"/>
  <c r="BV26" i="2"/>
  <c r="BX26" i="2"/>
  <c r="BZ26" i="2"/>
  <c r="CB26" i="2"/>
  <c r="AZ29" i="2"/>
  <c r="BB29" i="2"/>
  <c r="BD29" i="2"/>
  <c r="BF29" i="2"/>
  <c r="BH29" i="2"/>
  <c r="BJ29" i="2"/>
  <c r="BL29" i="2"/>
  <c r="BP29" i="2"/>
  <c r="BR29" i="2"/>
  <c r="BT29" i="2"/>
  <c r="BV29" i="2"/>
  <c r="BX29" i="2"/>
  <c r="BZ29" i="2"/>
  <c r="CB29" i="2"/>
  <c r="AZ32" i="2"/>
  <c r="BB32" i="2"/>
  <c r="BD32" i="2"/>
  <c r="BF32" i="2"/>
  <c r="BH32" i="2"/>
  <c r="BJ32" i="2"/>
  <c r="BL32" i="2"/>
  <c r="BP32" i="2"/>
  <c r="BR32" i="2"/>
  <c r="BT32" i="2"/>
  <c r="BV32" i="2"/>
  <c r="BX32" i="2"/>
  <c r="BZ32" i="2"/>
  <c r="CB32" i="2"/>
  <c r="AZ35" i="2"/>
  <c r="BB35" i="2"/>
  <c r="BD35" i="2"/>
  <c r="BF35" i="2"/>
  <c r="BH35" i="2"/>
  <c r="BJ35" i="2"/>
  <c r="BL35" i="2"/>
  <c r="BP35" i="2"/>
  <c r="BR35" i="2"/>
  <c r="BT35" i="2"/>
  <c r="BV35" i="2"/>
  <c r="BX35" i="2"/>
  <c r="BZ35" i="2"/>
  <c r="CB35" i="2"/>
  <c r="AZ38" i="2"/>
  <c r="BB38" i="2"/>
  <c r="BD38" i="2"/>
  <c r="BF38" i="2"/>
  <c r="BH38" i="2"/>
  <c r="BJ38" i="2"/>
  <c r="BL38" i="2"/>
  <c r="BP38" i="2"/>
  <c r="BR38" i="2"/>
  <c r="BT38" i="2"/>
  <c r="BV38" i="2"/>
  <c r="BX38" i="2"/>
  <c r="BZ38" i="2"/>
  <c r="CB38" i="2"/>
  <c r="AZ41" i="2"/>
  <c r="BB41" i="2"/>
  <c r="BD41" i="2"/>
  <c r="BF41" i="2"/>
  <c r="BH41" i="2"/>
  <c r="BJ41" i="2"/>
  <c r="BL41" i="2"/>
  <c r="BP41" i="2"/>
  <c r="BR41" i="2"/>
  <c r="BT41" i="2"/>
  <c r="BV41" i="2"/>
  <c r="BX41" i="2"/>
  <c r="BZ41" i="2"/>
  <c r="CB41" i="2"/>
  <c r="AZ44" i="2"/>
  <c r="BB44" i="2"/>
  <c r="BD44" i="2"/>
  <c r="BF44" i="2"/>
  <c r="BH44" i="2"/>
  <c r="BJ44" i="2"/>
  <c r="BL44" i="2"/>
  <c r="BP44" i="2"/>
  <c r="BR44" i="2"/>
  <c r="BT44" i="2"/>
  <c r="BV44" i="2"/>
  <c r="BX44" i="2"/>
  <c r="BZ44" i="2"/>
  <c r="CB44" i="2"/>
  <c r="AJ11" i="2"/>
  <c r="AL11" i="2"/>
  <c r="AN11" i="2"/>
  <c r="AP11" i="2"/>
  <c r="AR11" i="2"/>
  <c r="AT11" i="2"/>
  <c r="AV11" i="2"/>
  <c r="AJ14" i="2"/>
  <c r="AL14" i="2"/>
  <c r="AN14" i="2"/>
  <c r="AP14" i="2"/>
  <c r="AR14" i="2"/>
  <c r="AT14" i="2"/>
  <c r="AV14" i="2"/>
  <c r="AJ17" i="2"/>
  <c r="AL17" i="2"/>
  <c r="AN17" i="2"/>
  <c r="AP17" i="2"/>
  <c r="AR17" i="2"/>
  <c r="AT17" i="2"/>
  <c r="AV17" i="2"/>
  <c r="AJ20" i="2"/>
  <c r="AL20" i="2"/>
  <c r="AN20" i="2"/>
  <c r="AP20" i="2"/>
  <c r="AR20" i="2"/>
  <c r="AT20" i="2"/>
  <c r="AV20" i="2"/>
  <c r="AJ23" i="2"/>
  <c r="AL23" i="2"/>
  <c r="AN23" i="2"/>
  <c r="AP23" i="2"/>
  <c r="AR23" i="2"/>
  <c r="AT23" i="2"/>
  <c r="AV23" i="2"/>
  <c r="AJ26" i="2"/>
  <c r="AL26" i="2"/>
  <c r="AN26" i="2"/>
  <c r="AP26" i="2"/>
  <c r="AR26" i="2"/>
  <c r="AT26" i="2"/>
  <c r="AV26" i="2"/>
  <c r="AJ29" i="2"/>
  <c r="AL29" i="2"/>
  <c r="AN29" i="2"/>
  <c r="AP29" i="2"/>
  <c r="AR29" i="2"/>
  <c r="AT29" i="2"/>
  <c r="AV29" i="2"/>
  <c r="AJ32" i="2"/>
  <c r="AL32" i="2"/>
  <c r="AN32" i="2"/>
  <c r="AP32" i="2"/>
  <c r="AR32" i="2"/>
  <c r="AT32" i="2"/>
  <c r="AV32" i="2"/>
  <c r="AJ35" i="2"/>
  <c r="AL35" i="2"/>
  <c r="AN35" i="2"/>
  <c r="AP35" i="2"/>
  <c r="AR35" i="2"/>
  <c r="AT35" i="2"/>
  <c r="AV35" i="2"/>
  <c r="AJ38" i="2"/>
  <c r="AL38" i="2"/>
  <c r="AN38" i="2"/>
  <c r="AP38" i="2"/>
  <c r="AR38" i="2"/>
  <c r="AT38" i="2"/>
  <c r="AV38" i="2"/>
  <c r="AJ41" i="2"/>
  <c r="AL41" i="2"/>
  <c r="AN41" i="2"/>
  <c r="AP41" i="2"/>
  <c r="AR41" i="2"/>
  <c r="AT41" i="2"/>
  <c r="AV41" i="2"/>
  <c r="AJ44" i="2"/>
  <c r="AL44" i="2"/>
  <c r="AN44" i="2"/>
  <c r="AP44" i="2"/>
  <c r="AR44" i="2"/>
  <c r="AT44" i="2"/>
  <c r="AV44" i="2"/>
  <c r="T11" i="2"/>
  <c r="V11" i="2"/>
  <c r="X11" i="2"/>
  <c r="Z11" i="2"/>
  <c r="AB11" i="2"/>
  <c r="AD11" i="2"/>
  <c r="AF11" i="2"/>
  <c r="T14" i="2"/>
  <c r="V14" i="2"/>
  <c r="X14" i="2"/>
  <c r="Z14" i="2"/>
  <c r="AB14" i="2"/>
  <c r="AD14" i="2"/>
  <c r="AF14" i="2"/>
  <c r="T17" i="2"/>
  <c r="V17" i="2"/>
  <c r="X17" i="2"/>
  <c r="Z17" i="2"/>
  <c r="AB17" i="2"/>
  <c r="AD17" i="2"/>
  <c r="AF17" i="2"/>
  <c r="T20" i="2"/>
  <c r="V20" i="2"/>
  <c r="X20" i="2"/>
  <c r="Z20" i="2"/>
  <c r="AB20" i="2"/>
  <c r="AD20" i="2"/>
  <c r="AF20" i="2"/>
  <c r="T23" i="2"/>
  <c r="V23" i="2"/>
  <c r="X23" i="2"/>
  <c r="Z23" i="2"/>
  <c r="AB23" i="2"/>
  <c r="AD23" i="2"/>
  <c r="AF23" i="2"/>
  <c r="T26" i="2"/>
  <c r="V26" i="2"/>
  <c r="X26" i="2"/>
  <c r="Z26" i="2"/>
  <c r="AB26" i="2"/>
  <c r="AD26" i="2"/>
  <c r="AF26" i="2"/>
  <c r="T29" i="2"/>
  <c r="V29" i="2"/>
  <c r="X29" i="2"/>
  <c r="Z29" i="2"/>
  <c r="AB29" i="2"/>
  <c r="AD29" i="2"/>
  <c r="AF29" i="2"/>
  <c r="T32" i="2"/>
  <c r="V32" i="2"/>
  <c r="X32" i="2"/>
  <c r="Z32" i="2"/>
  <c r="AB32" i="2"/>
  <c r="AD32" i="2"/>
  <c r="AF32" i="2"/>
  <c r="T35" i="2"/>
  <c r="V35" i="2"/>
  <c r="X35" i="2"/>
  <c r="Z35" i="2"/>
  <c r="AB35" i="2"/>
  <c r="AD35" i="2"/>
  <c r="AF35" i="2"/>
  <c r="T38" i="2"/>
  <c r="V38" i="2"/>
  <c r="X38" i="2"/>
  <c r="Z38" i="2"/>
  <c r="AB38" i="2"/>
  <c r="AD38" i="2"/>
  <c r="AF38" i="2"/>
  <c r="T41" i="2"/>
  <c r="V41" i="2"/>
  <c r="X41" i="2"/>
  <c r="Z41" i="2"/>
  <c r="AB41" i="2"/>
  <c r="AD41" i="2"/>
  <c r="AF41" i="2"/>
  <c r="T44" i="2"/>
  <c r="V44" i="2"/>
  <c r="X44" i="2"/>
  <c r="Z44" i="2"/>
  <c r="AB44" i="2"/>
  <c r="AD44" i="2"/>
  <c r="AF44" i="2"/>
  <c r="D14" i="2"/>
  <c r="F14" i="2"/>
  <c r="H14" i="2"/>
  <c r="J14" i="2"/>
  <c r="L14" i="2"/>
  <c r="N14" i="2"/>
  <c r="P14" i="2"/>
  <c r="D17" i="2"/>
  <c r="F17" i="2"/>
  <c r="H17" i="2"/>
  <c r="J17" i="2"/>
  <c r="L17" i="2"/>
  <c r="N17" i="2"/>
  <c r="P17" i="2"/>
  <c r="D20" i="2"/>
  <c r="F20" i="2"/>
  <c r="H20" i="2"/>
  <c r="J20" i="2"/>
  <c r="L20" i="2"/>
  <c r="N20" i="2"/>
  <c r="P20" i="2"/>
  <c r="D23" i="2"/>
  <c r="F23" i="2"/>
  <c r="H23" i="2"/>
  <c r="J23" i="2"/>
  <c r="L23" i="2"/>
  <c r="N23" i="2"/>
  <c r="P23" i="2"/>
  <c r="D26" i="2"/>
  <c r="F26" i="2"/>
  <c r="H26" i="2"/>
  <c r="J26" i="2"/>
  <c r="L26" i="2"/>
  <c r="N26" i="2"/>
  <c r="P26" i="2"/>
  <c r="D29" i="2"/>
  <c r="F29" i="2"/>
  <c r="H29" i="2"/>
  <c r="J29" i="2"/>
  <c r="L29" i="2"/>
  <c r="N29" i="2"/>
  <c r="P29" i="2"/>
  <c r="D32" i="2"/>
  <c r="F32" i="2"/>
  <c r="H32" i="2"/>
  <c r="J32" i="2"/>
  <c r="L32" i="2"/>
  <c r="N32" i="2"/>
  <c r="P32" i="2"/>
  <c r="D35" i="2"/>
  <c r="F35" i="2"/>
  <c r="H35" i="2"/>
  <c r="J35" i="2"/>
  <c r="L35" i="2"/>
  <c r="N35" i="2"/>
  <c r="P35" i="2"/>
  <c r="D38" i="2"/>
  <c r="F38" i="2"/>
  <c r="H38" i="2"/>
  <c r="J38" i="2"/>
  <c r="L38" i="2"/>
  <c r="N38" i="2"/>
  <c r="P38" i="2"/>
  <c r="D41" i="2"/>
  <c r="F41" i="2"/>
  <c r="H41" i="2"/>
  <c r="J41" i="2"/>
  <c r="L41" i="2"/>
  <c r="N41" i="2"/>
  <c r="P41" i="2"/>
  <c r="D44" i="2"/>
  <c r="F44" i="2"/>
  <c r="H44" i="2"/>
  <c r="J44" i="2"/>
  <c r="L44" i="2"/>
  <c r="N44" i="2"/>
  <c r="P44" i="2"/>
  <c r="P11" i="2"/>
  <c r="N11" i="2"/>
  <c r="L11" i="2"/>
  <c r="J11" i="2"/>
  <c r="H11" i="2"/>
  <c r="F11" i="2"/>
  <c r="D11" i="2"/>
  <c r="Q39" i="2" l="1"/>
  <c r="Q33" i="2"/>
  <c r="Q27" i="2"/>
  <c r="Q21" i="2"/>
  <c r="Q42" i="2"/>
  <c r="Q36" i="2"/>
  <c r="Q30" i="2"/>
  <c r="Q24" i="2"/>
  <c r="Q18" i="2"/>
  <c r="AG9" i="2"/>
  <c r="CL9" i="3"/>
  <c r="CK7" i="3"/>
  <c r="CM9" i="3"/>
  <c r="Q15" i="2"/>
  <c r="Q12" i="2"/>
  <c r="CO36" i="2"/>
  <c r="CQ36" i="2"/>
  <c r="CS36" i="2"/>
  <c r="CU36" i="2"/>
  <c r="CN36" i="2"/>
  <c r="CP36" i="2"/>
  <c r="CR36" i="2"/>
  <c r="CT36" i="2"/>
  <c r="CO24" i="2"/>
  <c r="CQ24" i="2"/>
  <c r="CS24" i="2"/>
  <c r="CU24" i="2"/>
  <c r="CN24" i="2"/>
  <c r="CP24" i="2"/>
  <c r="CR24" i="2"/>
  <c r="CT24" i="2"/>
  <c r="CO18" i="2"/>
  <c r="CQ18" i="2"/>
  <c r="CS18" i="2"/>
  <c r="CU18" i="2"/>
  <c r="CN18" i="2"/>
  <c r="CP18" i="2"/>
  <c r="CR18" i="2"/>
  <c r="CT18" i="2"/>
  <c r="CO12" i="2"/>
  <c r="CQ12" i="2"/>
  <c r="CS12" i="2"/>
  <c r="CU12" i="2"/>
  <c r="CN12" i="2"/>
  <c r="CP12" i="2"/>
  <c r="CR12" i="2"/>
  <c r="CT12" i="2"/>
  <c r="CR9" i="2"/>
  <c r="CU9" i="2"/>
  <c r="CS9" i="2"/>
  <c r="CQ9" i="2"/>
  <c r="CO9" i="2"/>
  <c r="Q9" i="2"/>
  <c r="CT9" i="2"/>
  <c r="CP9" i="2"/>
  <c r="CN9" i="2"/>
  <c r="CO39" i="2"/>
  <c r="CQ39" i="2"/>
  <c r="CS39" i="2"/>
  <c r="CU39" i="2"/>
  <c r="CN39" i="2"/>
  <c r="CP39" i="2"/>
  <c r="CR39" i="2"/>
  <c r="CT39" i="2"/>
  <c r="CO33" i="2"/>
  <c r="CQ33" i="2"/>
  <c r="CS33" i="2"/>
  <c r="CU33" i="2"/>
  <c r="CN33" i="2"/>
  <c r="CP33" i="2"/>
  <c r="CR33" i="2"/>
  <c r="CT33" i="2"/>
  <c r="CO27" i="2"/>
  <c r="CQ27" i="2"/>
  <c r="CS27" i="2"/>
  <c r="CU27" i="2"/>
  <c r="CN27" i="2"/>
  <c r="CP27" i="2"/>
  <c r="CR27" i="2"/>
  <c r="CT27" i="2"/>
  <c r="CO21" i="2"/>
  <c r="CQ21" i="2"/>
  <c r="CS21" i="2"/>
  <c r="CU21" i="2"/>
  <c r="CN21" i="2"/>
  <c r="CP21" i="2"/>
  <c r="CR21" i="2"/>
  <c r="CT21" i="2"/>
  <c r="CO15" i="2"/>
  <c r="CQ15" i="2"/>
  <c r="CS15" i="2"/>
  <c r="CU15" i="2"/>
  <c r="CN15" i="2"/>
  <c r="CP15" i="2"/>
  <c r="CR15" i="2"/>
  <c r="CT15" i="2"/>
  <c r="CO42" i="2"/>
  <c r="CQ42" i="2"/>
  <c r="CU42" i="2"/>
  <c r="CN42" i="2"/>
  <c r="CP42" i="2"/>
  <c r="CR42" i="2"/>
  <c r="CT42" i="2"/>
  <c r="CS42" i="2"/>
  <c r="CO30" i="2"/>
  <c r="CQ30" i="2"/>
  <c r="CS30" i="2"/>
  <c r="CU30" i="2"/>
  <c r="CN30" i="2"/>
  <c r="CP30" i="2"/>
  <c r="CR30" i="2"/>
  <c r="CT30" i="2"/>
  <c r="AG39" i="2"/>
  <c r="AG33" i="2"/>
  <c r="AG27" i="2"/>
  <c r="AG21" i="2"/>
  <c r="AG15" i="2"/>
  <c r="AW39" i="2"/>
  <c r="AW33" i="2"/>
  <c r="AW27" i="2"/>
  <c r="AW21" i="2"/>
  <c r="AW15" i="2"/>
  <c r="AW9" i="2"/>
  <c r="BM42" i="2"/>
  <c r="BM39" i="2"/>
  <c r="BM36" i="2"/>
  <c r="BM33" i="2"/>
  <c r="BM30" i="2"/>
  <c r="BM27" i="2"/>
  <c r="BM24" i="2"/>
  <c r="BM21" i="2"/>
  <c r="BM18" i="2"/>
  <c r="BM15" i="2"/>
  <c r="BM12" i="2"/>
  <c r="BM9" i="2"/>
  <c r="AG42" i="2"/>
  <c r="AG36" i="2"/>
  <c r="AG30" i="2"/>
  <c r="AG24" i="2"/>
  <c r="AG18" i="2"/>
  <c r="AG12" i="2"/>
  <c r="AW42" i="2"/>
  <c r="AW36" i="2"/>
  <c r="AW30" i="2"/>
  <c r="AW24" i="2"/>
  <c r="AW18" i="2"/>
  <c r="AW12" i="2"/>
  <c r="CC42" i="2"/>
  <c r="CC39" i="2"/>
  <c r="CC36" i="2"/>
  <c r="CC33" i="2"/>
  <c r="CC30" i="2"/>
  <c r="CC27" i="2"/>
  <c r="CC24" i="2"/>
  <c r="CC21" i="2"/>
  <c r="CC18" i="2"/>
  <c r="CC15" i="2"/>
  <c r="CC12" i="2"/>
  <c r="CC9" i="2"/>
  <c r="C7" i="2"/>
  <c r="C8" i="2" s="1"/>
  <c r="CN9" i="3" l="1"/>
  <c r="CM7" i="3"/>
  <c r="C5" i="2"/>
  <c r="E7" i="2"/>
  <c r="E8" i="2" l="1"/>
  <c r="G7" i="2"/>
  <c r="E5" i="2"/>
  <c r="G5" i="2" l="1"/>
  <c r="I7" i="2"/>
  <c r="G8" i="2"/>
  <c r="K7" i="2" l="1"/>
  <c r="I5" i="2"/>
  <c r="I8" i="2"/>
  <c r="K5" i="2" l="1"/>
  <c r="M7" i="2"/>
  <c r="K8" i="2"/>
  <c r="M5" i="2" l="1"/>
  <c r="M8" i="2"/>
  <c r="O7" i="2"/>
  <c r="O5" i="2" l="1"/>
  <c r="S7" i="2"/>
  <c r="O8" i="2"/>
  <c r="S6" i="2" l="1"/>
  <c r="AI6" i="2" s="1"/>
  <c r="AY6" i="2" s="1"/>
  <c r="BO6" i="2" s="1"/>
  <c r="S8" i="2"/>
  <c r="U7" i="2"/>
  <c r="S5" i="2"/>
  <c r="U8" i="2" l="1"/>
  <c r="U5" i="2"/>
  <c r="W7" i="2"/>
  <c r="W8" i="2" l="1"/>
  <c r="Y7" i="2"/>
  <c r="W5" i="2"/>
  <c r="Y8" i="2" l="1"/>
  <c r="Y5" i="2"/>
  <c r="AA7" i="2"/>
  <c r="AA8" i="2" l="1"/>
  <c r="AC7" i="2"/>
  <c r="AA5" i="2"/>
  <c r="AC8" i="2" l="1"/>
  <c r="AC5" i="2"/>
  <c r="AE7" i="2"/>
  <c r="AE8" i="2" l="1"/>
  <c r="AI7" i="2"/>
  <c r="AE5" i="2"/>
  <c r="AK7" i="2" l="1"/>
  <c r="AI8" i="2"/>
  <c r="AI5" i="2"/>
  <c r="AK8" i="2" l="1"/>
  <c r="AM7" i="2"/>
  <c r="AK5" i="2"/>
  <c r="AM8" i="2" l="1"/>
  <c r="AM5" i="2"/>
  <c r="AO7" i="2"/>
  <c r="AO8" i="2" l="1"/>
  <c r="AQ7" i="2"/>
  <c r="AO5" i="2"/>
  <c r="AQ8" i="2" l="1"/>
  <c r="AQ5" i="2"/>
  <c r="AS7" i="2"/>
  <c r="AS8" i="2" l="1"/>
  <c r="AU7" i="2"/>
  <c r="AS5" i="2"/>
  <c r="AU8" i="2" l="1"/>
  <c r="AU5" i="2"/>
  <c r="AY7" i="2"/>
  <c r="AY8" i="2" l="1"/>
  <c r="BA7" i="2"/>
  <c r="AY5" i="2"/>
  <c r="BA8" i="2" l="1"/>
  <c r="BA5" i="2"/>
  <c r="BC7" i="2"/>
  <c r="BC8" i="2" l="1"/>
  <c r="BE7" i="2"/>
  <c r="BC5" i="2"/>
  <c r="BE8" i="2" l="1"/>
  <c r="BE5" i="2"/>
  <c r="BG7" i="2"/>
  <c r="BG8" i="2" l="1"/>
  <c r="BI7" i="2"/>
  <c r="BG5" i="2"/>
  <c r="BI8" i="2" l="1"/>
  <c r="BI5" i="2"/>
  <c r="BK7" i="2"/>
  <c r="BK8" i="2" l="1"/>
  <c r="BO7" i="2"/>
  <c r="BK5" i="2"/>
  <c r="BO8" i="2" l="1"/>
  <c r="BO5" i="2"/>
  <c r="BQ7" i="2"/>
  <c r="BQ8" i="2" l="1"/>
  <c r="BS7" i="2"/>
  <c r="BQ5" i="2"/>
  <c r="BS8" i="2" l="1"/>
  <c r="BS5" i="2"/>
  <c r="BU7" i="2"/>
  <c r="BU8" i="2" l="1"/>
  <c r="BW7" i="2"/>
  <c r="BU5" i="2"/>
  <c r="BW8" i="2" l="1"/>
  <c r="BW5" i="2"/>
  <c r="BY7" i="2"/>
  <c r="BY8" i="2" l="1"/>
  <c r="CA7" i="2"/>
  <c r="BY5" i="2"/>
  <c r="CA8" i="2" l="1"/>
  <c r="CA5" i="2"/>
</calcChain>
</file>

<file path=xl/comments1.xml><?xml version="1.0" encoding="utf-8"?>
<comments xmlns="http://schemas.openxmlformats.org/spreadsheetml/2006/main">
  <authors>
    <author>FRANCE</author>
  </authors>
  <commentList>
    <comment ref="DB3" authorId="0">
      <text>
        <r>
          <rPr>
            <sz val="9"/>
            <color indexed="81"/>
            <rFont val="Tahoma"/>
            <family val="2"/>
          </rPr>
          <t>Dans cette partie entourré en vert, souhaite également avoir le total de chaque titre correspondant entre le 1er et dernier jour du moi activé en D4.</t>
        </r>
      </text>
    </comment>
    <comment ref="CP4" authorId="0">
      <text>
        <r>
          <rPr>
            <sz val="9"/>
            <color indexed="81"/>
            <rFont val="Tahoma"/>
            <family val="2"/>
          </rPr>
          <t>Souhaite mettre le résultat total des heures du mpois entre le 1er et dernier jour du mois activé en D4.</t>
        </r>
      </text>
    </comment>
    <comment ref="DP7" authorId="0">
      <text>
        <r>
          <rPr>
            <sz val="9"/>
            <color indexed="81"/>
            <rFont val="Tahoma"/>
            <family val="2"/>
          </rPr>
          <t>Essai de ma part avec formule</t>
        </r>
      </text>
    </comment>
    <comment ref="R12" authorId="0">
      <text>
        <r>
          <rPr>
            <sz val="9"/>
            <color indexed="81"/>
            <rFont val="Tahoma"/>
            <family val="2"/>
          </rPr>
          <t xml:space="preserve">Pour le moment j'ai mis le total de la journée.
</t>
        </r>
        <r>
          <rPr>
            <b/>
            <sz val="9"/>
            <color indexed="81"/>
            <rFont val="Tahoma"/>
            <family val="2"/>
          </rPr>
          <t xml:space="preserve">
Sur cette cellule et l'ensemble du tableau, le souhait serait d'avoir le total d'heure de la semaine (du Lun au Dim) sur les journées du dimanche sachant que les dates sont mobile.
soit en VBA ou Formule.</t>
        </r>
      </text>
    </comment>
  </commentList>
</comments>
</file>

<file path=xl/sharedStrings.xml><?xml version="1.0" encoding="utf-8"?>
<sst xmlns="http://schemas.openxmlformats.org/spreadsheetml/2006/main" count="252" uniqueCount="88">
  <si>
    <t>Fonction</t>
  </si>
  <si>
    <t>Semaine</t>
  </si>
  <si>
    <t>Personne 10</t>
  </si>
  <si>
    <t>Personne 11</t>
  </si>
  <si>
    <t>Personne 12</t>
  </si>
  <si>
    <t>CM</t>
  </si>
  <si>
    <t>C.S1</t>
  </si>
  <si>
    <t>O.S1</t>
  </si>
  <si>
    <t>C.S2</t>
  </si>
  <si>
    <t>O.S2</t>
  </si>
  <si>
    <t>C.S3</t>
  </si>
  <si>
    <t>O.S3</t>
  </si>
  <si>
    <t>SPPA</t>
  </si>
  <si>
    <t>Total</t>
  </si>
  <si>
    <t>Repos</t>
  </si>
  <si>
    <t>Mal / At</t>
  </si>
  <si>
    <t>Formation</t>
  </si>
  <si>
    <t>Evénement</t>
  </si>
  <si>
    <t>Congé</t>
  </si>
  <si>
    <t>Délégation</t>
  </si>
  <si>
    <t>Nom</t>
  </si>
  <si>
    <t>Chef de manœuvre</t>
  </si>
  <si>
    <t>Equipier</t>
  </si>
  <si>
    <t>Personnel</t>
  </si>
  <si>
    <t>Lundi</t>
  </si>
  <si>
    <t>Mardi</t>
  </si>
  <si>
    <t>Mercredi</t>
  </si>
  <si>
    <t>Jeudi</t>
  </si>
  <si>
    <t>Vendredi</t>
  </si>
  <si>
    <t>Samedi</t>
  </si>
  <si>
    <t>Dimanche</t>
  </si>
  <si>
    <t>=SI(SOMMEPROD((A4=3)*OU(D5="G";D5="G-48"));1;"")</t>
  </si>
  <si>
    <t>mois complet</t>
  </si>
  <si>
    <t>dernier jour</t>
  </si>
  <si>
    <t>1er jour</t>
  </si>
  <si>
    <t>ICI :total hr du mois</t>
  </si>
  <si>
    <t>Vis méd</t>
  </si>
  <si>
    <t>Fériés</t>
  </si>
  <si>
    <t>jour de l'an</t>
  </si>
  <si>
    <t>pâques</t>
  </si>
  <si>
    <t>lun de pâques</t>
  </si>
  <si>
    <t>fête du travail</t>
  </si>
  <si>
    <t>victoire 1945</t>
  </si>
  <si>
    <t>ascension</t>
  </si>
  <si>
    <t>lun de pentecôte</t>
  </si>
  <si>
    <t>fête nationale</t>
  </si>
  <si>
    <t>assomption</t>
  </si>
  <si>
    <t>toussaint</t>
  </si>
  <si>
    <t>armistice 1945</t>
  </si>
  <si>
    <t>noël</t>
  </si>
  <si>
    <t>noël N-1</t>
  </si>
  <si>
    <t>jour de l'an N+1</t>
  </si>
  <si>
    <t>Janvier</t>
  </si>
  <si>
    <t>Février</t>
  </si>
  <si>
    <t>Mars</t>
  </si>
  <si>
    <t>Avril</t>
  </si>
  <si>
    <t>Mai</t>
  </si>
  <si>
    <t>Juin</t>
  </si>
  <si>
    <t>Juillet</t>
  </si>
  <si>
    <t>Août</t>
  </si>
  <si>
    <t>Septembre</t>
  </si>
  <si>
    <t>Octobre</t>
  </si>
  <si>
    <t>Novembre</t>
  </si>
  <si>
    <t>Décembre</t>
  </si>
  <si>
    <t>Lien toupie mois</t>
  </si>
  <si>
    <t>Lien toupie année</t>
  </si>
  <si>
    <t>Mois</t>
  </si>
  <si>
    <t>fin</t>
  </si>
  <si>
    <t>Année</t>
  </si>
  <si>
    <t>déb</t>
  </si>
  <si>
    <t>Types</t>
  </si>
  <si>
    <t>hr déb.</t>
  </si>
  <si>
    <t>hr fin</t>
  </si>
  <si>
    <t>Présence du jour</t>
  </si>
  <si>
    <t>ID</t>
  </si>
  <si>
    <t>Total mois</t>
  </si>
  <si>
    <t xml:space="preserve">Rechercher le nombre de fois des valeurs des titres ci-dessous entre le 1er jour et dernier jour du mois activé en D4 </t>
  </si>
  <si>
    <t>Si il manque quelque chose ajoutez le</t>
  </si>
  <si>
    <t>http://forum.excel-pratique.com/excel/formulaire-et-recherche-t66393.html</t>
  </si>
  <si>
    <t>Personne 01</t>
  </si>
  <si>
    <t>Personne 02</t>
  </si>
  <si>
    <t>Personne 03</t>
  </si>
  <si>
    <t>Personne 04</t>
  </si>
  <si>
    <t>Personne 05</t>
  </si>
  <si>
    <t>Personne 06</t>
  </si>
  <si>
    <t>Personne 07</t>
  </si>
  <si>
    <t>Personne 08</t>
  </si>
  <si>
    <t>Personne 09</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</si>
</sst>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dddd"/>
    <numFmt numFmtId="165" formatCode="dd\ mmm"/>
    <numFmt numFmtId="166" formatCode="mmmm"/>
    <numFmt numFmtId="167" formatCode="mmmm\ yy"/>
    <numFmt numFmtId="168" formatCode="[hh]:mm"/>
    <numFmt numFmtId="169" formatCode="ddd"/>
    <numFmt numFmtId="170" formatCode="yyyy"/>
    <numFmt numFmtId="171" formatCode="dd"/>
    <numFmt numFmtId="173" formatCode="h:mm;@"/>
  </numFmts>
  <fonts count="27" x14ac:knownFonts="1">
    <font>
      <sz val="10"/>
      <color theme="1"/>
      <name val="Arial"/>
      <family val="2"/>
    </font>
    <font>
      <sz val="9"/>
      <color theme="1"/>
      <name val="Arial"/>
      <family val="2"/>
    </font>
    <font>
      <sz val="8"/>
      <color theme="1"/>
      <name val="Arial"/>
      <family val="2"/>
    </font>
    <font>
      <b/>
      <sz val="10"/>
      <color theme="0"/>
      <name val="Arial"/>
      <family val="2"/>
    </font>
    <font>
      <b/>
      <sz val="10"/>
      <color theme="1"/>
      <name val="Arial"/>
      <family val="2"/>
    </font>
    <font>
      <b/>
      <sz val="8"/>
      <color theme="0"/>
      <name val="Arial"/>
      <family val="2"/>
    </font>
    <font>
      <b/>
      <i/>
      <sz val="11"/>
      <color theme="1"/>
      <name val="Arial"/>
      <family val="2"/>
    </font>
    <font>
      <i/>
      <sz val="9"/>
      <color theme="1"/>
      <name val="Arial"/>
      <family val="2"/>
    </font>
    <font>
      <sz val="8"/>
      <color theme="0" tint="-0.499984740745262"/>
      <name val="Arial"/>
      <family val="2"/>
    </font>
    <font>
      <b/>
      <sz val="8"/>
      <color theme="0" tint="-0.499984740745262"/>
      <name val="Arial"/>
      <family val="2"/>
    </font>
    <font>
      <sz val="10"/>
      <color rgb="FFFFFF00"/>
      <name val="Arial"/>
      <family val="2"/>
    </font>
    <font>
      <sz val="10"/>
      <name val="Arial"/>
      <family val="2"/>
    </font>
    <font>
      <b/>
      <sz val="9"/>
      <color theme="0"/>
      <name val="Arial"/>
      <family val="2"/>
    </font>
    <font>
      <sz val="10"/>
      <name val="Verdana"/>
      <family val="2"/>
    </font>
    <font>
      <b/>
      <sz val="10"/>
      <name val="Arial"/>
      <family val="2"/>
    </font>
    <font>
      <sz val="9"/>
      <name val="Arial"/>
      <family val="2"/>
    </font>
    <font>
      <b/>
      <i/>
      <sz val="9"/>
      <name val="Arial"/>
      <family val="2"/>
    </font>
    <font>
      <i/>
      <sz val="9"/>
      <name val="Arial"/>
      <family val="2"/>
    </font>
    <font>
      <b/>
      <sz val="12"/>
      <color theme="1"/>
      <name val="Arial"/>
      <family val="2"/>
    </font>
    <font>
      <b/>
      <sz val="10"/>
      <color indexed="9"/>
      <name val="Trebuchet MS"/>
      <family val="2"/>
    </font>
    <font>
      <b/>
      <sz val="12"/>
      <color indexed="9"/>
      <name val="Trebuchet MS"/>
      <family val="2"/>
    </font>
    <font>
      <i/>
      <u/>
      <sz val="10"/>
      <color theme="1"/>
      <name val="Arial"/>
      <family val="2"/>
    </font>
    <font>
      <b/>
      <sz val="9"/>
      <name val="Arial"/>
      <family val="2"/>
    </font>
    <font>
      <i/>
      <sz val="9"/>
      <color theme="1" tint="0.499984740745262"/>
      <name val="Arial"/>
      <family val="2"/>
    </font>
    <font>
      <sz val="9"/>
      <color indexed="81"/>
      <name val="Tahoma"/>
      <family val="2"/>
    </font>
    <font>
      <b/>
      <sz val="9"/>
      <color indexed="81"/>
      <name val="Tahoma"/>
      <family val="2"/>
    </font>
    <font>
      <u/>
      <sz val="10"/>
      <color theme="10"/>
      <name val="Arial"/>
      <family val="2"/>
    </font>
  </fonts>
  <fills count="20">
    <fill>
      <patternFill patternType="none"/>
    </fill>
    <fill>
      <patternFill patternType="gray125"/>
    </fill>
    <fill>
      <patternFill patternType="solid">
        <fgColor theme="6" tint="0.59999389629810485"/>
        <bgColor indexed="64"/>
      </patternFill>
    </fill>
    <fill>
      <patternFill patternType="solid">
        <fgColor theme="1" tint="0.499984740745262"/>
        <bgColor indexed="64"/>
      </patternFill>
    </fill>
    <fill>
      <patternFill patternType="solid">
        <fgColor theme="8" tint="0.79998168889431442"/>
        <bgColor indexed="64"/>
      </patternFill>
    </fill>
    <fill>
      <patternFill patternType="solid">
        <fgColor rgb="FFFFFFCC"/>
        <bgColor indexed="64"/>
      </patternFill>
    </fill>
    <fill>
      <patternFill patternType="lightUp">
        <fgColor rgb="FFFF0000"/>
      </patternFill>
    </fill>
    <fill>
      <patternFill patternType="solid">
        <fgColor theme="8"/>
        <bgColor indexed="64"/>
      </patternFill>
    </fill>
    <fill>
      <patternFill patternType="lightDown">
        <fgColor rgb="FF92D050"/>
      </patternFill>
    </fill>
    <fill>
      <patternFill patternType="solid">
        <fgColor rgb="FFFF0000"/>
        <bgColor indexed="64"/>
      </patternFill>
    </fill>
    <fill>
      <patternFill patternType="solid">
        <fgColor indexed="41"/>
        <bgColor indexed="64"/>
      </patternFill>
    </fill>
    <fill>
      <patternFill patternType="solid">
        <fgColor rgb="FFFFFF00"/>
        <bgColor indexed="64"/>
      </patternFill>
    </fill>
    <fill>
      <patternFill patternType="solid">
        <fgColor rgb="FFFFFF99"/>
        <bgColor indexed="64"/>
      </patternFill>
    </fill>
    <fill>
      <patternFill patternType="solid">
        <fgColor indexed="43"/>
        <bgColor indexed="64"/>
      </patternFill>
    </fill>
    <fill>
      <patternFill patternType="solid">
        <fgColor indexed="9"/>
        <bgColor indexed="64"/>
      </patternFill>
    </fill>
    <fill>
      <patternFill patternType="solid">
        <fgColor indexed="18"/>
        <bgColor indexed="64"/>
      </patternFill>
    </fill>
    <fill>
      <patternFill patternType="lightUp">
        <fgColor theme="5" tint="0.59996337778862885"/>
        <bgColor indexed="65"/>
      </patternFill>
    </fill>
    <fill>
      <patternFill patternType="solid">
        <fgColor theme="8" tint="0.59999389629810485"/>
        <bgColor indexed="64"/>
      </patternFill>
    </fill>
    <fill>
      <patternFill patternType="solid">
        <fgColor theme="5" tint="0.59999389629810485"/>
        <bgColor indexed="64"/>
      </patternFill>
    </fill>
    <fill>
      <patternFill patternType="lightUp">
        <fgColor theme="1" tint="0.499984740745262"/>
        <bgColor indexed="65"/>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s>
  <cellStyleXfs count="5">
    <xf numFmtId="0" fontId="0" fillId="0" borderId="0"/>
    <xf numFmtId="0" fontId="13" fillId="0" borderId="0"/>
    <xf numFmtId="0" fontId="11" fillId="0" borderId="0"/>
    <xf numFmtId="0" fontId="11" fillId="0" borderId="0"/>
    <xf numFmtId="0" fontId="26" fillId="0" borderId="0" applyNumberFormat="0" applyFill="0" applyBorder="0" applyAlignment="0" applyProtection="0"/>
  </cellStyleXfs>
  <cellXfs count="115">
    <xf numFmtId="0" fontId="0" fillId="0" borderId="0" xfId="0"/>
    <xf numFmtId="0" fontId="0" fillId="0" borderId="0" xfId="0" applyAlignment="1">
      <alignment horizontal="center" vertical="center"/>
    </xf>
    <xf numFmtId="20" fontId="2" fillId="0" borderId="7" xfId="0" applyNumberFormat="1" applyFont="1" applyBorder="1" applyAlignment="1">
      <alignment horizontal="center" vertical="center"/>
    </xf>
    <xf numFmtId="0" fontId="0" fillId="3" borderId="14" xfId="0" applyFill="1" applyBorder="1"/>
    <xf numFmtId="0" fontId="4" fillId="4" borderId="12" xfId="0" applyFont="1" applyFill="1" applyBorder="1" applyAlignment="1">
      <alignment horizontal="right" vertical="center"/>
    </xf>
    <xf numFmtId="0" fontId="4" fillId="4" borderId="15" xfId="0" applyFont="1" applyFill="1" applyBorder="1" applyAlignment="1">
      <alignment horizontal="left" vertical="center"/>
    </xf>
    <xf numFmtId="0" fontId="4" fillId="2" borderId="1" xfId="0" applyFont="1" applyFill="1" applyBorder="1" applyAlignment="1">
      <alignment horizontal="center" vertical="center"/>
    </xf>
    <xf numFmtId="0" fontId="3" fillId="3" borderId="14" xfId="0" applyFont="1" applyFill="1" applyBorder="1"/>
    <xf numFmtId="0" fontId="7" fillId="0" borderId="6" xfId="0" applyFont="1" applyBorder="1"/>
    <xf numFmtId="0" fontId="0" fillId="6" borderId="0" xfId="0" applyFill="1"/>
    <xf numFmtId="0" fontId="0" fillId="6" borderId="9" xfId="0" applyFill="1" applyBorder="1" applyAlignment="1">
      <alignment horizontal="center" vertical="center"/>
    </xf>
    <xf numFmtId="0" fontId="0" fillId="6" borderId="9" xfId="0" applyFill="1" applyBorder="1"/>
    <xf numFmtId="0" fontId="0" fillId="6" borderId="4" xfId="0" applyFill="1" applyBorder="1"/>
    <xf numFmtId="0" fontId="0" fillId="6" borderId="4" xfId="0" applyFill="1" applyBorder="1" applyAlignment="1">
      <alignment horizontal="center" vertical="center"/>
    </xf>
    <xf numFmtId="0" fontId="0" fillId="6" borderId="0" xfId="0" applyFill="1" applyAlignment="1">
      <alignment horizontal="center" vertical="center"/>
    </xf>
    <xf numFmtId="0" fontId="0" fillId="6" borderId="0" xfId="0" applyFill="1" applyBorder="1"/>
    <xf numFmtId="0" fontId="0" fillId="6" borderId="5" xfId="0" applyFill="1" applyBorder="1" applyAlignment="1">
      <alignment horizontal="center" vertical="center"/>
    </xf>
    <xf numFmtId="0" fontId="0" fillId="6" borderId="5" xfId="0" applyFill="1" applyBorder="1"/>
    <xf numFmtId="0" fontId="4" fillId="7" borderId="9" xfId="0" applyFont="1" applyFill="1" applyBorder="1" applyAlignment="1">
      <alignment vertical="center"/>
    </xf>
    <xf numFmtId="20" fontId="1" fillId="0" borderId="2" xfId="0" applyNumberFormat="1" applyFont="1" applyBorder="1" applyAlignment="1" applyProtection="1">
      <alignment horizontal="center" vertical="center"/>
      <protection locked="0"/>
    </xf>
    <xf numFmtId="20" fontId="1" fillId="0" borderId="3" xfId="0" applyNumberFormat="1"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20" fontId="1" fillId="0" borderId="10" xfId="0" applyNumberFormat="1"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0" fillId="8" borderId="0" xfId="0" applyFill="1"/>
    <xf numFmtId="0" fontId="0" fillId="0" borderId="0" xfId="0" applyAlignment="1">
      <alignment horizontal="center" vertical="center"/>
    </xf>
    <xf numFmtId="0" fontId="0" fillId="0" borderId="0" xfId="0" quotePrefix="1"/>
    <xf numFmtId="0" fontId="0" fillId="0" borderId="0" xfId="0" applyNumberFormat="1"/>
    <xf numFmtId="0" fontId="4" fillId="0" borderId="0" xfId="0" applyFont="1" applyAlignment="1">
      <alignment horizontal="center" vertical="center"/>
    </xf>
    <xf numFmtId="0" fontId="10" fillId="9" borderId="0" xfId="0" applyFont="1" applyFill="1"/>
    <xf numFmtId="0" fontId="0" fillId="0" borderId="0" xfId="0" applyAlignment="1">
      <alignment horizontal="center" vertical="center"/>
    </xf>
    <xf numFmtId="0" fontId="14" fillId="10" borderId="1" xfId="1" applyFont="1" applyFill="1" applyBorder="1" applyAlignment="1">
      <alignment horizontal="center"/>
    </xf>
    <xf numFmtId="0" fontId="0" fillId="0" borderId="12" xfId="0" applyBorder="1"/>
    <xf numFmtId="0" fontId="7" fillId="11" borderId="9" xfId="0" applyFont="1" applyFill="1" applyBorder="1"/>
    <xf numFmtId="0" fontId="16" fillId="14" borderId="9" xfId="0" applyFont="1" applyFill="1" applyBorder="1"/>
    <xf numFmtId="0" fontId="17" fillId="11" borderId="15" xfId="0" applyFont="1" applyFill="1" applyBorder="1"/>
    <xf numFmtId="14" fontId="15" fillId="11" borderId="1" xfId="0" quotePrefix="1" applyNumberFormat="1" applyFont="1" applyFill="1" applyBorder="1" applyAlignment="1">
      <alignment horizontal="center" vertical="center"/>
    </xf>
    <xf numFmtId="14" fontId="15" fillId="12" borderId="16" xfId="2" applyNumberFormat="1" applyFont="1" applyFill="1" applyBorder="1" applyAlignment="1">
      <alignment horizontal="center"/>
    </xf>
    <xf numFmtId="14" fontId="15" fillId="13" borderId="1" xfId="2" applyNumberFormat="1" applyFont="1" applyFill="1" applyBorder="1" applyAlignment="1">
      <alignment horizontal="center"/>
    </xf>
    <xf numFmtId="14" fontId="15" fillId="13" borderId="17" xfId="2" applyNumberFormat="1" applyFont="1" applyFill="1" applyBorder="1" applyAlignment="1">
      <alignment horizontal="center"/>
    </xf>
    <xf numFmtId="14" fontId="15" fillId="13" borderId="18" xfId="2" applyNumberFormat="1" applyFont="1" applyFill="1" applyBorder="1" applyAlignment="1">
      <alignment horizontal="center"/>
    </xf>
    <xf numFmtId="14" fontId="15" fillId="11" borderId="19" xfId="0" applyNumberFormat="1"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20" fillId="15" borderId="12" xfId="3" applyFont="1" applyFill="1" applyBorder="1" applyAlignment="1" applyProtection="1">
      <alignment horizontal="center" vertical="center"/>
    </xf>
    <xf numFmtId="14" fontId="20" fillId="15" borderId="12" xfId="3" applyNumberFormat="1" applyFont="1" applyFill="1" applyBorder="1" applyAlignment="1" applyProtection="1">
      <alignment horizontal="center" vertical="center"/>
    </xf>
    <xf numFmtId="14" fontId="19" fillId="15" borderId="1" xfId="3" applyNumberFormat="1" applyFont="1" applyFill="1" applyBorder="1" applyAlignment="1" applyProtection="1">
      <alignment horizontal="center" vertical="center"/>
    </xf>
    <xf numFmtId="14" fontId="19" fillId="15" borderId="9" xfId="3" applyNumberFormat="1" applyFont="1" applyFill="1" applyBorder="1" applyAlignment="1" applyProtection="1">
      <alignment horizontal="center" vertical="center"/>
    </xf>
    <xf numFmtId="0" fontId="4" fillId="6" borderId="0" xfId="0" applyFont="1" applyFill="1" applyAlignment="1">
      <alignment vertical="center"/>
    </xf>
    <xf numFmtId="20" fontId="1" fillId="0" borderId="4" xfId="0" applyNumberFormat="1" applyFont="1" applyBorder="1" applyAlignment="1" applyProtection="1">
      <alignment horizontal="center" vertical="center"/>
      <protection locked="0"/>
    </xf>
    <xf numFmtId="20" fontId="1" fillId="0" borderId="5" xfId="0" applyNumberFormat="1" applyFont="1" applyBorder="1" applyAlignment="1" applyProtection="1">
      <alignment horizontal="center" vertical="center"/>
      <protection locked="0"/>
    </xf>
    <xf numFmtId="169" fontId="12" fillId="3" borderId="8" xfId="0" applyNumberFormat="1" applyFont="1" applyFill="1" applyBorder="1" applyAlignment="1">
      <alignment horizontal="right" vertical="center"/>
    </xf>
    <xf numFmtId="171" fontId="12" fillId="3" borderId="13" xfId="0" applyNumberFormat="1" applyFont="1" applyFill="1" applyBorder="1" applyAlignment="1">
      <alignment horizontal="left" vertical="center"/>
    </xf>
    <xf numFmtId="169" fontId="12" fillId="3" borderId="13" xfId="0" applyNumberFormat="1" applyFont="1" applyFill="1" applyBorder="1" applyAlignment="1">
      <alignment horizontal="right" vertical="center"/>
    </xf>
    <xf numFmtId="171" fontId="12" fillId="3" borderId="14" xfId="0" applyNumberFormat="1" applyFont="1" applyFill="1" applyBorder="1" applyAlignment="1">
      <alignment horizontal="left" vertical="center"/>
    </xf>
    <xf numFmtId="0" fontId="23" fillId="0" borderId="15" xfId="0" applyFont="1" applyBorder="1" applyAlignment="1">
      <alignment vertical="top"/>
    </xf>
    <xf numFmtId="0" fontId="12" fillId="17" borderId="10" xfId="0" applyFont="1" applyFill="1" applyBorder="1"/>
    <xf numFmtId="0" fontId="12" fillId="17" borderId="3" xfId="0" applyFont="1" applyFill="1" applyBorder="1"/>
    <xf numFmtId="170" fontId="14" fillId="17" borderId="10" xfId="0" applyNumberFormat="1" applyFont="1" applyFill="1" applyBorder="1" applyAlignment="1">
      <alignment horizontal="center" vertical="center"/>
    </xf>
    <xf numFmtId="166" fontId="14" fillId="17" borderId="13" xfId="0" applyNumberFormat="1" applyFont="1" applyFill="1" applyBorder="1" applyAlignment="1">
      <alignment vertical="center"/>
    </xf>
    <xf numFmtId="170" fontId="22" fillId="17" borderId="10" xfId="0" applyNumberFormat="1" applyFont="1" applyFill="1" applyBorder="1" applyAlignment="1">
      <alignment horizontal="center" vertical="center"/>
    </xf>
    <xf numFmtId="0" fontId="0" fillId="17" borderId="0" xfId="0" applyFill="1" applyAlignment="1">
      <alignment vertical="center"/>
    </xf>
    <xf numFmtId="0" fontId="0" fillId="18" borderId="0" xfId="0" applyFill="1" applyAlignment="1">
      <alignment horizontal="center" vertical="center"/>
    </xf>
    <xf numFmtId="0" fontId="0" fillId="18" borderId="0" xfId="0" applyFill="1"/>
    <xf numFmtId="0" fontId="0" fillId="19" borderId="0" xfId="0" applyFill="1"/>
    <xf numFmtId="0" fontId="0" fillId="0" borderId="9" xfId="0" applyBorder="1"/>
    <xf numFmtId="0" fontId="0" fillId="0" borderId="4" xfId="0" applyBorder="1" applyAlignment="1" applyProtection="1">
      <alignment vertical="center"/>
      <protection locked="0"/>
    </xf>
    <xf numFmtId="0" fontId="0" fillId="0" borderId="5" xfId="0" applyBorder="1" applyAlignment="1" applyProtection="1">
      <alignment vertical="center"/>
      <protection locked="0"/>
    </xf>
    <xf numFmtId="20" fontId="0" fillId="0" borderId="5" xfId="0" applyNumberFormat="1" applyBorder="1" applyAlignment="1" applyProtection="1">
      <alignment vertical="center"/>
      <protection locked="0"/>
    </xf>
    <xf numFmtId="0" fontId="26" fillId="0" borderId="0" xfId="4"/>
    <xf numFmtId="0" fontId="0" fillId="0" borderId="0" xfId="0" applyAlignment="1">
      <alignment horizontal="center" vertical="center"/>
    </xf>
    <xf numFmtId="0" fontId="4" fillId="12" borderId="12" xfId="0" applyFont="1" applyFill="1" applyBorder="1" applyAlignment="1">
      <alignment horizontal="center" vertical="center" textRotation="150"/>
    </xf>
    <xf numFmtId="0" fontId="4" fillId="12" borderId="9" xfId="0" applyFont="1" applyFill="1" applyBorder="1" applyAlignment="1">
      <alignment horizontal="center" vertical="center" textRotation="150"/>
    </xf>
    <xf numFmtId="0" fontId="4" fillId="12" borderId="15" xfId="0" applyFont="1" applyFill="1" applyBorder="1" applyAlignment="1">
      <alignment horizontal="center" vertical="center" textRotation="150"/>
    </xf>
    <xf numFmtId="0" fontId="0" fillId="12" borderId="1" xfId="0" applyFill="1" applyBorder="1" applyAlignment="1">
      <alignment horizontal="center" vertical="center"/>
    </xf>
    <xf numFmtId="0" fontId="0" fillId="0" borderId="0" xfId="0" applyAlignment="1">
      <alignment horizontal="center" vertical="top" textRotation="150"/>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0" xfId="0" quotePrefix="1" applyAlignment="1">
      <alignment horizontal="center" vertical="center"/>
    </xf>
    <xf numFmtId="0" fontId="21" fillId="6" borderId="0" xfId="0" applyFont="1" applyFill="1" applyAlignment="1">
      <alignment horizontal="left" vertical="center"/>
    </xf>
    <xf numFmtId="0" fontId="0" fillId="0" borderId="0" xfId="0" applyFont="1" applyAlignment="1">
      <alignment horizontal="center" vertical="top" textRotation="150"/>
    </xf>
    <xf numFmtId="0" fontId="18" fillId="16" borderId="0" xfId="0" applyFont="1" applyFill="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166" fontId="15" fillId="17" borderId="10" xfId="0" applyNumberFormat="1" applyFont="1" applyFill="1" applyBorder="1" applyAlignment="1">
      <alignment horizontal="center" vertical="center"/>
    </xf>
    <xf numFmtId="0" fontId="4" fillId="2" borderId="8" xfId="0" applyFont="1" applyFill="1" applyBorder="1" applyAlignment="1">
      <alignment horizontal="center" vertical="center"/>
    </xf>
    <xf numFmtId="166" fontId="15" fillId="17" borderId="2" xfId="0" applyNumberFormat="1" applyFont="1" applyFill="1" applyBorder="1" applyAlignment="1">
      <alignment horizontal="left" vertical="center"/>
    </xf>
    <xf numFmtId="166" fontId="15" fillId="17" borderId="10" xfId="0" applyNumberFormat="1" applyFont="1" applyFill="1" applyBorder="1" applyAlignment="1">
      <alignment horizontal="left" vertical="center"/>
    </xf>
    <xf numFmtId="166" fontId="14" fillId="17" borderId="13" xfId="0" applyNumberFormat="1" applyFont="1" applyFill="1" applyBorder="1" applyAlignment="1">
      <alignment horizontal="center" vertical="center"/>
    </xf>
    <xf numFmtId="0" fontId="6" fillId="0" borderId="12" xfId="0" applyFont="1" applyBorder="1" applyAlignment="1">
      <alignment horizontal="left"/>
    </xf>
    <xf numFmtId="0" fontId="6" fillId="0" borderId="9" xfId="0" applyFont="1" applyBorder="1" applyAlignment="1">
      <alignment horizontal="left"/>
    </xf>
    <xf numFmtId="14" fontId="19" fillId="15" borderId="8" xfId="3" applyNumberFormat="1" applyFont="1" applyFill="1" applyBorder="1" applyAlignment="1" applyProtection="1">
      <alignment horizontal="center" vertical="center"/>
    </xf>
    <xf numFmtId="14" fontId="19" fillId="15" borderId="14" xfId="3" applyNumberFormat="1" applyFont="1" applyFill="1" applyBorder="1" applyAlignment="1" applyProtection="1">
      <alignment horizontal="center" vertical="center"/>
    </xf>
    <xf numFmtId="166" fontId="3" fillId="3" borderId="13" xfId="0" applyNumberFormat="1" applyFont="1" applyFill="1" applyBorder="1" applyAlignment="1">
      <alignment horizontal="center" vertical="center"/>
    </xf>
    <xf numFmtId="166" fontId="3" fillId="3" borderId="8" xfId="0" applyNumberFormat="1" applyFont="1" applyFill="1" applyBorder="1" applyAlignment="1">
      <alignment horizontal="center" vertical="center"/>
    </xf>
    <xf numFmtId="0" fontId="6" fillId="0" borderId="12" xfId="0" applyFont="1" applyBorder="1" applyAlignment="1">
      <alignment horizontal="left" vertical="center"/>
    </xf>
    <xf numFmtId="0" fontId="6" fillId="0" borderId="9" xfId="0" applyFont="1" applyBorder="1" applyAlignment="1">
      <alignment horizontal="left" vertical="center"/>
    </xf>
    <xf numFmtId="167" fontId="3" fillId="3" borderId="13" xfId="0" applyNumberFormat="1" applyFont="1" applyFill="1" applyBorder="1" applyAlignment="1">
      <alignment horizontal="center" vertical="center"/>
    </xf>
    <xf numFmtId="0" fontId="0" fillId="0" borderId="0"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168" fontId="8" fillId="5" borderId="1" xfId="0" applyNumberFormat="1" applyFont="1" applyFill="1" applyBorder="1" applyAlignment="1">
      <alignment horizontal="center" vertical="center"/>
    </xf>
    <xf numFmtId="164" fontId="5" fillId="3" borderId="0" xfId="0" applyNumberFormat="1" applyFont="1" applyFill="1" applyBorder="1" applyAlignment="1">
      <alignment horizontal="center" vertical="center"/>
    </xf>
    <xf numFmtId="164" fontId="5" fillId="3" borderId="5" xfId="0" applyNumberFormat="1" applyFont="1" applyFill="1" applyBorder="1" applyAlignment="1">
      <alignment horizontal="center" vertical="center"/>
    </xf>
    <xf numFmtId="164" fontId="5" fillId="3" borderId="4" xfId="0" applyNumberFormat="1" applyFont="1" applyFill="1" applyBorder="1" applyAlignment="1">
      <alignment horizontal="center" vertical="center"/>
    </xf>
    <xf numFmtId="0" fontId="9" fillId="5" borderId="15" xfId="0" applyFont="1" applyFill="1" applyBorder="1" applyAlignment="1">
      <alignment horizontal="center" vertical="center"/>
    </xf>
    <xf numFmtId="0" fontId="9" fillId="5" borderId="1" xfId="0" applyFont="1" applyFill="1" applyBorder="1" applyAlignment="1">
      <alignment horizontal="center" vertical="center"/>
    </xf>
    <xf numFmtId="165" fontId="5" fillId="3" borderId="0" xfId="0" applyNumberFormat="1" applyFont="1" applyFill="1" applyBorder="1" applyAlignment="1">
      <alignment horizontal="center" vertical="center"/>
    </xf>
    <xf numFmtId="165" fontId="5" fillId="3" borderId="5" xfId="0" applyNumberFormat="1" applyFont="1" applyFill="1" applyBorder="1" applyAlignment="1">
      <alignment horizontal="center" vertical="center"/>
    </xf>
    <xf numFmtId="165" fontId="5" fillId="3" borderId="4" xfId="0" applyNumberFormat="1" applyFont="1" applyFill="1" applyBorder="1" applyAlignment="1">
      <alignment horizontal="center" vertical="center"/>
    </xf>
    <xf numFmtId="173" fontId="0" fillId="0" borderId="0" xfId="0" applyNumberFormat="1"/>
  </cellXfs>
  <cellStyles count="5">
    <cellStyle name="Lien hypertexte" xfId="4" builtinId="8"/>
    <cellStyle name="Normal" xfId="0" builtinId="0"/>
    <cellStyle name="Normal 2" xfId="3"/>
    <cellStyle name="Normal_calendrier_auto_CalendrierMatriciel" xfId="2"/>
    <cellStyle name="Normal_CalendrierMatriciel" xfId="1"/>
  </cellStyles>
  <dxfs count="21">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ont>
        <color theme="0"/>
      </font>
    </dxf>
    <dxf>
      <font>
        <color auto="1"/>
      </font>
      <fill>
        <patternFill patternType="lightGray">
          <fgColor theme="0" tint="-0.24994659260841701"/>
          <bgColor auto="1"/>
        </patternFill>
      </fill>
    </dxf>
    <dxf>
      <font>
        <color auto="1"/>
      </font>
      <fill>
        <patternFill patternType="lightGray">
          <fgColor theme="0" tint="-0.34998626667073579"/>
          <bgColor auto="1"/>
        </patternFill>
      </fill>
    </dxf>
    <dxf>
      <font>
        <color rgb="FFFF0000"/>
      </font>
      <fill>
        <patternFill patternType="lightGray">
          <fgColor theme="5" tint="0.39994506668294322"/>
          <bgColor auto="1"/>
        </patternFill>
      </fill>
    </dxf>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ill>
        <patternFill patternType="lightGray">
          <fgColor theme="0" tint="-0.24994659260841701"/>
          <bgColor auto="1"/>
        </patternFill>
      </fill>
    </dxf>
    <dxf>
      <fill>
        <patternFill patternType="lightGray">
          <fgColor theme="0" tint="-0.34998626667073579"/>
          <bgColor auto="1"/>
        </patternFill>
      </fill>
    </dxf>
    <dxf>
      <fill>
        <patternFill patternType="lightGray">
          <fgColor theme="5" tint="0.39991454817346722"/>
          <bgColor auto="1"/>
        </patternFill>
      </fill>
    </dxf>
  </dxfs>
  <tableStyles count="0" defaultTableStyle="TableStyleMedium9" defaultPivotStyle="PivotStyleLight16"/>
  <colors>
    <mruColors>
      <color rgb="FFFFFF99"/>
      <color rgb="FF33CC33"/>
      <color rgb="FF008000"/>
      <color rgb="FF66FF66"/>
      <color rgb="FF99FF99"/>
      <color rgb="FFFF3300"/>
      <color rgb="FFFFCC00"/>
      <color rgb="FFFFFFCC"/>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Spin" dx="16" fmlaLink="A2" max="30000" page="10" val="7"/>
</file>

<file path=xl/ctrlProps/ctrlProp2.xml><?xml version="1.0" encoding="utf-8"?>
<formControlPr xmlns="http://schemas.microsoft.com/office/spreadsheetml/2009/9/main" objectType="Spin" dx="16" fmlaLink="A1" max="30000" page="10" val="2"/>
</file>

<file path=xl/drawings/drawing1.xml><?xml version="1.0" encoding="utf-8"?>
<xdr:wsDr xmlns:xdr="http://schemas.openxmlformats.org/drawingml/2006/spreadsheetDrawing" xmlns:a="http://schemas.openxmlformats.org/drawingml/2006/main">
  <xdr:twoCellAnchor editAs="oneCell">
    <xdr:from>
      <xdr:col>17</xdr:col>
      <xdr:colOff>13607</xdr:colOff>
      <xdr:row>2</xdr:row>
      <xdr:rowOff>68037</xdr:rowOff>
    </xdr:from>
    <xdr:to>
      <xdr:col>20</xdr:col>
      <xdr:colOff>367393</xdr:colOff>
      <xdr:row>5</xdr:row>
      <xdr:rowOff>2</xdr:rowOff>
    </xdr:to>
    <xdr:sp macro="[0]!Open_UF_activité" textlink="">
      <xdr:nvSpPr>
        <xdr:cNvPr id="4" name="Rectangle à coins arrondis 3"/>
        <xdr:cNvSpPr/>
      </xdr:nvSpPr>
      <xdr:spPr>
        <a:xfrm>
          <a:off x="7062107" y="394608"/>
          <a:ext cx="1496786" cy="381001"/>
        </a:xfrm>
        <a:prstGeom prst="roundRect">
          <a:avLst/>
        </a:prstGeom>
        <a:gradFill flip="none" rotWithShape="1">
          <a:gsLst>
            <a:gs pos="0">
              <a:srgbClr val="FFFF00"/>
            </a:gs>
            <a:gs pos="80000">
              <a:srgbClr val="FFC000"/>
            </a:gs>
            <a:gs pos="100000">
              <a:srgbClr val="C00000"/>
            </a:gs>
          </a:gsLst>
          <a:path path="shape">
            <a:fillToRect l="50000" t="50000" r="50000" b="50000"/>
          </a:path>
          <a:tileRect/>
        </a:gradFill>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200">
              <a:solidFill>
                <a:sysClr val="windowText" lastClr="000000"/>
              </a:solidFill>
              <a:latin typeface="AR JULIAN" pitchFamily="2" charset="0"/>
            </a:rPr>
            <a:t>INSCRIPTION</a:t>
          </a:r>
        </a:p>
      </xdr:txBody>
    </xdr:sp>
    <xdr:clientData/>
  </xdr:twoCellAnchor>
  <xdr:twoCellAnchor>
    <xdr:from>
      <xdr:col>21</xdr:col>
      <xdr:colOff>112059</xdr:colOff>
      <xdr:row>11</xdr:row>
      <xdr:rowOff>100853</xdr:rowOff>
    </xdr:from>
    <xdr:to>
      <xdr:col>25</xdr:col>
      <xdr:colOff>212912</xdr:colOff>
      <xdr:row>15</xdr:row>
      <xdr:rowOff>22412</xdr:rowOff>
    </xdr:to>
    <xdr:cxnSp macro="">
      <xdr:nvCxnSpPr>
        <xdr:cNvPr id="7" name="Connecteur droit avec flèche 6"/>
        <xdr:cNvCxnSpPr/>
      </xdr:nvCxnSpPr>
      <xdr:spPr>
        <a:xfrm flipV="1">
          <a:off x="8684559" y="1692088"/>
          <a:ext cx="1624853" cy="549089"/>
        </a:xfrm>
        <a:prstGeom prst="straightConnector1">
          <a:avLst/>
        </a:prstGeom>
        <a:ln w="158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100853</xdr:colOff>
      <xdr:row>11</xdr:row>
      <xdr:rowOff>89647</xdr:rowOff>
    </xdr:from>
    <xdr:to>
      <xdr:col>23</xdr:col>
      <xdr:colOff>246529</xdr:colOff>
      <xdr:row>15</xdr:row>
      <xdr:rowOff>56030</xdr:rowOff>
    </xdr:to>
    <xdr:cxnSp macro="">
      <xdr:nvCxnSpPr>
        <xdr:cNvPr id="10" name="Connecteur droit avec flèche 9"/>
        <xdr:cNvCxnSpPr/>
      </xdr:nvCxnSpPr>
      <xdr:spPr>
        <a:xfrm flipV="1">
          <a:off x="8673353" y="1680882"/>
          <a:ext cx="907676" cy="593913"/>
        </a:xfrm>
        <a:prstGeom prst="straightConnector1">
          <a:avLst/>
        </a:prstGeom>
        <a:ln w="158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200025</xdr:colOff>
          <xdr:row>3</xdr:row>
          <xdr:rowOff>9525</xdr:rowOff>
        </xdr:from>
        <xdr:to>
          <xdr:col>3</xdr:col>
          <xdr:colOff>0</xdr:colOff>
          <xdr:row>5</xdr:row>
          <xdr:rowOff>19050</xdr:rowOff>
        </xdr:to>
        <xdr:sp macro="" textlink="">
          <xdr:nvSpPr>
            <xdr:cNvPr id="1026" name="Spinner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209550</xdr:colOff>
          <xdr:row>3</xdr:row>
          <xdr:rowOff>9525</xdr:rowOff>
        </xdr:from>
        <xdr:to>
          <xdr:col>7</xdr:col>
          <xdr:colOff>9525</xdr:colOff>
          <xdr:row>5</xdr:row>
          <xdr:rowOff>19050</xdr:rowOff>
        </xdr:to>
        <xdr:sp macro="" textlink="">
          <xdr:nvSpPr>
            <xdr:cNvPr id="1027" name="Spinner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twoCellAnchor>
    <xdr:from>
      <xdr:col>25</xdr:col>
      <xdr:colOff>212911</xdr:colOff>
      <xdr:row>9</xdr:row>
      <xdr:rowOff>1</xdr:rowOff>
    </xdr:from>
    <xdr:to>
      <xdr:col>48</xdr:col>
      <xdr:colOff>11205</xdr:colOff>
      <xdr:row>59</xdr:row>
      <xdr:rowOff>11208</xdr:rowOff>
    </xdr:to>
    <xdr:sp macro="" textlink="">
      <xdr:nvSpPr>
        <xdr:cNvPr id="2" name="ZoneTexte 1"/>
        <xdr:cNvSpPr txBox="1"/>
      </xdr:nvSpPr>
      <xdr:spPr>
        <a:xfrm>
          <a:off x="10309411" y="1277472"/>
          <a:ext cx="8561294" cy="78553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le forum</a:t>
          </a:r>
          <a:br>
            <a:rPr lang="fr-FR"/>
          </a:br>
          <a:r>
            <a:rPr lang="fr-FR"/>
            <a:t>Je reviens vers vous pour j'espère y trouver de l'aide malgrès les beaux jours en ce début de période des vacances.</a:t>
          </a:r>
          <a:br>
            <a:rPr lang="fr-FR"/>
          </a:br>
          <a:r>
            <a:rPr lang="fr-FR"/>
            <a:t/>
          </a:r>
          <a:br>
            <a:rPr lang="fr-FR"/>
          </a:br>
          <a:r>
            <a:rPr lang="fr-FR"/>
            <a:t>Voilà, sachant que je manipule souvent Excel, mon responsable de service me demande de lui aménager ce petit fichier de suivi d'activité du planning.</a:t>
          </a:r>
          <a:br>
            <a:rPr lang="fr-FR"/>
          </a:br>
          <a:r>
            <a:rPr lang="fr-FR"/>
            <a:t>il y aurai 3 points important pour moi en espèrent ne rien oublier, si c'est le cas dit le moi.</a:t>
          </a:r>
          <a:br>
            <a:rPr lang="fr-FR"/>
          </a:br>
          <a:r>
            <a:rPr lang="fr-FR"/>
            <a:t/>
          </a:r>
          <a:br>
            <a:rPr lang="fr-FR"/>
          </a:br>
          <a:r>
            <a:rPr lang="fr-FR"/>
            <a:t>Mon idée sur le principe :</a:t>
          </a:r>
          <a:br>
            <a:rPr lang="fr-FR"/>
          </a:br>
          <a:r>
            <a:rPr lang="fr-FR"/>
            <a:t>1°) Avec un formulaire on renseigne les objets, puis enregistre.</a:t>
          </a:r>
          <a:br>
            <a:rPr lang="fr-FR"/>
          </a:br>
          <a:r>
            <a:rPr lang="fr-FR"/>
            <a:t>*Sur ce UF on y renseigne :</a:t>
          </a:r>
          <a:br>
            <a:rPr lang="fr-FR"/>
          </a:br>
          <a:r>
            <a:rPr lang="fr-FR"/>
            <a:t>- La date</a:t>
          </a:r>
          <a:br>
            <a:rPr lang="fr-FR"/>
          </a:br>
          <a:r>
            <a:rPr lang="fr-FR"/>
            <a:t>- heure début et fin</a:t>
          </a:r>
          <a:br>
            <a:rPr lang="fr-FR"/>
          </a:br>
          <a:r>
            <a:rPr lang="fr-FR"/>
            <a:t>- sélectionne le ou les personnes aux choix (liste à gauche)</a:t>
          </a:r>
          <a:br>
            <a:rPr lang="fr-FR"/>
          </a:br>
          <a:r>
            <a:rPr lang="fr-FR"/>
            <a:t>- Click sur bouton avec fleche vers la droite pour basculer les personnes choisi dans la partie du milieu suivi des heures</a:t>
          </a:r>
          <a:br>
            <a:rPr lang="fr-FR"/>
          </a:br>
          <a:r>
            <a:rPr lang="fr-FR"/>
            <a:t>ex : Personne 3 - 08:00 - 20:00</a:t>
          </a:r>
          <a:br>
            <a:rPr lang="fr-FR"/>
          </a:br>
          <a:r>
            <a:rPr lang="fr-FR"/>
            <a:t>Personne 5 - 08:00 - 20:00</a:t>
          </a:r>
          <a:br>
            <a:rPr lang="fr-FR"/>
          </a:br>
          <a:r>
            <a:rPr lang="fr-FR"/>
            <a:t>ect.... une fois cette liste rempli, 2 ListBox sur la droite apparait, correspondant aux Fonctions et évenements.</a:t>
          </a:r>
          <a:br>
            <a:rPr lang="fr-FR"/>
          </a:br>
          <a:r>
            <a:rPr lang="fr-FR"/>
            <a:t>- on click sur une personne au choix dans la liste du milieu</a:t>
          </a:r>
          <a:br>
            <a:rPr lang="fr-FR"/>
          </a:br>
          <a:r>
            <a:rPr lang="fr-FR"/>
            <a:t>- on viens choisir une fonction dans la 1ère liste et si besoin un évenement dans la 2ème liste a droite et comme précédent</a:t>
          </a:r>
          <a:br>
            <a:rPr lang="fr-FR"/>
          </a:br>
          <a:r>
            <a:rPr lang="fr-FR"/>
            <a:t>- Click sur bouton avec fleche vers la gauche pour basculer la fonction et l'évenement sur la personne choisi</a:t>
          </a:r>
          <a:br>
            <a:rPr lang="fr-FR"/>
          </a:br>
          <a:r>
            <a:rPr lang="fr-FR"/>
            <a:t>ex : Personne 3 - 08:00 - 20:00 - CM - Vis méd</a:t>
          </a:r>
          <a:br>
            <a:rPr lang="fr-FR"/>
          </a:br>
          <a:r>
            <a:rPr lang="fr-FR"/>
            <a:t>Personne 5 - 08:00 - 20:00 - C.S2</a:t>
          </a:r>
          <a:br>
            <a:rPr lang="fr-FR"/>
          </a:br>
          <a:r>
            <a:rPr lang="fr-FR"/>
            <a:t>Une fois terminé cette tranche horaire, je poursuit si necessaire avec d'autre personne, horaire, ect....</a:t>
          </a:r>
          <a:br>
            <a:rPr lang="fr-FR"/>
          </a:br>
          <a:r>
            <a:rPr lang="fr-FR"/>
            <a:t>ex : : Personne 3 - 08:00 - 20:00 - CM - Vis méd</a:t>
          </a:r>
          <a:br>
            <a:rPr lang="fr-FR"/>
          </a:br>
          <a:r>
            <a:rPr lang="fr-FR"/>
            <a:t>Personne 5 - 08:00 - 20:00 - C.S2</a:t>
          </a:r>
          <a:br>
            <a:rPr lang="fr-FR"/>
          </a:br>
          <a:r>
            <a:rPr lang="fr-FR"/>
            <a:t>Personne 2 - 14:00 - 20:00 - O.S3 </a:t>
          </a:r>
          <a:br>
            <a:rPr lang="fr-FR"/>
          </a:br>
          <a:r>
            <a:rPr lang="fr-FR"/>
            <a:t>Personne 9 - 14:00 - 20:00 - O.S2</a:t>
          </a:r>
          <a:br>
            <a:rPr lang="fr-FR"/>
          </a:br>
          <a:r>
            <a:rPr lang="fr-FR"/>
            <a:t>Personne 1 - - - - Congé</a:t>
          </a:r>
          <a:br>
            <a:rPr lang="fr-FR"/>
          </a:br>
          <a:r>
            <a:rPr lang="fr-FR"/>
            <a:t>Personne 4 - - - - Repos</a:t>
          </a:r>
          <a:br>
            <a:rPr lang="fr-FR"/>
          </a:br>
          <a:r>
            <a:rPr lang="fr-FR"/>
            <a:t>Personne 8 - - - - Repos</a:t>
          </a:r>
          <a:br>
            <a:rPr lang="fr-FR"/>
          </a:br>
          <a:r>
            <a:rPr lang="fr-FR"/>
            <a:t>Personne 10 - - - - Repos</a:t>
          </a:r>
          <a:br>
            <a:rPr lang="fr-FR"/>
          </a:br>
          <a:r>
            <a:rPr lang="fr-FR"/>
            <a:t>ect ect ..........</a:t>
          </a:r>
          <a:br>
            <a:rPr lang="fr-FR"/>
          </a:br>
          <a:r>
            <a:rPr lang="fr-FR"/>
            <a:t>Une fois tout terminé on enregistre vers la feuille "Data" qui sert de base. Ensuite sur la feuille "Planning prévisionnel" à l'aide des dates je dois récupérer les infos par personne de la feuil "Data"</a:t>
          </a:r>
          <a:br>
            <a:rPr lang="fr-FR"/>
          </a:br>
          <a:r>
            <a:rPr lang="fr-FR"/>
            <a:t/>
          </a:r>
          <a:br>
            <a:rPr lang="fr-FR"/>
          </a:br>
          <a:r>
            <a:rPr lang="fr-FR"/>
            <a:t>2°) Total des heures de la semaine sur les dimanches (voir commentaire sur feuil Planning previ)</a:t>
          </a:r>
          <a:br>
            <a:rPr lang="fr-FR"/>
          </a:br>
          <a:r>
            <a:rPr lang="fr-FR"/>
            <a:t/>
          </a:r>
          <a:br>
            <a:rPr lang="fr-FR"/>
          </a:br>
          <a:r>
            <a:rPr lang="fr-FR"/>
            <a:t>3°) Tout à droite à partir de la colonne CP, par VBA ou formule, avoir le total de chaque titre entre le 1 er et dernier jour du mois complet.</a:t>
          </a:r>
          <a:br>
            <a:rPr lang="fr-FR"/>
          </a:br>
          <a:r>
            <a:rPr lang="fr-FR"/>
            <a:t/>
          </a:r>
          <a:br>
            <a:rPr lang="fr-FR"/>
          </a:br>
          <a:r>
            <a:rPr lang="fr-FR"/>
            <a:t>Fichier en P.J</a:t>
          </a:r>
          <a:br>
            <a:rPr lang="fr-FR"/>
          </a:br>
          <a:r>
            <a:rPr lang="fr-FR"/>
            <a:t/>
          </a:r>
          <a:br>
            <a:rPr lang="fr-FR"/>
          </a:br>
          <a:r>
            <a:rPr lang="fr-FR"/>
            <a:t>Voilà j'espère avoir été le plus claire possible et grand merci à ceux qui prendons du temps sur mon post. Dans l'attente bonne fin de nuit à tous et bonne vacances pour ceux qui y sont.</a:t>
          </a:r>
          <a:br>
            <a:rPr lang="fr-FR"/>
          </a:br>
          <a:r>
            <a:rPr lang="fr-FR"/>
            <a:t/>
          </a:r>
          <a:br>
            <a:rPr lang="fr-FR"/>
          </a:br>
          <a:r>
            <a:rPr lang="fr-FR"/>
            <a:t>Cdlt.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printerSettings" Target="../printerSettings/printerSettings1.bin"/><Relationship Id="rId1" Type="http://schemas.openxmlformats.org/officeDocument/2006/relationships/hyperlink" Target="http://forum.excel-pratique.com/excel/formulaire-et-recherche-t66393.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8"/>
  <sheetViews>
    <sheetView workbookViewId="0">
      <selection activeCell="D14" sqref="D14"/>
    </sheetView>
  </sheetViews>
  <sheetFormatPr baseColWidth="10" defaultRowHeight="12.75" x14ac:dyDescent="0.2"/>
  <cols>
    <col min="1" max="1" width="10.7109375" customWidth="1"/>
    <col min="2" max="2" width="14.7109375" customWidth="1"/>
    <col min="3" max="3" width="4.7109375" style="30" customWidth="1"/>
    <col min="4" max="4" width="21.7109375" customWidth="1"/>
    <col min="5" max="5" width="18.7109375" customWidth="1"/>
    <col min="6" max="6" width="11.42578125" style="25"/>
    <col min="7" max="7" width="14.7109375" customWidth="1"/>
    <col min="8" max="8" width="12.7109375" customWidth="1"/>
    <col min="9" max="9" width="5.7109375" customWidth="1"/>
    <col min="10" max="10" width="3.7109375" customWidth="1"/>
    <col min="11" max="11" width="10.7109375" customWidth="1"/>
    <col min="12" max="12" width="5.7109375" customWidth="1"/>
    <col min="13" max="13" width="3.7109375" customWidth="1"/>
    <col min="14" max="14" width="10.7109375" customWidth="1"/>
  </cols>
  <sheetData>
    <row r="1" spans="1:14" x14ac:dyDescent="0.2">
      <c r="A1" s="28" t="s">
        <v>0</v>
      </c>
      <c r="B1" s="28" t="s">
        <v>17</v>
      </c>
      <c r="C1" s="28" t="s">
        <v>74</v>
      </c>
      <c r="D1" s="28" t="s">
        <v>20</v>
      </c>
      <c r="E1" s="28" t="s">
        <v>0</v>
      </c>
      <c r="F1" s="28"/>
      <c r="G1" s="32"/>
      <c r="H1" s="31" t="s">
        <v>37</v>
      </c>
      <c r="J1" t="s">
        <v>64</v>
      </c>
      <c r="M1" t="s">
        <v>65</v>
      </c>
    </row>
    <row r="2" spans="1:14" x14ac:dyDescent="0.2">
      <c r="A2" t="s">
        <v>5</v>
      </c>
      <c r="B2" t="s">
        <v>14</v>
      </c>
      <c r="C2" s="30">
        <v>1</v>
      </c>
      <c r="D2" t="s">
        <v>79</v>
      </c>
      <c r="E2" t="s">
        <v>21</v>
      </c>
      <c r="G2" s="33" t="s">
        <v>50</v>
      </c>
      <c r="H2" s="36">
        <f>DATE('Planning prévisionnel'!H4-1,12,25)</f>
        <v>41998</v>
      </c>
      <c r="J2" s="42">
        <v>1</v>
      </c>
      <c r="K2" s="43" t="s">
        <v>52</v>
      </c>
      <c r="M2" s="42">
        <v>1</v>
      </c>
      <c r="N2" s="43">
        <v>2014</v>
      </c>
    </row>
    <row r="3" spans="1:14" x14ac:dyDescent="0.2">
      <c r="A3" t="s">
        <v>6</v>
      </c>
      <c r="B3" t="s">
        <v>18</v>
      </c>
      <c r="C3" s="30">
        <v>2</v>
      </c>
      <c r="D3" t="s">
        <v>80</v>
      </c>
      <c r="E3" t="s">
        <v>22</v>
      </c>
      <c r="G3" s="34" t="s">
        <v>38</v>
      </c>
      <c r="H3" s="37">
        <f>DATE('Planning prévisionnel'!H4,1,1)</f>
        <v>42005</v>
      </c>
      <c r="J3" s="44">
        <v>2</v>
      </c>
      <c r="K3" s="45" t="s">
        <v>53</v>
      </c>
      <c r="M3" s="44">
        <v>2</v>
      </c>
      <c r="N3" s="45">
        <v>2015</v>
      </c>
    </row>
    <row r="4" spans="1:14" x14ac:dyDescent="0.2">
      <c r="A4" t="s">
        <v>7</v>
      </c>
      <c r="B4" t="s">
        <v>16</v>
      </c>
      <c r="C4" s="30">
        <v>3</v>
      </c>
      <c r="D4" t="s">
        <v>81</v>
      </c>
      <c r="E4" t="s">
        <v>22</v>
      </c>
      <c r="G4" s="34" t="s">
        <v>39</v>
      </c>
      <c r="H4" s="38">
        <f>ROUND(DATE('Planning prévisionnel'!H4,4,MOD(234-11*MOD('Planning prévisionnel'!H4,19),30))/7,0)*7-6</f>
        <v>42099</v>
      </c>
      <c r="J4" s="44">
        <v>3</v>
      </c>
      <c r="K4" s="45" t="s">
        <v>54</v>
      </c>
      <c r="M4" s="44">
        <v>3</v>
      </c>
      <c r="N4" s="45">
        <v>2016</v>
      </c>
    </row>
    <row r="5" spans="1:14" x14ac:dyDescent="0.2">
      <c r="A5" t="s">
        <v>8</v>
      </c>
      <c r="B5" t="s">
        <v>36</v>
      </c>
      <c r="C5" s="30">
        <v>4</v>
      </c>
      <c r="D5" t="s">
        <v>82</v>
      </c>
      <c r="E5" t="s">
        <v>21</v>
      </c>
      <c r="G5" s="34" t="s">
        <v>40</v>
      </c>
      <c r="H5" s="39">
        <f>H4+1</f>
        <v>42100</v>
      </c>
      <c r="J5" s="44">
        <v>4</v>
      </c>
      <c r="K5" s="45" t="s">
        <v>55</v>
      </c>
      <c r="M5" s="44">
        <v>4</v>
      </c>
      <c r="N5" s="45">
        <v>2017</v>
      </c>
    </row>
    <row r="6" spans="1:14" x14ac:dyDescent="0.2">
      <c r="A6" t="s">
        <v>9</v>
      </c>
      <c r="B6" t="s">
        <v>15</v>
      </c>
      <c r="C6" s="30">
        <v>5</v>
      </c>
      <c r="D6" t="s">
        <v>83</v>
      </c>
      <c r="E6" t="s">
        <v>22</v>
      </c>
      <c r="G6" s="34" t="s">
        <v>41</v>
      </c>
      <c r="H6" s="39">
        <f>DATE('Planning prévisionnel'!H4,5,1)</f>
        <v>42125</v>
      </c>
      <c r="J6" s="44">
        <v>5</v>
      </c>
      <c r="K6" s="45" t="s">
        <v>56</v>
      </c>
      <c r="M6" s="44">
        <v>5</v>
      </c>
      <c r="N6" s="45">
        <v>2018</v>
      </c>
    </row>
    <row r="7" spans="1:14" x14ac:dyDescent="0.2">
      <c r="A7" t="s">
        <v>10</v>
      </c>
      <c r="B7" t="s">
        <v>19</v>
      </c>
      <c r="C7" s="30">
        <v>6</v>
      </c>
      <c r="D7" t="s">
        <v>84</v>
      </c>
      <c r="E7" t="s">
        <v>22</v>
      </c>
      <c r="G7" s="34" t="s">
        <v>42</v>
      </c>
      <c r="H7" s="39">
        <f>DATE('Planning prévisionnel'!H4,5,8)</f>
        <v>42132</v>
      </c>
      <c r="J7" s="44">
        <v>6</v>
      </c>
      <c r="K7" s="45" t="s">
        <v>57</v>
      </c>
      <c r="M7" s="44">
        <v>6</v>
      </c>
      <c r="N7" s="45">
        <v>2019</v>
      </c>
    </row>
    <row r="8" spans="1:14" x14ac:dyDescent="0.2">
      <c r="A8" t="s">
        <v>11</v>
      </c>
      <c r="C8" s="30">
        <v>7</v>
      </c>
      <c r="D8" t="s">
        <v>85</v>
      </c>
      <c r="E8" t="s">
        <v>21</v>
      </c>
      <c r="G8" s="34" t="s">
        <v>43</v>
      </c>
      <c r="H8" s="39">
        <f>H4+39</f>
        <v>42138</v>
      </c>
      <c r="J8" s="44">
        <v>7</v>
      </c>
      <c r="K8" s="45" t="s">
        <v>58</v>
      </c>
      <c r="M8" s="44">
        <v>7</v>
      </c>
      <c r="N8" s="45">
        <v>2020</v>
      </c>
    </row>
    <row r="9" spans="1:14" x14ac:dyDescent="0.2">
      <c r="A9" t="s">
        <v>12</v>
      </c>
      <c r="C9" s="30">
        <v>8</v>
      </c>
      <c r="D9" t="s">
        <v>86</v>
      </c>
      <c r="E9" t="s">
        <v>22</v>
      </c>
      <c r="G9" s="34" t="s">
        <v>44</v>
      </c>
      <c r="H9" s="40">
        <f>H4+50</f>
        <v>42149</v>
      </c>
      <c r="J9" s="44">
        <v>8</v>
      </c>
      <c r="K9" s="45" t="s">
        <v>59</v>
      </c>
      <c r="M9" s="44">
        <v>8</v>
      </c>
      <c r="N9" s="45">
        <v>2021</v>
      </c>
    </row>
    <row r="10" spans="1:14" x14ac:dyDescent="0.2">
      <c r="C10" s="30">
        <v>9</v>
      </c>
      <c r="D10" t="s">
        <v>87</v>
      </c>
      <c r="E10" t="s">
        <v>22</v>
      </c>
      <c r="G10" s="34" t="s">
        <v>45</v>
      </c>
      <c r="H10" s="39">
        <f>DATE('Planning prévisionnel'!H4,7,14)</f>
        <v>42199</v>
      </c>
      <c r="J10" s="44">
        <v>9</v>
      </c>
      <c r="K10" s="45" t="s">
        <v>60</v>
      </c>
      <c r="M10" s="44">
        <v>9</v>
      </c>
      <c r="N10" s="45">
        <v>2022</v>
      </c>
    </row>
    <row r="11" spans="1:14" x14ac:dyDescent="0.2">
      <c r="C11" s="30">
        <v>10</v>
      </c>
      <c r="D11" t="s">
        <v>2</v>
      </c>
      <c r="E11" t="s">
        <v>21</v>
      </c>
      <c r="G11" s="34" t="s">
        <v>46</v>
      </c>
      <c r="H11" s="39">
        <f>DATE('Planning prévisionnel'!H4,8,15)</f>
        <v>42231</v>
      </c>
      <c r="J11" s="44">
        <v>10</v>
      </c>
      <c r="K11" s="45" t="s">
        <v>61</v>
      </c>
      <c r="M11" s="44">
        <v>10</v>
      </c>
      <c r="N11" s="45">
        <v>2023</v>
      </c>
    </row>
    <row r="12" spans="1:14" x14ac:dyDescent="0.2">
      <c r="C12" s="30">
        <v>11</v>
      </c>
      <c r="D12" t="s">
        <v>3</v>
      </c>
      <c r="E12" t="s">
        <v>22</v>
      </c>
      <c r="G12" s="34" t="s">
        <v>47</v>
      </c>
      <c r="H12" s="39">
        <f>DATE('Planning prévisionnel'!H4,11,1)</f>
        <v>42309</v>
      </c>
      <c r="J12" s="44">
        <v>11</v>
      </c>
      <c r="K12" s="45" t="s">
        <v>62</v>
      </c>
      <c r="M12" s="44">
        <v>11</v>
      </c>
      <c r="N12" s="45">
        <v>2024</v>
      </c>
    </row>
    <row r="13" spans="1:14" x14ac:dyDescent="0.2">
      <c r="C13" s="30">
        <v>12</v>
      </c>
      <c r="D13" t="s">
        <v>4</v>
      </c>
      <c r="E13" t="s">
        <v>21</v>
      </c>
      <c r="G13" s="34" t="s">
        <v>48</v>
      </c>
      <c r="H13" s="39">
        <f>DATE('Planning prévisionnel'!H4,11,11)</f>
        <v>42319</v>
      </c>
      <c r="J13" s="46">
        <v>12</v>
      </c>
      <c r="K13" s="47" t="s">
        <v>63</v>
      </c>
      <c r="M13" s="44">
        <v>12</v>
      </c>
      <c r="N13" s="45">
        <v>2025</v>
      </c>
    </row>
    <row r="14" spans="1:14" x14ac:dyDescent="0.2">
      <c r="G14" s="34" t="s">
        <v>49</v>
      </c>
      <c r="H14" s="39">
        <f>DATE('Planning prévisionnel'!H4,12,25)</f>
        <v>42363</v>
      </c>
      <c r="M14" s="44">
        <v>13</v>
      </c>
      <c r="N14" s="45">
        <v>2026</v>
      </c>
    </row>
    <row r="15" spans="1:14" x14ac:dyDescent="0.2">
      <c r="G15" s="35" t="s">
        <v>51</v>
      </c>
      <c r="H15" s="41">
        <f>DATE('Planning prévisionnel'!H4+1,1,1)</f>
        <v>42370</v>
      </c>
      <c r="M15" s="44">
        <v>14</v>
      </c>
      <c r="N15" s="45">
        <v>2027</v>
      </c>
    </row>
    <row r="16" spans="1:14" x14ac:dyDescent="0.2">
      <c r="M16" s="44">
        <v>15</v>
      </c>
      <c r="N16" s="45">
        <v>2028</v>
      </c>
    </row>
    <row r="17" spans="13:14" x14ac:dyDescent="0.2">
      <c r="M17" s="44">
        <v>16</v>
      </c>
      <c r="N17" s="45">
        <v>2029</v>
      </c>
    </row>
    <row r="18" spans="13:14" x14ac:dyDescent="0.2">
      <c r="M18" s="46">
        <v>17</v>
      </c>
      <c r="N18" s="47">
        <v>2030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DP59"/>
  <sheetViews>
    <sheetView tabSelected="1" zoomScale="85" zoomScaleNormal="85" workbookViewId="0">
      <pane xSplit="10" ySplit="9" topLeftCell="K10" activePane="bottomRight" state="frozen"/>
      <selection pane="topRight" activeCell="K1" sqref="K1"/>
      <selection pane="bottomLeft" activeCell="A10" sqref="A10"/>
      <selection pane="bottomRight" activeCell="J18" sqref="J18"/>
    </sheetView>
  </sheetViews>
  <sheetFormatPr baseColWidth="10" defaultRowHeight="12.75" x14ac:dyDescent="0.2"/>
  <cols>
    <col min="1" max="1" width="3.140625" style="30" bestFit="1" customWidth="1"/>
    <col min="2" max="2" width="16.85546875" bestFit="1" customWidth="1"/>
    <col min="3" max="93" width="5.7109375" customWidth="1"/>
    <col min="94" max="94" width="7.7109375" customWidth="1"/>
    <col min="95" max="100" width="5.7109375" customWidth="1"/>
    <col min="101" max="101" width="2.7109375" customWidth="1"/>
    <col min="102" max="109" width="5.7109375" customWidth="1"/>
    <col min="110" max="110" width="2.7109375" customWidth="1"/>
    <col min="111" max="117" width="5.7109375" customWidth="1"/>
    <col min="118" max="118" width="2.7109375" customWidth="1"/>
    <col min="119" max="119" width="5.7109375" customWidth="1"/>
    <col min="120" max="120" width="6.5703125" customWidth="1"/>
    <col min="121" max="129" width="5.7109375" customWidth="1"/>
  </cols>
  <sheetData>
    <row r="1" spans="1:120" x14ac:dyDescent="0.2">
      <c r="A1" s="30">
        <v>2</v>
      </c>
      <c r="AG1" s="73" t="s">
        <v>78</v>
      </c>
    </row>
    <row r="2" spans="1:120" x14ac:dyDescent="0.2">
      <c r="A2" s="30">
        <v>7</v>
      </c>
    </row>
    <row r="3" spans="1:120" ht="9.75" customHeight="1" x14ac:dyDescent="0.2">
      <c r="A3" s="14"/>
      <c r="B3" s="9"/>
      <c r="C3" s="9"/>
      <c r="D3" s="83" t="s">
        <v>66</v>
      </c>
      <c r="E3" s="83"/>
      <c r="F3" s="83"/>
      <c r="G3" s="9"/>
      <c r="H3" s="83" t="s">
        <v>68</v>
      </c>
      <c r="I3" s="83"/>
      <c r="J3" s="83"/>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68"/>
      <c r="CQ3" s="24"/>
      <c r="CR3" s="24"/>
      <c r="CS3" s="24"/>
      <c r="CT3" s="24"/>
      <c r="CU3" s="24"/>
      <c r="CV3" s="24"/>
      <c r="CW3" s="24"/>
      <c r="CX3" s="24"/>
      <c r="CY3" s="24"/>
      <c r="CZ3" s="24"/>
      <c r="DA3" s="24"/>
      <c r="DB3" s="24"/>
      <c r="DC3" s="24"/>
      <c r="DD3" s="24"/>
      <c r="DE3" s="24"/>
      <c r="DF3" s="24"/>
      <c r="DG3" s="24"/>
      <c r="DH3" s="24"/>
      <c r="DI3" s="24"/>
      <c r="DJ3" s="24"/>
      <c r="DK3" s="24"/>
      <c r="DL3" s="24"/>
      <c r="DM3" s="24"/>
      <c r="DN3" s="24"/>
    </row>
    <row r="4" spans="1:120" ht="12.75" customHeight="1" x14ac:dyDescent="0.2">
      <c r="A4" s="14"/>
      <c r="B4" s="9"/>
      <c r="C4" s="9"/>
      <c r="D4" s="85" t="str">
        <f>IF(ISERROR(VLOOKUP(A2,mois_toupie,2,FALSE)),"",VLOOKUP(A2,mois_toupie,2,FALSE))</f>
        <v>Juillet</v>
      </c>
      <c r="E4" s="85"/>
      <c r="F4" s="85"/>
      <c r="G4" s="9"/>
      <c r="H4" s="85">
        <f>IF(ISERROR(VLOOKUP(A1,N°_année,2,FALSE)),"",VLOOKUP(A1,N°_année,2,FALSE))</f>
        <v>2015</v>
      </c>
      <c r="I4" s="85"/>
      <c r="J4" s="85"/>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75" t="s">
        <v>75</v>
      </c>
      <c r="CQ4" s="24"/>
      <c r="CR4" s="24" t="s">
        <v>76</v>
      </c>
      <c r="CS4" s="24"/>
      <c r="CT4" s="24"/>
      <c r="CU4" s="24"/>
      <c r="CV4" s="24"/>
      <c r="CW4" s="24"/>
      <c r="CX4" s="24"/>
      <c r="CY4" s="24"/>
      <c r="CZ4" s="24"/>
      <c r="DA4" s="24"/>
      <c r="DB4" s="24"/>
      <c r="DC4" s="24"/>
      <c r="DD4" s="24"/>
      <c r="DE4" s="24"/>
      <c r="DF4" s="24"/>
      <c r="DG4" s="24"/>
      <c r="DH4" s="24"/>
      <c r="DI4" s="24"/>
      <c r="DJ4" s="24"/>
      <c r="DK4" s="24"/>
      <c r="DL4" s="24"/>
      <c r="DM4" s="24"/>
      <c r="DN4" s="24"/>
    </row>
    <row r="5" spans="1:120" ht="12.75" customHeight="1" x14ac:dyDescent="0.2">
      <c r="A5" s="14"/>
      <c r="B5" s="9"/>
      <c r="C5" s="52"/>
      <c r="D5" s="85"/>
      <c r="E5" s="85"/>
      <c r="F5" s="85"/>
      <c r="G5" s="9"/>
      <c r="H5" s="85"/>
      <c r="I5" s="85"/>
      <c r="J5" s="85"/>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76"/>
      <c r="CQ5" s="24"/>
      <c r="CR5" s="24"/>
      <c r="CS5" s="24"/>
      <c r="CT5" s="24"/>
      <c r="CU5" s="24"/>
      <c r="CV5" s="24"/>
      <c r="CW5" s="24"/>
      <c r="CX5" s="24"/>
      <c r="CY5" s="24"/>
      <c r="CZ5" s="24"/>
      <c r="DA5" s="24"/>
      <c r="DB5" s="24"/>
      <c r="DC5" s="24"/>
      <c r="DD5" s="24"/>
      <c r="DE5" s="24"/>
      <c r="DF5" s="24"/>
      <c r="DG5" s="24"/>
      <c r="DH5" s="24"/>
      <c r="DI5" s="24"/>
      <c r="DJ5" s="24"/>
      <c r="DK5" s="24"/>
      <c r="DL5" s="24"/>
      <c r="DM5" s="24"/>
      <c r="DN5" s="24"/>
    </row>
    <row r="6" spans="1:120" ht="5.0999999999999996" customHeight="1" x14ac:dyDescent="0.2">
      <c r="A6" s="14"/>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76"/>
      <c r="CQ6" s="24"/>
      <c r="CR6" s="84" t="s">
        <v>14</v>
      </c>
      <c r="CS6" s="84" t="s">
        <v>18</v>
      </c>
      <c r="CT6" s="84" t="s">
        <v>16</v>
      </c>
      <c r="CU6" s="84" t="s">
        <v>19</v>
      </c>
      <c r="CV6" s="84" t="s">
        <v>15</v>
      </c>
      <c r="CW6" s="24"/>
      <c r="CX6" s="79" t="s">
        <v>5</v>
      </c>
      <c r="CY6" s="79" t="s">
        <v>6</v>
      </c>
      <c r="CZ6" s="79" t="s">
        <v>7</v>
      </c>
      <c r="DA6" s="79" t="s">
        <v>8</v>
      </c>
      <c r="DB6" s="79" t="s">
        <v>9</v>
      </c>
      <c r="DC6" s="79" t="s">
        <v>10</v>
      </c>
      <c r="DD6" s="79" t="s">
        <v>11</v>
      </c>
      <c r="DE6" s="79" t="s">
        <v>12</v>
      </c>
      <c r="DF6" s="24"/>
      <c r="DG6" s="79" t="s">
        <v>24</v>
      </c>
      <c r="DH6" s="79" t="s">
        <v>25</v>
      </c>
      <c r="DI6" s="79" t="s">
        <v>26</v>
      </c>
      <c r="DJ6" s="79" t="s">
        <v>27</v>
      </c>
      <c r="DK6" s="79" t="s">
        <v>28</v>
      </c>
      <c r="DL6" s="79" t="s">
        <v>29</v>
      </c>
      <c r="DM6" s="79" t="s">
        <v>30</v>
      </c>
      <c r="DN6" s="24"/>
    </row>
    <row r="7" spans="1:120" x14ac:dyDescent="0.2">
      <c r="A7" s="14"/>
      <c r="B7" s="4" t="s">
        <v>1</v>
      </c>
      <c r="C7" s="89" t="str">
        <f>IF(C9="","",IF(WEEKDAY(C9,2)=1,WEEKNUM(C9),""))</f>
        <v/>
      </c>
      <c r="D7" s="86"/>
      <c r="E7" s="86" t="str">
        <f t="shared" ref="E7" si="0">IF(E9="","",IF(WEEKDAY(E9,2)=1,WEEKNUM(E9),""))</f>
        <v/>
      </c>
      <c r="F7" s="86"/>
      <c r="G7" s="86" t="str">
        <f t="shared" ref="G7" si="1">IF(G9="","",IF(WEEKDAY(G9,2)=1,WEEKNUM(G9),""))</f>
        <v/>
      </c>
      <c r="H7" s="86"/>
      <c r="I7" s="86" t="str">
        <f t="shared" ref="I7" si="2">IF(I9="","",IF(WEEKDAY(I9,2)=1,WEEKNUM(I9),""))</f>
        <v/>
      </c>
      <c r="J7" s="86"/>
      <c r="K7" s="86" t="str">
        <f t="shared" ref="K7" si="3">IF(K9="","",IF(WEEKDAY(K9,2)=1,WEEKNUM(K9),""))</f>
        <v/>
      </c>
      <c r="L7" s="86"/>
      <c r="M7" s="86">
        <f t="shared" ref="M7" si="4">IF(M9="","",IF(WEEKDAY(M9,2)=1,WEEKNUM(M9),""))</f>
        <v>27</v>
      </c>
      <c r="N7" s="86"/>
      <c r="O7" s="86" t="str">
        <f t="shared" ref="O7" si="5">IF(O9="","",IF(WEEKDAY(O9,2)=1,WEEKNUM(O9),""))</f>
        <v/>
      </c>
      <c r="P7" s="86"/>
      <c r="Q7" s="86" t="str">
        <f t="shared" ref="Q7" si="6">IF(Q9="","",IF(WEEKDAY(Q9,2)=1,WEEKNUM(Q9),""))</f>
        <v/>
      </c>
      <c r="R7" s="86"/>
      <c r="S7" s="86" t="str">
        <f t="shared" ref="S7:CC7" si="7">IF(S9="","",IF(WEEKDAY(S9,2)=1,WEEKNUM(S9),""))</f>
        <v/>
      </c>
      <c r="T7" s="86"/>
      <c r="U7" s="86" t="str">
        <f t="shared" si="7"/>
        <v/>
      </c>
      <c r="V7" s="86"/>
      <c r="W7" s="86" t="str">
        <f t="shared" si="7"/>
        <v/>
      </c>
      <c r="X7" s="86"/>
      <c r="Y7" s="86" t="str">
        <f t="shared" si="7"/>
        <v/>
      </c>
      <c r="Z7" s="86"/>
      <c r="AA7" s="86">
        <f t="shared" si="7"/>
        <v>28</v>
      </c>
      <c r="AB7" s="86"/>
      <c r="AC7" s="86" t="str">
        <f t="shared" si="7"/>
        <v/>
      </c>
      <c r="AD7" s="86"/>
      <c r="AE7" s="86" t="str">
        <f t="shared" si="7"/>
        <v/>
      </c>
      <c r="AF7" s="86"/>
      <c r="AG7" s="86" t="str">
        <f t="shared" si="7"/>
        <v/>
      </c>
      <c r="AH7" s="86"/>
      <c r="AI7" s="86" t="str">
        <f t="shared" si="7"/>
        <v/>
      </c>
      <c r="AJ7" s="86"/>
      <c r="AK7" s="86" t="str">
        <f t="shared" si="7"/>
        <v/>
      </c>
      <c r="AL7" s="86"/>
      <c r="AM7" s="86" t="str">
        <f t="shared" si="7"/>
        <v/>
      </c>
      <c r="AN7" s="86"/>
      <c r="AO7" s="86">
        <f t="shared" si="7"/>
        <v>29</v>
      </c>
      <c r="AP7" s="86"/>
      <c r="AQ7" s="86" t="str">
        <f t="shared" si="7"/>
        <v/>
      </c>
      <c r="AR7" s="86"/>
      <c r="AS7" s="86" t="str">
        <f t="shared" si="7"/>
        <v/>
      </c>
      <c r="AT7" s="86"/>
      <c r="AU7" s="86" t="str">
        <f t="shared" si="7"/>
        <v/>
      </c>
      <c r="AV7" s="86"/>
      <c r="AW7" s="86" t="str">
        <f t="shared" si="7"/>
        <v/>
      </c>
      <c r="AX7" s="86"/>
      <c r="AY7" s="86" t="str">
        <f t="shared" si="7"/>
        <v/>
      </c>
      <c r="AZ7" s="86"/>
      <c r="BA7" s="86" t="str">
        <f t="shared" si="7"/>
        <v/>
      </c>
      <c r="BB7" s="86"/>
      <c r="BC7" s="86">
        <f t="shared" si="7"/>
        <v>30</v>
      </c>
      <c r="BD7" s="86"/>
      <c r="BE7" s="86" t="str">
        <f t="shared" si="7"/>
        <v/>
      </c>
      <c r="BF7" s="86"/>
      <c r="BG7" s="86" t="str">
        <f t="shared" si="7"/>
        <v/>
      </c>
      <c r="BH7" s="86"/>
      <c r="BI7" s="86" t="str">
        <f t="shared" si="7"/>
        <v/>
      </c>
      <c r="BJ7" s="86"/>
      <c r="BK7" s="86" t="str">
        <f t="shared" si="7"/>
        <v/>
      </c>
      <c r="BL7" s="86"/>
      <c r="BM7" s="86" t="str">
        <f t="shared" si="7"/>
        <v/>
      </c>
      <c r="BN7" s="86"/>
      <c r="BO7" s="86" t="str">
        <f t="shared" si="7"/>
        <v/>
      </c>
      <c r="BP7" s="86"/>
      <c r="BQ7" s="86">
        <f t="shared" si="7"/>
        <v>31</v>
      </c>
      <c r="BR7" s="86"/>
      <c r="BS7" s="86" t="str">
        <f t="shared" si="7"/>
        <v/>
      </c>
      <c r="BT7" s="86"/>
      <c r="BU7" s="86" t="str">
        <f t="shared" si="7"/>
        <v/>
      </c>
      <c r="BV7" s="86"/>
      <c r="BW7" s="86" t="str">
        <f t="shared" si="7"/>
        <v/>
      </c>
      <c r="BX7" s="86"/>
      <c r="BY7" s="86" t="str">
        <f t="shared" si="7"/>
        <v/>
      </c>
      <c r="BZ7" s="86"/>
      <c r="CA7" s="86" t="str">
        <f t="shared" si="7"/>
        <v/>
      </c>
      <c r="CB7" s="86"/>
      <c r="CC7" s="86" t="str">
        <f t="shared" si="7"/>
        <v/>
      </c>
      <c r="CD7" s="86"/>
      <c r="CE7" s="86">
        <f t="shared" ref="CE7:CM7" si="8">IF(CE9="","",IF(WEEKDAY(CE9,2)=1,WEEKNUM(CE9),""))</f>
        <v>32</v>
      </c>
      <c r="CF7" s="86"/>
      <c r="CG7" s="86" t="str">
        <f t="shared" si="8"/>
        <v/>
      </c>
      <c r="CH7" s="86"/>
      <c r="CI7" s="86" t="str">
        <f t="shared" si="8"/>
        <v/>
      </c>
      <c r="CJ7" s="86"/>
      <c r="CK7" s="86" t="str">
        <f t="shared" si="8"/>
        <v/>
      </c>
      <c r="CL7" s="86"/>
      <c r="CM7" s="86" t="str">
        <f t="shared" si="8"/>
        <v/>
      </c>
      <c r="CN7" s="87"/>
      <c r="CO7" s="9"/>
      <c r="CP7" s="76"/>
      <c r="CQ7" s="24"/>
      <c r="CR7" s="84"/>
      <c r="CS7" s="84"/>
      <c r="CT7" s="84"/>
      <c r="CU7" s="84"/>
      <c r="CV7" s="84"/>
      <c r="CW7" s="24"/>
      <c r="CX7" s="79"/>
      <c r="CY7" s="79"/>
      <c r="CZ7" s="79"/>
      <c r="DA7" s="79"/>
      <c r="DB7" s="79"/>
      <c r="DC7" s="79"/>
      <c r="DD7" s="79"/>
      <c r="DE7" s="79"/>
      <c r="DF7" s="24"/>
      <c r="DG7" s="79"/>
      <c r="DH7" s="79"/>
      <c r="DI7" s="79"/>
      <c r="DJ7" s="79"/>
      <c r="DK7" s="79"/>
      <c r="DL7" s="79"/>
      <c r="DM7" s="79"/>
      <c r="DN7" s="24"/>
      <c r="DP7" s="32" t="s">
        <v>14</v>
      </c>
    </row>
    <row r="8" spans="1:120" x14ac:dyDescent="0.2">
      <c r="A8" s="14"/>
      <c r="B8" s="18"/>
      <c r="C8" s="90">
        <f>O9-1</f>
        <v>42184</v>
      </c>
      <c r="D8" s="91"/>
      <c r="E8" s="62" t="str">
        <f>IF(YEAR(O9)&lt;&gt;YEAR($Q$9),O9-1,"")</f>
        <v/>
      </c>
      <c r="F8" s="60"/>
      <c r="G8" s="60"/>
      <c r="H8" s="60"/>
      <c r="I8" s="60"/>
      <c r="J8" s="60"/>
      <c r="K8" s="60"/>
      <c r="L8" s="60"/>
      <c r="M8" s="60"/>
      <c r="N8" s="60"/>
      <c r="O8" s="63"/>
      <c r="P8" s="63"/>
      <c r="Q8" s="92">
        <f>Q9</f>
        <v>42186</v>
      </c>
      <c r="R8" s="92"/>
      <c r="S8" s="64" t="str">
        <f>IF(YEAR(O9)&lt;&gt;YEAR($Q$9),O9+1,"")</f>
        <v/>
      </c>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88" t="str">
        <f>IF(BU9="","",IF(DAY(BU9)&gt;1,"",EDATE(BU9,0)))</f>
        <v/>
      </c>
      <c r="BV8" s="88"/>
      <c r="BW8" s="88" t="str">
        <f>IF(BW9="","",IF(DAY(BW9)&gt;1,"",EDATE(BW9,0)))</f>
        <v/>
      </c>
      <c r="BX8" s="88"/>
      <c r="BY8" s="88" t="str">
        <f>IF(BY9="","",IF(DAY(BY9)&gt;1,"",EDATE(BY9,0)))</f>
        <v/>
      </c>
      <c r="BZ8" s="88"/>
      <c r="CA8" s="88">
        <f>IF(CA9="","",IF(DAY(CA9)&gt;1,"",EDATE(CA9,0)))</f>
        <v>42217</v>
      </c>
      <c r="CB8" s="88"/>
      <c r="CC8" s="62" t="str">
        <f>IF(YEAR(CC9)&lt;&gt;YEAR($Q$8),CC9+1,"")</f>
        <v/>
      </c>
      <c r="CD8" s="60"/>
      <c r="CE8" s="60"/>
      <c r="CF8" s="60"/>
      <c r="CG8" s="60"/>
      <c r="CH8" s="60"/>
      <c r="CI8" s="60"/>
      <c r="CJ8" s="60"/>
      <c r="CK8" s="60"/>
      <c r="CL8" s="60"/>
      <c r="CM8" s="60"/>
      <c r="CN8" s="61"/>
      <c r="CO8" s="9"/>
      <c r="CP8" s="76"/>
      <c r="CQ8" s="24"/>
      <c r="CR8" s="84"/>
      <c r="CS8" s="84"/>
      <c r="CT8" s="84"/>
      <c r="CU8" s="84"/>
      <c r="CV8" s="84"/>
      <c r="CW8" s="24"/>
      <c r="CX8" s="79"/>
      <c r="CY8" s="79"/>
      <c r="CZ8" s="79"/>
      <c r="DA8" s="79"/>
      <c r="DB8" s="79"/>
      <c r="DC8" s="79"/>
      <c r="DD8" s="79"/>
      <c r="DE8" s="79"/>
      <c r="DF8" s="24"/>
      <c r="DG8" s="79"/>
      <c r="DH8" s="79"/>
      <c r="DI8" s="79"/>
      <c r="DJ8" s="79"/>
      <c r="DK8" s="79"/>
      <c r="DL8" s="79"/>
      <c r="DM8" s="79"/>
      <c r="DN8" s="24"/>
      <c r="DP8" s="69"/>
    </row>
    <row r="9" spans="1:120" x14ac:dyDescent="0.2">
      <c r="A9" s="14"/>
      <c r="B9" s="5" t="s">
        <v>23</v>
      </c>
      <c r="C9" s="55">
        <f>IF(E9="","",IF(MONTH(E9-1)&lt;&gt;MONTH($Q$9),E9-1))</f>
        <v>42179</v>
      </c>
      <c r="D9" s="56">
        <f>C9</f>
        <v>42179</v>
      </c>
      <c r="E9" s="55">
        <f>IF(G9="","",IF(MONTH(G9-1)&lt;&gt;MONTH($Q$9),G9-1))</f>
        <v>42180</v>
      </c>
      <c r="F9" s="58">
        <f>E9</f>
        <v>42180</v>
      </c>
      <c r="G9" s="57">
        <f>IF(I9="","",IF(MONTH(I9-1)&lt;&gt;MONTH($Q$9),I9-1))</f>
        <v>42181</v>
      </c>
      <c r="H9" s="56">
        <f>G9</f>
        <v>42181</v>
      </c>
      <c r="I9" s="55">
        <f>IF(K9="","",IF(MONTH(K9-1)&lt;&gt;MONTH($Q$9),K9-1))</f>
        <v>42182</v>
      </c>
      <c r="J9" s="58">
        <f>I9</f>
        <v>42182</v>
      </c>
      <c r="K9" s="57">
        <f>IF(M9="","",IF(MONTH(M9-1)&lt;&gt;MONTH($Q$9),M9-1))</f>
        <v>42183</v>
      </c>
      <c r="L9" s="56">
        <f>K9</f>
        <v>42183</v>
      </c>
      <c r="M9" s="55">
        <f>IF(O9="","",IF(MONTH(O9-1)&lt;&gt;MONTH($Q$9),O9-1))</f>
        <v>42184</v>
      </c>
      <c r="N9" s="58">
        <f>M9</f>
        <v>42184</v>
      </c>
      <c r="O9" s="57">
        <f>IF(Q9="","",IF(MONTH(Q9-1)&lt;&gt;MONTH($Q$9),Q9-1))</f>
        <v>42185</v>
      </c>
      <c r="P9" s="56">
        <f>O9</f>
        <v>42185</v>
      </c>
      <c r="Q9" s="55">
        <f>DATE($H$4,MONTH(1&amp;$D$4),1)</f>
        <v>42186</v>
      </c>
      <c r="R9" s="58">
        <f>Q9</f>
        <v>42186</v>
      </c>
      <c r="S9" s="57">
        <f>+Q9+1</f>
        <v>42187</v>
      </c>
      <c r="T9" s="56">
        <f>S9</f>
        <v>42187</v>
      </c>
      <c r="U9" s="55">
        <f>+S9+1</f>
        <v>42188</v>
      </c>
      <c r="V9" s="58">
        <f>U9</f>
        <v>42188</v>
      </c>
      <c r="W9" s="57">
        <f>+U9+1</f>
        <v>42189</v>
      </c>
      <c r="X9" s="56">
        <f>W9</f>
        <v>42189</v>
      </c>
      <c r="Y9" s="55">
        <f t="shared" ref="Y9" si="9">+W9+1</f>
        <v>42190</v>
      </c>
      <c r="Z9" s="58">
        <f t="shared" ref="Z9" si="10">Y9</f>
        <v>42190</v>
      </c>
      <c r="AA9" s="57">
        <f t="shared" ref="AA9" si="11">+Y9+1</f>
        <v>42191</v>
      </c>
      <c r="AB9" s="56">
        <f t="shared" ref="AB9" si="12">AA9</f>
        <v>42191</v>
      </c>
      <c r="AC9" s="55">
        <f t="shared" ref="AC9" si="13">+AA9+1</f>
        <v>42192</v>
      </c>
      <c r="AD9" s="58">
        <f t="shared" ref="AD9" si="14">AC9</f>
        <v>42192</v>
      </c>
      <c r="AE9" s="57">
        <f t="shared" ref="AE9" si="15">+AC9+1</f>
        <v>42193</v>
      </c>
      <c r="AF9" s="56">
        <f t="shared" ref="AF9" si="16">AE9</f>
        <v>42193</v>
      </c>
      <c r="AG9" s="55">
        <f t="shared" ref="AG9" si="17">+AE9+1</f>
        <v>42194</v>
      </c>
      <c r="AH9" s="58">
        <f t="shared" ref="AH9" si="18">AG9</f>
        <v>42194</v>
      </c>
      <c r="AI9" s="57">
        <f t="shared" ref="AI9" si="19">+AG9+1</f>
        <v>42195</v>
      </c>
      <c r="AJ9" s="56">
        <f t="shared" ref="AJ9" si="20">AI9</f>
        <v>42195</v>
      </c>
      <c r="AK9" s="55">
        <f t="shared" ref="AK9" si="21">+AI9+1</f>
        <v>42196</v>
      </c>
      <c r="AL9" s="58">
        <f t="shared" ref="AL9" si="22">AK9</f>
        <v>42196</v>
      </c>
      <c r="AM9" s="57">
        <f t="shared" ref="AM9" si="23">+AK9+1</f>
        <v>42197</v>
      </c>
      <c r="AN9" s="56">
        <f t="shared" ref="AN9" si="24">AM9</f>
        <v>42197</v>
      </c>
      <c r="AO9" s="55">
        <f t="shared" ref="AO9" si="25">+AM9+1</f>
        <v>42198</v>
      </c>
      <c r="AP9" s="58">
        <f t="shared" ref="AP9" si="26">AO9</f>
        <v>42198</v>
      </c>
      <c r="AQ9" s="57">
        <f t="shared" ref="AQ9" si="27">+AO9+1</f>
        <v>42199</v>
      </c>
      <c r="AR9" s="56">
        <f t="shared" ref="AR9" si="28">AQ9</f>
        <v>42199</v>
      </c>
      <c r="AS9" s="55">
        <f t="shared" ref="AS9" si="29">+AQ9+1</f>
        <v>42200</v>
      </c>
      <c r="AT9" s="58">
        <f t="shared" ref="AT9" si="30">AS9</f>
        <v>42200</v>
      </c>
      <c r="AU9" s="57">
        <f t="shared" ref="AU9" si="31">+AS9+1</f>
        <v>42201</v>
      </c>
      <c r="AV9" s="56">
        <f t="shared" ref="AV9" si="32">AU9</f>
        <v>42201</v>
      </c>
      <c r="AW9" s="55">
        <f t="shared" ref="AW9" si="33">+AU9+1</f>
        <v>42202</v>
      </c>
      <c r="AX9" s="58">
        <f t="shared" ref="AX9" si="34">AW9</f>
        <v>42202</v>
      </c>
      <c r="AY9" s="57">
        <f t="shared" ref="AY9" si="35">+AW9+1</f>
        <v>42203</v>
      </c>
      <c r="AZ9" s="56">
        <f t="shared" ref="AZ9" si="36">AY9</f>
        <v>42203</v>
      </c>
      <c r="BA9" s="55">
        <f t="shared" ref="BA9" si="37">+AY9+1</f>
        <v>42204</v>
      </c>
      <c r="BB9" s="58">
        <f t="shared" ref="BB9" si="38">BA9</f>
        <v>42204</v>
      </c>
      <c r="BC9" s="57">
        <f t="shared" ref="BC9" si="39">+BA9+1</f>
        <v>42205</v>
      </c>
      <c r="BD9" s="56">
        <f t="shared" ref="BD9" si="40">BC9</f>
        <v>42205</v>
      </c>
      <c r="BE9" s="55">
        <f t="shared" ref="BE9" si="41">+BC9+1</f>
        <v>42206</v>
      </c>
      <c r="BF9" s="58">
        <f t="shared" ref="BF9" si="42">BE9</f>
        <v>42206</v>
      </c>
      <c r="BG9" s="57">
        <f t="shared" ref="BG9" si="43">+BE9+1</f>
        <v>42207</v>
      </c>
      <c r="BH9" s="56">
        <f t="shared" ref="BH9" si="44">BG9</f>
        <v>42207</v>
      </c>
      <c r="BI9" s="55">
        <f t="shared" ref="BI9" si="45">+BG9+1</f>
        <v>42208</v>
      </c>
      <c r="BJ9" s="58">
        <f t="shared" ref="BJ9" si="46">BI9</f>
        <v>42208</v>
      </c>
      <c r="BK9" s="57">
        <f t="shared" ref="BK9" si="47">+BI9+1</f>
        <v>42209</v>
      </c>
      <c r="BL9" s="56">
        <f t="shared" ref="BL9" si="48">BK9</f>
        <v>42209</v>
      </c>
      <c r="BM9" s="55">
        <f t="shared" ref="BM9" si="49">+BK9+1</f>
        <v>42210</v>
      </c>
      <c r="BN9" s="58">
        <f t="shared" ref="BN9" si="50">BM9</f>
        <v>42210</v>
      </c>
      <c r="BO9" s="57">
        <f t="shared" ref="BO9" si="51">+BM9+1</f>
        <v>42211</v>
      </c>
      <c r="BP9" s="56">
        <f t="shared" ref="BP9" si="52">BO9</f>
        <v>42211</v>
      </c>
      <c r="BQ9" s="55">
        <f t="shared" ref="BQ9" si="53">+BO9+1</f>
        <v>42212</v>
      </c>
      <c r="BR9" s="58">
        <f t="shared" ref="BR9" si="54">BQ9</f>
        <v>42212</v>
      </c>
      <c r="BS9" s="57">
        <f t="shared" ref="BS9" si="55">+BQ9+1</f>
        <v>42213</v>
      </c>
      <c r="BT9" s="56">
        <f t="shared" ref="BT9" si="56">BS9</f>
        <v>42213</v>
      </c>
      <c r="BU9" s="55">
        <f t="shared" ref="BU9" si="57">+BS9+1</f>
        <v>42214</v>
      </c>
      <c r="BV9" s="58">
        <f t="shared" ref="BV9" si="58">BU9</f>
        <v>42214</v>
      </c>
      <c r="BW9" s="57">
        <f t="shared" ref="BW9" si="59">+BU9+1</f>
        <v>42215</v>
      </c>
      <c r="BX9" s="56">
        <f t="shared" ref="BX9" si="60">BW9</f>
        <v>42215</v>
      </c>
      <c r="BY9" s="55">
        <f t="shared" ref="BY9" si="61">+BW9+1</f>
        <v>42216</v>
      </c>
      <c r="BZ9" s="58">
        <f t="shared" ref="BZ9" si="62">BY9</f>
        <v>42216</v>
      </c>
      <c r="CA9" s="57">
        <f t="shared" ref="CA9" si="63">+BY9+1</f>
        <v>42217</v>
      </c>
      <c r="CB9" s="56">
        <f t="shared" ref="CB9" si="64">CA9</f>
        <v>42217</v>
      </c>
      <c r="CC9" s="55">
        <f t="shared" ref="CC9" si="65">+CA9+1</f>
        <v>42218</v>
      </c>
      <c r="CD9" s="58">
        <f t="shared" ref="CD9:CN9" si="66">CC9</f>
        <v>42218</v>
      </c>
      <c r="CE9" s="57">
        <f t="shared" ref="CE9" si="67">+CC9+1</f>
        <v>42219</v>
      </c>
      <c r="CF9" s="56">
        <f t="shared" si="66"/>
        <v>42219</v>
      </c>
      <c r="CG9" s="55">
        <f t="shared" ref="CG9" si="68">+CE9+1</f>
        <v>42220</v>
      </c>
      <c r="CH9" s="58">
        <f t="shared" si="66"/>
        <v>42220</v>
      </c>
      <c r="CI9" s="57">
        <f t="shared" ref="CI9" si="69">+CG9+1</f>
        <v>42221</v>
      </c>
      <c r="CJ9" s="56">
        <f t="shared" si="66"/>
        <v>42221</v>
      </c>
      <c r="CK9" s="55">
        <f t="shared" ref="CK9" si="70">+CI9+1</f>
        <v>42222</v>
      </c>
      <c r="CL9" s="58">
        <f t="shared" si="66"/>
        <v>42222</v>
      </c>
      <c r="CM9" s="57">
        <f t="shared" ref="CM9" si="71">+CK9+1</f>
        <v>42223</v>
      </c>
      <c r="CN9" s="58">
        <f t="shared" si="66"/>
        <v>42223</v>
      </c>
      <c r="CO9" s="9"/>
      <c r="CP9" s="77"/>
      <c r="CQ9" s="24"/>
      <c r="CR9" s="84"/>
      <c r="CS9" s="84"/>
      <c r="CT9" s="84"/>
      <c r="CU9" s="84"/>
      <c r="CV9" s="84"/>
      <c r="CW9" s="24"/>
      <c r="CX9" s="79"/>
      <c r="CY9" s="79"/>
      <c r="CZ9" s="79"/>
      <c r="DA9" s="79"/>
      <c r="DB9" s="79"/>
      <c r="DC9" s="79"/>
      <c r="DD9" s="79"/>
      <c r="DE9" s="79"/>
      <c r="DF9" s="24"/>
      <c r="DG9" s="79"/>
      <c r="DH9" s="79"/>
      <c r="DI9" s="79"/>
      <c r="DJ9" s="79"/>
      <c r="DK9" s="79"/>
      <c r="DL9" s="79"/>
      <c r="DM9" s="79"/>
      <c r="DN9" s="24"/>
      <c r="DP9" s="69"/>
    </row>
    <row r="10" spans="1:120" x14ac:dyDescent="0.2">
      <c r="A10" s="14">
        <v>1</v>
      </c>
      <c r="B10" s="93" t="str">
        <f>Param!$D$2</f>
        <v>Personne 01</v>
      </c>
      <c r="C10" s="53"/>
      <c r="D10" s="54"/>
      <c r="E10" s="53"/>
      <c r="F10" s="54"/>
      <c r="G10" s="53"/>
      <c r="H10" s="54"/>
      <c r="I10" s="53"/>
      <c r="J10" s="54"/>
      <c r="K10" s="53"/>
      <c r="L10" s="54"/>
      <c r="M10" s="53"/>
      <c r="N10" s="54"/>
      <c r="O10" s="53">
        <v>0.33333333333333331</v>
      </c>
      <c r="P10" s="54">
        <v>0.83333333333333337</v>
      </c>
      <c r="Q10" s="53">
        <v>0.33333333333333331</v>
      </c>
      <c r="R10" s="54">
        <v>0.875</v>
      </c>
      <c r="S10" s="53"/>
      <c r="T10" s="54"/>
      <c r="U10" s="53"/>
      <c r="V10" s="54"/>
      <c r="W10" s="53">
        <v>0.29166666666666669</v>
      </c>
      <c r="X10" s="54">
        <v>0.875</v>
      </c>
      <c r="Y10" s="53">
        <v>0.33333333333333331</v>
      </c>
      <c r="Z10" s="54">
        <v>0.70833333333333337</v>
      </c>
      <c r="AA10" s="53"/>
      <c r="AB10" s="54"/>
      <c r="AC10" s="53"/>
      <c r="AD10" s="54"/>
      <c r="AE10" s="53"/>
      <c r="AF10" s="54"/>
      <c r="AG10" s="53"/>
      <c r="AH10" s="54"/>
      <c r="AI10" s="53"/>
      <c r="AJ10" s="54"/>
      <c r="AK10" s="53"/>
      <c r="AL10" s="54"/>
      <c r="AM10" s="53"/>
      <c r="AN10" s="54"/>
      <c r="AO10" s="53"/>
      <c r="AP10" s="54"/>
      <c r="AQ10" s="53"/>
      <c r="AR10" s="54"/>
      <c r="AS10" s="53"/>
      <c r="AT10" s="54"/>
      <c r="AU10" s="53"/>
      <c r="AV10" s="54"/>
      <c r="AW10" s="53"/>
      <c r="AX10" s="54"/>
      <c r="AY10" s="53"/>
      <c r="AZ10" s="54"/>
      <c r="BA10" s="53"/>
      <c r="BB10" s="54"/>
      <c r="BC10" s="53"/>
      <c r="BD10" s="54"/>
      <c r="BE10" s="53"/>
      <c r="BF10" s="54"/>
      <c r="BG10" s="53"/>
      <c r="BH10" s="54"/>
      <c r="BI10" s="53"/>
      <c r="BJ10" s="54"/>
      <c r="BK10" s="53"/>
      <c r="BL10" s="54"/>
      <c r="BM10" s="53"/>
      <c r="BN10" s="54"/>
      <c r="BO10" s="53"/>
      <c r="BP10" s="54"/>
      <c r="BQ10" s="53"/>
      <c r="BR10" s="54"/>
      <c r="BS10" s="53"/>
      <c r="BT10" s="54"/>
      <c r="BU10" s="53"/>
      <c r="BV10" s="54"/>
      <c r="BW10" s="53"/>
      <c r="BX10" s="54"/>
      <c r="BY10" s="53"/>
      <c r="BZ10" s="54"/>
      <c r="CA10" s="53"/>
      <c r="CB10" s="54"/>
      <c r="CC10" s="53"/>
      <c r="CD10" s="54"/>
      <c r="CE10" s="53"/>
      <c r="CF10" s="54"/>
      <c r="CG10" s="53"/>
      <c r="CH10" s="54"/>
      <c r="CI10" s="53"/>
      <c r="CJ10" s="54"/>
      <c r="CK10" s="53"/>
      <c r="CL10" s="54"/>
      <c r="CM10" s="53"/>
      <c r="CN10" s="54"/>
      <c r="CO10" s="9"/>
      <c r="CP10" s="78"/>
      <c r="CQ10" s="24"/>
      <c r="CR10" s="74"/>
      <c r="CS10" s="74"/>
      <c r="CT10" s="74"/>
      <c r="CU10" s="74"/>
      <c r="CV10" s="74"/>
      <c r="CW10" s="24"/>
      <c r="CX10" s="74"/>
      <c r="CY10" s="74"/>
      <c r="CZ10" s="74"/>
      <c r="DA10" s="74"/>
      <c r="DB10" s="74"/>
      <c r="DC10" s="74"/>
      <c r="DD10" s="74"/>
      <c r="DE10" s="74"/>
      <c r="DF10" s="24"/>
      <c r="DG10" s="82"/>
      <c r="DH10" s="74"/>
      <c r="DI10" s="74"/>
      <c r="DJ10" s="74"/>
      <c r="DK10" s="74"/>
      <c r="DL10" s="74"/>
      <c r="DM10" s="74"/>
      <c r="DN10" s="24"/>
      <c r="DP10" s="80">
        <f>COUNTIF($Q11:$BZ11,$DP$7)</f>
        <v>3</v>
      </c>
    </row>
    <row r="11" spans="1:120" x14ac:dyDescent="0.2">
      <c r="A11" s="14"/>
      <c r="B11" s="94"/>
      <c r="C11" s="70"/>
      <c r="D11" s="71"/>
      <c r="E11" s="70"/>
      <c r="F11" s="71"/>
      <c r="G11" s="70"/>
      <c r="H11" s="71"/>
      <c r="I11" s="70"/>
      <c r="J11" s="71"/>
      <c r="K11" s="70"/>
      <c r="L11" s="71"/>
      <c r="M11" s="70"/>
      <c r="N11" s="71"/>
      <c r="O11" s="70" t="s">
        <v>16</v>
      </c>
      <c r="P11" s="72"/>
      <c r="Q11" s="70"/>
      <c r="R11" s="71"/>
      <c r="S11" s="70" t="s">
        <v>14</v>
      </c>
      <c r="T11" s="71"/>
      <c r="U11" s="70" t="s">
        <v>14</v>
      </c>
      <c r="V11" s="71"/>
      <c r="W11" s="70"/>
      <c r="X11" s="71"/>
      <c r="Y11" s="70"/>
      <c r="Z11" s="71"/>
      <c r="AA11" s="70"/>
      <c r="AB11" s="71"/>
      <c r="AC11" s="70"/>
      <c r="AD11" s="71"/>
      <c r="AE11" s="70"/>
      <c r="AF11" s="71"/>
      <c r="AG11" s="70"/>
      <c r="AH11" s="71"/>
      <c r="AI11" s="70"/>
      <c r="AJ11" s="71"/>
      <c r="AK11" s="70"/>
      <c r="AL11" s="71"/>
      <c r="AM11" s="70"/>
      <c r="AN11" s="71"/>
      <c r="AO11" s="70"/>
      <c r="AP11" s="71"/>
      <c r="AQ11" s="70"/>
      <c r="AR11" s="71"/>
      <c r="AS11" s="70"/>
      <c r="AT11" s="71"/>
      <c r="AU11" s="70"/>
      <c r="AV11" s="71"/>
      <c r="AW11" s="70"/>
      <c r="AX11" s="71"/>
      <c r="AY11" s="70"/>
      <c r="AZ11" s="71"/>
      <c r="BA11" s="70"/>
      <c r="BB11" s="71"/>
      <c r="BC11" s="70"/>
      <c r="BD11" s="71"/>
      <c r="BE11" s="70"/>
      <c r="BF11" s="71"/>
      <c r="BG11" s="70"/>
      <c r="BH11" s="71"/>
      <c r="BI11" s="70"/>
      <c r="BJ11" s="71"/>
      <c r="BK11" s="70"/>
      <c r="BL11" s="71"/>
      <c r="BM11" s="70"/>
      <c r="BN11" s="71"/>
      <c r="BO11" s="70"/>
      <c r="BP11" s="71"/>
      <c r="BQ11" s="70"/>
      <c r="BR11" s="71"/>
      <c r="BS11" s="70"/>
      <c r="BT11" s="71"/>
      <c r="BU11" s="70"/>
      <c r="BV11" s="71"/>
      <c r="BW11" s="70"/>
      <c r="BX11" s="71"/>
      <c r="BY11" s="70" t="s">
        <v>14</v>
      </c>
      <c r="BZ11" s="71"/>
      <c r="CA11" s="70" t="s">
        <v>14</v>
      </c>
      <c r="CB11" s="71"/>
      <c r="CC11" s="70"/>
      <c r="CD11" s="71"/>
      <c r="CE11" s="70"/>
      <c r="CF11" s="71"/>
      <c r="CG11" s="70"/>
      <c r="CH11" s="71"/>
      <c r="CI11" s="70"/>
      <c r="CJ11" s="71"/>
      <c r="CK11" s="70"/>
      <c r="CL11" s="71"/>
      <c r="CM11" s="70"/>
      <c r="CN11" s="71"/>
      <c r="CO11" s="9"/>
      <c r="CP11" s="78"/>
      <c r="CQ11" s="24"/>
      <c r="CR11" s="74"/>
      <c r="CS11" s="74"/>
      <c r="CT11" s="74"/>
      <c r="CU11" s="74"/>
      <c r="CV11" s="74"/>
      <c r="CW11" s="24"/>
      <c r="CX11" s="74"/>
      <c r="CY11" s="74"/>
      <c r="CZ11" s="74"/>
      <c r="DA11" s="74"/>
      <c r="DB11" s="74"/>
      <c r="DC11" s="74"/>
      <c r="DD11" s="74"/>
      <c r="DE11" s="74"/>
      <c r="DF11" s="24"/>
      <c r="DG11" s="74"/>
      <c r="DH11" s="74"/>
      <c r="DI11" s="74"/>
      <c r="DJ11" s="74"/>
      <c r="DK11" s="74"/>
      <c r="DL11" s="74"/>
      <c r="DM11" s="74"/>
      <c r="DN11" s="24"/>
      <c r="DP11" s="80"/>
    </row>
    <row r="12" spans="1:120" x14ac:dyDescent="0.2">
      <c r="A12" s="14"/>
      <c r="B12" s="59" t="str">
        <f>VLOOKUP($B$10,Tableau_Fonct,2,FALSE)</f>
        <v>Chef de manœuvre</v>
      </c>
      <c r="C12" s="21"/>
      <c r="D12" s="2"/>
      <c r="E12" s="21"/>
      <c r="F12" s="2"/>
      <c r="G12" s="21"/>
      <c r="H12" s="2"/>
      <c r="I12" s="21"/>
      <c r="J12" s="2"/>
      <c r="K12" s="21"/>
      <c r="L12" s="2"/>
      <c r="M12" s="21"/>
      <c r="N12" s="2"/>
      <c r="O12" s="21" t="s">
        <v>5</v>
      </c>
      <c r="P12" s="2"/>
      <c r="Q12" s="21" t="s">
        <v>8</v>
      </c>
      <c r="R12" s="2"/>
      <c r="S12" s="21"/>
      <c r="T12" s="2"/>
      <c r="U12" s="21"/>
      <c r="V12" s="2"/>
      <c r="W12" s="21" t="s">
        <v>10</v>
      </c>
      <c r="X12" s="2"/>
      <c r="Y12" s="21" t="s">
        <v>9</v>
      </c>
      <c r="Z12" s="2"/>
      <c r="AA12" s="21"/>
      <c r="AB12" s="2"/>
      <c r="AC12" s="21"/>
      <c r="AD12" s="2"/>
      <c r="AE12" s="21"/>
      <c r="AF12" s="2"/>
      <c r="AG12" s="21"/>
      <c r="AH12" s="2"/>
      <c r="AI12" s="21"/>
      <c r="AJ12" s="2"/>
      <c r="AK12" s="21"/>
      <c r="AL12" s="2"/>
      <c r="AM12" s="21"/>
      <c r="AN12" s="2"/>
      <c r="AO12" s="21"/>
      <c r="AP12" s="2"/>
      <c r="AQ12" s="21"/>
      <c r="AR12" s="2"/>
      <c r="AS12" s="21"/>
      <c r="AT12" s="2"/>
      <c r="AU12" s="21"/>
      <c r="AV12" s="2"/>
      <c r="AW12" s="21"/>
      <c r="AX12" s="2"/>
      <c r="AY12" s="21"/>
      <c r="AZ12" s="2"/>
      <c r="BA12" s="21"/>
      <c r="BB12" s="2"/>
      <c r="BC12" s="21"/>
      <c r="BD12" s="2"/>
      <c r="BE12" s="21"/>
      <c r="BF12" s="2"/>
      <c r="BG12" s="21"/>
      <c r="BH12" s="2"/>
      <c r="BI12" s="21"/>
      <c r="BJ12" s="2"/>
      <c r="BK12" s="21"/>
      <c r="BL12" s="2"/>
      <c r="BM12" s="21"/>
      <c r="BN12" s="2"/>
      <c r="BO12" s="21"/>
      <c r="BP12" s="2"/>
      <c r="BQ12" s="21"/>
      <c r="BR12" s="2"/>
      <c r="BS12" s="21"/>
      <c r="BT12" s="2"/>
      <c r="BU12" s="21"/>
      <c r="BV12" s="2"/>
      <c r="BW12" s="21"/>
      <c r="BX12" s="2"/>
      <c r="BY12" s="21"/>
      <c r="BZ12" s="2"/>
      <c r="CA12" s="21"/>
      <c r="CB12" s="2"/>
      <c r="CC12" s="21"/>
      <c r="CD12" s="2"/>
      <c r="CE12" s="21"/>
      <c r="CF12" s="2"/>
      <c r="CG12" s="21"/>
      <c r="CH12" s="2"/>
      <c r="CI12" s="21"/>
      <c r="CJ12" s="2"/>
      <c r="CK12" s="21"/>
      <c r="CL12" s="2"/>
      <c r="CM12" s="21"/>
      <c r="CN12" s="2"/>
      <c r="CO12" s="9"/>
      <c r="CP12" s="78"/>
      <c r="CQ12" s="24"/>
      <c r="CR12" s="74"/>
      <c r="CS12" s="74"/>
      <c r="CT12" s="74"/>
      <c r="CU12" s="74"/>
      <c r="CV12" s="74"/>
      <c r="CW12" s="24"/>
      <c r="CX12" s="74"/>
      <c r="CY12" s="74"/>
      <c r="CZ12" s="74"/>
      <c r="DA12" s="74"/>
      <c r="DB12" s="74"/>
      <c r="DC12" s="74"/>
      <c r="DD12" s="74"/>
      <c r="DE12" s="74"/>
      <c r="DF12" s="24"/>
      <c r="DG12" s="74"/>
      <c r="DH12" s="74"/>
      <c r="DI12" s="74"/>
      <c r="DJ12" s="74"/>
      <c r="DK12" s="74"/>
      <c r="DL12" s="74"/>
      <c r="DM12" s="74"/>
      <c r="DN12" s="24"/>
      <c r="DP12" s="81"/>
    </row>
    <row r="13" spans="1:120" x14ac:dyDescent="0.2">
      <c r="A13" s="14">
        <v>2</v>
      </c>
      <c r="B13" s="93" t="str">
        <f>Param!$D$3</f>
        <v>Personne 02</v>
      </c>
      <c r="C13" s="53"/>
      <c r="D13" s="54"/>
      <c r="E13" s="53"/>
      <c r="F13" s="54"/>
      <c r="G13" s="53"/>
      <c r="H13" s="54"/>
      <c r="I13" s="53"/>
      <c r="J13" s="54"/>
      <c r="K13" s="53"/>
      <c r="L13" s="54"/>
      <c r="M13" s="53"/>
      <c r="N13" s="54"/>
      <c r="O13" s="53"/>
      <c r="P13" s="54"/>
      <c r="Q13" s="53"/>
      <c r="R13" s="54"/>
      <c r="S13" s="53"/>
      <c r="T13" s="54"/>
      <c r="U13" s="53"/>
      <c r="V13" s="54"/>
      <c r="W13" s="53"/>
      <c r="X13" s="54"/>
      <c r="Y13" s="53"/>
      <c r="Z13" s="54"/>
      <c r="AA13" s="53"/>
      <c r="AB13" s="54"/>
      <c r="AC13" s="53"/>
      <c r="AD13" s="54"/>
      <c r="AE13" s="53"/>
      <c r="AF13" s="54"/>
      <c r="AG13" s="53"/>
      <c r="AH13" s="54"/>
      <c r="AI13" s="53"/>
      <c r="AJ13" s="54"/>
      <c r="AK13" s="53"/>
      <c r="AL13" s="54"/>
      <c r="AM13" s="53"/>
      <c r="AN13" s="54"/>
      <c r="AO13" s="53"/>
      <c r="AP13" s="54"/>
      <c r="AQ13" s="53"/>
      <c r="AR13" s="54"/>
      <c r="AS13" s="53"/>
      <c r="AT13" s="54"/>
      <c r="AU13" s="53"/>
      <c r="AV13" s="54"/>
      <c r="AW13" s="53"/>
      <c r="AX13" s="54"/>
      <c r="AY13" s="53"/>
      <c r="AZ13" s="54"/>
      <c r="BA13" s="53"/>
      <c r="BB13" s="54"/>
      <c r="BC13" s="53"/>
      <c r="BD13" s="54"/>
      <c r="BE13" s="53"/>
      <c r="BF13" s="54"/>
      <c r="BG13" s="53"/>
      <c r="BH13" s="54"/>
      <c r="BI13" s="53"/>
      <c r="BJ13" s="54"/>
      <c r="BK13" s="53"/>
      <c r="BL13" s="54"/>
      <c r="BM13" s="53"/>
      <c r="BN13" s="54"/>
      <c r="BO13" s="53"/>
      <c r="BP13" s="54"/>
      <c r="BQ13" s="53"/>
      <c r="BR13" s="54"/>
      <c r="BS13" s="53"/>
      <c r="BT13" s="54"/>
      <c r="BU13" s="53"/>
      <c r="BV13" s="54"/>
      <c r="BW13" s="53"/>
      <c r="BX13" s="54"/>
      <c r="BY13" s="53"/>
      <c r="BZ13" s="54"/>
      <c r="CA13" s="53"/>
      <c r="CB13" s="54"/>
      <c r="CC13" s="53"/>
      <c r="CD13" s="54"/>
      <c r="CE13" s="53"/>
      <c r="CF13" s="54"/>
      <c r="CG13" s="53"/>
      <c r="CH13" s="54"/>
      <c r="CI13" s="53"/>
      <c r="CJ13" s="54"/>
      <c r="CK13" s="53"/>
      <c r="CL13" s="54"/>
      <c r="CM13" s="53"/>
      <c r="CN13" s="54"/>
      <c r="CO13" s="9"/>
      <c r="CP13" s="78"/>
      <c r="CQ13" s="24"/>
      <c r="CR13" s="74"/>
      <c r="CS13" s="74"/>
      <c r="CT13" s="74"/>
      <c r="CU13" s="74"/>
      <c r="CV13" s="74"/>
      <c r="CW13" s="24"/>
      <c r="CX13" s="74"/>
      <c r="CY13" s="74"/>
      <c r="CZ13" s="74"/>
      <c r="DA13" s="74"/>
      <c r="DB13" s="74"/>
      <c r="DC13" s="74"/>
      <c r="DD13" s="74"/>
      <c r="DE13" s="74"/>
      <c r="DF13" s="24"/>
      <c r="DG13" s="74"/>
      <c r="DH13" s="74"/>
      <c r="DI13" s="74"/>
      <c r="DJ13" s="74"/>
      <c r="DK13" s="74"/>
      <c r="DL13" s="74"/>
      <c r="DM13" s="74"/>
      <c r="DN13" s="24"/>
    </row>
    <row r="14" spans="1:120" x14ac:dyDescent="0.2">
      <c r="A14" s="14"/>
      <c r="B14" s="94"/>
      <c r="C14" s="70"/>
      <c r="D14" s="71"/>
      <c r="E14" s="70"/>
      <c r="F14" s="71"/>
      <c r="G14" s="70"/>
      <c r="H14" s="71"/>
      <c r="I14" s="70"/>
      <c r="J14" s="71"/>
      <c r="K14" s="70"/>
      <c r="L14" s="71"/>
      <c r="M14" s="70"/>
      <c r="N14" s="71"/>
      <c r="O14" s="70"/>
      <c r="P14" s="71"/>
      <c r="Q14" s="70"/>
      <c r="R14" s="71"/>
      <c r="S14" s="70"/>
      <c r="T14" s="71"/>
      <c r="U14" s="70"/>
      <c r="V14" s="71"/>
      <c r="W14" s="70"/>
      <c r="X14" s="71"/>
      <c r="Y14" s="70"/>
      <c r="Z14" s="71"/>
      <c r="AA14" s="70"/>
      <c r="AB14" s="71"/>
      <c r="AC14" s="70"/>
      <c r="AD14" s="71"/>
      <c r="AE14" s="70"/>
      <c r="AF14" s="71"/>
      <c r="AG14" s="70"/>
      <c r="AH14" s="71"/>
      <c r="AI14" s="70"/>
      <c r="AJ14" s="71"/>
      <c r="AK14" s="70"/>
      <c r="AL14" s="71"/>
      <c r="AM14" s="70"/>
      <c r="AN14" s="71"/>
      <c r="AO14" s="70"/>
      <c r="AP14" s="71"/>
      <c r="AQ14" s="70"/>
      <c r="AR14" s="71"/>
      <c r="AS14" s="70"/>
      <c r="AT14" s="71"/>
      <c r="AU14" s="70"/>
      <c r="AV14" s="71"/>
      <c r="AW14" s="70"/>
      <c r="AX14" s="71"/>
      <c r="AY14" s="70"/>
      <c r="AZ14" s="71"/>
      <c r="BA14" s="70"/>
      <c r="BB14" s="71"/>
      <c r="BC14" s="70"/>
      <c r="BD14" s="71"/>
      <c r="BE14" s="70"/>
      <c r="BF14" s="71"/>
      <c r="BG14" s="70"/>
      <c r="BH14" s="71"/>
      <c r="BI14" s="70"/>
      <c r="BJ14" s="71"/>
      <c r="BK14" s="70"/>
      <c r="BL14" s="71"/>
      <c r="BM14" s="70"/>
      <c r="BN14" s="71"/>
      <c r="BO14" s="70"/>
      <c r="BP14" s="71"/>
      <c r="BQ14" s="70"/>
      <c r="BR14" s="71"/>
      <c r="BS14" s="70"/>
      <c r="BT14" s="71"/>
      <c r="BU14" s="70"/>
      <c r="BV14" s="71"/>
      <c r="BW14" s="70"/>
      <c r="BX14" s="71"/>
      <c r="BY14" s="70"/>
      <c r="BZ14" s="71"/>
      <c r="CA14" s="70"/>
      <c r="CB14" s="71"/>
      <c r="CC14" s="70"/>
      <c r="CD14" s="71"/>
      <c r="CE14" s="70"/>
      <c r="CF14" s="71"/>
      <c r="CG14" s="70"/>
      <c r="CH14" s="71"/>
      <c r="CI14" s="70"/>
      <c r="CJ14" s="71"/>
      <c r="CK14" s="70"/>
      <c r="CL14" s="71"/>
      <c r="CM14" s="70"/>
      <c r="CN14" s="71"/>
      <c r="CO14" s="9"/>
      <c r="CP14" s="78"/>
      <c r="CQ14" s="24"/>
      <c r="CR14" s="74"/>
      <c r="CS14" s="74"/>
      <c r="CT14" s="74"/>
      <c r="CU14" s="74"/>
      <c r="CV14" s="74"/>
      <c r="CW14" s="24"/>
      <c r="CX14" s="74"/>
      <c r="CY14" s="74"/>
      <c r="CZ14" s="74"/>
      <c r="DA14" s="74"/>
      <c r="DB14" s="74"/>
      <c r="DC14" s="74"/>
      <c r="DD14" s="74"/>
      <c r="DE14" s="74"/>
      <c r="DF14" s="24"/>
      <c r="DG14" s="74"/>
      <c r="DH14" s="74"/>
      <c r="DI14" s="74"/>
      <c r="DJ14" s="74"/>
      <c r="DK14" s="74"/>
      <c r="DL14" s="74"/>
      <c r="DM14" s="74"/>
      <c r="DN14" s="24"/>
    </row>
    <row r="15" spans="1:120" x14ac:dyDescent="0.2">
      <c r="A15" s="14"/>
      <c r="B15" s="59" t="str">
        <f>VLOOKUP($B13,Tableau_Fonct,2,FALSE)</f>
        <v>Equipier</v>
      </c>
      <c r="C15" s="21"/>
      <c r="D15" s="2"/>
      <c r="E15" s="21"/>
      <c r="F15" s="2"/>
      <c r="G15" s="21"/>
      <c r="H15" s="2"/>
      <c r="I15" s="21"/>
      <c r="J15" s="2"/>
      <c r="K15" s="21"/>
      <c r="L15" s="2"/>
      <c r="M15" s="21"/>
      <c r="N15" s="2"/>
      <c r="O15" s="21"/>
      <c r="P15" s="2"/>
      <c r="Q15" s="21"/>
      <c r="R15" s="2"/>
      <c r="S15" s="21"/>
      <c r="T15" s="2"/>
      <c r="U15" s="21"/>
      <c r="V15" s="2"/>
      <c r="W15" s="21"/>
      <c r="X15" s="2"/>
      <c r="Y15" s="21"/>
      <c r="Z15" s="2"/>
      <c r="AA15" s="21"/>
      <c r="AB15" s="2"/>
      <c r="AC15" s="21"/>
      <c r="AD15" s="2"/>
      <c r="AE15" s="21"/>
      <c r="AF15" s="2"/>
      <c r="AG15" s="21"/>
      <c r="AH15" s="2"/>
      <c r="AI15" s="21"/>
      <c r="AJ15" s="2"/>
      <c r="AK15" s="21"/>
      <c r="AL15" s="2"/>
      <c r="AM15" s="21"/>
      <c r="AN15" s="2"/>
      <c r="AO15" s="21"/>
      <c r="AP15" s="2"/>
      <c r="AQ15" s="21"/>
      <c r="AR15" s="2"/>
      <c r="AS15" s="21"/>
      <c r="AT15" s="2"/>
      <c r="AU15" s="21"/>
      <c r="AV15" s="2"/>
      <c r="AW15" s="21"/>
      <c r="AX15" s="2"/>
      <c r="AY15" s="21"/>
      <c r="AZ15" s="2"/>
      <c r="BA15" s="21"/>
      <c r="BB15" s="2"/>
      <c r="BC15" s="21"/>
      <c r="BD15" s="2"/>
      <c r="BE15" s="21"/>
      <c r="BF15" s="2"/>
      <c r="BG15" s="21"/>
      <c r="BH15" s="2"/>
      <c r="BI15" s="21"/>
      <c r="BJ15" s="2"/>
      <c r="BK15" s="21"/>
      <c r="BL15" s="2"/>
      <c r="BM15" s="21"/>
      <c r="BN15" s="2"/>
      <c r="BO15" s="21"/>
      <c r="BP15" s="2"/>
      <c r="BQ15" s="21"/>
      <c r="BR15" s="2"/>
      <c r="BS15" s="21"/>
      <c r="BT15" s="2"/>
      <c r="BU15" s="21"/>
      <c r="BV15" s="2"/>
      <c r="BW15" s="21"/>
      <c r="BX15" s="2"/>
      <c r="BY15" s="21"/>
      <c r="BZ15" s="2"/>
      <c r="CA15" s="21"/>
      <c r="CB15" s="2"/>
      <c r="CC15" s="21"/>
      <c r="CD15" s="2"/>
      <c r="CE15" s="21"/>
      <c r="CF15" s="2"/>
      <c r="CG15" s="21"/>
      <c r="CH15" s="2"/>
      <c r="CI15" s="21"/>
      <c r="CJ15" s="2"/>
      <c r="CK15" s="21"/>
      <c r="CL15" s="2"/>
      <c r="CM15" s="21"/>
      <c r="CN15" s="2"/>
      <c r="CO15" s="9"/>
      <c r="CP15" s="78"/>
      <c r="CQ15" s="24"/>
      <c r="CR15" s="74"/>
      <c r="CS15" s="74"/>
      <c r="CT15" s="74"/>
      <c r="CU15" s="74"/>
      <c r="CV15" s="74"/>
      <c r="CW15" s="24"/>
      <c r="CX15" s="74"/>
      <c r="CY15" s="74"/>
      <c r="CZ15" s="74"/>
      <c r="DA15" s="74"/>
      <c r="DB15" s="74"/>
      <c r="DC15" s="74"/>
      <c r="DD15" s="74"/>
      <c r="DE15" s="74"/>
      <c r="DF15" s="24"/>
      <c r="DG15" s="74"/>
      <c r="DH15" s="74"/>
      <c r="DI15" s="74"/>
      <c r="DJ15" s="74"/>
      <c r="DK15" s="74"/>
      <c r="DL15" s="74"/>
      <c r="DM15" s="74"/>
      <c r="DN15" s="24"/>
    </row>
    <row r="16" spans="1:120" x14ac:dyDescent="0.2">
      <c r="A16" s="14">
        <v>3</v>
      </c>
      <c r="B16" s="93" t="str">
        <f>Param!$D$4</f>
        <v>Personne 03</v>
      </c>
      <c r="C16" s="53"/>
      <c r="D16" s="54"/>
      <c r="E16" s="53"/>
      <c r="F16" s="54"/>
      <c r="G16" s="53"/>
      <c r="H16" s="54"/>
      <c r="I16" s="53"/>
      <c r="J16" s="54"/>
      <c r="K16" s="53"/>
      <c r="L16" s="54"/>
      <c r="M16" s="53"/>
      <c r="N16" s="54"/>
      <c r="O16" s="53"/>
      <c r="P16" s="54"/>
      <c r="Q16" s="53"/>
      <c r="R16" s="54"/>
      <c r="S16" s="53"/>
      <c r="T16" s="54"/>
      <c r="U16" s="53"/>
      <c r="V16" s="54"/>
      <c r="W16" s="53"/>
      <c r="X16" s="54"/>
      <c r="Y16" s="53"/>
      <c r="Z16" s="54"/>
      <c r="AA16" s="53"/>
      <c r="AB16" s="54"/>
      <c r="AC16" s="53"/>
      <c r="AD16" s="54"/>
      <c r="AE16" s="53"/>
      <c r="AF16" s="54"/>
      <c r="AG16" s="53"/>
      <c r="AH16" s="54"/>
      <c r="AI16" s="53"/>
      <c r="AJ16" s="54"/>
      <c r="AK16" s="53"/>
      <c r="AL16" s="54"/>
      <c r="AM16" s="53"/>
      <c r="AN16" s="54"/>
      <c r="AO16" s="53"/>
      <c r="AP16" s="54"/>
      <c r="AQ16" s="53"/>
      <c r="AR16" s="54"/>
      <c r="AS16" s="53"/>
      <c r="AT16" s="54"/>
      <c r="AU16" s="53"/>
      <c r="AV16" s="54"/>
      <c r="AW16" s="53"/>
      <c r="AX16" s="54"/>
      <c r="AY16" s="53"/>
      <c r="AZ16" s="54"/>
      <c r="BA16" s="53"/>
      <c r="BB16" s="54"/>
      <c r="BC16" s="53"/>
      <c r="BD16" s="54"/>
      <c r="BE16" s="53"/>
      <c r="BF16" s="54"/>
      <c r="BG16" s="53"/>
      <c r="BH16" s="54"/>
      <c r="BI16" s="53"/>
      <c r="BJ16" s="54"/>
      <c r="BK16" s="53"/>
      <c r="BL16" s="54"/>
      <c r="BM16" s="53"/>
      <c r="BN16" s="54"/>
      <c r="BO16" s="53"/>
      <c r="BP16" s="54"/>
      <c r="BQ16" s="53"/>
      <c r="BR16" s="54"/>
      <c r="BS16" s="53"/>
      <c r="BT16" s="54"/>
      <c r="BU16" s="53"/>
      <c r="BV16" s="54"/>
      <c r="BW16" s="53"/>
      <c r="BX16" s="54"/>
      <c r="BY16" s="53"/>
      <c r="BZ16" s="54"/>
      <c r="CA16" s="53"/>
      <c r="CB16" s="54"/>
      <c r="CC16" s="53"/>
      <c r="CD16" s="54"/>
      <c r="CE16" s="53"/>
      <c r="CF16" s="54"/>
      <c r="CG16" s="53"/>
      <c r="CH16" s="54"/>
      <c r="CI16" s="53"/>
      <c r="CJ16" s="54"/>
      <c r="CK16" s="53"/>
      <c r="CL16" s="54"/>
      <c r="CM16" s="53"/>
      <c r="CN16" s="54"/>
      <c r="CO16" s="9"/>
      <c r="CP16" s="78"/>
      <c r="CQ16" s="24"/>
      <c r="CR16" s="74"/>
      <c r="CS16" s="74"/>
      <c r="CT16" s="74"/>
      <c r="CU16" s="74"/>
      <c r="CV16" s="74"/>
      <c r="CW16" s="24"/>
      <c r="CX16" s="74"/>
      <c r="CY16" s="74"/>
      <c r="CZ16" s="74"/>
      <c r="DA16" s="74"/>
      <c r="DB16" s="74"/>
      <c r="DC16" s="74"/>
      <c r="DD16" s="74"/>
      <c r="DE16" s="74"/>
      <c r="DF16" s="24"/>
      <c r="DG16" s="74"/>
      <c r="DH16" s="74"/>
      <c r="DI16" s="74"/>
      <c r="DJ16" s="74"/>
      <c r="DK16" s="74"/>
      <c r="DL16" s="74"/>
      <c r="DM16" s="74"/>
      <c r="DN16" s="24"/>
    </row>
    <row r="17" spans="1:118" x14ac:dyDescent="0.2">
      <c r="A17" s="14"/>
      <c r="B17" s="94"/>
      <c r="C17" s="70"/>
      <c r="D17" s="71"/>
      <c r="E17" s="70"/>
      <c r="F17" s="71"/>
      <c r="G17" s="70"/>
      <c r="H17" s="71"/>
      <c r="I17" s="70"/>
      <c r="J17" s="71"/>
      <c r="K17" s="70"/>
      <c r="L17" s="71"/>
      <c r="M17" s="70"/>
      <c r="N17" s="71"/>
      <c r="O17" s="70"/>
      <c r="P17" s="71"/>
      <c r="Q17" s="70"/>
      <c r="R17" s="71"/>
      <c r="S17" s="70"/>
      <c r="T17" s="71"/>
      <c r="U17" s="70"/>
      <c r="V17" s="71"/>
      <c r="W17" s="70"/>
      <c r="X17" s="71"/>
      <c r="Y17" s="70"/>
      <c r="Z17" s="71"/>
      <c r="AA17" s="70"/>
      <c r="AB17" s="71"/>
      <c r="AC17" s="70"/>
      <c r="AD17" s="71"/>
      <c r="AE17" s="70"/>
      <c r="AF17" s="71"/>
      <c r="AG17" s="70"/>
      <c r="AH17" s="71"/>
      <c r="AI17" s="70"/>
      <c r="AJ17" s="71"/>
      <c r="AK17" s="70"/>
      <c r="AL17" s="71"/>
      <c r="AM17" s="70"/>
      <c r="AN17" s="71"/>
      <c r="AO17" s="70"/>
      <c r="AP17" s="71"/>
      <c r="AQ17" s="70"/>
      <c r="AR17" s="71"/>
      <c r="AS17" s="70"/>
      <c r="AT17" s="71"/>
      <c r="AU17" s="70"/>
      <c r="AV17" s="71"/>
      <c r="AW17" s="70"/>
      <c r="AX17" s="71"/>
      <c r="AY17" s="70"/>
      <c r="AZ17" s="71"/>
      <c r="BA17" s="70"/>
      <c r="BB17" s="71"/>
      <c r="BC17" s="70"/>
      <c r="BD17" s="71"/>
      <c r="BE17" s="70"/>
      <c r="BF17" s="71"/>
      <c r="BG17" s="70"/>
      <c r="BH17" s="71"/>
      <c r="BI17" s="70"/>
      <c r="BJ17" s="71"/>
      <c r="BK17" s="70"/>
      <c r="BL17" s="71"/>
      <c r="BM17" s="70"/>
      <c r="BN17" s="71"/>
      <c r="BO17" s="70"/>
      <c r="BP17" s="71"/>
      <c r="BQ17" s="70"/>
      <c r="BR17" s="71"/>
      <c r="BS17" s="70"/>
      <c r="BT17" s="71"/>
      <c r="BU17" s="70"/>
      <c r="BV17" s="71"/>
      <c r="BW17" s="70"/>
      <c r="BX17" s="71"/>
      <c r="BY17" s="70"/>
      <c r="BZ17" s="71"/>
      <c r="CA17" s="70"/>
      <c r="CB17" s="71"/>
      <c r="CC17" s="70"/>
      <c r="CD17" s="71"/>
      <c r="CE17" s="70"/>
      <c r="CF17" s="71"/>
      <c r="CG17" s="70"/>
      <c r="CH17" s="71"/>
      <c r="CI17" s="70"/>
      <c r="CJ17" s="71"/>
      <c r="CK17" s="70"/>
      <c r="CL17" s="71"/>
      <c r="CM17" s="70"/>
      <c r="CN17" s="71"/>
      <c r="CO17" s="9"/>
      <c r="CP17" s="78"/>
      <c r="CQ17" s="24"/>
      <c r="CR17" s="74"/>
      <c r="CS17" s="74"/>
      <c r="CT17" s="74"/>
      <c r="CU17" s="74"/>
      <c r="CV17" s="74"/>
      <c r="CW17" s="24"/>
      <c r="CX17" s="74"/>
      <c r="CY17" s="74"/>
      <c r="CZ17" s="74"/>
      <c r="DA17" s="74"/>
      <c r="DB17" s="74"/>
      <c r="DC17" s="74"/>
      <c r="DD17" s="74"/>
      <c r="DE17" s="74"/>
      <c r="DF17" s="24"/>
      <c r="DG17" s="74"/>
      <c r="DH17" s="74"/>
      <c r="DI17" s="74"/>
      <c r="DJ17" s="74"/>
      <c r="DK17" s="74"/>
      <c r="DL17" s="74"/>
      <c r="DM17" s="74"/>
      <c r="DN17" s="24"/>
    </row>
    <row r="18" spans="1:118" x14ac:dyDescent="0.2">
      <c r="A18" s="14"/>
      <c r="B18" s="59" t="str">
        <f>VLOOKUP($B16,Tableau_Fonct,2,FALSE)</f>
        <v>Equipier</v>
      </c>
      <c r="C18" s="21"/>
      <c r="D18" s="2"/>
      <c r="E18" s="21"/>
      <c r="F18" s="2"/>
      <c r="G18" s="21"/>
      <c r="H18" s="2"/>
      <c r="I18" s="21"/>
      <c r="J18" s="2"/>
      <c r="K18" s="21"/>
      <c r="L18" s="2"/>
      <c r="M18" s="21"/>
      <c r="N18" s="2"/>
      <c r="O18" s="21"/>
      <c r="P18" s="2"/>
      <c r="Q18" s="21"/>
      <c r="R18" s="2"/>
      <c r="S18" s="21"/>
      <c r="T18" s="2"/>
      <c r="U18" s="21"/>
      <c r="V18" s="2"/>
      <c r="W18" s="21"/>
      <c r="X18" s="2"/>
      <c r="Y18" s="21"/>
      <c r="Z18" s="2"/>
      <c r="AA18" s="21"/>
      <c r="AB18" s="2"/>
      <c r="AC18" s="21"/>
      <c r="AD18" s="2"/>
      <c r="AE18" s="21"/>
      <c r="AF18" s="2"/>
      <c r="AG18" s="21"/>
      <c r="AH18" s="2"/>
      <c r="AI18" s="21"/>
      <c r="AJ18" s="2"/>
      <c r="AK18" s="21"/>
      <c r="AL18" s="2"/>
      <c r="AM18" s="21"/>
      <c r="AN18" s="2"/>
      <c r="AO18" s="21"/>
      <c r="AP18" s="2"/>
      <c r="AQ18" s="21"/>
      <c r="AR18" s="2"/>
      <c r="AS18" s="21"/>
      <c r="AT18" s="2"/>
      <c r="AU18" s="21"/>
      <c r="AV18" s="2"/>
      <c r="AW18" s="21"/>
      <c r="AX18" s="2"/>
      <c r="AY18" s="21"/>
      <c r="AZ18" s="2"/>
      <c r="BA18" s="21"/>
      <c r="BB18" s="2"/>
      <c r="BC18" s="21"/>
      <c r="BD18" s="2"/>
      <c r="BE18" s="21"/>
      <c r="BF18" s="2"/>
      <c r="BG18" s="21"/>
      <c r="BH18" s="2"/>
      <c r="BI18" s="21"/>
      <c r="BJ18" s="2"/>
      <c r="BK18" s="21"/>
      <c r="BL18" s="2"/>
      <c r="BM18" s="21"/>
      <c r="BN18" s="2"/>
      <c r="BO18" s="21"/>
      <c r="BP18" s="2"/>
      <c r="BQ18" s="21"/>
      <c r="BR18" s="2"/>
      <c r="BS18" s="21"/>
      <c r="BT18" s="2"/>
      <c r="BU18" s="21"/>
      <c r="BV18" s="2"/>
      <c r="BW18" s="21"/>
      <c r="BX18" s="2"/>
      <c r="BY18" s="21"/>
      <c r="BZ18" s="2"/>
      <c r="CA18" s="21"/>
      <c r="CB18" s="2"/>
      <c r="CC18" s="21"/>
      <c r="CD18" s="2"/>
      <c r="CE18" s="21"/>
      <c r="CF18" s="2"/>
      <c r="CG18" s="21"/>
      <c r="CH18" s="2"/>
      <c r="CI18" s="21"/>
      <c r="CJ18" s="2"/>
      <c r="CK18" s="21"/>
      <c r="CL18" s="2"/>
      <c r="CM18" s="21"/>
      <c r="CN18" s="2"/>
      <c r="CO18" s="9"/>
      <c r="CP18" s="78"/>
      <c r="CQ18" s="24"/>
      <c r="CR18" s="74"/>
      <c r="CS18" s="74"/>
      <c r="CT18" s="74"/>
      <c r="CU18" s="74"/>
      <c r="CV18" s="74"/>
      <c r="CW18" s="24"/>
      <c r="CX18" s="74"/>
      <c r="CY18" s="74"/>
      <c r="CZ18" s="74"/>
      <c r="DA18" s="74"/>
      <c r="DB18" s="74"/>
      <c r="DC18" s="74"/>
      <c r="DD18" s="74"/>
      <c r="DE18" s="74"/>
      <c r="DF18" s="24"/>
      <c r="DG18" s="74"/>
      <c r="DH18" s="74"/>
      <c r="DI18" s="74"/>
      <c r="DJ18" s="74"/>
      <c r="DK18" s="74"/>
      <c r="DL18" s="74"/>
      <c r="DM18" s="74"/>
      <c r="DN18" s="24"/>
    </row>
    <row r="19" spans="1:118" x14ac:dyDescent="0.2">
      <c r="A19" s="14">
        <v>4</v>
      </c>
      <c r="B19" s="93" t="str">
        <f>Param!$D$5</f>
        <v>Personne 04</v>
      </c>
      <c r="C19" s="53"/>
      <c r="D19" s="54"/>
      <c r="E19" s="53"/>
      <c r="F19" s="54"/>
      <c r="G19" s="53"/>
      <c r="H19" s="54"/>
      <c r="I19" s="53"/>
      <c r="J19" s="54"/>
      <c r="K19" s="53"/>
      <c r="L19" s="54"/>
      <c r="M19" s="53"/>
      <c r="N19" s="54"/>
      <c r="O19" s="53"/>
      <c r="P19" s="54"/>
      <c r="Q19" s="53"/>
      <c r="R19" s="54"/>
      <c r="S19" s="53"/>
      <c r="T19" s="54"/>
      <c r="U19" s="53"/>
      <c r="V19" s="54"/>
      <c r="W19" s="53"/>
      <c r="X19" s="54"/>
      <c r="Y19" s="53"/>
      <c r="Z19" s="54"/>
      <c r="AA19" s="53"/>
      <c r="AB19" s="54"/>
      <c r="AC19" s="53"/>
      <c r="AD19" s="54"/>
      <c r="AE19" s="53"/>
      <c r="AF19" s="54"/>
      <c r="AG19" s="53"/>
      <c r="AH19" s="54"/>
      <c r="AI19" s="53"/>
      <c r="AJ19" s="54"/>
      <c r="AK19" s="53"/>
      <c r="AL19" s="54"/>
      <c r="AM19" s="53"/>
      <c r="AN19" s="54"/>
      <c r="AO19" s="53"/>
      <c r="AP19" s="54"/>
      <c r="AQ19" s="53"/>
      <c r="AR19" s="54"/>
      <c r="AS19" s="53"/>
      <c r="AT19" s="54"/>
      <c r="AU19" s="53"/>
      <c r="AV19" s="54"/>
      <c r="AW19" s="53"/>
      <c r="AX19" s="54"/>
      <c r="AY19" s="53"/>
      <c r="AZ19" s="54"/>
      <c r="BA19" s="53"/>
      <c r="BB19" s="54"/>
      <c r="BC19" s="53"/>
      <c r="BD19" s="54"/>
      <c r="BE19" s="53"/>
      <c r="BF19" s="54"/>
      <c r="BG19" s="53"/>
      <c r="BH19" s="54"/>
      <c r="BI19" s="53"/>
      <c r="BJ19" s="54"/>
      <c r="BK19" s="53"/>
      <c r="BL19" s="54"/>
      <c r="BM19" s="53"/>
      <c r="BN19" s="54"/>
      <c r="BO19" s="53"/>
      <c r="BP19" s="54"/>
      <c r="BQ19" s="53"/>
      <c r="BR19" s="54"/>
      <c r="BS19" s="53"/>
      <c r="BT19" s="54"/>
      <c r="BU19" s="53"/>
      <c r="BV19" s="54"/>
      <c r="BW19" s="53"/>
      <c r="BX19" s="54"/>
      <c r="BY19" s="53"/>
      <c r="BZ19" s="54"/>
      <c r="CA19" s="53"/>
      <c r="CB19" s="54"/>
      <c r="CC19" s="53"/>
      <c r="CD19" s="54"/>
      <c r="CE19" s="53"/>
      <c r="CF19" s="54"/>
      <c r="CG19" s="53"/>
      <c r="CH19" s="54"/>
      <c r="CI19" s="53"/>
      <c r="CJ19" s="54"/>
      <c r="CK19" s="53"/>
      <c r="CL19" s="54"/>
      <c r="CM19" s="53"/>
      <c r="CN19" s="54"/>
      <c r="CO19" s="9"/>
      <c r="CP19" s="78"/>
      <c r="CQ19" s="24"/>
      <c r="CR19" s="74"/>
      <c r="CS19" s="74"/>
      <c r="CT19" s="74"/>
      <c r="CU19" s="74"/>
      <c r="CV19" s="74"/>
      <c r="CW19" s="24"/>
      <c r="CX19" s="74"/>
      <c r="CY19" s="74"/>
      <c r="CZ19" s="74"/>
      <c r="DA19" s="74"/>
      <c r="DB19" s="74"/>
      <c r="DC19" s="74"/>
      <c r="DD19" s="74"/>
      <c r="DE19" s="74"/>
      <c r="DF19" s="24"/>
      <c r="DG19" s="74"/>
      <c r="DH19" s="74"/>
      <c r="DI19" s="74"/>
      <c r="DJ19" s="74"/>
      <c r="DK19" s="74"/>
      <c r="DL19" s="74"/>
      <c r="DM19" s="74"/>
      <c r="DN19" s="24"/>
    </row>
    <row r="20" spans="1:118" x14ac:dyDescent="0.2">
      <c r="A20" s="14"/>
      <c r="B20" s="94"/>
      <c r="C20" s="70"/>
      <c r="D20" s="71"/>
      <c r="E20" s="70"/>
      <c r="F20" s="71"/>
      <c r="G20" s="70"/>
      <c r="H20" s="71"/>
      <c r="I20" s="70"/>
      <c r="J20" s="71"/>
      <c r="K20" s="70"/>
      <c r="L20" s="71"/>
      <c r="M20" s="70"/>
      <c r="N20" s="71"/>
      <c r="O20" s="70"/>
      <c r="P20" s="71"/>
      <c r="Q20" s="70"/>
      <c r="R20" s="71"/>
      <c r="S20" s="70"/>
      <c r="T20" s="71"/>
      <c r="U20" s="70"/>
      <c r="V20" s="71"/>
      <c r="W20" s="70"/>
      <c r="X20" s="71"/>
      <c r="Y20" s="70"/>
      <c r="Z20" s="71"/>
      <c r="AA20" s="70"/>
      <c r="AB20" s="71"/>
      <c r="AC20" s="70"/>
      <c r="AD20" s="71"/>
      <c r="AE20" s="70"/>
      <c r="AF20" s="71"/>
      <c r="AG20" s="70"/>
      <c r="AH20" s="71"/>
      <c r="AI20" s="70"/>
      <c r="AJ20" s="71"/>
      <c r="AK20" s="70"/>
      <c r="AL20" s="71"/>
      <c r="AM20" s="70"/>
      <c r="AN20" s="71"/>
      <c r="AO20" s="70"/>
      <c r="AP20" s="71"/>
      <c r="AQ20" s="70"/>
      <c r="AR20" s="71"/>
      <c r="AS20" s="70"/>
      <c r="AT20" s="71"/>
      <c r="AU20" s="70"/>
      <c r="AV20" s="71"/>
      <c r="AW20" s="70"/>
      <c r="AX20" s="71"/>
      <c r="AY20" s="70"/>
      <c r="AZ20" s="71"/>
      <c r="BA20" s="70"/>
      <c r="BB20" s="71"/>
      <c r="BC20" s="70"/>
      <c r="BD20" s="71"/>
      <c r="BE20" s="70"/>
      <c r="BF20" s="71"/>
      <c r="BG20" s="70"/>
      <c r="BH20" s="71"/>
      <c r="BI20" s="70"/>
      <c r="BJ20" s="71"/>
      <c r="BK20" s="70"/>
      <c r="BL20" s="71"/>
      <c r="BM20" s="70"/>
      <c r="BN20" s="71"/>
      <c r="BO20" s="70"/>
      <c r="BP20" s="71"/>
      <c r="BQ20" s="70"/>
      <c r="BR20" s="71"/>
      <c r="BS20" s="70"/>
      <c r="BT20" s="71"/>
      <c r="BU20" s="70"/>
      <c r="BV20" s="71"/>
      <c r="BW20" s="70"/>
      <c r="BX20" s="71"/>
      <c r="BY20" s="70"/>
      <c r="BZ20" s="71"/>
      <c r="CA20" s="70"/>
      <c r="CB20" s="71"/>
      <c r="CC20" s="70"/>
      <c r="CD20" s="71"/>
      <c r="CE20" s="70"/>
      <c r="CF20" s="71"/>
      <c r="CG20" s="70"/>
      <c r="CH20" s="71"/>
      <c r="CI20" s="70"/>
      <c r="CJ20" s="71"/>
      <c r="CK20" s="70"/>
      <c r="CL20" s="71"/>
      <c r="CM20" s="70"/>
      <c r="CN20" s="71"/>
      <c r="CO20" s="9"/>
      <c r="CP20" s="78"/>
      <c r="CQ20" s="24"/>
      <c r="CR20" s="74"/>
      <c r="CS20" s="74"/>
      <c r="CT20" s="74"/>
      <c r="CU20" s="74"/>
      <c r="CV20" s="74"/>
      <c r="CW20" s="24"/>
      <c r="CX20" s="74"/>
      <c r="CY20" s="74"/>
      <c r="CZ20" s="74"/>
      <c r="DA20" s="74"/>
      <c r="DB20" s="74"/>
      <c r="DC20" s="74"/>
      <c r="DD20" s="74"/>
      <c r="DE20" s="74"/>
      <c r="DF20" s="24"/>
      <c r="DG20" s="74"/>
      <c r="DH20" s="74"/>
      <c r="DI20" s="74"/>
      <c r="DJ20" s="74"/>
      <c r="DK20" s="74"/>
      <c r="DL20" s="74"/>
      <c r="DM20" s="74"/>
      <c r="DN20" s="24"/>
    </row>
    <row r="21" spans="1:118" x14ac:dyDescent="0.2">
      <c r="A21" s="14"/>
      <c r="B21" s="59" t="str">
        <f>VLOOKUP($B19,Tableau_Fonct,2,FALSE)</f>
        <v>Chef de manœuvre</v>
      </c>
      <c r="C21" s="21"/>
      <c r="D21" s="2"/>
      <c r="E21" s="21"/>
      <c r="F21" s="2"/>
      <c r="G21" s="21"/>
      <c r="H21" s="2"/>
      <c r="I21" s="21"/>
      <c r="J21" s="2"/>
      <c r="K21" s="21"/>
      <c r="L21" s="2"/>
      <c r="M21" s="21"/>
      <c r="N21" s="2"/>
      <c r="O21" s="21"/>
      <c r="P21" s="2"/>
      <c r="Q21" s="21"/>
      <c r="R21" s="2"/>
      <c r="S21" s="21"/>
      <c r="T21" s="2"/>
      <c r="U21" s="21"/>
      <c r="V21" s="2"/>
      <c r="W21" s="21"/>
      <c r="X21" s="2"/>
      <c r="Y21" s="21"/>
      <c r="Z21" s="2"/>
      <c r="AA21" s="21"/>
      <c r="AB21" s="2"/>
      <c r="AC21" s="21"/>
      <c r="AD21" s="2"/>
      <c r="AE21" s="21"/>
      <c r="AF21" s="2"/>
      <c r="AG21" s="21"/>
      <c r="AH21" s="2"/>
      <c r="AI21" s="21"/>
      <c r="AJ21" s="2"/>
      <c r="AK21" s="21"/>
      <c r="AL21" s="2"/>
      <c r="AM21" s="21"/>
      <c r="AN21" s="2"/>
      <c r="AO21" s="21"/>
      <c r="AP21" s="2"/>
      <c r="AQ21" s="21"/>
      <c r="AR21" s="2"/>
      <c r="AS21" s="21"/>
      <c r="AT21" s="2"/>
      <c r="AU21" s="21"/>
      <c r="AV21" s="2"/>
      <c r="AW21" s="21"/>
      <c r="AX21" s="2"/>
      <c r="AY21" s="21"/>
      <c r="AZ21" s="2"/>
      <c r="BA21" s="21"/>
      <c r="BB21" s="2"/>
      <c r="BC21" s="21"/>
      <c r="BD21" s="2"/>
      <c r="BE21" s="21"/>
      <c r="BF21" s="2"/>
      <c r="BG21" s="21"/>
      <c r="BH21" s="2"/>
      <c r="BI21" s="21"/>
      <c r="BJ21" s="2"/>
      <c r="BK21" s="21"/>
      <c r="BL21" s="2"/>
      <c r="BM21" s="21"/>
      <c r="BN21" s="2"/>
      <c r="BO21" s="21"/>
      <c r="BP21" s="2"/>
      <c r="BQ21" s="21"/>
      <c r="BR21" s="2"/>
      <c r="BS21" s="21"/>
      <c r="BT21" s="2"/>
      <c r="BU21" s="21"/>
      <c r="BV21" s="2"/>
      <c r="BW21" s="21"/>
      <c r="BX21" s="2"/>
      <c r="BY21" s="21"/>
      <c r="BZ21" s="2"/>
      <c r="CA21" s="21"/>
      <c r="CB21" s="2"/>
      <c r="CC21" s="21"/>
      <c r="CD21" s="2"/>
      <c r="CE21" s="21"/>
      <c r="CF21" s="2"/>
      <c r="CG21" s="21"/>
      <c r="CH21" s="2"/>
      <c r="CI21" s="21"/>
      <c r="CJ21" s="2"/>
      <c r="CK21" s="21"/>
      <c r="CL21" s="2"/>
      <c r="CM21" s="21"/>
      <c r="CN21" s="2"/>
      <c r="CO21" s="9"/>
      <c r="CP21" s="78"/>
      <c r="CQ21" s="24"/>
      <c r="CR21" s="74"/>
      <c r="CS21" s="74"/>
      <c r="CT21" s="74"/>
      <c r="CU21" s="74"/>
      <c r="CV21" s="74"/>
      <c r="CW21" s="24"/>
      <c r="CX21" s="74"/>
      <c r="CY21" s="74"/>
      <c r="CZ21" s="74"/>
      <c r="DA21" s="74"/>
      <c r="DB21" s="74"/>
      <c r="DC21" s="74"/>
      <c r="DD21" s="74"/>
      <c r="DE21" s="74"/>
      <c r="DF21" s="24"/>
      <c r="DG21" s="74"/>
      <c r="DH21" s="74"/>
      <c r="DI21" s="74"/>
      <c r="DJ21" s="74"/>
      <c r="DK21" s="74"/>
      <c r="DL21" s="74"/>
      <c r="DM21" s="74"/>
      <c r="DN21" s="24"/>
    </row>
    <row r="22" spans="1:118" x14ac:dyDescent="0.2">
      <c r="A22" s="14">
        <v>5</v>
      </c>
      <c r="B22" s="93" t="str">
        <f>Param!$D$6</f>
        <v>Personne 05</v>
      </c>
      <c r="C22" s="53"/>
      <c r="D22" s="54"/>
      <c r="E22" s="53"/>
      <c r="F22" s="54"/>
      <c r="G22" s="53"/>
      <c r="H22" s="54"/>
      <c r="I22" s="53"/>
      <c r="J22" s="54"/>
      <c r="K22" s="53"/>
      <c r="L22" s="54"/>
      <c r="M22" s="53"/>
      <c r="N22" s="54"/>
      <c r="O22" s="53"/>
      <c r="P22" s="54"/>
      <c r="Q22" s="53"/>
      <c r="R22" s="54"/>
      <c r="S22" s="53"/>
      <c r="T22" s="54"/>
      <c r="U22" s="53"/>
      <c r="V22" s="54"/>
      <c r="W22" s="53"/>
      <c r="X22" s="54"/>
      <c r="Y22" s="53"/>
      <c r="Z22" s="54"/>
      <c r="AA22" s="53"/>
      <c r="AB22" s="54"/>
      <c r="AC22" s="53"/>
      <c r="AD22" s="54"/>
      <c r="AE22" s="53"/>
      <c r="AF22" s="54"/>
      <c r="AG22" s="53"/>
      <c r="AH22" s="54"/>
      <c r="AI22" s="53"/>
      <c r="AJ22" s="54"/>
      <c r="AK22" s="53"/>
      <c r="AL22" s="54"/>
      <c r="AM22" s="53"/>
      <c r="AN22" s="54"/>
      <c r="AO22" s="53"/>
      <c r="AP22" s="54"/>
      <c r="AQ22" s="53"/>
      <c r="AR22" s="54"/>
      <c r="AS22" s="53"/>
      <c r="AT22" s="54"/>
      <c r="AU22" s="53"/>
      <c r="AV22" s="54"/>
      <c r="AW22" s="53"/>
      <c r="AX22" s="54"/>
      <c r="AY22" s="53"/>
      <c r="AZ22" s="54"/>
      <c r="BA22" s="53"/>
      <c r="BB22" s="54"/>
      <c r="BC22" s="53"/>
      <c r="BD22" s="54"/>
      <c r="BE22" s="53"/>
      <c r="BF22" s="54"/>
      <c r="BG22" s="53"/>
      <c r="BH22" s="54"/>
      <c r="BI22" s="53"/>
      <c r="BJ22" s="54"/>
      <c r="BK22" s="53"/>
      <c r="BL22" s="54"/>
      <c r="BM22" s="53"/>
      <c r="BN22" s="54"/>
      <c r="BO22" s="53"/>
      <c r="BP22" s="54"/>
      <c r="BQ22" s="53"/>
      <c r="BR22" s="54"/>
      <c r="BS22" s="53"/>
      <c r="BT22" s="54"/>
      <c r="BU22" s="53"/>
      <c r="BV22" s="54"/>
      <c r="BW22" s="53"/>
      <c r="BX22" s="54"/>
      <c r="BY22" s="53"/>
      <c r="BZ22" s="54"/>
      <c r="CA22" s="53"/>
      <c r="CB22" s="54"/>
      <c r="CC22" s="53"/>
      <c r="CD22" s="54"/>
      <c r="CE22" s="53"/>
      <c r="CF22" s="54"/>
      <c r="CG22" s="53"/>
      <c r="CH22" s="54"/>
      <c r="CI22" s="53"/>
      <c r="CJ22" s="54"/>
      <c r="CK22" s="53"/>
      <c r="CL22" s="54"/>
      <c r="CM22" s="53"/>
      <c r="CN22" s="54"/>
      <c r="CO22" s="9"/>
      <c r="CP22" s="78"/>
      <c r="CQ22" s="24"/>
      <c r="CR22" s="74"/>
      <c r="CS22" s="74"/>
      <c r="CT22" s="74"/>
      <c r="CU22" s="74"/>
      <c r="CV22" s="74"/>
      <c r="CW22" s="24"/>
      <c r="CX22" s="74"/>
      <c r="CY22" s="74"/>
      <c r="CZ22" s="74"/>
      <c r="DA22" s="74"/>
      <c r="DB22" s="74"/>
      <c r="DC22" s="74"/>
      <c r="DD22" s="74"/>
      <c r="DE22" s="74"/>
      <c r="DF22" s="24"/>
      <c r="DG22" s="74"/>
      <c r="DH22" s="74"/>
      <c r="DI22" s="74"/>
      <c r="DJ22" s="74"/>
      <c r="DK22" s="74"/>
      <c r="DL22" s="74"/>
      <c r="DM22" s="74"/>
      <c r="DN22" s="24"/>
    </row>
    <row r="23" spans="1:118" x14ac:dyDescent="0.2">
      <c r="A23" s="14"/>
      <c r="B23" s="94"/>
      <c r="C23" s="70"/>
      <c r="D23" s="71"/>
      <c r="E23" s="70"/>
      <c r="F23" s="71"/>
      <c r="G23" s="70"/>
      <c r="H23" s="71"/>
      <c r="I23" s="70"/>
      <c r="J23" s="71"/>
      <c r="K23" s="70"/>
      <c r="L23" s="71"/>
      <c r="M23" s="70"/>
      <c r="N23" s="71"/>
      <c r="O23" s="70"/>
      <c r="P23" s="71"/>
      <c r="Q23" s="70"/>
      <c r="R23" s="71"/>
      <c r="S23" s="70"/>
      <c r="T23" s="71"/>
      <c r="U23" s="70"/>
      <c r="V23" s="71"/>
      <c r="W23" s="70"/>
      <c r="X23" s="71"/>
      <c r="Y23" s="70"/>
      <c r="Z23" s="71"/>
      <c r="AA23" s="70"/>
      <c r="AB23" s="71"/>
      <c r="AC23" s="70"/>
      <c r="AD23" s="71"/>
      <c r="AE23" s="70"/>
      <c r="AF23" s="71"/>
      <c r="AG23" s="70"/>
      <c r="AH23" s="71"/>
      <c r="AI23" s="70"/>
      <c r="AJ23" s="71"/>
      <c r="AK23" s="70"/>
      <c r="AL23" s="71"/>
      <c r="AM23" s="70"/>
      <c r="AN23" s="71"/>
      <c r="AO23" s="70"/>
      <c r="AP23" s="71"/>
      <c r="AQ23" s="70"/>
      <c r="AR23" s="71"/>
      <c r="AS23" s="70"/>
      <c r="AT23" s="71"/>
      <c r="AU23" s="70"/>
      <c r="AV23" s="71"/>
      <c r="AW23" s="70"/>
      <c r="AX23" s="71"/>
      <c r="AY23" s="70"/>
      <c r="AZ23" s="71"/>
      <c r="BA23" s="70"/>
      <c r="BB23" s="71"/>
      <c r="BC23" s="70"/>
      <c r="BD23" s="71"/>
      <c r="BE23" s="70"/>
      <c r="BF23" s="71"/>
      <c r="BG23" s="70"/>
      <c r="BH23" s="71"/>
      <c r="BI23" s="70"/>
      <c r="BJ23" s="71"/>
      <c r="BK23" s="70"/>
      <c r="BL23" s="71"/>
      <c r="BM23" s="70"/>
      <c r="BN23" s="71"/>
      <c r="BO23" s="70"/>
      <c r="BP23" s="71"/>
      <c r="BQ23" s="70"/>
      <c r="BR23" s="71"/>
      <c r="BS23" s="70"/>
      <c r="BT23" s="71"/>
      <c r="BU23" s="70"/>
      <c r="BV23" s="71"/>
      <c r="BW23" s="70"/>
      <c r="BX23" s="71"/>
      <c r="BY23" s="70"/>
      <c r="BZ23" s="71"/>
      <c r="CA23" s="70"/>
      <c r="CB23" s="71"/>
      <c r="CC23" s="70"/>
      <c r="CD23" s="71"/>
      <c r="CE23" s="70"/>
      <c r="CF23" s="71"/>
      <c r="CG23" s="70"/>
      <c r="CH23" s="71"/>
      <c r="CI23" s="70"/>
      <c r="CJ23" s="71"/>
      <c r="CK23" s="70"/>
      <c r="CL23" s="71"/>
      <c r="CM23" s="70"/>
      <c r="CN23" s="71"/>
      <c r="CO23" s="9"/>
      <c r="CP23" s="78"/>
      <c r="CQ23" s="24"/>
      <c r="CR23" s="74"/>
      <c r="CS23" s="74"/>
      <c r="CT23" s="74"/>
      <c r="CU23" s="74"/>
      <c r="CV23" s="74"/>
      <c r="CW23" s="24"/>
      <c r="CX23" s="74"/>
      <c r="CY23" s="74"/>
      <c r="CZ23" s="74"/>
      <c r="DA23" s="74"/>
      <c r="DB23" s="74"/>
      <c r="DC23" s="74"/>
      <c r="DD23" s="74"/>
      <c r="DE23" s="74"/>
      <c r="DF23" s="24"/>
      <c r="DG23" s="74"/>
      <c r="DH23" s="74"/>
      <c r="DI23" s="74"/>
      <c r="DJ23" s="74"/>
      <c r="DK23" s="74"/>
      <c r="DL23" s="74"/>
      <c r="DM23" s="74"/>
      <c r="DN23" s="24"/>
    </row>
    <row r="24" spans="1:118" x14ac:dyDescent="0.2">
      <c r="A24" s="14"/>
      <c r="B24" s="59" t="str">
        <f>VLOOKUP($B22,Tableau_Fonct,2,FALSE)</f>
        <v>Equipier</v>
      </c>
      <c r="C24" s="21"/>
      <c r="D24" s="2"/>
      <c r="E24" s="21"/>
      <c r="F24" s="2"/>
      <c r="G24" s="21"/>
      <c r="H24" s="2"/>
      <c r="I24" s="21"/>
      <c r="J24" s="2"/>
      <c r="K24" s="21"/>
      <c r="L24" s="2"/>
      <c r="M24" s="21"/>
      <c r="N24" s="2"/>
      <c r="O24" s="21"/>
      <c r="P24" s="2"/>
      <c r="Q24" s="21"/>
      <c r="R24" s="2"/>
      <c r="S24" s="21"/>
      <c r="T24" s="2"/>
      <c r="U24" s="21"/>
      <c r="V24" s="2"/>
      <c r="W24" s="21"/>
      <c r="X24" s="2"/>
      <c r="Y24" s="21"/>
      <c r="Z24" s="2"/>
      <c r="AA24" s="21"/>
      <c r="AB24" s="2"/>
      <c r="AC24" s="21"/>
      <c r="AD24" s="2"/>
      <c r="AE24" s="21"/>
      <c r="AF24" s="2"/>
      <c r="AG24" s="21"/>
      <c r="AH24" s="2"/>
      <c r="AI24" s="21"/>
      <c r="AJ24" s="2"/>
      <c r="AK24" s="21"/>
      <c r="AL24" s="2"/>
      <c r="AM24" s="21"/>
      <c r="AN24" s="2"/>
      <c r="AO24" s="21"/>
      <c r="AP24" s="2"/>
      <c r="AQ24" s="21"/>
      <c r="AR24" s="2"/>
      <c r="AS24" s="21"/>
      <c r="AT24" s="2"/>
      <c r="AU24" s="21"/>
      <c r="AV24" s="2"/>
      <c r="AW24" s="21"/>
      <c r="AX24" s="2"/>
      <c r="AY24" s="21"/>
      <c r="AZ24" s="2"/>
      <c r="BA24" s="21"/>
      <c r="BB24" s="2"/>
      <c r="BC24" s="21"/>
      <c r="BD24" s="2"/>
      <c r="BE24" s="21"/>
      <c r="BF24" s="2"/>
      <c r="BG24" s="21"/>
      <c r="BH24" s="2"/>
      <c r="BI24" s="21"/>
      <c r="BJ24" s="2"/>
      <c r="BK24" s="21"/>
      <c r="BL24" s="2"/>
      <c r="BM24" s="21"/>
      <c r="BN24" s="2"/>
      <c r="BO24" s="21"/>
      <c r="BP24" s="2"/>
      <c r="BQ24" s="21"/>
      <c r="BR24" s="2"/>
      <c r="BS24" s="21"/>
      <c r="BT24" s="2"/>
      <c r="BU24" s="21"/>
      <c r="BV24" s="2"/>
      <c r="BW24" s="21"/>
      <c r="BX24" s="2"/>
      <c r="BY24" s="21"/>
      <c r="BZ24" s="2"/>
      <c r="CA24" s="21"/>
      <c r="CB24" s="2"/>
      <c r="CC24" s="21"/>
      <c r="CD24" s="2"/>
      <c r="CE24" s="21"/>
      <c r="CF24" s="2"/>
      <c r="CG24" s="21"/>
      <c r="CH24" s="2"/>
      <c r="CI24" s="21"/>
      <c r="CJ24" s="2"/>
      <c r="CK24" s="21"/>
      <c r="CL24" s="2"/>
      <c r="CM24" s="21"/>
      <c r="CN24" s="2"/>
      <c r="CO24" s="9"/>
      <c r="CP24" s="78"/>
      <c r="CQ24" s="24"/>
      <c r="CR24" s="74"/>
      <c r="CS24" s="74"/>
      <c r="CT24" s="74"/>
      <c r="CU24" s="74"/>
      <c r="CV24" s="74"/>
      <c r="CW24" s="24"/>
      <c r="CX24" s="74"/>
      <c r="CY24" s="74"/>
      <c r="CZ24" s="74"/>
      <c r="DA24" s="74"/>
      <c r="DB24" s="74"/>
      <c r="DC24" s="74"/>
      <c r="DD24" s="74"/>
      <c r="DE24" s="74"/>
      <c r="DF24" s="24"/>
      <c r="DG24" s="74"/>
      <c r="DH24" s="74"/>
      <c r="DI24" s="74"/>
      <c r="DJ24" s="74"/>
      <c r="DK24" s="74"/>
      <c r="DL24" s="74"/>
      <c r="DM24" s="74"/>
      <c r="DN24" s="24"/>
    </row>
    <row r="25" spans="1:118" x14ac:dyDescent="0.2">
      <c r="A25" s="14">
        <v>6</v>
      </c>
      <c r="B25" s="93" t="str">
        <f>Param!$D$7</f>
        <v>Personne 06</v>
      </c>
      <c r="C25" s="53"/>
      <c r="D25" s="54"/>
      <c r="E25" s="53"/>
      <c r="F25" s="54"/>
      <c r="G25" s="53"/>
      <c r="H25" s="54"/>
      <c r="I25" s="53"/>
      <c r="J25" s="54"/>
      <c r="K25" s="53"/>
      <c r="L25" s="54"/>
      <c r="M25" s="53"/>
      <c r="N25" s="54"/>
      <c r="O25" s="53"/>
      <c r="P25" s="54"/>
      <c r="Q25" s="53"/>
      <c r="R25" s="54"/>
      <c r="S25" s="53"/>
      <c r="T25" s="54"/>
      <c r="U25" s="53"/>
      <c r="V25" s="54"/>
      <c r="W25" s="53"/>
      <c r="X25" s="54"/>
      <c r="Y25" s="53"/>
      <c r="Z25" s="54"/>
      <c r="AA25" s="53"/>
      <c r="AB25" s="54"/>
      <c r="AC25" s="53"/>
      <c r="AD25" s="54"/>
      <c r="AE25" s="53"/>
      <c r="AF25" s="54"/>
      <c r="AG25" s="53"/>
      <c r="AH25" s="54"/>
      <c r="AI25" s="53"/>
      <c r="AJ25" s="54"/>
      <c r="AK25" s="53"/>
      <c r="AL25" s="54"/>
      <c r="AM25" s="53"/>
      <c r="AN25" s="54"/>
      <c r="AO25" s="53"/>
      <c r="AP25" s="54"/>
      <c r="AQ25" s="53"/>
      <c r="AR25" s="54"/>
      <c r="AS25" s="53"/>
      <c r="AT25" s="54"/>
      <c r="AU25" s="53"/>
      <c r="AV25" s="54"/>
      <c r="AW25" s="53"/>
      <c r="AX25" s="54"/>
      <c r="AY25" s="53"/>
      <c r="AZ25" s="54"/>
      <c r="BA25" s="53"/>
      <c r="BB25" s="54"/>
      <c r="BC25" s="53"/>
      <c r="BD25" s="54"/>
      <c r="BE25" s="53"/>
      <c r="BF25" s="54"/>
      <c r="BG25" s="53"/>
      <c r="BH25" s="54"/>
      <c r="BI25" s="53"/>
      <c r="BJ25" s="54"/>
      <c r="BK25" s="53"/>
      <c r="BL25" s="54"/>
      <c r="BM25" s="53"/>
      <c r="BN25" s="54"/>
      <c r="BO25" s="53"/>
      <c r="BP25" s="54"/>
      <c r="BQ25" s="53"/>
      <c r="BR25" s="54"/>
      <c r="BS25" s="53"/>
      <c r="BT25" s="54"/>
      <c r="BU25" s="53"/>
      <c r="BV25" s="54"/>
      <c r="BW25" s="53"/>
      <c r="BX25" s="54"/>
      <c r="BY25" s="53"/>
      <c r="BZ25" s="54"/>
      <c r="CA25" s="53"/>
      <c r="CB25" s="54"/>
      <c r="CC25" s="53"/>
      <c r="CD25" s="54"/>
      <c r="CE25" s="53"/>
      <c r="CF25" s="54"/>
      <c r="CG25" s="53"/>
      <c r="CH25" s="54"/>
      <c r="CI25" s="53"/>
      <c r="CJ25" s="54"/>
      <c r="CK25" s="53"/>
      <c r="CL25" s="54"/>
      <c r="CM25" s="53"/>
      <c r="CN25" s="54"/>
      <c r="CO25" s="9"/>
      <c r="CP25" s="78"/>
      <c r="CQ25" s="24"/>
      <c r="CR25" s="74"/>
      <c r="CS25" s="74"/>
      <c r="CT25" s="74"/>
      <c r="CU25" s="74"/>
      <c r="CV25" s="74"/>
      <c r="CW25" s="24"/>
      <c r="CX25" s="74"/>
      <c r="CY25" s="74"/>
      <c r="CZ25" s="74"/>
      <c r="DA25" s="74"/>
      <c r="DB25" s="74"/>
      <c r="DC25" s="74"/>
      <c r="DD25" s="74"/>
      <c r="DE25" s="74"/>
      <c r="DF25" s="24"/>
      <c r="DG25" s="74"/>
      <c r="DH25" s="74"/>
      <c r="DI25" s="74"/>
      <c r="DJ25" s="74"/>
      <c r="DK25" s="74"/>
      <c r="DL25" s="74"/>
      <c r="DM25" s="74"/>
      <c r="DN25" s="24"/>
    </row>
    <row r="26" spans="1:118" x14ac:dyDescent="0.2">
      <c r="A26" s="14"/>
      <c r="B26" s="94"/>
      <c r="C26" s="70"/>
      <c r="D26" s="71"/>
      <c r="E26" s="70"/>
      <c r="F26" s="71"/>
      <c r="G26" s="70"/>
      <c r="H26" s="71"/>
      <c r="I26" s="70"/>
      <c r="J26" s="71"/>
      <c r="K26" s="70"/>
      <c r="L26" s="71"/>
      <c r="M26" s="70"/>
      <c r="N26" s="71"/>
      <c r="O26" s="70"/>
      <c r="P26" s="71"/>
      <c r="Q26" s="70"/>
      <c r="R26" s="71"/>
      <c r="S26" s="70"/>
      <c r="T26" s="71"/>
      <c r="U26" s="70"/>
      <c r="V26" s="71"/>
      <c r="W26" s="70"/>
      <c r="X26" s="71"/>
      <c r="Y26" s="70"/>
      <c r="Z26" s="71"/>
      <c r="AA26" s="70"/>
      <c r="AB26" s="71"/>
      <c r="AC26" s="70"/>
      <c r="AD26" s="71"/>
      <c r="AE26" s="70"/>
      <c r="AF26" s="71"/>
      <c r="AG26" s="70"/>
      <c r="AH26" s="71"/>
      <c r="AI26" s="70"/>
      <c r="AJ26" s="71"/>
      <c r="AK26" s="70"/>
      <c r="AL26" s="71"/>
      <c r="AM26" s="70"/>
      <c r="AN26" s="71"/>
      <c r="AO26" s="70"/>
      <c r="AP26" s="71"/>
      <c r="AQ26" s="70"/>
      <c r="AR26" s="71"/>
      <c r="AS26" s="70"/>
      <c r="AT26" s="71"/>
      <c r="AU26" s="70"/>
      <c r="AV26" s="71"/>
      <c r="AW26" s="70"/>
      <c r="AX26" s="71"/>
      <c r="AY26" s="70"/>
      <c r="AZ26" s="71"/>
      <c r="BA26" s="70"/>
      <c r="BB26" s="71"/>
      <c r="BC26" s="70"/>
      <c r="BD26" s="71"/>
      <c r="BE26" s="70"/>
      <c r="BF26" s="71"/>
      <c r="BG26" s="70"/>
      <c r="BH26" s="71"/>
      <c r="BI26" s="70"/>
      <c r="BJ26" s="71"/>
      <c r="BK26" s="70"/>
      <c r="BL26" s="71"/>
      <c r="BM26" s="70"/>
      <c r="BN26" s="71"/>
      <c r="BO26" s="70"/>
      <c r="BP26" s="71"/>
      <c r="BQ26" s="70"/>
      <c r="BR26" s="71"/>
      <c r="BS26" s="70"/>
      <c r="BT26" s="71"/>
      <c r="BU26" s="70"/>
      <c r="BV26" s="71"/>
      <c r="BW26" s="70"/>
      <c r="BX26" s="71"/>
      <c r="BY26" s="70"/>
      <c r="BZ26" s="71"/>
      <c r="CA26" s="70"/>
      <c r="CB26" s="71"/>
      <c r="CC26" s="70"/>
      <c r="CD26" s="71"/>
      <c r="CE26" s="70"/>
      <c r="CF26" s="71"/>
      <c r="CG26" s="70"/>
      <c r="CH26" s="71"/>
      <c r="CI26" s="70"/>
      <c r="CJ26" s="71"/>
      <c r="CK26" s="70"/>
      <c r="CL26" s="71"/>
      <c r="CM26" s="70"/>
      <c r="CN26" s="71"/>
      <c r="CO26" s="9"/>
      <c r="CP26" s="78"/>
      <c r="CQ26" s="24"/>
      <c r="CR26" s="74"/>
      <c r="CS26" s="74"/>
      <c r="CT26" s="74"/>
      <c r="CU26" s="74"/>
      <c r="CV26" s="74"/>
      <c r="CW26" s="24"/>
      <c r="CX26" s="74"/>
      <c r="CY26" s="74"/>
      <c r="CZ26" s="74"/>
      <c r="DA26" s="74"/>
      <c r="DB26" s="74"/>
      <c r="DC26" s="74"/>
      <c r="DD26" s="74"/>
      <c r="DE26" s="74"/>
      <c r="DF26" s="24"/>
      <c r="DG26" s="74"/>
      <c r="DH26" s="74"/>
      <c r="DI26" s="74"/>
      <c r="DJ26" s="74"/>
      <c r="DK26" s="74"/>
      <c r="DL26" s="74"/>
      <c r="DM26" s="74"/>
      <c r="DN26" s="24"/>
    </row>
    <row r="27" spans="1:118" x14ac:dyDescent="0.2">
      <c r="A27" s="14"/>
      <c r="B27" s="59" t="str">
        <f>VLOOKUP($B25,Tableau_Fonct,2,FALSE)</f>
        <v>Equipier</v>
      </c>
      <c r="C27" s="21"/>
      <c r="D27" s="2"/>
      <c r="E27" s="21"/>
      <c r="F27" s="2"/>
      <c r="G27" s="21"/>
      <c r="H27" s="2"/>
      <c r="I27" s="21"/>
      <c r="J27" s="2"/>
      <c r="K27" s="21"/>
      <c r="L27" s="2"/>
      <c r="M27" s="21"/>
      <c r="N27" s="2"/>
      <c r="O27" s="21"/>
      <c r="P27" s="2"/>
      <c r="Q27" s="21"/>
      <c r="R27" s="2"/>
      <c r="S27" s="21"/>
      <c r="T27" s="2"/>
      <c r="U27" s="21"/>
      <c r="V27" s="2"/>
      <c r="W27" s="21"/>
      <c r="X27" s="2"/>
      <c r="Y27" s="21"/>
      <c r="Z27" s="2"/>
      <c r="AA27" s="21"/>
      <c r="AB27" s="2"/>
      <c r="AC27" s="21"/>
      <c r="AD27" s="2"/>
      <c r="AE27" s="21"/>
      <c r="AF27" s="2"/>
      <c r="AG27" s="21"/>
      <c r="AH27" s="2"/>
      <c r="AI27" s="21"/>
      <c r="AJ27" s="2"/>
      <c r="AK27" s="21"/>
      <c r="AL27" s="2"/>
      <c r="AM27" s="21"/>
      <c r="AN27" s="2"/>
      <c r="AO27" s="21"/>
      <c r="AP27" s="2"/>
      <c r="AQ27" s="21"/>
      <c r="AR27" s="2"/>
      <c r="AS27" s="21"/>
      <c r="AT27" s="2"/>
      <c r="AU27" s="21"/>
      <c r="AV27" s="2"/>
      <c r="AW27" s="21"/>
      <c r="AX27" s="2"/>
      <c r="AY27" s="21"/>
      <c r="AZ27" s="2"/>
      <c r="BA27" s="21"/>
      <c r="BB27" s="2"/>
      <c r="BC27" s="21"/>
      <c r="BD27" s="2"/>
      <c r="BE27" s="21"/>
      <c r="BF27" s="2"/>
      <c r="BG27" s="21"/>
      <c r="BH27" s="2"/>
      <c r="BI27" s="21"/>
      <c r="BJ27" s="2"/>
      <c r="BK27" s="21"/>
      <c r="BL27" s="2"/>
      <c r="BM27" s="21"/>
      <c r="BN27" s="2"/>
      <c r="BO27" s="21"/>
      <c r="BP27" s="2"/>
      <c r="BQ27" s="21"/>
      <c r="BR27" s="2"/>
      <c r="BS27" s="21"/>
      <c r="BT27" s="2"/>
      <c r="BU27" s="21"/>
      <c r="BV27" s="2"/>
      <c r="BW27" s="21"/>
      <c r="BX27" s="2"/>
      <c r="BY27" s="21"/>
      <c r="BZ27" s="2"/>
      <c r="CA27" s="21"/>
      <c r="CB27" s="2"/>
      <c r="CC27" s="21"/>
      <c r="CD27" s="2"/>
      <c r="CE27" s="21"/>
      <c r="CF27" s="2"/>
      <c r="CG27" s="21"/>
      <c r="CH27" s="2"/>
      <c r="CI27" s="21"/>
      <c r="CJ27" s="2"/>
      <c r="CK27" s="21"/>
      <c r="CL27" s="2"/>
      <c r="CM27" s="21"/>
      <c r="CN27" s="2"/>
      <c r="CO27" s="9"/>
      <c r="CP27" s="78"/>
      <c r="CQ27" s="24"/>
      <c r="CR27" s="74"/>
      <c r="CS27" s="74"/>
      <c r="CT27" s="74"/>
      <c r="CU27" s="74"/>
      <c r="CV27" s="74"/>
      <c r="CW27" s="24"/>
      <c r="CX27" s="74"/>
      <c r="CY27" s="74"/>
      <c r="CZ27" s="74"/>
      <c r="DA27" s="74"/>
      <c r="DB27" s="74"/>
      <c r="DC27" s="74"/>
      <c r="DD27" s="74"/>
      <c r="DE27" s="74"/>
      <c r="DF27" s="24"/>
      <c r="DG27" s="74"/>
      <c r="DH27" s="74"/>
      <c r="DI27" s="74"/>
      <c r="DJ27" s="74"/>
      <c r="DK27" s="74"/>
      <c r="DL27" s="74"/>
      <c r="DM27" s="74"/>
      <c r="DN27" s="24"/>
    </row>
    <row r="28" spans="1:118" x14ac:dyDescent="0.2">
      <c r="A28" s="14">
        <v>7</v>
      </c>
      <c r="B28" s="93" t="str">
        <f>Param!$D$8</f>
        <v>Personne 07</v>
      </c>
      <c r="C28" s="53"/>
      <c r="D28" s="54"/>
      <c r="E28" s="53"/>
      <c r="F28" s="54"/>
      <c r="G28" s="53"/>
      <c r="H28" s="54"/>
      <c r="I28" s="53"/>
      <c r="J28" s="54"/>
      <c r="K28" s="53"/>
      <c r="L28" s="54"/>
      <c r="M28" s="53"/>
      <c r="N28" s="54"/>
      <c r="O28" s="53"/>
      <c r="P28" s="54"/>
      <c r="Q28" s="53"/>
      <c r="R28" s="54"/>
      <c r="S28" s="53"/>
      <c r="T28" s="54"/>
      <c r="U28" s="53"/>
      <c r="V28" s="54"/>
      <c r="W28" s="53"/>
      <c r="X28" s="54"/>
      <c r="Y28" s="53"/>
      <c r="Z28" s="54"/>
      <c r="AA28" s="53"/>
      <c r="AB28" s="54"/>
      <c r="AC28" s="53"/>
      <c r="AD28" s="54"/>
      <c r="AE28" s="53"/>
      <c r="AF28" s="54"/>
      <c r="AG28" s="53"/>
      <c r="AH28" s="54"/>
      <c r="AI28" s="53"/>
      <c r="AJ28" s="54"/>
      <c r="AK28" s="53"/>
      <c r="AL28" s="54"/>
      <c r="AM28" s="53"/>
      <c r="AN28" s="54"/>
      <c r="AO28" s="53"/>
      <c r="AP28" s="54"/>
      <c r="AQ28" s="53"/>
      <c r="AR28" s="54"/>
      <c r="AS28" s="53"/>
      <c r="AT28" s="54"/>
      <c r="AU28" s="53"/>
      <c r="AV28" s="54"/>
      <c r="AW28" s="53"/>
      <c r="AX28" s="54"/>
      <c r="AY28" s="53"/>
      <c r="AZ28" s="54"/>
      <c r="BA28" s="53"/>
      <c r="BB28" s="54"/>
      <c r="BC28" s="53"/>
      <c r="BD28" s="54"/>
      <c r="BE28" s="53"/>
      <c r="BF28" s="54"/>
      <c r="BG28" s="53"/>
      <c r="BH28" s="54"/>
      <c r="BI28" s="53"/>
      <c r="BJ28" s="54"/>
      <c r="BK28" s="53"/>
      <c r="BL28" s="54"/>
      <c r="BM28" s="53"/>
      <c r="BN28" s="54"/>
      <c r="BO28" s="53"/>
      <c r="BP28" s="54"/>
      <c r="BQ28" s="53"/>
      <c r="BR28" s="54"/>
      <c r="BS28" s="53"/>
      <c r="BT28" s="54"/>
      <c r="BU28" s="53"/>
      <c r="BV28" s="54"/>
      <c r="BW28" s="53"/>
      <c r="BX28" s="54"/>
      <c r="BY28" s="53"/>
      <c r="BZ28" s="54"/>
      <c r="CA28" s="53"/>
      <c r="CB28" s="54"/>
      <c r="CC28" s="53"/>
      <c r="CD28" s="54"/>
      <c r="CE28" s="53"/>
      <c r="CF28" s="54"/>
      <c r="CG28" s="53"/>
      <c r="CH28" s="54"/>
      <c r="CI28" s="53"/>
      <c r="CJ28" s="54"/>
      <c r="CK28" s="53"/>
      <c r="CL28" s="54"/>
      <c r="CM28" s="53"/>
      <c r="CN28" s="54"/>
      <c r="CO28" s="9"/>
      <c r="CP28" s="78"/>
      <c r="CQ28" s="24"/>
      <c r="CR28" s="74"/>
      <c r="CS28" s="74"/>
      <c r="CT28" s="74"/>
      <c r="CU28" s="74"/>
      <c r="CV28" s="74"/>
      <c r="CW28" s="24"/>
      <c r="CX28" s="74"/>
      <c r="CY28" s="74"/>
      <c r="CZ28" s="74"/>
      <c r="DA28" s="74"/>
      <c r="DB28" s="74"/>
      <c r="DC28" s="74"/>
      <c r="DD28" s="74"/>
      <c r="DE28" s="74"/>
      <c r="DF28" s="24"/>
      <c r="DG28" s="74"/>
      <c r="DH28" s="74"/>
      <c r="DI28" s="74"/>
      <c r="DJ28" s="74"/>
      <c r="DK28" s="74"/>
      <c r="DL28" s="74"/>
      <c r="DM28" s="74"/>
      <c r="DN28" s="24"/>
    </row>
    <row r="29" spans="1:118" x14ac:dyDescent="0.2">
      <c r="A29" s="14"/>
      <c r="B29" s="94"/>
      <c r="C29" s="70"/>
      <c r="D29" s="71"/>
      <c r="E29" s="70"/>
      <c r="F29" s="71"/>
      <c r="G29" s="70"/>
      <c r="H29" s="71"/>
      <c r="I29" s="70"/>
      <c r="J29" s="71"/>
      <c r="K29" s="70"/>
      <c r="L29" s="71"/>
      <c r="M29" s="70"/>
      <c r="N29" s="71"/>
      <c r="O29" s="70"/>
      <c r="P29" s="71"/>
      <c r="Q29" s="70"/>
      <c r="R29" s="71"/>
      <c r="S29" s="70"/>
      <c r="T29" s="71"/>
      <c r="U29" s="70"/>
      <c r="V29" s="71"/>
      <c r="W29" s="70"/>
      <c r="X29" s="71"/>
      <c r="Y29" s="70"/>
      <c r="Z29" s="71"/>
      <c r="AA29" s="70"/>
      <c r="AB29" s="71"/>
      <c r="AC29" s="70"/>
      <c r="AD29" s="71"/>
      <c r="AE29" s="70"/>
      <c r="AF29" s="71"/>
      <c r="AG29" s="70"/>
      <c r="AH29" s="71"/>
      <c r="AI29" s="70"/>
      <c r="AJ29" s="71"/>
      <c r="AK29" s="70"/>
      <c r="AL29" s="71"/>
      <c r="AM29" s="70"/>
      <c r="AN29" s="71"/>
      <c r="AO29" s="70"/>
      <c r="AP29" s="71"/>
      <c r="AQ29" s="70"/>
      <c r="AR29" s="71"/>
      <c r="AS29" s="70"/>
      <c r="AT29" s="71"/>
      <c r="AU29" s="70"/>
      <c r="AV29" s="71"/>
      <c r="AW29" s="70"/>
      <c r="AX29" s="71"/>
      <c r="AY29" s="70"/>
      <c r="AZ29" s="71"/>
      <c r="BA29" s="70"/>
      <c r="BB29" s="71"/>
      <c r="BC29" s="70"/>
      <c r="BD29" s="71"/>
      <c r="BE29" s="70"/>
      <c r="BF29" s="71"/>
      <c r="BG29" s="70"/>
      <c r="BH29" s="71"/>
      <c r="BI29" s="70"/>
      <c r="BJ29" s="71"/>
      <c r="BK29" s="70"/>
      <c r="BL29" s="71"/>
      <c r="BM29" s="70"/>
      <c r="BN29" s="71"/>
      <c r="BO29" s="70"/>
      <c r="BP29" s="71"/>
      <c r="BQ29" s="70"/>
      <c r="BR29" s="71"/>
      <c r="BS29" s="70"/>
      <c r="BT29" s="71"/>
      <c r="BU29" s="70"/>
      <c r="BV29" s="71"/>
      <c r="BW29" s="70"/>
      <c r="BX29" s="71"/>
      <c r="BY29" s="70"/>
      <c r="BZ29" s="71"/>
      <c r="CA29" s="70"/>
      <c r="CB29" s="71"/>
      <c r="CC29" s="70"/>
      <c r="CD29" s="71"/>
      <c r="CE29" s="70"/>
      <c r="CF29" s="71"/>
      <c r="CG29" s="70"/>
      <c r="CH29" s="71"/>
      <c r="CI29" s="70"/>
      <c r="CJ29" s="71"/>
      <c r="CK29" s="70"/>
      <c r="CL29" s="71"/>
      <c r="CM29" s="70"/>
      <c r="CN29" s="71"/>
      <c r="CO29" s="9"/>
      <c r="CP29" s="78"/>
      <c r="CQ29" s="24"/>
      <c r="CR29" s="74"/>
      <c r="CS29" s="74"/>
      <c r="CT29" s="74"/>
      <c r="CU29" s="74"/>
      <c r="CV29" s="74"/>
      <c r="CW29" s="24"/>
      <c r="CX29" s="74"/>
      <c r="CY29" s="74"/>
      <c r="CZ29" s="74"/>
      <c r="DA29" s="74"/>
      <c r="DB29" s="74"/>
      <c r="DC29" s="74"/>
      <c r="DD29" s="74"/>
      <c r="DE29" s="74"/>
      <c r="DF29" s="24"/>
      <c r="DG29" s="74"/>
      <c r="DH29" s="74"/>
      <c r="DI29" s="74"/>
      <c r="DJ29" s="74"/>
      <c r="DK29" s="74"/>
      <c r="DL29" s="74"/>
      <c r="DM29" s="74"/>
      <c r="DN29" s="24"/>
    </row>
    <row r="30" spans="1:118" x14ac:dyDescent="0.2">
      <c r="A30" s="14"/>
      <c r="B30" s="59" t="str">
        <f>VLOOKUP($B28,Tableau_Fonct,2,FALSE)</f>
        <v>Chef de manœuvre</v>
      </c>
      <c r="C30" s="21"/>
      <c r="D30" s="2"/>
      <c r="E30" s="21"/>
      <c r="F30" s="2"/>
      <c r="G30" s="21"/>
      <c r="H30" s="2"/>
      <c r="I30" s="21"/>
      <c r="J30" s="2"/>
      <c r="K30" s="21"/>
      <c r="L30" s="2"/>
      <c r="M30" s="21"/>
      <c r="N30" s="2"/>
      <c r="O30" s="21"/>
      <c r="P30" s="2"/>
      <c r="Q30" s="21"/>
      <c r="R30" s="2"/>
      <c r="S30" s="21"/>
      <c r="T30" s="2"/>
      <c r="U30" s="21"/>
      <c r="V30" s="2"/>
      <c r="W30" s="21"/>
      <c r="X30" s="2"/>
      <c r="Y30" s="21"/>
      <c r="Z30" s="2"/>
      <c r="AA30" s="21"/>
      <c r="AB30" s="2"/>
      <c r="AC30" s="21"/>
      <c r="AD30" s="2"/>
      <c r="AE30" s="21"/>
      <c r="AF30" s="2"/>
      <c r="AG30" s="21"/>
      <c r="AH30" s="2"/>
      <c r="AI30" s="21"/>
      <c r="AJ30" s="2"/>
      <c r="AK30" s="21"/>
      <c r="AL30" s="2"/>
      <c r="AM30" s="21"/>
      <c r="AN30" s="2"/>
      <c r="AO30" s="21"/>
      <c r="AP30" s="2"/>
      <c r="AQ30" s="21"/>
      <c r="AR30" s="2"/>
      <c r="AS30" s="21"/>
      <c r="AT30" s="2"/>
      <c r="AU30" s="21"/>
      <c r="AV30" s="2"/>
      <c r="AW30" s="21"/>
      <c r="AX30" s="2"/>
      <c r="AY30" s="21"/>
      <c r="AZ30" s="2"/>
      <c r="BA30" s="21"/>
      <c r="BB30" s="2"/>
      <c r="BC30" s="21"/>
      <c r="BD30" s="2"/>
      <c r="BE30" s="21"/>
      <c r="BF30" s="2"/>
      <c r="BG30" s="21"/>
      <c r="BH30" s="2"/>
      <c r="BI30" s="21"/>
      <c r="BJ30" s="2"/>
      <c r="BK30" s="21"/>
      <c r="BL30" s="2"/>
      <c r="BM30" s="21"/>
      <c r="BN30" s="2"/>
      <c r="BO30" s="21"/>
      <c r="BP30" s="2"/>
      <c r="BQ30" s="21"/>
      <c r="BR30" s="2"/>
      <c r="BS30" s="21"/>
      <c r="BT30" s="2"/>
      <c r="BU30" s="21"/>
      <c r="BV30" s="2"/>
      <c r="BW30" s="21"/>
      <c r="BX30" s="2"/>
      <c r="BY30" s="21"/>
      <c r="BZ30" s="2"/>
      <c r="CA30" s="21"/>
      <c r="CB30" s="2"/>
      <c r="CC30" s="21"/>
      <c r="CD30" s="2"/>
      <c r="CE30" s="21"/>
      <c r="CF30" s="2"/>
      <c r="CG30" s="21"/>
      <c r="CH30" s="2"/>
      <c r="CI30" s="21"/>
      <c r="CJ30" s="2"/>
      <c r="CK30" s="21"/>
      <c r="CL30" s="2"/>
      <c r="CM30" s="21"/>
      <c r="CN30" s="2"/>
      <c r="CO30" s="9"/>
      <c r="CP30" s="78"/>
      <c r="CQ30" s="24"/>
      <c r="CR30" s="74"/>
      <c r="CS30" s="74"/>
      <c r="CT30" s="74"/>
      <c r="CU30" s="74"/>
      <c r="CV30" s="74"/>
      <c r="CW30" s="24"/>
      <c r="CX30" s="74"/>
      <c r="CY30" s="74"/>
      <c r="CZ30" s="74"/>
      <c r="DA30" s="74"/>
      <c r="DB30" s="74"/>
      <c r="DC30" s="74"/>
      <c r="DD30" s="74"/>
      <c r="DE30" s="74"/>
      <c r="DF30" s="24"/>
      <c r="DG30" s="74"/>
      <c r="DH30" s="74"/>
      <c r="DI30" s="74"/>
      <c r="DJ30" s="74"/>
      <c r="DK30" s="74"/>
      <c r="DL30" s="74"/>
      <c r="DM30" s="74"/>
      <c r="DN30" s="24"/>
    </row>
    <row r="31" spans="1:118" x14ac:dyDescent="0.2">
      <c r="A31" s="14">
        <v>8</v>
      </c>
      <c r="B31" s="93" t="str">
        <f>Param!$D$9</f>
        <v>Personne 08</v>
      </c>
      <c r="C31" s="53"/>
      <c r="D31" s="54"/>
      <c r="E31" s="53"/>
      <c r="F31" s="54"/>
      <c r="G31" s="53"/>
      <c r="H31" s="54"/>
      <c r="I31" s="53"/>
      <c r="J31" s="54"/>
      <c r="K31" s="53"/>
      <c r="L31" s="54"/>
      <c r="M31" s="53"/>
      <c r="N31" s="54"/>
      <c r="O31" s="53"/>
      <c r="P31" s="54"/>
      <c r="Q31" s="53"/>
      <c r="R31" s="54"/>
      <c r="S31" s="53"/>
      <c r="T31" s="54"/>
      <c r="U31" s="53"/>
      <c r="V31" s="54"/>
      <c r="W31" s="53"/>
      <c r="X31" s="54"/>
      <c r="Y31" s="53"/>
      <c r="Z31" s="54"/>
      <c r="AA31" s="53"/>
      <c r="AB31" s="54"/>
      <c r="AC31" s="53"/>
      <c r="AD31" s="54"/>
      <c r="AE31" s="53"/>
      <c r="AF31" s="54"/>
      <c r="AG31" s="53"/>
      <c r="AH31" s="54"/>
      <c r="AI31" s="53"/>
      <c r="AJ31" s="54"/>
      <c r="AK31" s="53"/>
      <c r="AL31" s="54"/>
      <c r="AM31" s="53"/>
      <c r="AN31" s="54"/>
      <c r="AO31" s="53"/>
      <c r="AP31" s="54"/>
      <c r="AQ31" s="53"/>
      <c r="AR31" s="54"/>
      <c r="AS31" s="53"/>
      <c r="AT31" s="54"/>
      <c r="AU31" s="53"/>
      <c r="AV31" s="54"/>
      <c r="AW31" s="53"/>
      <c r="AX31" s="54"/>
      <c r="AY31" s="53"/>
      <c r="AZ31" s="54"/>
      <c r="BA31" s="53"/>
      <c r="BB31" s="54"/>
      <c r="BC31" s="53"/>
      <c r="BD31" s="54"/>
      <c r="BE31" s="53"/>
      <c r="BF31" s="54"/>
      <c r="BG31" s="53"/>
      <c r="BH31" s="54"/>
      <c r="BI31" s="53"/>
      <c r="BJ31" s="54"/>
      <c r="BK31" s="53"/>
      <c r="BL31" s="54"/>
      <c r="BM31" s="53"/>
      <c r="BN31" s="54"/>
      <c r="BO31" s="53"/>
      <c r="BP31" s="54"/>
      <c r="BQ31" s="53"/>
      <c r="BR31" s="54"/>
      <c r="BS31" s="53"/>
      <c r="BT31" s="54"/>
      <c r="BU31" s="53"/>
      <c r="BV31" s="54"/>
      <c r="BW31" s="53"/>
      <c r="BX31" s="54"/>
      <c r="BY31" s="53"/>
      <c r="BZ31" s="54"/>
      <c r="CA31" s="53"/>
      <c r="CB31" s="54"/>
      <c r="CC31" s="53"/>
      <c r="CD31" s="54"/>
      <c r="CE31" s="53"/>
      <c r="CF31" s="54"/>
      <c r="CG31" s="53"/>
      <c r="CH31" s="54"/>
      <c r="CI31" s="53"/>
      <c r="CJ31" s="54"/>
      <c r="CK31" s="53"/>
      <c r="CL31" s="54"/>
      <c r="CM31" s="53"/>
      <c r="CN31" s="54"/>
      <c r="CO31" s="9"/>
      <c r="CP31" s="78"/>
      <c r="CQ31" s="24"/>
      <c r="CR31" s="74"/>
      <c r="CS31" s="74"/>
      <c r="CT31" s="74"/>
      <c r="CU31" s="74"/>
      <c r="CV31" s="74"/>
      <c r="CW31" s="24"/>
      <c r="CX31" s="74"/>
      <c r="CY31" s="74"/>
      <c r="CZ31" s="74"/>
      <c r="DA31" s="74"/>
      <c r="DB31" s="74"/>
      <c r="DC31" s="74"/>
      <c r="DD31" s="74"/>
      <c r="DE31" s="74"/>
      <c r="DF31" s="24"/>
      <c r="DG31" s="74"/>
      <c r="DH31" s="74"/>
      <c r="DI31" s="74"/>
      <c r="DJ31" s="74"/>
      <c r="DK31" s="74"/>
      <c r="DL31" s="74"/>
      <c r="DM31" s="74"/>
      <c r="DN31" s="24"/>
    </row>
    <row r="32" spans="1:118" x14ac:dyDescent="0.2">
      <c r="A32" s="14"/>
      <c r="B32" s="94"/>
      <c r="C32" s="70"/>
      <c r="D32" s="71"/>
      <c r="E32" s="70"/>
      <c r="F32" s="71"/>
      <c r="G32" s="70"/>
      <c r="H32" s="71"/>
      <c r="I32" s="70"/>
      <c r="J32" s="71"/>
      <c r="K32" s="70"/>
      <c r="L32" s="71"/>
      <c r="M32" s="70"/>
      <c r="N32" s="71"/>
      <c r="O32" s="70"/>
      <c r="P32" s="71"/>
      <c r="Q32" s="70"/>
      <c r="R32" s="71"/>
      <c r="S32" s="70"/>
      <c r="T32" s="71"/>
      <c r="U32" s="70"/>
      <c r="V32" s="71"/>
      <c r="W32" s="70"/>
      <c r="X32" s="71"/>
      <c r="Y32" s="70"/>
      <c r="Z32" s="71"/>
      <c r="AA32" s="70"/>
      <c r="AB32" s="71"/>
      <c r="AC32" s="70"/>
      <c r="AD32" s="71"/>
      <c r="AE32" s="70"/>
      <c r="AF32" s="71"/>
      <c r="AG32" s="70"/>
      <c r="AH32" s="71"/>
      <c r="AI32" s="70"/>
      <c r="AJ32" s="71"/>
      <c r="AK32" s="70"/>
      <c r="AL32" s="71"/>
      <c r="AM32" s="70"/>
      <c r="AN32" s="71"/>
      <c r="AO32" s="70"/>
      <c r="AP32" s="71"/>
      <c r="AQ32" s="70"/>
      <c r="AR32" s="71"/>
      <c r="AS32" s="70"/>
      <c r="AT32" s="71"/>
      <c r="AU32" s="70"/>
      <c r="AV32" s="71"/>
      <c r="AW32" s="70"/>
      <c r="AX32" s="71"/>
      <c r="AY32" s="70"/>
      <c r="AZ32" s="71"/>
      <c r="BA32" s="70"/>
      <c r="BB32" s="71"/>
      <c r="BC32" s="70"/>
      <c r="BD32" s="71"/>
      <c r="BE32" s="70"/>
      <c r="BF32" s="71"/>
      <c r="BG32" s="70"/>
      <c r="BH32" s="71"/>
      <c r="BI32" s="70"/>
      <c r="BJ32" s="71"/>
      <c r="BK32" s="70"/>
      <c r="BL32" s="71"/>
      <c r="BM32" s="70"/>
      <c r="BN32" s="71"/>
      <c r="BO32" s="70"/>
      <c r="BP32" s="71"/>
      <c r="BQ32" s="70"/>
      <c r="BR32" s="71"/>
      <c r="BS32" s="70"/>
      <c r="BT32" s="71"/>
      <c r="BU32" s="70"/>
      <c r="BV32" s="71"/>
      <c r="BW32" s="70"/>
      <c r="BX32" s="71"/>
      <c r="BY32" s="70"/>
      <c r="BZ32" s="71"/>
      <c r="CA32" s="70"/>
      <c r="CB32" s="71"/>
      <c r="CC32" s="70"/>
      <c r="CD32" s="71"/>
      <c r="CE32" s="70"/>
      <c r="CF32" s="71"/>
      <c r="CG32" s="70"/>
      <c r="CH32" s="71"/>
      <c r="CI32" s="70"/>
      <c r="CJ32" s="71"/>
      <c r="CK32" s="70"/>
      <c r="CL32" s="71"/>
      <c r="CM32" s="70"/>
      <c r="CN32" s="71"/>
      <c r="CO32" s="9"/>
      <c r="CP32" s="78"/>
      <c r="CQ32" s="24"/>
      <c r="CR32" s="74"/>
      <c r="CS32" s="74"/>
      <c r="CT32" s="74"/>
      <c r="CU32" s="74"/>
      <c r="CV32" s="74"/>
      <c r="CW32" s="24"/>
      <c r="CX32" s="74"/>
      <c r="CY32" s="74"/>
      <c r="CZ32" s="74"/>
      <c r="DA32" s="74"/>
      <c r="DB32" s="74"/>
      <c r="DC32" s="74"/>
      <c r="DD32" s="74"/>
      <c r="DE32" s="74"/>
      <c r="DF32" s="24"/>
      <c r="DG32" s="74"/>
      <c r="DH32" s="74"/>
      <c r="DI32" s="74"/>
      <c r="DJ32" s="74"/>
      <c r="DK32" s="74"/>
      <c r="DL32" s="74"/>
      <c r="DM32" s="74"/>
      <c r="DN32" s="24"/>
    </row>
    <row r="33" spans="1:118" x14ac:dyDescent="0.2">
      <c r="A33" s="14"/>
      <c r="B33" s="59" t="str">
        <f>VLOOKUP($B31,Tableau_Fonct,2,FALSE)</f>
        <v>Equipier</v>
      </c>
      <c r="C33" s="21" t="s">
        <v>5</v>
      </c>
      <c r="D33" s="2"/>
      <c r="E33" s="21"/>
      <c r="F33" s="2"/>
      <c r="G33" s="21"/>
      <c r="H33" s="2"/>
      <c r="I33" s="21"/>
      <c r="J33" s="2"/>
      <c r="K33" s="21"/>
      <c r="L33" s="2"/>
      <c r="M33" s="21"/>
      <c r="N33" s="2"/>
      <c r="O33" s="21"/>
      <c r="P33" s="2"/>
      <c r="Q33" s="21"/>
      <c r="R33" s="2"/>
      <c r="S33" s="21"/>
      <c r="T33" s="2"/>
      <c r="U33" s="21"/>
      <c r="V33" s="2"/>
      <c r="W33" s="21"/>
      <c r="X33" s="2"/>
      <c r="Y33" s="21"/>
      <c r="Z33" s="2"/>
      <c r="AA33" s="21"/>
      <c r="AB33" s="2"/>
      <c r="AC33" s="21"/>
      <c r="AD33" s="2"/>
      <c r="AE33" s="21"/>
      <c r="AF33" s="2"/>
      <c r="AG33" s="21"/>
      <c r="AH33" s="2"/>
      <c r="AI33" s="21"/>
      <c r="AJ33" s="2"/>
      <c r="AK33" s="21"/>
      <c r="AL33" s="2"/>
      <c r="AM33" s="21"/>
      <c r="AN33" s="2"/>
      <c r="AO33" s="21"/>
      <c r="AP33" s="2"/>
      <c r="AQ33" s="21"/>
      <c r="AR33" s="2"/>
      <c r="AS33" s="21"/>
      <c r="AT33" s="2"/>
      <c r="AU33" s="21"/>
      <c r="AV33" s="2"/>
      <c r="AW33" s="21"/>
      <c r="AX33" s="2"/>
      <c r="AY33" s="21"/>
      <c r="AZ33" s="2"/>
      <c r="BA33" s="21"/>
      <c r="BB33" s="2"/>
      <c r="BC33" s="21"/>
      <c r="BD33" s="2"/>
      <c r="BE33" s="21"/>
      <c r="BF33" s="2"/>
      <c r="BG33" s="21"/>
      <c r="BH33" s="2"/>
      <c r="BI33" s="21"/>
      <c r="BJ33" s="2"/>
      <c r="BK33" s="21"/>
      <c r="BL33" s="2"/>
      <c r="BM33" s="21"/>
      <c r="BN33" s="2"/>
      <c r="BO33" s="21"/>
      <c r="BP33" s="2"/>
      <c r="BQ33" s="21"/>
      <c r="BR33" s="2"/>
      <c r="BS33" s="21"/>
      <c r="BT33" s="2"/>
      <c r="BU33" s="21"/>
      <c r="BV33" s="2"/>
      <c r="BW33" s="21"/>
      <c r="BX33" s="2"/>
      <c r="BY33" s="21"/>
      <c r="BZ33" s="2"/>
      <c r="CA33" s="21"/>
      <c r="CB33" s="2"/>
      <c r="CC33" s="21"/>
      <c r="CD33" s="2"/>
      <c r="CE33" s="21"/>
      <c r="CF33" s="2"/>
      <c r="CG33" s="21"/>
      <c r="CH33" s="2"/>
      <c r="CI33" s="21"/>
      <c r="CJ33" s="2"/>
      <c r="CK33" s="21"/>
      <c r="CL33" s="2"/>
      <c r="CM33" s="21"/>
      <c r="CN33" s="2"/>
      <c r="CO33" s="9"/>
      <c r="CP33" s="78"/>
      <c r="CQ33" s="24"/>
      <c r="CR33" s="74"/>
      <c r="CS33" s="74"/>
      <c r="CT33" s="74"/>
      <c r="CU33" s="74"/>
      <c r="CV33" s="74"/>
      <c r="CW33" s="24"/>
      <c r="CX33" s="74"/>
      <c r="CY33" s="74"/>
      <c r="CZ33" s="74"/>
      <c r="DA33" s="74"/>
      <c r="DB33" s="74"/>
      <c r="DC33" s="74"/>
      <c r="DD33" s="74"/>
      <c r="DE33" s="74"/>
      <c r="DF33" s="24"/>
      <c r="DG33" s="74"/>
      <c r="DH33" s="74"/>
      <c r="DI33" s="74"/>
      <c r="DJ33" s="74"/>
      <c r="DK33" s="74"/>
      <c r="DL33" s="74"/>
      <c r="DM33" s="74"/>
      <c r="DN33" s="24"/>
    </row>
    <row r="34" spans="1:118" x14ac:dyDescent="0.2">
      <c r="A34" s="14">
        <v>9</v>
      </c>
      <c r="B34" s="93" t="str">
        <f>Param!$D$10</f>
        <v>Personne 09</v>
      </c>
      <c r="C34" s="53"/>
      <c r="D34" s="54"/>
      <c r="E34" s="53"/>
      <c r="F34" s="54"/>
      <c r="G34" s="53"/>
      <c r="H34" s="54"/>
      <c r="I34" s="53"/>
      <c r="J34" s="54"/>
      <c r="K34" s="53"/>
      <c r="L34" s="54"/>
      <c r="M34" s="53"/>
      <c r="N34" s="54"/>
      <c r="O34" s="53"/>
      <c r="P34" s="54"/>
      <c r="Q34" s="53"/>
      <c r="R34" s="54"/>
      <c r="S34" s="53"/>
      <c r="T34" s="54"/>
      <c r="U34" s="53"/>
      <c r="V34" s="54"/>
      <c r="W34" s="53"/>
      <c r="X34" s="54"/>
      <c r="Y34" s="53"/>
      <c r="Z34" s="54"/>
      <c r="AA34" s="53"/>
      <c r="AB34" s="54"/>
      <c r="AC34" s="53"/>
      <c r="AD34" s="54"/>
      <c r="AE34" s="53"/>
      <c r="AF34" s="54"/>
      <c r="AG34" s="53"/>
      <c r="AH34" s="54"/>
      <c r="AI34" s="53"/>
      <c r="AJ34" s="54"/>
      <c r="AK34" s="53"/>
      <c r="AL34" s="54"/>
      <c r="AM34" s="53"/>
      <c r="AN34" s="54"/>
      <c r="AO34" s="53"/>
      <c r="AP34" s="54"/>
      <c r="AQ34" s="53"/>
      <c r="AR34" s="54"/>
      <c r="AS34" s="53"/>
      <c r="AT34" s="54"/>
      <c r="AU34" s="53"/>
      <c r="AV34" s="54"/>
      <c r="AW34" s="53"/>
      <c r="AX34" s="54"/>
      <c r="AY34" s="53"/>
      <c r="AZ34" s="54"/>
      <c r="BA34" s="53"/>
      <c r="BB34" s="54"/>
      <c r="BC34" s="53"/>
      <c r="BD34" s="54"/>
      <c r="BE34" s="53"/>
      <c r="BF34" s="54"/>
      <c r="BG34" s="53"/>
      <c r="BH34" s="54"/>
      <c r="BI34" s="53"/>
      <c r="BJ34" s="54"/>
      <c r="BK34" s="53"/>
      <c r="BL34" s="54"/>
      <c r="BM34" s="53"/>
      <c r="BN34" s="54"/>
      <c r="BO34" s="53"/>
      <c r="BP34" s="54"/>
      <c r="BQ34" s="53"/>
      <c r="BR34" s="54"/>
      <c r="BS34" s="53"/>
      <c r="BT34" s="54"/>
      <c r="BU34" s="53"/>
      <c r="BV34" s="54"/>
      <c r="BW34" s="53"/>
      <c r="BX34" s="54"/>
      <c r="BY34" s="53"/>
      <c r="BZ34" s="54"/>
      <c r="CA34" s="53"/>
      <c r="CB34" s="54"/>
      <c r="CC34" s="53"/>
      <c r="CD34" s="54"/>
      <c r="CE34" s="53"/>
      <c r="CF34" s="54"/>
      <c r="CG34" s="53"/>
      <c r="CH34" s="54"/>
      <c r="CI34" s="53"/>
      <c r="CJ34" s="54"/>
      <c r="CK34" s="53"/>
      <c r="CL34" s="54"/>
      <c r="CM34" s="53"/>
      <c r="CN34" s="54"/>
      <c r="CO34" s="9"/>
      <c r="CP34" s="78"/>
      <c r="CQ34" s="24"/>
      <c r="CR34" s="74"/>
      <c r="CS34" s="74"/>
      <c r="CT34" s="74"/>
      <c r="CU34" s="74"/>
      <c r="CV34" s="74"/>
      <c r="CW34" s="24"/>
      <c r="CX34" s="74"/>
      <c r="CY34" s="74"/>
      <c r="CZ34" s="74"/>
      <c r="DA34" s="74"/>
      <c r="DB34" s="74"/>
      <c r="DC34" s="74"/>
      <c r="DD34" s="74"/>
      <c r="DE34" s="74"/>
      <c r="DF34" s="24"/>
      <c r="DG34" s="74"/>
      <c r="DH34" s="74"/>
      <c r="DI34" s="74"/>
      <c r="DJ34" s="74"/>
      <c r="DK34" s="74"/>
      <c r="DL34" s="74"/>
      <c r="DM34" s="74"/>
      <c r="DN34" s="24"/>
    </row>
    <row r="35" spans="1:118" x14ac:dyDescent="0.2">
      <c r="A35" s="14"/>
      <c r="B35" s="94"/>
      <c r="C35" s="70"/>
      <c r="D35" s="71"/>
      <c r="E35" s="70"/>
      <c r="F35" s="71"/>
      <c r="G35" s="70"/>
      <c r="H35" s="71"/>
      <c r="I35" s="70"/>
      <c r="J35" s="71"/>
      <c r="K35" s="70"/>
      <c r="L35" s="71"/>
      <c r="M35" s="70"/>
      <c r="N35" s="71"/>
      <c r="O35" s="70"/>
      <c r="P35" s="71"/>
      <c r="Q35" s="70"/>
      <c r="R35" s="71"/>
      <c r="S35" s="70"/>
      <c r="T35" s="71"/>
      <c r="U35" s="70"/>
      <c r="V35" s="71"/>
      <c r="W35" s="70"/>
      <c r="X35" s="71"/>
      <c r="Y35" s="70"/>
      <c r="Z35" s="71"/>
      <c r="AA35" s="70"/>
      <c r="AB35" s="71"/>
      <c r="AC35" s="70"/>
      <c r="AD35" s="71"/>
      <c r="AE35" s="70"/>
      <c r="AF35" s="71"/>
      <c r="AG35" s="70"/>
      <c r="AH35" s="71"/>
      <c r="AI35" s="70"/>
      <c r="AJ35" s="71"/>
      <c r="AK35" s="70"/>
      <c r="AL35" s="71"/>
      <c r="AM35" s="70"/>
      <c r="AN35" s="71"/>
      <c r="AO35" s="70"/>
      <c r="AP35" s="71"/>
      <c r="AQ35" s="70"/>
      <c r="AR35" s="71"/>
      <c r="AS35" s="70"/>
      <c r="AT35" s="71"/>
      <c r="AU35" s="70"/>
      <c r="AV35" s="71"/>
      <c r="AW35" s="70"/>
      <c r="AX35" s="71"/>
      <c r="AY35" s="70"/>
      <c r="AZ35" s="71"/>
      <c r="BA35" s="70"/>
      <c r="BB35" s="71"/>
      <c r="BC35" s="70"/>
      <c r="BD35" s="71"/>
      <c r="BE35" s="70"/>
      <c r="BF35" s="71"/>
      <c r="BG35" s="70"/>
      <c r="BH35" s="71"/>
      <c r="BI35" s="70"/>
      <c r="BJ35" s="71"/>
      <c r="BK35" s="70"/>
      <c r="BL35" s="71"/>
      <c r="BM35" s="70"/>
      <c r="BN35" s="71"/>
      <c r="BO35" s="70"/>
      <c r="BP35" s="71"/>
      <c r="BQ35" s="70"/>
      <c r="BR35" s="71"/>
      <c r="BS35" s="70"/>
      <c r="BT35" s="71"/>
      <c r="BU35" s="70"/>
      <c r="BV35" s="71"/>
      <c r="BW35" s="70"/>
      <c r="BX35" s="71"/>
      <c r="BY35" s="70"/>
      <c r="BZ35" s="71"/>
      <c r="CA35" s="70"/>
      <c r="CB35" s="71"/>
      <c r="CC35" s="70"/>
      <c r="CD35" s="71"/>
      <c r="CE35" s="70"/>
      <c r="CF35" s="71"/>
      <c r="CG35" s="70"/>
      <c r="CH35" s="71"/>
      <c r="CI35" s="70"/>
      <c r="CJ35" s="71"/>
      <c r="CK35" s="70"/>
      <c r="CL35" s="71"/>
      <c r="CM35" s="70"/>
      <c r="CN35" s="71"/>
      <c r="CO35" s="9"/>
      <c r="CP35" s="78"/>
      <c r="CQ35" s="24"/>
      <c r="CR35" s="74"/>
      <c r="CS35" s="74"/>
      <c r="CT35" s="74"/>
      <c r="CU35" s="74"/>
      <c r="CV35" s="74"/>
      <c r="CW35" s="24"/>
      <c r="CX35" s="74"/>
      <c r="CY35" s="74"/>
      <c r="CZ35" s="74"/>
      <c r="DA35" s="74"/>
      <c r="DB35" s="74"/>
      <c r="DC35" s="74"/>
      <c r="DD35" s="74"/>
      <c r="DE35" s="74"/>
      <c r="DF35" s="24"/>
      <c r="DG35" s="74"/>
      <c r="DH35" s="74"/>
      <c r="DI35" s="74"/>
      <c r="DJ35" s="74"/>
      <c r="DK35" s="74"/>
      <c r="DL35" s="74"/>
      <c r="DM35" s="74"/>
      <c r="DN35" s="24"/>
    </row>
    <row r="36" spans="1:118" x14ac:dyDescent="0.2">
      <c r="A36" s="14"/>
      <c r="B36" s="59" t="str">
        <f>VLOOKUP($B34,Tableau_Fonct,2,FALSE)</f>
        <v>Equipier</v>
      </c>
      <c r="C36" s="21"/>
      <c r="D36" s="2"/>
      <c r="E36" s="21"/>
      <c r="F36" s="2"/>
      <c r="G36" s="21"/>
      <c r="H36" s="2"/>
      <c r="I36" s="21"/>
      <c r="J36" s="2"/>
      <c r="K36" s="21"/>
      <c r="L36" s="2"/>
      <c r="M36" s="21"/>
      <c r="N36" s="2"/>
      <c r="O36" s="21"/>
      <c r="P36" s="2"/>
      <c r="Q36" s="21"/>
      <c r="R36" s="2"/>
      <c r="S36" s="21"/>
      <c r="T36" s="2"/>
      <c r="U36" s="21"/>
      <c r="V36" s="2"/>
      <c r="W36" s="21"/>
      <c r="X36" s="2"/>
      <c r="Y36" s="21"/>
      <c r="Z36" s="2"/>
      <c r="AA36" s="21"/>
      <c r="AB36" s="2"/>
      <c r="AC36" s="21"/>
      <c r="AD36" s="2"/>
      <c r="AE36" s="21"/>
      <c r="AF36" s="2"/>
      <c r="AG36" s="21"/>
      <c r="AH36" s="2"/>
      <c r="AI36" s="21"/>
      <c r="AJ36" s="2"/>
      <c r="AK36" s="21"/>
      <c r="AL36" s="2"/>
      <c r="AM36" s="21"/>
      <c r="AN36" s="2"/>
      <c r="AO36" s="21"/>
      <c r="AP36" s="2"/>
      <c r="AQ36" s="21"/>
      <c r="AR36" s="2"/>
      <c r="AS36" s="21"/>
      <c r="AT36" s="2"/>
      <c r="AU36" s="21"/>
      <c r="AV36" s="2"/>
      <c r="AW36" s="21"/>
      <c r="AX36" s="2"/>
      <c r="AY36" s="21"/>
      <c r="AZ36" s="2"/>
      <c r="BA36" s="21"/>
      <c r="BB36" s="2"/>
      <c r="BC36" s="21"/>
      <c r="BD36" s="2"/>
      <c r="BE36" s="21"/>
      <c r="BF36" s="2"/>
      <c r="BG36" s="21"/>
      <c r="BH36" s="2"/>
      <c r="BI36" s="21"/>
      <c r="BJ36" s="2"/>
      <c r="BK36" s="21"/>
      <c r="BL36" s="2"/>
      <c r="BM36" s="21"/>
      <c r="BN36" s="2"/>
      <c r="BO36" s="21"/>
      <c r="BP36" s="2"/>
      <c r="BQ36" s="21"/>
      <c r="BR36" s="2"/>
      <c r="BS36" s="21"/>
      <c r="BT36" s="2"/>
      <c r="BU36" s="21"/>
      <c r="BV36" s="2"/>
      <c r="BW36" s="21"/>
      <c r="BX36" s="2"/>
      <c r="BY36" s="21"/>
      <c r="BZ36" s="2"/>
      <c r="CA36" s="21"/>
      <c r="CB36" s="2"/>
      <c r="CC36" s="21"/>
      <c r="CD36" s="2"/>
      <c r="CE36" s="21"/>
      <c r="CF36" s="2"/>
      <c r="CG36" s="21"/>
      <c r="CH36" s="2"/>
      <c r="CI36" s="21"/>
      <c r="CJ36" s="2"/>
      <c r="CK36" s="21"/>
      <c r="CL36" s="2"/>
      <c r="CM36" s="21"/>
      <c r="CN36" s="2"/>
      <c r="CO36" s="9"/>
      <c r="CP36" s="78"/>
      <c r="CQ36" s="24"/>
      <c r="CR36" s="74"/>
      <c r="CS36" s="74"/>
      <c r="CT36" s="74"/>
      <c r="CU36" s="74"/>
      <c r="CV36" s="74"/>
      <c r="CW36" s="24"/>
      <c r="CX36" s="74"/>
      <c r="CY36" s="74"/>
      <c r="CZ36" s="74"/>
      <c r="DA36" s="74"/>
      <c r="DB36" s="74"/>
      <c r="DC36" s="74"/>
      <c r="DD36" s="74"/>
      <c r="DE36" s="74"/>
      <c r="DF36" s="24"/>
      <c r="DG36" s="74"/>
      <c r="DH36" s="74"/>
      <c r="DI36" s="74"/>
      <c r="DJ36" s="74"/>
      <c r="DK36" s="74"/>
      <c r="DL36" s="74"/>
      <c r="DM36" s="74"/>
      <c r="DN36" s="24"/>
    </row>
    <row r="37" spans="1:118" x14ac:dyDescent="0.2">
      <c r="A37" s="14">
        <v>10</v>
      </c>
      <c r="B37" s="93" t="str">
        <f>Param!$D$11</f>
        <v>Personne 10</v>
      </c>
      <c r="C37" s="53"/>
      <c r="D37" s="54"/>
      <c r="E37" s="53"/>
      <c r="F37" s="54"/>
      <c r="G37" s="53"/>
      <c r="H37" s="54"/>
      <c r="I37" s="53"/>
      <c r="J37" s="54"/>
      <c r="K37" s="53"/>
      <c r="L37" s="54"/>
      <c r="M37" s="53"/>
      <c r="N37" s="54"/>
      <c r="O37" s="53"/>
      <c r="P37" s="54"/>
      <c r="Q37" s="53"/>
      <c r="R37" s="54"/>
      <c r="S37" s="53"/>
      <c r="T37" s="54"/>
      <c r="U37" s="53"/>
      <c r="V37" s="54"/>
      <c r="W37" s="53"/>
      <c r="X37" s="54"/>
      <c r="Y37" s="53"/>
      <c r="Z37" s="54"/>
      <c r="AA37" s="53"/>
      <c r="AB37" s="54"/>
      <c r="AC37" s="53"/>
      <c r="AD37" s="54"/>
      <c r="AE37" s="53"/>
      <c r="AF37" s="54"/>
      <c r="AG37" s="53"/>
      <c r="AH37" s="54"/>
      <c r="AI37" s="53"/>
      <c r="AJ37" s="54"/>
      <c r="AK37" s="53"/>
      <c r="AL37" s="54"/>
      <c r="AM37" s="53"/>
      <c r="AN37" s="54"/>
      <c r="AO37" s="53"/>
      <c r="AP37" s="54"/>
      <c r="AQ37" s="53"/>
      <c r="AR37" s="54"/>
      <c r="AS37" s="53"/>
      <c r="AT37" s="54"/>
      <c r="AU37" s="53"/>
      <c r="AV37" s="54"/>
      <c r="AW37" s="53"/>
      <c r="AX37" s="54"/>
      <c r="AY37" s="53"/>
      <c r="AZ37" s="54"/>
      <c r="BA37" s="53"/>
      <c r="BB37" s="54"/>
      <c r="BC37" s="53"/>
      <c r="BD37" s="54"/>
      <c r="BE37" s="53"/>
      <c r="BF37" s="54"/>
      <c r="BG37" s="53"/>
      <c r="BH37" s="54"/>
      <c r="BI37" s="53"/>
      <c r="BJ37" s="54"/>
      <c r="BK37" s="53"/>
      <c r="BL37" s="54"/>
      <c r="BM37" s="53"/>
      <c r="BN37" s="54"/>
      <c r="BO37" s="53"/>
      <c r="BP37" s="54"/>
      <c r="BQ37" s="53"/>
      <c r="BR37" s="54"/>
      <c r="BS37" s="53"/>
      <c r="BT37" s="54"/>
      <c r="BU37" s="53"/>
      <c r="BV37" s="54"/>
      <c r="BW37" s="53"/>
      <c r="BX37" s="54"/>
      <c r="BY37" s="53"/>
      <c r="BZ37" s="54"/>
      <c r="CA37" s="53"/>
      <c r="CB37" s="54"/>
      <c r="CC37" s="53"/>
      <c r="CD37" s="54"/>
      <c r="CE37" s="53"/>
      <c r="CF37" s="54"/>
      <c r="CG37" s="53"/>
      <c r="CH37" s="54"/>
      <c r="CI37" s="53"/>
      <c r="CJ37" s="54"/>
      <c r="CK37" s="53"/>
      <c r="CL37" s="54"/>
      <c r="CM37" s="53"/>
      <c r="CN37" s="54"/>
      <c r="CO37" s="9"/>
      <c r="CP37" s="78"/>
      <c r="CQ37" s="24"/>
      <c r="CR37" s="74"/>
      <c r="CS37" s="74"/>
      <c r="CT37" s="74"/>
      <c r="CU37" s="74"/>
      <c r="CV37" s="74"/>
      <c r="CW37" s="24"/>
      <c r="CX37" s="74"/>
      <c r="CY37" s="74"/>
      <c r="CZ37" s="74"/>
      <c r="DA37" s="74"/>
      <c r="DB37" s="74"/>
      <c r="DC37" s="74"/>
      <c r="DD37" s="74"/>
      <c r="DE37" s="74"/>
      <c r="DF37" s="24"/>
      <c r="DG37" s="74"/>
      <c r="DH37" s="74"/>
      <c r="DI37" s="74"/>
      <c r="DJ37" s="74"/>
      <c r="DK37" s="74"/>
      <c r="DL37" s="74"/>
      <c r="DM37" s="74"/>
      <c r="DN37" s="24"/>
    </row>
    <row r="38" spans="1:118" x14ac:dyDescent="0.2">
      <c r="A38" s="14"/>
      <c r="B38" s="94"/>
      <c r="C38" s="70"/>
      <c r="D38" s="71"/>
      <c r="E38" s="70"/>
      <c r="F38" s="71"/>
      <c r="G38" s="70"/>
      <c r="H38" s="71"/>
      <c r="I38" s="70"/>
      <c r="J38" s="71"/>
      <c r="K38" s="70"/>
      <c r="L38" s="71"/>
      <c r="M38" s="70"/>
      <c r="N38" s="71"/>
      <c r="O38" s="70"/>
      <c r="P38" s="71"/>
      <c r="Q38" s="70"/>
      <c r="R38" s="71"/>
      <c r="S38" s="70"/>
      <c r="T38" s="71"/>
      <c r="U38" s="70"/>
      <c r="V38" s="71"/>
      <c r="W38" s="70"/>
      <c r="X38" s="71"/>
      <c r="Y38" s="70"/>
      <c r="Z38" s="71"/>
      <c r="AA38" s="70"/>
      <c r="AB38" s="71"/>
      <c r="AC38" s="70"/>
      <c r="AD38" s="71"/>
      <c r="AE38" s="70"/>
      <c r="AF38" s="71"/>
      <c r="AG38" s="70"/>
      <c r="AH38" s="71"/>
      <c r="AI38" s="70"/>
      <c r="AJ38" s="71"/>
      <c r="AK38" s="70"/>
      <c r="AL38" s="71"/>
      <c r="AM38" s="70"/>
      <c r="AN38" s="71"/>
      <c r="AO38" s="70"/>
      <c r="AP38" s="71"/>
      <c r="AQ38" s="70"/>
      <c r="AR38" s="71"/>
      <c r="AS38" s="70"/>
      <c r="AT38" s="71"/>
      <c r="AU38" s="70"/>
      <c r="AV38" s="71"/>
      <c r="AW38" s="70"/>
      <c r="AX38" s="71"/>
      <c r="AY38" s="70"/>
      <c r="AZ38" s="71"/>
      <c r="BA38" s="70"/>
      <c r="BB38" s="71"/>
      <c r="BC38" s="70"/>
      <c r="BD38" s="71"/>
      <c r="BE38" s="70"/>
      <c r="BF38" s="71"/>
      <c r="BG38" s="70"/>
      <c r="BH38" s="71"/>
      <c r="BI38" s="70"/>
      <c r="BJ38" s="71"/>
      <c r="BK38" s="70"/>
      <c r="BL38" s="71"/>
      <c r="BM38" s="70"/>
      <c r="BN38" s="71"/>
      <c r="BO38" s="70"/>
      <c r="BP38" s="71"/>
      <c r="BQ38" s="70"/>
      <c r="BR38" s="71"/>
      <c r="BS38" s="70"/>
      <c r="BT38" s="71"/>
      <c r="BU38" s="70"/>
      <c r="BV38" s="71"/>
      <c r="BW38" s="70"/>
      <c r="BX38" s="71"/>
      <c r="BY38" s="70"/>
      <c r="BZ38" s="71"/>
      <c r="CA38" s="70"/>
      <c r="CB38" s="71"/>
      <c r="CC38" s="70"/>
      <c r="CD38" s="71"/>
      <c r="CE38" s="70"/>
      <c r="CF38" s="71"/>
      <c r="CG38" s="70"/>
      <c r="CH38" s="71"/>
      <c r="CI38" s="70"/>
      <c r="CJ38" s="71"/>
      <c r="CK38" s="70"/>
      <c r="CL38" s="71"/>
      <c r="CM38" s="70"/>
      <c r="CN38" s="71"/>
      <c r="CO38" s="9"/>
      <c r="CP38" s="78"/>
      <c r="CQ38" s="24"/>
      <c r="CR38" s="74"/>
      <c r="CS38" s="74"/>
      <c r="CT38" s="74"/>
      <c r="CU38" s="74"/>
      <c r="CV38" s="74"/>
      <c r="CW38" s="24"/>
      <c r="CX38" s="74"/>
      <c r="CY38" s="74"/>
      <c r="CZ38" s="74"/>
      <c r="DA38" s="74"/>
      <c r="DB38" s="74"/>
      <c r="DC38" s="74"/>
      <c r="DD38" s="74"/>
      <c r="DE38" s="74"/>
      <c r="DF38" s="24"/>
      <c r="DG38" s="74"/>
      <c r="DH38" s="74"/>
      <c r="DI38" s="74"/>
      <c r="DJ38" s="74"/>
      <c r="DK38" s="74"/>
      <c r="DL38" s="74"/>
      <c r="DM38" s="74"/>
      <c r="DN38" s="24"/>
    </row>
    <row r="39" spans="1:118" x14ac:dyDescent="0.2">
      <c r="A39" s="14"/>
      <c r="B39" s="59" t="str">
        <f>VLOOKUP($B37,Tableau_Fonct,2,FALSE)</f>
        <v>Chef de manœuvre</v>
      </c>
      <c r="C39" s="21" t="s">
        <v>11</v>
      </c>
      <c r="D39" s="2"/>
      <c r="E39" s="21"/>
      <c r="F39" s="2"/>
      <c r="G39" s="21"/>
      <c r="H39" s="2"/>
      <c r="I39" s="21"/>
      <c r="J39" s="2"/>
      <c r="K39" s="21"/>
      <c r="L39" s="2"/>
      <c r="M39" s="21"/>
      <c r="N39" s="2"/>
      <c r="O39" s="21"/>
      <c r="P39" s="2"/>
      <c r="Q39" s="21"/>
      <c r="R39" s="2"/>
      <c r="S39" s="21"/>
      <c r="T39" s="2"/>
      <c r="U39" s="21"/>
      <c r="V39" s="2"/>
      <c r="W39" s="21"/>
      <c r="X39" s="2"/>
      <c r="Y39" s="21"/>
      <c r="Z39" s="2"/>
      <c r="AA39" s="21"/>
      <c r="AB39" s="2"/>
      <c r="AC39" s="21"/>
      <c r="AD39" s="2"/>
      <c r="AE39" s="21"/>
      <c r="AF39" s="2"/>
      <c r="AG39" s="21"/>
      <c r="AH39" s="2"/>
      <c r="AI39" s="21"/>
      <c r="AJ39" s="2"/>
      <c r="AK39" s="21"/>
      <c r="AL39" s="2"/>
      <c r="AM39" s="21"/>
      <c r="AN39" s="2"/>
      <c r="AO39" s="21"/>
      <c r="AP39" s="2"/>
      <c r="AQ39" s="21"/>
      <c r="AR39" s="2"/>
      <c r="AS39" s="21"/>
      <c r="AT39" s="2"/>
      <c r="AU39" s="21"/>
      <c r="AV39" s="2"/>
      <c r="AW39" s="21"/>
      <c r="AX39" s="2"/>
      <c r="AY39" s="21"/>
      <c r="AZ39" s="2"/>
      <c r="BA39" s="21"/>
      <c r="BB39" s="2"/>
      <c r="BC39" s="21"/>
      <c r="BD39" s="2"/>
      <c r="BE39" s="21"/>
      <c r="BF39" s="2"/>
      <c r="BG39" s="21"/>
      <c r="BH39" s="2"/>
      <c r="BI39" s="21"/>
      <c r="BJ39" s="2"/>
      <c r="BK39" s="21"/>
      <c r="BL39" s="2"/>
      <c r="BM39" s="21"/>
      <c r="BN39" s="2"/>
      <c r="BO39" s="21"/>
      <c r="BP39" s="2"/>
      <c r="BQ39" s="21"/>
      <c r="BR39" s="2"/>
      <c r="BS39" s="21"/>
      <c r="BT39" s="2"/>
      <c r="BU39" s="21"/>
      <c r="BV39" s="2"/>
      <c r="BW39" s="21"/>
      <c r="BX39" s="2"/>
      <c r="BY39" s="21"/>
      <c r="BZ39" s="2"/>
      <c r="CA39" s="21"/>
      <c r="CB39" s="2"/>
      <c r="CC39" s="21"/>
      <c r="CD39" s="2"/>
      <c r="CE39" s="21"/>
      <c r="CF39" s="2"/>
      <c r="CG39" s="21"/>
      <c r="CH39" s="2"/>
      <c r="CI39" s="21"/>
      <c r="CJ39" s="2"/>
      <c r="CK39" s="21"/>
      <c r="CL39" s="2"/>
      <c r="CM39" s="21"/>
      <c r="CN39" s="2"/>
      <c r="CO39" s="9"/>
      <c r="CP39" s="78"/>
      <c r="CQ39" s="24"/>
      <c r="CR39" s="74"/>
      <c r="CS39" s="74"/>
      <c r="CT39" s="74"/>
      <c r="CU39" s="74"/>
      <c r="CV39" s="74"/>
      <c r="CW39" s="24"/>
      <c r="CX39" s="74"/>
      <c r="CY39" s="74"/>
      <c r="CZ39" s="74"/>
      <c r="DA39" s="74"/>
      <c r="DB39" s="74"/>
      <c r="DC39" s="74"/>
      <c r="DD39" s="74"/>
      <c r="DE39" s="74"/>
      <c r="DF39" s="24"/>
      <c r="DG39" s="74"/>
      <c r="DH39" s="74"/>
      <c r="DI39" s="74"/>
      <c r="DJ39" s="74"/>
      <c r="DK39" s="74"/>
      <c r="DL39" s="74"/>
      <c r="DM39" s="74"/>
      <c r="DN39" s="24"/>
    </row>
    <row r="40" spans="1:118" x14ac:dyDescent="0.2">
      <c r="A40" s="14">
        <v>11</v>
      </c>
      <c r="B40" s="93" t="str">
        <f>Param!$D$12</f>
        <v>Personne 11</v>
      </c>
      <c r="C40" s="53">
        <v>0.33333333333333331</v>
      </c>
      <c r="D40" s="54">
        <v>0.41666666666666669</v>
      </c>
      <c r="E40" s="53"/>
      <c r="F40" s="54"/>
      <c r="G40" s="53"/>
      <c r="H40" s="54"/>
      <c r="I40" s="53"/>
      <c r="J40" s="54"/>
      <c r="K40" s="53"/>
      <c r="L40" s="54"/>
      <c r="M40" s="53"/>
      <c r="N40" s="54"/>
      <c r="O40" s="53"/>
      <c r="P40" s="54"/>
      <c r="Q40" s="53"/>
      <c r="R40" s="54"/>
      <c r="S40" s="53"/>
      <c r="T40" s="54"/>
      <c r="U40" s="53"/>
      <c r="V40" s="54"/>
      <c r="W40" s="53"/>
      <c r="X40" s="54"/>
      <c r="Y40" s="53"/>
      <c r="Z40" s="54"/>
      <c r="AA40" s="53"/>
      <c r="AB40" s="54"/>
      <c r="AC40" s="53"/>
      <c r="AD40" s="54"/>
      <c r="AE40" s="53"/>
      <c r="AF40" s="54"/>
      <c r="AG40" s="53"/>
      <c r="AH40" s="54"/>
      <c r="AI40" s="53"/>
      <c r="AJ40" s="54"/>
      <c r="AK40" s="53"/>
      <c r="AL40" s="54"/>
      <c r="AM40" s="53"/>
      <c r="AN40" s="54"/>
      <c r="AO40" s="53"/>
      <c r="AP40" s="54"/>
      <c r="AQ40" s="53"/>
      <c r="AR40" s="54"/>
      <c r="AS40" s="53"/>
      <c r="AT40" s="54"/>
      <c r="AU40" s="53"/>
      <c r="AV40" s="54"/>
      <c r="AW40" s="53"/>
      <c r="AX40" s="54"/>
      <c r="AY40" s="53"/>
      <c r="AZ40" s="54"/>
      <c r="BA40" s="53"/>
      <c r="BB40" s="54"/>
      <c r="BC40" s="53"/>
      <c r="BD40" s="54"/>
      <c r="BE40" s="53"/>
      <c r="BF40" s="54"/>
      <c r="BG40" s="53"/>
      <c r="BH40" s="54"/>
      <c r="BI40" s="53"/>
      <c r="BJ40" s="54"/>
      <c r="BK40" s="53"/>
      <c r="BL40" s="54"/>
      <c r="BM40" s="53"/>
      <c r="BN40" s="54"/>
      <c r="BO40" s="53"/>
      <c r="BP40" s="54"/>
      <c r="BQ40" s="53"/>
      <c r="BR40" s="54"/>
      <c r="BS40" s="53"/>
      <c r="BT40" s="54"/>
      <c r="BU40" s="53"/>
      <c r="BV40" s="54"/>
      <c r="BW40" s="53"/>
      <c r="BX40" s="54"/>
      <c r="BY40" s="53"/>
      <c r="BZ40" s="54"/>
      <c r="CA40" s="53"/>
      <c r="CB40" s="54"/>
      <c r="CC40" s="53"/>
      <c r="CD40" s="54"/>
      <c r="CE40" s="53"/>
      <c r="CF40" s="54"/>
      <c r="CG40" s="53"/>
      <c r="CH40" s="54"/>
      <c r="CI40" s="53"/>
      <c r="CJ40" s="54"/>
      <c r="CK40" s="53"/>
      <c r="CL40" s="54"/>
      <c r="CM40" s="53"/>
      <c r="CN40" s="54"/>
      <c r="CO40" s="9"/>
      <c r="CP40" s="78"/>
      <c r="CQ40" s="24"/>
      <c r="CR40" s="74"/>
      <c r="CS40" s="74"/>
      <c r="CT40" s="74"/>
      <c r="CU40" s="74"/>
      <c r="CV40" s="74"/>
      <c r="CW40" s="24"/>
      <c r="CX40" s="74"/>
      <c r="CY40" s="74"/>
      <c r="CZ40" s="74"/>
      <c r="DA40" s="74"/>
      <c r="DB40" s="74"/>
      <c r="DC40" s="74"/>
      <c r="DD40" s="74"/>
      <c r="DE40" s="74"/>
      <c r="DF40" s="24"/>
      <c r="DG40" s="74"/>
      <c r="DH40" s="74"/>
      <c r="DI40" s="74"/>
      <c r="DJ40" s="74"/>
      <c r="DK40" s="74"/>
      <c r="DL40" s="74"/>
      <c r="DM40" s="74"/>
      <c r="DN40" s="24"/>
    </row>
    <row r="41" spans="1:118" x14ac:dyDescent="0.2">
      <c r="A41" s="14"/>
      <c r="B41" s="94"/>
      <c r="C41" s="70"/>
      <c r="D41" s="71"/>
      <c r="E41" s="70"/>
      <c r="F41" s="71"/>
      <c r="G41" s="70"/>
      <c r="H41" s="71"/>
      <c r="I41" s="70"/>
      <c r="J41" s="71"/>
      <c r="K41" s="70"/>
      <c r="L41" s="71"/>
      <c r="M41" s="70"/>
      <c r="N41" s="71"/>
      <c r="O41" s="70"/>
      <c r="P41" s="71"/>
      <c r="Q41" s="70"/>
      <c r="R41" s="71"/>
      <c r="S41" s="70"/>
      <c r="T41" s="71"/>
      <c r="U41" s="70"/>
      <c r="V41" s="71"/>
      <c r="W41" s="70"/>
      <c r="X41" s="71"/>
      <c r="Y41" s="70"/>
      <c r="Z41" s="71"/>
      <c r="AA41" s="70"/>
      <c r="AB41" s="71"/>
      <c r="AC41" s="70"/>
      <c r="AD41" s="71"/>
      <c r="AE41" s="70"/>
      <c r="AF41" s="71"/>
      <c r="AG41" s="70"/>
      <c r="AH41" s="71"/>
      <c r="AI41" s="70"/>
      <c r="AJ41" s="71"/>
      <c r="AK41" s="70"/>
      <c r="AL41" s="71"/>
      <c r="AM41" s="70"/>
      <c r="AN41" s="71"/>
      <c r="AO41" s="70"/>
      <c r="AP41" s="71"/>
      <c r="AQ41" s="70"/>
      <c r="AR41" s="71"/>
      <c r="AS41" s="70"/>
      <c r="AT41" s="71"/>
      <c r="AU41" s="70"/>
      <c r="AV41" s="71"/>
      <c r="AW41" s="70"/>
      <c r="AX41" s="71"/>
      <c r="AY41" s="70"/>
      <c r="AZ41" s="71"/>
      <c r="BA41" s="70"/>
      <c r="BB41" s="71"/>
      <c r="BC41" s="70"/>
      <c r="BD41" s="71"/>
      <c r="BE41" s="70"/>
      <c r="BF41" s="71"/>
      <c r="BG41" s="70"/>
      <c r="BH41" s="71"/>
      <c r="BI41" s="70"/>
      <c r="BJ41" s="71"/>
      <c r="BK41" s="70"/>
      <c r="BL41" s="71"/>
      <c r="BM41" s="70"/>
      <c r="BN41" s="71"/>
      <c r="BO41" s="70"/>
      <c r="BP41" s="71"/>
      <c r="BQ41" s="70"/>
      <c r="BR41" s="71"/>
      <c r="BS41" s="70"/>
      <c r="BT41" s="71"/>
      <c r="BU41" s="70"/>
      <c r="BV41" s="71"/>
      <c r="BW41" s="70"/>
      <c r="BX41" s="71"/>
      <c r="BY41" s="70"/>
      <c r="BZ41" s="71"/>
      <c r="CA41" s="70"/>
      <c r="CB41" s="71"/>
      <c r="CC41" s="70"/>
      <c r="CD41" s="71"/>
      <c r="CE41" s="70"/>
      <c r="CF41" s="71"/>
      <c r="CG41" s="70"/>
      <c r="CH41" s="71"/>
      <c r="CI41" s="70"/>
      <c r="CJ41" s="71"/>
      <c r="CK41" s="70"/>
      <c r="CL41" s="71"/>
      <c r="CM41" s="70"/>
      <c r="CN41" s="71"/>
      <c r="CO41" s="9"/>
      <c r="CP41" s="78"/>
      <c r="CQ41" s="24"/>
      <c r="CR41" s="74"/>
      <c r="CS41" s="74"/>
      <c r="CT41" s="74"/>
      <c r="CU41" s="74"/>
      <c r="CV41" s="74"/>
      <c r="CW41" s="24"/>
      <c r="CX41" s="74"/>
      <c r="CY41" s="74"/>
      <c r="CZ41" s="74"/>
      <c r="DA41" s="74"/>
      <c r="DB41" s="74"/>
      <c r="DC41" s="74"/>
      <c r="DD41" s="74"/>
      <c r="DE41" s="74"/>
      <c r="DF41" s="24"/>
      <c r="DG41" s="74"/>
      <c r="DH41" s="74"/>
      <c r="DI41" s="74"/>
      <c r="DJ41" s="74"/>
      <c r="DK41" s="74"/>
      <c r="DL41" s="74"/>
      <c r="DM41" s="74"/>
      <c r="DN41" s="24"/>
    </row>
    <row r="42" spans="1:118" x14ac:dyDescent="0.2">
      <c r="A42" s="14"/>
      <c r="B42" s="59" t="str">
        <f>VLOOKUP($B40,Tableau_Fonct,2,FALSE)</f>
        <v>Equipier</v>
      </c>
      <c r="C42" s="21"/>
      <c r="D42" s="2"/>
      <c r="E42" s="21"/>
      <c r="F42" s="2"/>
      <c r="G42" s="21"/>
      <c r="H42" s="2"/>
      <c r="I42" s="21"/>
      <c r="J42" s="2"/>
      <c r="K42" s="21"/>
      <c r="L42" s="2"/>
      <c r="M42" s="21"/>
      <c r="N42" s="2"/>
      <c r="O42" s="21"/>
      <c r="P42" s="2"/>
      <c r="Q42" s="21"/>
      <c r="R42" s="2"/>
      <c r="S42" s="21"/>
      <c r="T42" s="2"/>
      <c r="U42" s="21"/>
      <c r="V42" s="2"/>
      <c r="W42" s="21"/>
      <c r="X42" s="2"/>
      <c r="Y42" s="21"/>
      <c r="Z42" s="2"/>
      <c r="AA42" s="21"/>
      <c r="AB42" s="2"/>
      <c r="AC42" s="21"/>
      <c r="AD42" s="2"/>
      <c r="AE42" s="21"/>
      <c r="AF42" s="2"/>
      <c r="AG42" s="21"/>
      <c r="AH42" s="2"/>
      <c r="AI42" s="21"/>
      <c r="AJ42" s="2"/>
      <c r="AK42" s="21"/>
      <c r="AL42" s="2"/>
      <c r="AM42" s="21"/>
      <c r="AN42" s="2"/>
      <c r="AO42" s="21"/>
      <c r="AP42" s="2"/>
      <c r="AQ42" s="21"/>
      <c r="AR42" s="2"/>
      <c r="AS42" s="21"/>
      <c r="AT42" s="2"/>
      <c r="AU42" s="21"/>
      <c r="AV42" s="2"/>
      <c r="AW42" s="21"/>
      <c r="AX42" s="2"/>
      <c r="AY42" s="21"/>
      <c r="AZ42" s="2"/>
      <c r="BA42" s="21"/>
      <c r="BB42" s="2"/>
      <c r="BC42" s="21"/>
      <c r="BD42" s="2"/>
      <c r="BE42" s="21"/>
      <c r="BF42" s="2"/>
      <c r="BG42" s="21"/>
      <c r="BH42" s="2"/>
      <c r="BI42" s="21"/>
      <c r="BJ42" s="2"/>
      <c r="BK42" s="21"/>
      <c r="BL42" s="2"/>
      <c r="BM42" s="21"/>
      <c r="BN42" s="2"/>
      <c r="BO42" s="21"/>
      <c r="BP42" s="2"/>
      <c r="BQ42" s="21"/>
      <c r="BR42" s="2"/>
      <c r="BS42" s="21"/>
      <c r="BT42" s="2"/>
      <c r="BU42" s="21"/>
      <c r="BV42" s="2"/>
      <c r="BW42" s="21"/>
      <c r="BX42" s="2"/>
      <c r="BY42" s="21"/>
      <c r="BZ42" s="2"/>
      <c r="CA42" s="21"/>
      <c r="CB42" s="2"/>
      <c r="CC42" s="21"/>
      <c r="CD42" s="2"/>
      <c r="CE42" s="21"/>
      <c r="CF42" s="2"/>
      <c r="CG42" s="21"/>
      <c r="CH42" s="2"/>
      <c r="CI42" s="21"/>
      <c r="CJ42" s="2"/>
      <c r="CK42" s="21"/>
      <c r="CL42" s="2"/>
      <c r="CM42" s="21"/>
      <c r="CN42" s="2"/>
      <c r="CO42" s="9"/>
      <c r="CP42" s="78"/>
      <c r="CQ42" s="24"/>
      <c r="CR42" s="74"/>
      <c r="CS42" s="74"/>
      <c r="CT42" s="74"/>
      <c r="CU42" s="74"/>
      <c r="CV42" s="74"/>
      <c r="CW42" s="24"/>
      <c r="CX42" s="74"/>
      <c r="CY42" s="74"/>
      <c r="CZ42" s="74"/>
      <c r="DA42" s="74"/>
      <c r="DB42" s="74"/>
      <c r="DC42" s="74"/>
      <c r="DD42" s="74"/>
      <c r="DE42" s="74"/>
      <c r="DF42" s="24"/>
      <c r="DG42" s="74"/>
      <c r="DH42" s="74"/>
      <c r="DI42" s="74"/>
      <c r="DJ42" s="74"/>
      <c r="DK42" s="74"/>
      <c r="DL42" s="74"/>
      <c r="DM42" s="74"/>
      <c r="DN42" s="24"/>
    </row>
    <row r="43" spans="1:118" x14ac:dyDescent="0.2">
      <c r="A43" s="14">
        <v>12</v>
      </c>
      <c r="B43" s="93" t="str">
        <f>Param!$D$13</f>
        <v>Personne 12</v>
      </c>
      <c r="C43" s="53"/>
      <c r="D43" s="54"/>
      <c r="E43" s="53"/>
      <c r="F43" s="54"/>
      <c r="G43" s="53"/>
      <c r="H43" s="54"/>
      <c r="I43" s="53"/>
      <c r="J43" s="54"/>
      <c r="K43" s="53"/>
      <c r="L43" s="54"/>
      <c r="M43" s="53"/>
      <c r="N43" s="54"/>
      <c r="O43" s="53"/>
      <c r="P43" s="54"/>
      <c r="Q43" s="53"/>
      <c r="R43" s="54"/>
      <c r="S43" s="53"/>
      <c r="T43" s="54"/>
      <c r="U43" s="53"/>
      <c r="V43" s="54"/>
      <c r="W43" s="53"/>
      <c r="X43" s="54"/>
      <c r="Y43" s="53"/>
      <c r="Z43" s="54"/>
      <c r="AA43" s="53"/>
      <c r="AB43" s="54"/>
      <c r="AC43" s="53"/>
      <c r="AD43" s="54"/>
      <c r="AE43" s="53"/>
      <c r="AF43" s="54"/>
      <c r="AG43" s="53"/>
      <c r="AH43" s="54"/>
      <c r="AI43" s="53"/>
      <c r="AJ43" s="54"/>
      <c r="AK43" s="53"/>
      <c r="AL43" s="54"/>
      <c r="AM43" s="53"/>
      <c r="AN43" s="54"/>
      <c r="AO43" s="53"/>
      <c r="AP43" s="54"/>
      <c r="AQ43" s="53"/>
      <c r="AR43" s="54"/>
      <c r="AS43" s="53"/>
      <c r="AT43" s="54"/>
      <c r="AU43" s="53"/>
      <c r="AV43" s="54"/>
      <c r="AW43" s="53"/>
      <c r="AX43" s="54"/>
      <c r="AY43" s="53"/>
      <c r="AZ43" s="54"/>
      <c r="BA43" s="53"/>
      <c r="BB43" s="54"/>
      <c r="BC43" s="53"/>
      <c r="BD43" s="54"/>
      <c r="BE43" s="53"/>
      <c r="BF43" s="54"/>
      <c r="BG43" s="53"/>
      <c r="BH43" s="54"/>
      <c r="BI43" s="53"/>
      <c r="BJ43" s="54"/>
      <c r="BK43" s="53"/>
      <c r="BL43" s="54"/>
      <c r="BM43" s="53"/>
      <c r="BN43" s="54"/>
      <c r="BO43" s="53"/>
      <c r="BP43" s="54"/>
      <c r="BQ43" s="53"/>
      <c r="BR43" s="54"/>
      <c r="BS43" s="53"/>
      <c r="BT43" s="54"/>
      <c r="BU43" s="53"/>
      <c r="BV43" s="54"/>
      <c r="BW43" s="53"/>
      <c r="BX43" s="54"/>
      <c r="BY43" s="53"/>
      <c r="BZ43" s="54"/>
      <c r="CA43" s="53"/>
      <c r="CB43" s="54"/>
      <c r="CC43" s="53"/>
      <c r="CD43" s="54"/>
      <c r="CE43" s="53"/>
      <c r="CF43" s="54"/>
      <c r="CG43" s="53"/>
      <c r="CH43" s="54"/>
      <c r="CI43" s="53"/>
      <c r="CJ43" s="54"/>
      <c r="CK43" s="53"/>
      <c r="CL43" s="54"/>
      <c r="CM43" s="53"/>
      <c r="CN43" s="54"/>
      <c r="CO43" s="9"/>
      <c r="CP43" s="78"/>
      <c r="CQ43" s="24"/>
      <c r="CR43" s="74"/>
      <c r="CS43" s="74"/>
      <c r="CT43" s="74"/>
      <c r="CU43" s="74"/>
      <c r="CV43" s="74"/>
      <c r="CW43" s="24"/>
      <c r="CX43" s="74"/>
      <c r="CY43" s="74"/>
      <c r="CZ43" s="74"/>
      <c r="DA43" s="74"/>
      <c r="DB43" s="74"/>
      <c r="DC43" s="74"/>
      <c r="DD43" s="74"/>
      <c r="DE43" s="74"/>
      <c r="DF43" s="24"/>
      <c r="DG43" s="74"/>
      <c r="DH43" s="74"/>
      <c r="DI43" s="74"/>
      <c r="DJ43" s="74"/>
      <c r="DK43" s="74"/>
      <c r="DL43" s="74"/>
      <c r="DM43" s="74"/>
      <c r="DN43" s="24"/>
    </row>
    <row r="44" spans="1:118" x14ac:dyDescent="0.2">
      <c r="A44" s="14"/>
      <c r="B44" s="94"/>
      <c r="C44" s="70"/>
      <c r="D44" s="71"/>
      <c r="E44" s="70"/>
      <c r="F44" s="71"/>
      <c r="G44" s="70"/>
      <c r="H44" s="71"/>
      <c r="I44" s="70"/>
      <c r="J44" s="71"/>
      <c r="K44" s="70"/>
      <c r="L44" s="71"/>
      <c r="M44" s="70"/>
      <c r="N44" s="71"/>
      <c r="O44" s="70"/>
      <c r="P44" s="71"/>
      <c r="Q44" s="70"/>
      <c r="R44" s="71"/>
      <c r="S44" s="70"/>
      <c r="T44" s="71"/>
      <c r="U44" s="70"/>
      <c r="V44" s="71"/>
      <c r="W44" s="70"/>
      <c r="X44" s="71"/>
      <c r="Y44" s="70"/>
      <c r="Z44" s="71"/>
      <c r="AA44" s="70"/>
      <c r="AB44" s="71"/>
      <c r="AC44" s="70"/>
      <c r="AD44" s="71"/>
      <c r="AE44" s="70"/>
      <c r="AF44" s="71"/>
      <c r="AG44" s="70"/>
      <c r="AH44" s="71"/>
      <c r="AI44" s="70"/>
      <c r="AJ44" s="71"/>
      <c r="AK44" s="70"/>
      <c r="AL44" s="71"/>
      <c r="AM44" s="70"/>
      <c r="AN44" s="71"/>
      <c r="AO44" s="70"/>
      <c r="AP44" s="71"/>
      <c r="AQ44" s="70"/>
      <c r="AR44" s="71"/>
      <c r="AS44" s="70"/>
      <c r="AT44" s="71"/>
      <c r="AU44" s="70"/>
      <c r="AV44" s="71"/>
      <c r="AW44" s="70"/>
      <c r="AX44" s="71"/>
      <c r="AY44" s="70"/>
      <c r="AZ44" s="71"/>
      <c r="BA44" s="70"/>
      <c r="BB44" s="71"/>
      <c r="BC44" s="70"/>
      <c r="BD44" s="71"/>
      <c r="BE44" s="70"/>
      <c r="BF44" s="71"/>
      <c r="BG44" s="70"/>
      <c r="BH44" s="71"/>
      <c r="BI44" s="70"/>
      <c r="BJ44" s="71"/>
      <c r="BK44" s="70"/>
      <c r="BL44" s="71"/>
      <c r="BM44" s="70"/>
      <c r="BN44" s="71"/>
      <c r="BO44" s="70"/>
      <c r="BP44" s="71"/>
      <c r="BQ44" s="70"/>
      <c r="BR44" s="71"/>
      <c r="BS44" s="70"/>
      <c r="BT44" s="71"/>
      <c r="BU44" s="70"/>
      <c r="BV44" s="71"/>
      <c r="BW44" s="70"/>
      <c r="BX44" s="71"/>
      <c r="BY44" s="70"/>
      <c r="BZ44" s="71"/>
      <c r="CA44" s="70"/>
      <c r="CB44" s="71"/>
      <c r="CC44" s="70"/>
      <c r="CD44" s="71"/>
      <c r="CE44" s="70"/>
      <c r="CF44" s="71"/>
      <c r="CG44" s="70"/>
      <c r="CH44" s="71"/>
      <c r="CI44" s="70"/>
      <c r="CJ44" s="71"/>
      <c r="CK44" s="70"/>
      <c r="CL44" s="71"/>
      <c r="CM44" s="70"/>
      <c r="CN44" s="71"/>
      <c r="CO44" s="9"/>
      <c r="CP44" s="78"/>
      <c r="CQ44" s="24"/>
      <c r="CR44" s="74"/>
      <c r="CS44" s="74"/>
      <c r="CT44" s="74"/>
      <c r="CU44" s="74"/>
      <c r="CV44" s="74"/>
      <c r="CW44" s="24"/>
      <c r="CX44" s="74"/>
      <c r="CY44" s="74"/>
      <c r="CZ44" s="74"/>
      <c r="DA44" s="74"/>
      <c r="DB44" s="74"/>
      <c r="DC44" s="74"/>
      <c r="DD44" s="74"/>
      <c r="DE44" s="74"/>
      <c r="DF44" s="24"/>
      <c r="DG44" s="74"/>
      <c r="DH44" s="74"/>
      <c r="DI44" s="74"/>
      <c r="DJ44" s="74"/>
      <c r="DK44" s="74"/>
      <c r="DL44" s="74"/>
      <c r="DM44" s="74"/>
      <c r="DN44" s="24"/>
    </row>
    <row r="45" spans="1:118" x14ac:dyDescent="0.2">
      <c r="A45" s="14"/>
      <c r="B45" s="59" t="str">
        <f>VLOOKUP($B43,Tableau_Fonct,2,FALSE)</f>
        <v>Chef de manœuvre</v>
      </c>
      <c r="C45" s="21"/>
      <c r="D45" s="2"/>
      <c r="E45" s="21"/>
      <c r="F45" s="2"/>
      <c r="G45" s="21"/>
      <c r="H45" s="2"/>
      <c r="I45" s="21"/>
      <c r="J45" s="2"/>
      <c r="K45" s="21"/>
      <c r="L45" s="2"/>
      <c r="M45" s="21"/>
      <c r="N45" s="2"/>
      <c r="O45" s="21"/>
      <c r="P45" s="2"/>
      <c r="Q45" s="21"/>
      <c r="R45" s="2"/>
      <c r="S45" s="21"/>
      <c r="T45" s="2"/>
      <c r="U45" s="21"/>
      <c r="V45" s="2"/>
      <c r="W45" s="21"/>
      <c r="X45" s="2"/>
      <c r="Y45" s="21"/>
      <c r="Z45" s="2"/>
      <c r="AA45" s="21"/>
      <c r="AB45" s="2"/>
      <c r="AC45" s="21"/>
      <c r="AD45" s="2"/>
      <c r="AE45" s="21"/>
      <c r="AF45" s="2"/>
      <c r="AG45" s="21"/>
      <c r="AH45" s="2"/>
      <c r="AI45" s="21"/>
      <c r="AJ45" s="2"/>
      <c r="AK45" s="21"/>
      <c r="AL45" s="2"/>
      <c r="AM45" s="21"/>
      <c r="AN45" s="2"/>
      <c r="AO45" s="21"/>
      <c r="AP45" s="2"/>
      <c r="AQ45" s="21"/>
      <c r="AR45" s="2"/>
      <c r="AS45" s="21"/>
      <c r="AT45" s="2"/>
      <c r="AU45" s="21"/>
      <c r="AV45" s="2"/>
      <c r="AW45" s="21"/>
      <c r="AX45" s="2"/>
      <c r="AY45" s="21"/>
      <c r="AZ45" s="2"/>
      <c r="BA45" s="21"/>
      <c r="BB45" s="2"/>
      <c r="BC45" s="21"/>
      <c r="BD45" s="2"/>
      <c r="BE45" s="21"/>
      <c r="BF45" s="2"/>
      <c r="BG45" s="21"/>
      <c r="BH45" s="2"/>
      <c r="BI45" s="21"/>
      <c r="BJ45" s="2"/>
      <c r="BK45" s="21"/>
      <c r="BL45" s="2"/>
      <c r="BM45" s="21"/>
      <c r="BN45" s="2"/>
      <c r="BO45" s="21"/>
      <c r="BP45" s="2"/>
      <c r="BQ45" s="21"/>
      <c r="BR45" s="2"/>
      <c r="BS45" s="21"/>
      <c r="BT45" s="2"/>
      <c r="BU45" s="21"/>
      <c r="BV45" s="2"/>
      <c r="BW45" s="21"/>
      <c r="BX45" s="2"/>
      <c r="BY45" s="21"/>
      <c r="BZ45" s="2"/>
      <c r="CA45" s="21"/>
      <c r="CB45" s="2"/>
      <c r="CC45" s="21"/>
      <c r="CD45" s="2"/>
      <c r="CE45" s="21"/>
      <c r="CF45" s="2"/>
      <c r="CG45" s="21"/>
      <c r="CH45" s="2"/>
      <c r="CI45" s="21"/>
      <c r="CJ45" s="2"/>
      <c r="CK45" s="21"/>
      <c r="CL45" s="2"/>
      <c r="CM45" s="21"/>
      <c r="CN45" s="2"/>
      <c r="CO45" s="9"/>
      <c r="CP45" s="78"/>
      <c r="CQ45" s="24"/>
      <c r="CR45" s="74"/>
      <c r="CS45" s="74"/>
      <c r="CT45" s="74"/>
      <c r="CU45" s="74"/>
      <c r="CV45" s="74"/>
      <c r="CW45" s="24"/>
      <c r="CX45" s="74"/>
      <c r="CY45" s="74"/>
      <c r="CZ45" s="74"/>
      <c r="DA45" s="74"/>
      <c r="DB45" s="74"/>
      <c r="DC45" s="74"/>
      <c r="DD45" s="74"/>
      <c r="DE45" s="74"/>
      <c r="DF45" s="24"/>
      <c r="DG45" s="74"/>
      <c r="DH45" s="74"/>
      <c r="DI45" s="74"/>
      <c r="DJ45" s="74"/>
      <c r="DK45" s="74"/>
      <c r="DL45" s="74"/>
      <c r="DM45" s="74"/>
      <c r="DN45" s="24"/>
    </row>
    <row r="46" spans="1:118" x14ac:dyDescent="0.2">
      <c r="A46" s="14"/>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68"/>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row>
    <row r="47" spans="1:118" x14ac:dyDescent="0.2">
      <c r="A47" s="14"/>
      <c r="B47" s="65" t="s">
        <v>73</v>
      </c>
      <c r="C47" s="66">
        <f>SUM(C49:C56)</f>
        <v>2</v>
      </c>
      <c r="D47" s="67"/>
      <c r="E47" s="66">
        <f>SUM(E49:E56)</f>
        <v>0</v>
      </c>
      <c r="F47" s="67"/>
      <c r="G47" s="66">
        <f>SUM(G49:G56)</f>
        <v>0</v>
      </c>
      <c r="H47" s="67"/>
      <c r="I47" s="66">
        <f t="shared" ref="I47" si="72">SUM(I49:I56)</f>
        <v>0</v>
      </c>
      <c r="J47" s="67"/>
      <c r="K47" s="66">
        <f t="shared" ref="K47" si="73">SUM(K49:K56)</f>
        <v>0</v>
      </c>
      <c r="L47" s="67"/>
      <c r="M47" s="66">
        <f t="shared" ref="M47" si="74">SUM(M49:M56)</f>
        <v>0</v>
      </c>
      <c r="N47" s="67"/>
      <c r="O47" s="66">
        <f t="shared" ref="O47" si="75">SUM(O49:O56)</f>
        <v>1</v>
      </c>
      <c r="P47" s="67"/>
      <c r="Q47" s="66">
        <f t="shared" ref="Q47" si="76">SUM(Q49:Q56)</f>
        <v>1</v>
      </c>
      <c r="R47" s="67"/>
      <c r="S47" s="66">
        <f t="shared" ref="S47" si="77">SUM(S49:S56)</f>
        <v>0</v>
      </c>
      <c r="T47" s="67"/>
      <c r="U47" s="66">
        <f t="shared" ref="U47" si="78">SUM(U49:U56)</f>
        <v>0</v>
      </c>
      <c r="V47" s="67"/>
      <c r="W47" s="66">
        <f t="shared" ref="W47" si="79">SUM(W49:W56)</f>
        <v>1</v>
      </c>
      <c r="X47" s="67"/>
      <c r="Y47" s="66">
        <f t="shared" ref="Y47" si="80">SUM(Y49:Y56)</f>
        <v>1</v>
      </c>
      <c r="Z47" s="67"/>
      <c r="AA47" s="66">
        <f t="shared" ref="AA47" si="81">SUM(AA49:AA56)</f>
        <v>0</v>
      </c>
      <c r="AB47" s="67"/>
      <c r="AC47" s="66">
        <f t="shared" ref="AC47" si="82">SUM(AC49:AC56)</f>
        <v>0</v>
      </c>
      <c r="AD47" s="67"/>
      <c r="AE47" s="66">
        <f t="shared" ref="AE47" si="83">SUM(AE49:AE56)</f>
        <v>0</v>
      </c>
      <c r="AF47" s="67"/>
      <c r="AG47" s="66">
        <f t="shared" ref="AG47" si="84">SUM(AG49:AG56)</f>
        <v>0</v>
      </c>
      <c r="AH47" s="67"/>
      <c r="AI47" s="66">
        <f t="shared" ref="AI47" si="85">SUM(AI49:AI56)</f>
        <v>0</v>
      </c>
      <c r="AJ47" s="67"/>
      <c r="AK47" s="66">
        <f t="shared" ref="AK47" si="86">SUM(AK49:AK56)</f>
        <v>0</v>
      </c>
      <c r="AL47" s="67"/>
      <c r="AM47" s="66">
        <f t="shared" ref="AM47" si="87">SUM(AM49:AM56)</f>
        <v>0</v>
      </c>
      <c r="AN47" s="67"/>
      <c r="AO47" s="66">
        <f t="shared" ref="AO47" si="88">SUM(AO49:AO56)</f>
        <v>0</v>
      </c>
      <c r="AP47" s="67"/>
      <c r="AQ47" s="66">
        <f t="shared" ref="AQ47" si="89">SUM(AQ49:AQ56)</f>
        <v>0</v>
      </c>
      <c r="AR47" s="67"/>
      <c r="AS47" s="66">
        <f t="shared" ref="AS47" si="90">SUM(AS49:AS56)</f>
        <v>0</v>
      </c>
      <c r="AT47" s="67"/>
      <c r="AU47" s="66">
        <f t="shared" ref="AU47" si="91">SUM(AU49:AU56)</f>
        <v>0</v>
      </c>
      <c r="AV47" s="67"/>
      <c r="AW47" s="66">
        <f t="shared" ref="AW47" si="92">SUM(AW49:AW56)</f>
        <v>0</v>
      </c>
      <c r="AX47" s="67"/>
      <c r="AY47" s="66">
        <f t="shared" ref="AY47" si="93">SUM(AY49:AY56)</f>
        <v>0</v>
      </c>
      <c r="AZ47" s="67"/>
      <c r="BA47" s="66">
        <f t="shared" ref="BA47" si="94">SUM(BA49:BA56)</f>
        <v>0</v>
      </c>
      <c r="BB47" s="67"/>
      <c r="BC47" s="66">
        <f t="shared" ref="BC47" si="95">SUM(BC49:BC56)</f>
        <v>0</v>
      </c>
      <c r="BD47" s="67"/>
      <c r="BE47" s="66">
        <f t="shared" ref="BE47" si="96">SUM(BE49:BE56)</f>
        <v>0</v>
      </c>
      <c r="BF47" s="67"/>
      <c r="BG47" s="66">
        <f t="shared" ref="BG47" si="97">SUM(BG49:BG56)</f>
        <v>0</v>
      </c>
      <c r="BH47" s="67"/>
      <c r="BI47" s="66">
        <f t="shared" ref="BI47" si="98">SUM(BI49:BI56)</f>
        <v>0</v>
      </c>
      <c r="BJ47" s="67"/>
      <c r="BK47" s="66">
        <f t="shared" ref="BK47" si="99">SUM(BK49:BK56)</f>
        <v>0</v>
      </c>
      <c r="BL47" s="67"/>
      <c r="BM47" s="66">
        <f t="shared" ref="BM47" si="100">SUM(BM49:BM56)</f>
        <v>0</v>
      </c>
      <c r="BN47" s="67"/>
      <c r="BO47" s="66">
        <f t="shared" ref="BO47" si="101">SUM(BO49:BO56)</f>
        <v>0</v>
      </c>
      <c r="BP47" s="67"/>
      <c r="BQ47" s="66">
        <f t="shared" ref="BQ47" si="102">SUM(BQ49:BQ56)</f>
        <v>0</v>
      </c>
      <c r="BR47" s="67"/>
      <c r="BS47" s="66">
        <f t="shared" ref="BS47" si="103">SUM(BS49:BS56)</f>
        <v>0</v>
      </c>
      <c r="BT47" s="67"/>
      <c r="BU47" s="66">
        <f t="shared" ref="BU47" si="104">SUM(BU49:BU56)</f>
        <v>0</v>
      </c>
      <c r="BV47" s="67"/>
      <c r="BW47" s="66">
        <f t="shared" ref="BW47" si="105">SUM(BW49:BW56)</f>
        <v>0</v>
      </c>
      <c r="BX47" s="67"/>
      <c r="BY47" s="66">
        <f t="shared" ref="BY47" si="106">SUM(BY49:BY56)</f>
        <v>0</v>
      </c>
      <c r="BZ47" s="67"/>
      <c r="CA47" s="66">
        <f t="shared" ref="CA47" si="107">SUM(CA49:CA56)</f>
        <v>0</v>
      </c>
      <c r="CB47" s="67"/>
      <c r="CC47" s="66">
        <f t="shared" ref="CC47" si="108">SUM(CC49:CC56)</f>
        <v>0</v>
      </c>
      <c r="CD47" s="67"/>
      <c r="CE47" s="66">
        <f t="shared" ref="CE47" si="109">SUM(CE49:CE56)</f>
        <v>0</v>
      </c>
      <c r="CF47" s="67"/>
      <c r="CG47" s="66">
        <f t="shared" ref="CG47" si="110">SUM(CG49:CG56)</f>
        <v>0</v>
      </c>
      <c r="CH47" s="67"/>
      <c r="CI47" s="66">
        <f t="shared" ref="CI47" si="111">SUM(CI49:CI56)</f>
        <v>0</v>
      </c>
      <c r="CJ47" s="67"/>
      <c r="CK47" s="66">
        <f t="shared" ref="CK47" si="112">SUM(CK49:CK56)</f>
        <v>0</v>
      </c>
      <c r="CL47" s="67"/>
      <c r="CM47" s="66">
        <f t="shared" ref="CM47" si="113">SUM(CM49:CM56)</f>
        <v>0</v>
      </c>
      <c r="CN47" s="67"/>
      <c r="CO47" s="9"/>
    </row>
    <row r="48" spans="1:118" x14ac:dyDescent="0.2">
      <c r="A48" s="14"/>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row>
    <row r="49" spans="1:93" x14ac:dyDescent="0.2">
      <c r="A49" s="14"/>
      <c r="B49" t="s">
        <v>5</v>
      </c>
      <c r="C49" s="30">
        <f>COUNTIF(C$12:C$45,$B49)</f>
        <v>1</v>
      </c>
      <c r="E49" s="30">
        <f>COUNTIF(E$12:E$45,$B49)</f>
        <v>0</v>
      </c>
      <c r="G49" s="30">
        <f t="shared" ref="G49:G50" si="114">COUNTIF(G$12:G$45,$B49)</f>
        <v>0</v>
      </c>
      <c r="I49" s="30">
        <f t="shared" ref="I49:I50" si="115">COUNTIF(I$12:I$45,$B49)</f>
        <v>0</v>
      </c>
      <c r="K49" s="30">
        <f t="shared" ref="K49:K50" si="116">COUNTIF(K$12:K$45,$B49)</f>
        <v>0</v>
      </c>
      <c r="M49" s="30">
        <f t="shared" ref="M49:M50" si="117">COUNTIF(M$12:M$45,$B49)</f>
        <v>0</v>
      </c>
      <c r="O49" s="30">
        <f t="shared" ref="O49:O50" si="118">COUNTIF(O$12:O$45,$B49)</f>
        <v>1</v>
      </c>
      <c r="Q49" s="30">
        <f t="shared" ref="Q49:Q50" si="119">COUNTIF(Q$12:Q$45,$B49)</f>
        <v>0</v>
      </c>
      <c r="S49" s="30">
        <f t="shared" ref="S49:AW51" si="120">COUNTIF(S$12:S$45,$B49)</f>
        <v>0</v>
      </c>
      <c r="U49" s="30">
        <f t="shared" ref="U49:U50" si="121">COUNTIF(U$12:U$45,$B49)</f>
        <v>0</v>
      </c>
      <c r="W49" s="30">
        <f t="shared" ref="W49:W50" si="122">COUNTIF(W$12:W$45,$B49)</f>
        <v>0</v>
      </c>
      <c r="Y49" s="30">
        <f t="shared" ref="Y49:Y50" si="123">COUNTIF(Y$12:Y$45,$B49)</f>
        <v>0</v>
      </c>
      <c r="AA49" s="30">
        <f t="shared" ref="AA49:AA50" si="124">COUNTIF(AA$12:AA$45,$B49)</f>
        <v>0</v>
      </c>
      <c r="AC49" s="30">
        <f t="shared" ref="AC49:AC50" si="125">COUNTIF(AC$12:AC$45,$B49)</f>
        <v>0</v>
      </c>
      <c r="AE49" s="30">
        <f t="shared" ref="AE49:AE50" si="126">COUNTIF(AE$12:AE$45,$B49)</f>
        <v>0</v>
      </c>
      <c r="AG49" s="30">
        <f t="shared" ref="AG49:AG50" si="127">COUNTIF(AG$12:AG$45,$B49)</f>
        <v>0</v>
      </c>
      <c r="AI49" s="30">
        <f t="shared" ref="AI49:AI50" si="128">COUNTIF(AI$12:AI$45,$B49)</f>
        <v>0</v>
      </c>
      <c r="AK49" s="30">
        <f t="shared" ref="AK49:AK50" si="129">COUNTIF(AK$12:AK$45,$B49)</f>
        <v>0</v>
      </c>
      <c r="AM49" s="30">
        <f t="shared" ref="AM49:AM50" si="130">COUNTIF(AM$12:AM$45,$B49)</f>
        <v>0</v>
      </c>
      <c r="AO49" s="30">
        <f t="shared" ref="AO49:AO50" si="131">COUNTIF(AO$12:AO$45,$B49)</f>
        <v>0</v>
      </c>
      <c r="AQ49" s="30">
        <f t="shared" ref="AQ49:AQ50" si="132">COUNTIF(AQ$12:AQ$45,$B49)</f>
        <v>0</v>
      </c>
      <c r="AS49" s="30">
        <f t="shared" ref="AS49:AS50" si="133">COUNTIF(AS$12:AS$45,$B49)</f>
        <v>0</v>
      </c>
      <c r="AU49" s="30">
        <f t="shared" ref="AU49:AU50" si="134">COUNTIF(AU$12:AU$45,$B49)</f>
        <v>0</v>
      </c>
      <c r="AW49" s="30">
        <f t="shared" ref="AW49:AW50" si="135">COUNTIF(AW$12:AW$45,$B49)</f>
        <v>0</v>
      </c>
      <c r="AY49" s="30">
        <f t="shared" ref="AY49:CM56" si="136">COUNTIF(AY$12:AY$45,$B49)</f>
        <v>0</v>
      </c>
      <c r="BA49" s="30">
        <f t="shared" ref="BA49:BA50" si="137">COUNTIF(BA$12:BA$45,$B49)</f>
        <v>0</v>
      </c>
      <c r="BC49" s="30">
        <f t="shared" ref="BC49:BC50" si="138">COUNTIF(BC$12:BC$45,$B49)</f>
        <v>0</v>
      </c>
      <c r="BE49" s="30">
        <f t="shared" ref="BE49:BE50" si="139">COUNTIF(BE$12:BE$45,$B49)</f>
        <v>0</v>
      </c>
      <c r="BG49" s="30">
        <f t="shared" ref="BG49:BG50" si="140">COUNTIF(BG$12:BG$45,$B49)</f>
        <v>0</v>
      </c>
      <c r="BI49" s="30">
        <f t="shared" ref="BI49:BI50" si="141">COUNTIF(BI$12:BI$45,$B49)</f>
        <v>0</v>
      </c>
      <c r="BK49" s="30">
        <f t="shared" ref="BK49:BK50" si="142">COUNTIF(BK$12:BK$45,$B49)</f>
        <v>0</v>
      </c>
      <c r="BM49" s="30">
        <f t="shared" ref="BM49:BM50" si="143">COUNTIF(BM$12:BM$45,$B49)</f>
        <v>0</v>
      </c>
      <c r="BO49" s="30">
        <f t="shared" ref="BO49:BO50" si="144">COUNTIF(BO$12:BO$45,$B49)</f>
        <v>0</v>
      </c>
      <c r="BQ49" s="30">
        <f t="shared" ref="BQ49:BQ50" si="145">COUNTIF(BQ$12:BQ$45,$B49)</f>
        <v>0</v>
      </c>
      <c r="BS49" s="30">
        <f t="shared" ref="BS49:BS50" si="146">COUNTIF(BS$12:BS$45,$B49)</f>
        <v>0</v>
      </c>
      <c r="BU49" s="30">
        <f t="shared" ref="BU49:BU50" si="147">COUNTIF(BU$12:BU$45,$B49)</f>
        <v>0</v>
      </c>
      <c r="BW49" s="30">
        <f t="shared" ref="BW49:BW50" si="148">COUNTIF(BW$12:BW$45,$B49)</f>
        <v>0</v>
      </c>
      <c r="BY49" s="30">
        <f t="shared" ref="BY49:BY50" si="149">COUNTIF(BY$12:BY$45,$B49)</f>
        <v>0</v>
      </c>
      <c r="CA49" s="30">
        <f t="shared" ref="CA49:CA50" si="150">COUNTIF(CA$12:CA$45,$B49)</f>
        <v>0</v>
      </c>
      <c r="CC49" s="30">
        <f t="shared" ref="CC49:CC50" si="151">COUNTIF(CC$12:CC$45,$B49)</f>
        <v>0</v>
      </c>
      <c r="CE49" s="30">
        <f t="shared" ref="CE49:CE50" si="152">COUNTIF(CE$12:CE$45,$B49)</f>
        <v>0</v>
      </c>
      <c r="CG49" s="30">
        <f t="shared" ref="CG49:CG50" si="153">COUNTIF(CG$12:CG$45,$B49)</f>
        <v>0</v>
      </c>
      <c r="CI49" s="30">
        <f t="shared" ref="CI49:CI50" si="154">COUNTIF(CI$12:CI$45,$B49)</f>
        <v>0</v>
      </c>
      <c r="CK49" s="30">
        <f t="shared" ref="CK49:CK50" si="155">COUNTIF(CK$12:CK$45,$B49)</f>
        <v>0</v>
      </c>
      <c r="CM49" s="30">
        <f t="shared" ref="CM49:CM50" si="156">COUNTIF(CM$12:CM$45,$B49)</f>
        <v>0</v>
      </c>
      <c r="CO49" s="9"/>
    </row>
    <row r="50" spans="1:93" x14ac:dyDescent="0.2">
      <c r="A50" s="14"/>
      <c r="B50" t="s">
        <v>6</v>
      </c>
      <c r="C50" s="30">
        <f>COUNTIF(C$12:C$45,$B50)</f>
        <v>0</v>
      </c>
      <c r="E50" s="30">
        <f>COUNTIF(E$12:E$45,$B50)</f>
        <v>0</v>
      </c>
      <c r="G50" s="30">
        <f t="shared" si="114"/>
        <v>0</v>
      </c>
      <c r="I50" s="30">
        <f t="shared" si="115"/>
        <v>0</v>
      </c>
      <c r="K50" s="30">
        <f t="shared" si="116"/>
        <v>0</v>
      </c>
      <c r="M50" s="30">
        <f t="shared" si="117"/>
        <v>0</v>
      </c>
      <c r="O50" s="30">
        <f t="shared" si="118"/>
        <v>0</v>
      </c>
      <c r="Q50" s="30">
        <f t="shared" si="119"/>
        <v>0</v>
      </c>
      <c r="S50" s="30">
        <f t="shared" si="120"/>
        <v>0</v>
      </c>
      <c r="U50" s="30">
        <f t="shared" si="121"/>
        <v>0</v>
      </c>
      <c r="W50" s="30">
        <f t="shared" si="122"/>
        <v>0</v>
      </c>
      <c r="Y50" s="30">
        <f t="shared" si="123"/>
        <v>0</v>
      </c>
      <c r="AA50" s="30">
        <f t="shared" si="124"/>
        <v>0</v>
      </c>
      <c r="AC50" s="30">
        <f t="shared" si="125"/>
        <v>0</v>
      </c>
      <c r="AE50" s="30">
        <f t="shared" si="126"/>
        <v>0</v>
      </c>
      <c r="AG50" s="30">
        <f t="shared" si="127"/>
        <v>0</v>
      </c>
      <c r="AI50" s="30">
        <f t="shared" si="128"/>
        <v>0</v>
      </c>
      <c r="AK50" s="30">
        <f t="shared" si="129"/>
        <v>0</v>
      </c>
      <c r="AM50" s="30">
        <f t="shared" si="130"/>
        <v>0</v>
      </c>
      <c r="AO50" s="30">
        <f t="shared" si="131"/>
        <v>0</v>
      </c>
      <c r="AQ50" s="30">
        <f t="shared" si="132"/>
        <v>0</v>
      </c>
      <c r="AS50" s="30">
        <f t="shared" si="133"/>
        <v>0</v>
      </c>
      <c r="AU50" s="30">
        <f t="shared" si="134"/>
        <v>0</v>
      </c>
      <c r="AW50" s="30">
        <f t="shared" si="135"/>
        <v>0</v>
      </c>
      <c r="AY50" s="30">
        <f t="shared" si="136"/>
        <v>0</v>
      </c>
      <c r="BA50" s="30">
        <f t="shared" si="137"/>
        <v>0</v>
      </c>
      <c r="BC50" s="30">
        <f t="shared" si="138"/>
        <v>0</v>
      </c>
      <c r="BE50" s="30">
        <f t="shared" si="139"/>
        <v>0</v>
      </c>
      <c r="BG50" s="30">
        <f t="shared" si="140"/>
        <v>0</v>
      </c>
      <c r="BI50" s="30">
        <f t="shared" si="141"/>
        <v>0</v>
      </c>
      <c r="BK50" s="30">
        <f t="shared" si="142"/>
        <v>0</v>
      </c>
      <c r="BM50" s="30">
        <f t="shared" si="143"/>
        <v>0</v>
      </c>
      <c r="BO50" s="30">
        <f t="shared" si="144"/>
        <v>0</v>
      </c>
      <c r="BQ50" s="30">
        <f t="shared" si="145"/>
        <v>0</v>
      </c>
      <c r="BS50" s="30">
        <f t="shared" si="146"/>
        <v>0</v>
      </c>
      <c r="BU50" s="30">
        <f t="shared" si="147"/>
        <v>0</v>
      </c>
      <c r="BW50" s="30">
        <f t="shared" si="148"/>
        <v>0</v>
      </c>
      <c r="BY50" s="30">
        <f t="shared" si="149"/>
        <v>0</v>
      </c>
      <c r="CA50" s="30">
        <f t="shared" si="150"/>
        <v>0</v>
      </c>
      <c r="CC50" s="30">
        <f t="shared" si="151"/>
        <v>0</v>
      </c>
      <c r="CE50" s="30">
        <f t="shared" si="152"/>
        <v>0</v>
      </c>
      <c r="CG50" s="30">
        <f t="shared" si="153"/>
        <v>0</v>
      </c>
      <c r="CI50" s="30">
        <f t="shared" si="154"/>
        <v>0</v>
      </c>
      <c r="CK50" s="30">
        <f t="shared" si="155"/>
        <v>0</v>
      </c>
      <c r="CM50" s="30">
        <f t="shared" si="156"/>
        <v>0</v>
      </c>
      <c r="CO50" s="9"/>
    </row>
    <row r="51" spans="1:93" x14ac:dyDescent="0.2">
      <c r="A51" s="14"/>
      <c r="B51" t="s">
        <v>7</v>
      </c>
      <c r="C51" s="30">
        <f t="shared" ref="C51:Q56" si="157">COUNTIF(C$12:C$45,$B51)</f>
        <v>0</v>
      </c>
      <c r="E51" s="30">
        <f t="shared" si="157"/>
        <v>0</v>
      </c>
      <c r="G51" s="30">
        <f t="shared" si="157"/>
        <v>0</v>
      </c>
      <c r="I51" s="30">
        <f t="shared" si="157"/>
        <v>0</v>
      </c>
      <c r="K51" s="30">
        <f t="shared" si="157"/>
        <v>0</v>
      </c>
      <c r="M51" s="30">
        <f t="shared" si="157"/>
        <v>0</v>
      </c>
      <c r="O51" s="30">
        <f t="shared" si="157"/>
        <v>0</v>
      </c>
      <c r="Q51" s="30">
        <f t="shared" si="157"/>
        <v>0</v>
      </c>
      <c r="S51" s="30">
        <f t="shared" si="120"/>
        <v>0</v>
      </c>
      <c r="U51" s="30">
        <f t="shared" si="120"/>
        <v>0</v>
      </c>
      <c r="W51" s="30">
        <f t="shared" si="120"/>
        <v>0</v>
      </c>
      <c r="Y51" s="30">
        <f t="shared" si="120"/>
        <v>0</v>
      </c>
      <c r="AA51" s="30">
        <f t="shared" si="120"/>
        <v>0</v>
      </c>
      <c r="AC51" s="30">
        <f t="shared" si="120"/>
        <v>0</v>
      </c>
      <c r="AE51" s="30">
        <f t="shared" si="120"/>
        <v>0</v>
      </c>
      <c r="AG51" s="30">
        <f t="shared" si="120"/>
        <v>0</v>
      </c>
      <c r="AI51" s="30">
        <f t="shared" si="120"/>
        <v>0</v>
      </c>
      <c r="AK51" s="30">
        <f t="shared" si="120"/>
        <v>0</v>
      </c>
      <c r="AM51" s="30">
        <f t="shared" si="120"/>
        <v>0</v>
      </c>
      <c r="AO51" s="30">
        <f t="shared" si="120"/>
        <v>0</v>
      </c>
      <c r="AQ51" s="30">
        <f t="shared" si="120"/>
        <v>0</v>
      </c>
      <c r="AS51" s="30">
        <f t="shared" si="120"/>
        <v>0</v>
      </c>
      <c r="AU51" s="30">
        <f t="shared" si="120"/>
        <v>0</v>
      </c>
      <c r="AW51" s="30">
        <f t="shared" si="120"/>
        <v>0</v>
      </c>
      <c r="AY51" s="30">
        <f t="shared" si="136"/>
        <v>0</v>
      </c>
      <c r="BA51" s="30">
        <f t="shared" si="136"/>
        <v>0</v>
      </c>
      <c r="BC51" s="30">
        <f t="shared" si="136"/>
        <v>0</v>
      </c>
      <c r="BE51" s="30">
        <f t="shared" si="136"/>
        <v>0</v>
      </c>
      <c r="BG51" s="30">
        <f t="shared" si="136"/>
        <v>0</v>
      </c>
      <c r="BI51" s="30">
        <f t="shared" si="136"/>
        <v>0</v>
      </c>
      <c r="BK51" s="30">
        <f t="shared" si="136"/>
        <v>0</v>
      </c>
      <c r="BM51" s="30">
        <f t="shared" si="136"/>
        <v>0</v>
      </c>
      <c r="BO51" s="30">
        <f t="shared" si="136"/>
        <v>0</v>
      </c>
      <c r="BQ51" s="30">
        <f t="shared" si="136"/>
        <v>0</v>
      </c>
      <c r="BS51" s="30">
        <f t="shared" si="136"/>
        <v>0</v>
      </c>
      <c r="BU51" s="30">
        <f t="shared" si="136"/>
        <v>0</v>
      </c>
      <c r="BW51" s="30">
        <f t="shared" si="136"/>
        <v>0</v>
      </c>
      <c r="BY51" s="30">
        <f t="shared" si="136"/>
        <v>0</v>
      </c>
      <c r="CA51" s="30">
        <f t="shared" si="136"/>
        <v>0</v>
      </c>
      <c r="CC51" s="30">
        <f t="shared" si="136"/>
        <v>0</v>
      </c>
      <c r="CE51" s="30">
        <f t="shared" si="136"/>
        <v>0</v>
      </c>
      <c r="CG51" s="30">
        <f t="shared" si="136"/>
        <v>0</v>
      </c>
      <c r="CI51" s="30">
        <f t="shared" si="136"/>
        <v>0</v>
      </c>
      <c r="CK51" s="30">
        <f t="shared" si="136"/>
        <v>0</v>
      </c>
      <c r="CM51" s="30">
        <f t="shared" si="136"/>
        <v>0</v>
      </c>
      <c r="CO51" s="9"/>
    </row>
    <row r="52" spans="1:93" x14ac:dyDescent="0.2">
      <c r="A52" s="14"/>
      <c r="B52" t="s">
        <v>8</v>
      </c>
      <c r="C52" s="30">
        <f t="shared" si="157"/>
        <v>0</v>
      </c>
      <c r="E52" s="30">
        <f t="shared" si="157"/>
        <v>0</v>
      </c>
      <c r="G52" s="30">
        <f t="shared" ref="G52:BQ56" si="158">COUNTIF(G$12:G$45,$B52)</f>
        <v>0</v>
      </c>
      <c r="I52" s="30">
        <f t="shared" si="158"/>
        <v>0</v>
      </c>
      <c r="K52" s="30">
        <f t="shared" si="158"/>
        <v>0</v>
      </c>
      <c r="M52" s="30">
        <f t="shared" si="158"/>
        <v>0</v>
      </c>
      <c r="O52" s="30">
        <f t="shared" si="158"/>
        <v>0</v>
      </c>
      <c r="Q52" s="30">
        <f t="shared" si="158"/>
        <v>1</v>
      </c>
      <c r="S52" s="30">
        <f t="shared" si="158"/>
        <v>0</v>
      </c>
      <c r="U52" s="30">
        <f t="shared" si="158"/>
        <v>0</v>
      </c>
      <c r="W52" s="30">
        <f t="shared" si="158"/>
        <v>0</v>
      </c>
      <c r="Y52" s="30">
        <f t="shared" si="158"/>
        <v>0</v>
      </c>
      <c r="AA52" s="30">
        <f t="shared" si="158"/>
        <v>0</v>
      </c>
      <c r="AC52" s="30">
        <f t="shared" si="158"/>
        <v>0</v>
      </c>
      <c r="AE52" s="30">
        <f t="shared" si="158"/>
        <v>0</v>
      </c>
      <c r="AG52" s="30">
        <f t="shared" si="158"/>
        <v>0</v>
      </c>
      <c r="AI52" s="30">
        <f t="shared" si="158"/>
        <v>0</v>
      </c>
      <c r="AK52" s="30">
        <f t="shared" si="158"/>
        <v>0</v>
      </c>
      <c r="AM52" s="30">
        <f t="shared" si="158"/>
        <v>0</v>
      </c>
      <c r="AO52" s="30">
        <f t="shared" si="158"/>
        <v>0</v>
      </c>
      <c r="AQ52" s="30">
        <f t="shared" si="158"/>
        <v>0</v>
      </c>
      <c r="AS52" s="30">
        <f t="shared" si="158"/>
        <v>0</v>
      </c>
      <c r="AU52" s="30">
        <f t="shared" si="158"/>
        <v>0</v>
      </c>
      <c r="AW52" s="30">
        <f t="shared" si="158"/>
        <v>0</v>
      </c>
      <c r="AY52" s="30">
        <f t="shared" si="158"/>
        <v>0</v>
      </c>
      <c r="BA52" s="30">
        <f t="shared" si="158"/>
        <v>0</v>
      </c>
      <c r="BC52" s="30">
        <f t="shared" si="158"/>
        <v>0</v>
      </c>
      <c r="BE52" s="30">
        <f t="shared" si="158"/>
        <v>0</v>
      </c>
      <c r="BG52" s="30">
        <f t="shared" si="158"/>
        <v>0</v>
      </c>
      <c r="BI52" s="30">
        <f t="shared" si="158"/>
        <v>0</v>
      </c>
      <c r="BK52" s="30">
        <f t="shared" si="158"/>
        <v>0</v>
      </c>
      <c r="BM52" s="30">
        <f t="shared" si="158"/>
        <v>0</v>
      </c>
      <c r="BO52" s="30">
        <f t="shared" si="158"/>
        <v>0</v>
      </c>
      <c r="BQ52" s="30">
        <f t="shared" si="158"/>
        <v>0</v>
      </c>
      <c r="BS52" s="30">
        <f t="shared" si="136"/>
        <v>0</v>
      </c>
      <c r="BU52" s="30">
        <f t="shared" si="136"/>
        <v>0</v>
      </c>
      <c r="BW52" s="30">
        <f t="shared" si="136"/>
        <v>0</v>
      </c>
      <c r="BY52" s="30">
        <f t="shared" si="136"/>
        <v>0</v>
      </c>
      <c r="CA52" s="30">
        <f t="shared" si="136"/>
        <v>0</v>
      </c>
      <c r="CC52" s="30">
        <f t="shared" si="136"/>
        <v>0</v>
      </c>
      <c r="CE52" s="30">
        <f t="shared" si="136"/>
        <v>0</v>
      </c>
      <c r="CG52" s="30">
        <f t="shared" si="136"/>
        <v>0</v>
      </c>
      <c r="CI52" s="30">
        <f t="shared" si="136"/>
        <v>0</v>
      </c>
      <c r="CK52" s="30">
        <f t="shared" si="136"/>
        <v>0</v>
      </c>
      <c r="CM52" s="30">
        <f t="shared" si="136"/>
        <v>0</v>
      </c>
      <c r="CO52" s="9"/>
    </row>
    <row r="53" spans="1:93" x14ac:dyDescent="0.2">
      <c r="A53" s="14"/>
      <c r="B53" t="s">
        <v>9</v>
      </c>
      <c r="C53" s="30">
        <f t="shared" si="157"/>
        <v>0</v>
      </c>
      <c r="E53" s="30">
        <f t="shared" si="157"/>
        <v>0</v>
      </c>
      <c r="G53" s="30">
        <f t="shared" si="158"/>
        <v>0</v>
      </c>
      <c r="I53" s="30">
        <f t="shared" si="158"/>
        <v>0</v>
      </c>
      <c r="K53" s="30">
        <f t="shared" si="158"/>
        <v>0</v>
      </c>
      <c r="M53" s="30">
        <f t="shared" si="158"/>
        <v>0</v>
      </c>
      <c r="O53" s="30">
        <f t="shared" si="158"/>
        <v>0</v>
      </c>
      <c r="Q53" s="30">
        <f t="shared" si="158"/>
        <v>0</v>
      </c>
      <c r="S53" s="30">
        <f t="shared" si="158"/>
        <v>0</v>
      </c>
      <c r="U53" s="30">
        <f t="shared" si="158"/>
        <v>0</v>
      </c>
      <c r="W53" s="30">
        <f t="shared" si="158"/>
        <v>0</v>
      </c>
      <c r="Y53" s="30">
        <f t="shared" si="158"/>
        <v>1</v>
      </c>
      <c r="AA53" s="30">
        <f t="shared" si="158"/>
        <v>0</v>
      </c>
      <c r="AC53" s="30">
        <f t="shared" si="158"/>
        <v>0</v>
      </c>
      <c r="AE53" s="30">
        <f t="shared" si="158"/>
        <v>0</v>
      </c>
      <c r="AG53" s="30">
        <f t="shared" si="158"/>
        <v>0</v>
      </c>
      <c r="AI53" s="30">
        <f t="shared" si="158"/>
        <v>0</v>
      </c>
      <c r="AK53" s="30">
        <f t="shared" si="158"/>
        <v>0</v>
      </c>
      <c r="AM53" s="30">
        <f t="shared" si="158"/>
        <v>0</v>
      </c>
      <c r="AO53" s="30">
        <f t="shared" si="158"/>
        <v>0</v>
      </c>
      <c r="AQ53" s="30">
        <f t="shared" si="158"/>
        <v>0</v>
      </c>
      <c r="AS53" s="30">
        <f t="shared" si="158"/>
        <v>0</v>
      </c>
      <c r="AU53" s="30">
        <f t="shared" si="158"/>
        <v>0</v>
      </c>
      <c r="AW53" s="30">
        <f t="shared" si="158"/>
        <v>0</v>
      </c>
      <c r="AY53" s="30">
        <f t="shared" si="158"/>
        <v>0</v>
      </c>
      <c r="BA53" s="30">
        <f t="shared" si="158"/>
        <v>0</v>
      </c>
      <c r="BC53" s="30">
        <f t="shared" si="158"/>
        <v>0</v>
      </c>
      <c r="BE53" s="30">
        <f t="shared" si="158"/>
        <v>0</v>
      </c>
      <c r="BG53" s="30">
        <f t="shared" si="158"/>
        <v>0</v>
      </c>
      <c r="BI53" s="30">
        <f t="shared" si="158"/>
        <v>0</v>
      </c>
      <c r="BK53" s="30">
        <f t="shared" si="158"/>
        <v>0</v>
      </c>
      <c r="BM53" s="30">
        <f t="shared" si="158"/>
        <v>0</v>
      </c>
      <c r="BO53" s="30">
        <f t="shared" si="158"/>
        <v>0</v>
      </c>
      <c r="BQ53" s="30">
        <f t="shared" si="158"/>
        <v>0</v>
      </c>
      <c r="BS53" s="30">
        <f t="shared" si="136"/>
        <v>0</v>
      </c>
      <c r="BU53" s="30">
        <f t="shared" si="136"/>
        <v>0</v>
      </c>
      <c r="BW53" s="30">
        <f t="shared" si="136"/>
        <v>0</v>
      </c>
      <c r="BY53" s="30">
        <f t="shared" si="136"/>
        <v>0</v>
      </c>
      <c r="CA53" s="30">
        <f t="shared" si="136"/>
        <v>0</v>
      </c>
      <c r="CC53" s="30">
        <f t="shared" si="136"/>
        <v>0</v>
      </c>
      <c r="CE53" s="30">
        <f t="shared" si="136"/>
        <v>0</v>
      </c>
      <c r="CG53" s="30">
        <f t="shared" si="136"/>
        <v>0</v>
      </c>
      <c r="CI53" s="30">
        <f t="shared" si="136"/>
        <v>0</v>
      </c>
      <c r="CK53" s="30">
        <f t="shared" si="136"/>
        <v>0</v>
      </c>
      <c r="CM53" s="30">
        <f t="shared" si="136"/>
        <v>0</v>
      </c>
      <c r="CO53" s="9"/>
    </row>
    <row r="54" spans="1:93" x14ac:dyDescent="0.2">
      <c r="A54" s="14"/>
      <c r="B54" t="s">
        <v>10</v>
      </c>
      <c r="C54" s="30">
        <f t="shared" si="157"/>
        <v>0</v>
      </c>
      <c r="E54" s="30">
        <f t="shared" si="157"/>
        <v>0</v>
      </c>
      <c r="G54" s="30">
        <f t="shared" si="158"/>
        <v>0</v>
      </c>
      <c r="I54" s="30">
        <f t="shared" si="158"/>
        <v>0</v>
      </c>
      <c r="K54" s="30">
        <f t="shared" si="158"/>
        <v>0</v>
      </c>
      <c r="M54" s="30">
        <f t="shared" si="158"/>
        <v>0</v>
      </c>
      <c r="O54" s="30">
        <f t="shared" si="158"/>
        <v>0</v>
      </c>
      <c r="Q54" s="30">
        <f t="shared" si="158"/>
        <v>0</v>
      </c>
      <c r="S54" s="30">
        <f t="shared" si="158"/>
        <v>0</v>
      </c>
      <c r="U54" s="30">
        <f t="shared" si="158"/>
        <v>0</v>
      </c>
      <c r="W54" s="30">
        <f t="shared" si="158"/>
        <v>1</v>
      </c>
      <c r="Y54" s="30">
        <f t="shared" si="158"/>
        <v>0</v>
      </c>
      <c r="AA54" s="30">
        <f t="shared" si="158"/>
        <v>0</v>
      </c>
      <c r="AC54" s="30">
        <f t="shared" si="158"/>
        <v>0</v>
      </c>
      <c r="AE54" s="30">
        <f t="shared" si="158"/>
        <v>0</v>
      </c>
      <c r="AG54" s="30">
        <f t="shared" si="158"/>
        <v>0</v>
      </c>
      <c r="AI54" s="30">
        <f t="shared" si="158"/>
        <v>0</v>
      </c>
      <c r="AK54" s="30">
        <f t="shared" si="158"/>
        <v>0</v>
      </c>
      <c r="AM54" s="30">
        <f t="shared" si="158"/>
        <v>0</v>
      </c>
      <c r="AO54" s="30">
        <f t="shared" si="158"/>
        <v>0</v>
      </c>
      <c r="AQ54" s="30">
        <f t="shared" si="158"/>
        <v>0</v>
      </c>
      <c r="AS54" s="30">
        <f t="shared" si="158"/>
        <v>0</v>
      </c>
      <c r="AU54" s="30">
        <f t="shared" si="158"/>
        <v>0</v>
      </c>
      <c r="AW54" s="30">
        <f t="shared" si="158"/>
        <v>0</v>
      </c>
      <c r="AY54" s="30">
        <f t="shared" si="158"/>
        <v>0</v>
      </c>
      <c r="BA54" s="30">
        <f t="shared" si="158"/>
        <v>0</v>
      </c>
      <c r="BC54" s="30">
        <f t="shared" si="158"/>
        <v>0</v>
      </c>
      <c r="BE54" s="30">
        <f t="shared" si="158"/>
        <v>0</v>
      </c>
      <c r="BG54" s="30">
        <f t="shared" si="158"/>
        <v>0</v>
      </c>
      <c r="BI54" s="30">
        <f t="shared" si="158"/>
        <v>0</v>
      </c>
      <c r="BK54" s="30">
        <f t="shared" si="158"/>
        <v>0</v>
      </c>
      <c r="BM54" s="30">
        <f t="shared" si="158"/>
        <v>0</v>
      </c>
      <c r="BO54" s="30">
        <f t="shared" si="158"/>
        <v>0</v>
      </c>
      <c r="BQ54" s="30">
        <f t="shared" si="158"/>
        <v>0</v>
      </c>
      <c r="BS54" s="30">
        <f t="shared" si="136"/>
        <v>0</v>
      </c>
      <c r="BU54" s="30">
        <f t="shared" si="136"/>
        <v>0</v>
      </c>
      <c r="BW54" s="30">
        <f t="shared" si="136"/>
        <v>0</v>
      </c>
      <c r="BY54" s="30">
        <f t="shared" si="136"/>
        <v>0</v>
      </c>
      <c r="CA54" s="30">
        <f t="shared" si="136"/>
        <v>0</v>
      </c>
      <c r="CC54" s="30">
        <f t="shared" si="136"/>
        <v>0</v>
      </c>
      <c r="CE54" s="30">
        <f t="shared" si="136"/>
        <v>0</v>
      </c>
      <c r="CG54" s="30">
        <f t="shared" si="136"/>
        <v>0</v>
      </c>
      <c r="CI54" s="30">
        <f t="shared" si="136"/>
        <v>0</v>
      </c>
      <c r="CK54" s="30">
        <f t="shared" si="136"/>
        <v>0</v>
      </c>
      <c r="CM54" s="30">
        <f t="shared" si="136"/>
        <v>0</v>
      </c>
      <c r="CO54" s="9"/>
    </row>
    <row r="55" spans="1:93" x14ac:dyDescent="0.2">
      <c r="A55" s="14"/>
      <c r="B55" t="s">
        <v>11</v>
      </c>
      <c r="C55" s="30">
        <f t="shared" si="157"/>
        <v>1</v>
      </c>
      <c r="E55" s="30">
        <f>COUNTIF(E$12:E$45,$B55)</f>
        <v>0</v>
      </c>
      <c r="G55" s="30">
        <f t="shared" si="158"/>
        <v>0</v>
      </c>
      <c r="I55" s="30">
        <f t="shared" si="158"/>
        <v>0</v>
      </c>
      <c r="K55" s="30">
        <f t="shared" si="158"/>
        <v>0</v>
      </c>
      <c r="M55" s="30">
        <f t="shared" si="158"/>
        <v>0</v>
      </c>
      <c r="O55" s="30">
        <f t="shared" si="158"/>
        <v>0</v>
      </c>
      <c r="Q55" s="30">
        <f t="shared" si="158"/>
        <v>0</v>
      </c>
      <c r="S55" s="30">
        <f t="shared" si="158"/>
        <v>0</v>
      </c>
      <c r="U55" s="30">
        <f t="shared" si="158"/>
        <v>0</v>
      </c>
      <c r="W55" s="30">
        <f t="shared" si="158"/>
        <v>0</v>
      </c>
      <c r="Y55" s="30">
        <f t="shared" si="158"/>
        <v>0</v>
      </c>
      <c r="AA55" s="30">
        <f t="shared" si="158"/>
        <v>0</v>
      </c>
      <c r="AC55" s="30">
        <f t="shared" si="158"/>
        <v>0</v>
      </c>
      <c r="AE55" s="30">
        <f t="shared" si="158"/>
        <v>0</v>
      </c>
      <c r="AG55" s="30">
        <f t="shared" si="158"/>
        <v>0</v>
      </c>
      <c r="AI55" s="30">
        <f t="shared" si="158"/>
        <v>0</v>
      </c>
      <c r="AK55" s="30">
        <f t="shared" si="158"/>
        <v>0</v>
      </c>
      <c r="AM55" s="30">
        <f t="shared" si="158"/>
        <v>0</v>
      </c>
      <c r="AO55" s="30">
        <f t="shared" si="158"/>
        <v>0</v>
      </c>
      <c r="AQ55" s="30">
        <f t="shared" si="158"/>
        <v>0</v>
      </c>
      <c r="AS55" s="30">
        <f t="shared" si="158"/>
        <v>0</v>
      </c>
      <c r="AU55" s="30">
        <f t="shared" si="158"/>
        <v>0</v>
      </c>
      <c r="AW55" s="30">
        <f t="shared" si="158"/>
        <v>0</v>
      </c>
      <c r="AY55" s="30">
        <f t="shared" si="158"/>
        <v>0</v>
      </c>
      <c r="BA55" s="30">
        <f t="shared" si="158"/>
        <v>0</v>
      </c>
      <c r="BC55" s="30">
        <f t="shared" si="158"/>
        <v>0</v>
      </c>
      <c r="BE55" s="30">
        <f t="shared" si="158"/>
        <v>0</v>
      </c>
      <c r="BG55" s="30">
        <f t="shared" si="158"/>
        <v>0</v>
      </c>
      <c r="BI55" s="30">
        <f t="shared" si="158"/>
        <v>0</v>
      </c>
      <c r="BK55" s="30">
        <f t="shared" si="158"/>
        <v>0</v>
      </c>
      <c r="BM55" s="30">
        <f t="shared" si="158"/>
        <v>0</v>
      </c>
      <c r="BO55" s="30">
        <f t="shared" si="158"/>
        <v>0</v>
      </c>
      <c r="BQ55" s="30">
        <f t="shared" si="158"/>
        <v>0</v>
      </c>
      <c r="BS55" s="30">
        <f t="shared" si="136"/>
        <v>0</v>
      </c>
      <c r="BU55" s="30">
        <f t="shared" si="136"/>
        <v>0</v>
      </c>
      <c r="BW55" s="30">
        <f t="shared" si="136"/>
        <v>0</v>
      </c>
      <c r="BY55" s="30">
        <f t="shared" si="136"/>
        <v>0</v>
      </c>
      <c r="CA55" s="30">
        <f t="shared" si="136"/>
        <v>0</v>
      </c>
      <c r="CC55" s="30">
        <f t="shared" si="136"/>
        <v>0</v>
      </c>
      <c r="CE55" s="30">
        <f t="shared" si="136"/>
        <v>0</v>
      </c>
      <c r="CG55" s="30">
        <f t="shared" si="136"/>
        <v>0</v>
      </c>
      <c r="CI55" s="30">
        <f t="shared" si="136"/>
        <v>0</v>
      </c>
      <c r="CK55" s="30">
        <f t="shared" si="136"/>
        <v>0</v>
      </c>
      <c r="CM55" s="30">
        <f t="shared" si="136"/>
        <v>0</v>
      </c>
      <c r="CO55" s="9"/>
    </row>
    <row r="56" spans="1:93" x14ac:dyDescent="0.2">
      <c r="A56" s="14"/>
      <c r="B56" t="s">
        <v>12</v>
      </c>
      <c r="C56" s="30">
        <f t="shared" si="157"/>
        <v>0</v>
      </c>
      <c r="E56" s="30">
        <f t="shared" si="157"/>
        <v>0</v>
      </c>
      <c r="G56" s="30">
        <f t="shared" si="158"/>
        <v>0</v>
      </c>
      <c r="I56" s="30">
        <f t="shared" si="158"/>
        <v>0</v>
      </c>
      <c r="K56" s="30">
        <f t="shared" si="158"/>
        <v>0</v>
      </c>
      <c r="M56" s="30">
        <f t="shared" si="158"/>
        <v>0</v>
      </c>
      <c r="O56" s="30">
        <f t="shared" si="158"/>
        <v>0</v>
      </c>
      <c r="Q56" s="30">
        <f t="shared" si="158"/>
        <v>0</v>
      </c>
      <c r="S56" s="30">
        <f t="shared" si="158"/>
        <v>0</v>
      </c>
      <c r="U56" s="30">
        <f t="shared" si="158"/>
        <v>0</v>
      </c>
      <c r="W56" s="30">
        <f t="shared" si="158"/>
        <v>0</v>
      </c>
      <c r="Y56" s="30">
        <f t="shared" si="158"/>
        <v>0</v>
      </c>
      <c r="AA56" s="30">
        <f t="shared" si="158"/>
        <v>0</v>
      </c>
      <c r="AC56" s="30">
        <f t="shared" si="158"/>
        <v>0</v>
      </c>
      <c r="AE56" s="30">
        <f t="shared" si="158"/>
        <v>0</v>
      </c>
      <c r="AG56" s="30">
        <f t="shared" si="158"/>
        <v>0</v>
      </c>
      <c r="AI56" s="30">
        <f t="shared" si="158"/>
        <v>0</v>
      </c>
      <c r="AK56" s="30">
        <f t="shared" si="158"/>
        <v>0</v>
      </c>
      <c r="AM56" s="30">
        <f t="shared" si="158"/>
        <v>0</v>
      </c>
      <c r="AO56" s="30">
        <f t="shared" si="158"/>
        <v>0</v>
      </c>
      <c r="AQ56" s="30">
        <f t="shared" si="158"/>
        <v>0</v>
      </c>
      <c r="AS56" s="30">
        <f t="shared" si="158"/>
        <v>0</v>
      </c>
      <c r="AU56" s="30">
        <f t="shared" si="158"/>
        <v>0</v>
      </c>
      <c r="AW56" s="30">
        <f t="shared" si="158"/>
        <v>0</v>
      </c>
      <c r="AY56" s="30">
        <f t="shared" si="158"/>
        <v>0</v>
      </c>
      <c r="BA56" s="30">
        <f t="shared" si="158"/>
        <v>0</v>
      </c>
      <c r="BC56" s="30">
        <f t="shared" si="158"/>
        <v>0</v>
      </c>
      <c r="BE56" s="30">
        <f t="shared" si="158"/>
        <v>0</v>
      </c>
      <c r="BG56" s="30">
        <f t="shared" si="158"/>
        <v>0</v>
      </c>
      <c r="BI56" s="30">
        <f t="shared" si="158"/>
        <v>0</v>
      </c>
      <c r="BK56" s="30">
        <f t="shared" si="158"/>
        <v>0</v>
      </c>
      <c r="BM56" s="30">
        <f t="shared" si="158"/>
        <v>0</v>
      </c>
      <c r="BO56" s="30">
        <f t="shared" si="158"/>
        <v>0</v>
      </c>
      <c r="BQ56" s="30">
        <f t="shared" si="158"/>
        <v>0</v>
      </c>
      <c r="BS56" s="30">
        <f t="shared" si="136"/>
        <v>0</v>
      </c>
      <c r="BU56" s="30">
        <f t="shared" si="136"/>
        <v>0</v>
      </c>
      <c r="BW56" s="30">
        <f t="shared" si="136"/>
        <v>0</v>
      </c>
      <c r="BY56" s="30">
        <f t="shared" si="136"/>
        <v>0</v>
      </c>
      <c r="CA56" s="30">
        <f t="shared" si="136"/>
        <v>0</v>
      </c>
      <c r="CC56" s="30">
        <f t="shared" si="136"/>
        <v>0</v>
      </c>
      <c r="CE56" s="30">
        <f t="shared" si="136"/>
        <v>0</v>
      </c>
      <c r="CG56" s="30">
        <f t="shared" si="136"/>
        <v>0</v>
      </c>
      <c r="CI56" s="30">
        <f t="shared" si="136"/>
        <v>0</v>
      </c>
      <c r="CK56" s="30">
        <f t="shared" si="136"/>
        <v>0</v>
      </c>
      <c r="CM56" s="30">
        <f t="shared" si="136"/>
        <v>0</v>
      </c>
      <c r="CO56" s="9"/>
    </row>
    <row r="57" spans="1:93" x14ac:dyDescent="0.2">
      <c r="A57" s="14"/>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row>
    <row r="58" spans="1:93" x14ac:dyDescent="0.2">
      <c r="A58" s="14"/>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row>
    <row r="59" spans="1:93" x14ac:dyDescent="0.2">
      <c r="A59" s="14"/>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row>
  </sheetData>
  <mergeCells count="341">
    <mergeCell ref="C8:D8"/>
    <mergeCell ref="Q8:R8"/>
    <mergeCell ref="B28:B29"/>
    <mergeCell ref="B31:B32"/>
    <mergeCell ref="B34:B35"/>
    <mergeCell ref="B37:B38"/>
    <mergeCell ref="B40:B41"/>
    <mergeCell ref="B43:B44"/>
    <mergeCell ref="B10:B11"/>
    <mergeCell ref="B13:B14"/>
    <mergeCell ref="B16:B17"/>
    <mergeCell ref="B19:B20"/>
    <mergeCell ref="B22:B23"/>
    <mergeCell ref="B25:B26"/>
    <mergeCell ref="S7:T7"/>
    <mergeCell ref="U7:V7"/>
    <mergeCell ref="W7:X7"/>
    <mergeCell ref="Y7:Z7"/>
    <mergeCell ref="AA7:AB7"/>
    <mergeCell ref="AC7:AD7"/>
    <mergeCell ref="I7:J7"/>
    <mergeCell ref="C7:D7"/>
    <mergeCell ref="E7:F7"/>
    <mergeCell ref="G7:H7"/>
    <mergeCell ref="K7:L7"/>
    <mergeCell ref="M7:N7"/>
    <mergeCell ref="O7:P7"/>
    <mergeCell ref="Q7:R7"/>
    <mergeCell ref="AQ7:AR7"/>
    <mergeCell ref="AS7:AT7"/>
    <mergeCell ref="AU7:AV7"/>
    <mergeCell ref="AW7:AX7"/>
    <mergeCell ref="AY7:AZ7"/>
    <mergeCell ref="BA7:BB7"/>
    <mergeCell ref="AE7:AF7"/>
    <mergeCell ref="AG7:AH7"/>
    <mergeCell ref="AI7:AJ7"/>
    <mergeCell ref="AK7:AL7"/>
    <mergeCell ref="AM7:AN7"/>
    <mergeCell ref="AO7:AP7"/>
    <mergeCell ref="CK7:CL7"/>
    <mergeCell ref="BO7:BP7"/>
    <mergeCell ref="BQ7:BR7"/>
    <mergeCell ref="BS7:BT7"/>
    <mergeCell ref="BU7:BV7"/>
    <mergeCell ref="BW7:BX7"/>
    <mergeCell ref="BY7:BZ7"/>
    <mergeCell ref="BC7:BD7"/>
    <mergeCell ref="BE7:BF7"/>
    <mergeCell ref="BG7:BH7"/>
    <mergeCell ref="BI7:BJ7"/>
    <mergeCell ref="BK7:BL7"/>
    <mergeCell ref="BM7:BN7"/>
    <mergeCell ref="D3:F3"/>
    <mergeCell ref="H3:J3"/>
    <mergeCell ref="CR6:CR9"/>
    <mergeCell ref="CS6:CS9"/>
    <mergeCell ref="CT6:CT9"/>
    <mergeCell ref="CU6:CU9"/>
    <mergeCell ref="CV6:CV9"/>
    <mergeCell ref="CR16:CR18"/>
    <mergeCell ref="CS16:CS18"/>
    <mergeCell ref="CT16:CT18"/>
    <mergeCell ref="CU16:CU18"/>
    <mergeCell ref="CV16:CV18"/>
    <mergeCell ref="H4:J5"/>
    <mergeCell ref="D4:F5"/>
    <mergeCell ref="CM7:CN7"/>
    <mergeCell ref="BU8:BV8"/>
    <mergeCell ref="BW8:BX8"/>
    <mergeCell ref="BY8:BZ8"/>
    <mergeCell ref="CA8:CB8"/>
    <mergeCell ref="CA7:CB7"/>
    <mergeCell ref="CC7:CD7"/>
    <mergeCell ref="CE7:CF7"/>
    <mergeCell ref="CG7:CH7"/>
    <mergeCell ref="CI7:CJ7"/>
    <mergeCell ref="CR25:CR27"/>
    <mergeCell ref="CS25:CS27"/>
    <mergeCell ref="CT25:CT27"/>
    <mergeCell ref="CU25:CU27"/>
    <mergeCell ref="CV25:CV27"/>
    <mergeCell ref="CR34:CR36"/>
    <mergeCell ref="CS34:CS36"/>
    <mergeCell ref="CT34:CT36"/>
    <mergeCell ref="CU34:CU36"/>
    <mergeCell ref="CV34:CV36"/>
    <mergeCell ref="CX6:CX9"/>
    <mergeCell ref="CY6:CY9"/>
    <mergeCell ref="CZ6:CZ9"/>
    <mergeCell ref="DA6:DA9"/>
    <mergeCell ref="DB6:DB9"/>
    <mergeCell ref="DC6:DC9"/>
    <mergeCell ref="DD6:DD9"/>
    <mergeCell ref="DE6:DE9"/>
    <mergeCell ref="DG6:DG9"/>
    <mergeCell ref="DH6:DH9"/>
    <mergeCell ref="DI6:DI9"/>
    <mergeCell ref="DJ6:DJ9"/>
    <mergeCell ref="DK6:DK9"/>
    <mergeCell ref="DL6:DL9"/>
    <mergeCell ref="DM6:DM9"/>
    <mergeCell ref="DP10:DP12"/>
    <mergeCell ref="CS10:CS12"/>
    <mergeCell ref="CT10:CT12"/>
    <mergeCell ref="CU10:CU12"/>
    <mergeCell ref="CV10:CV12"/>
    <mergeCell ref="CX10:CX12"/>
    <mergeCell ref="CY10:CY12"/>
    <mergeCell ref="CZ10:CZ12"/>
    <mergeCell ref="DA10:DA12"/>
    <mergeCell ref="DB10:DB12"/>
    <mergeCell ref="DC10:DC12"/>
    <mergeCell ref="DD10:DD12"/>
    <mergeCell ref="DE10:DE12"/>
    <mergeCell ref="DG10:DG12"/>
    <mergeCell ref="DH10:DH12"/>
    <mergeCell ref="DI10:DI12"/>
    <mergeCell ref="DJ10:DJ12"/>
    <mergeCell ref="DK10:DK12"/>
    <mergeCell ref="DL10:DL12"/>
    <mergeCell ref="DM10:DM12"/>
    <mergeCell ref="CR13:CR15"/>
    <mergeCell ref="CS13:CS15"/>
    <mergeCell ref="CT13:CT15"/>
    <mergeCell ref="CU13:CU15"/>
    <mergeCell ref="CV13:CV15"/>
    <mergeCell ref="CX13:CX15"/>
    <mergeCell ref="CY13:CY15"/>
    <mergeCell ref="CZ13:CZ15"/>
    <mergeCell ref="DA13:DA15"/>
    <mergeCell ref="DB13:DB15"/>
    <mergeCell ref="DC13:DC15"/>
    <mergeCell ref="DD13:DD15"/>
    <mergeCell ref="DE13:DE15"/>
    <mergeCell ref="DG13:DG15"/>
    <mergeCell ref="DH13:DH15"/>
    <mergeCell ref="DI13:DI15"/>
    <mergeCell ref="DJ13:DJ15"/>
    <mergeCell ref="DK13:DK15"/>
    <mergeCell ref="DL13:DL15"/>
    <mergeCell ref="DM13:DM15"/>
    <mergeCell ref="CX16:CX18"/>
    <mergeCell ref="CY16:CY18"/>
    <mergeCell ref="CZ16:CZ18"/>
    <mergeCell ref="DA16:DA18"/>
    <mergeCell ref="DB16:DB18"/>
    <mergeCell ref="DC16:DC18"/>
    <mergeCell ref="DD16:DD18"/>
    <mergeCell ref="DE16:DE18"/>
    <mergeCell ref="DG16:DG18"/>
    <mergeCell ref="DH16:DH18"/>
    <mergeCell ref="DI16:DI18"/>
    <mergeCell ref="DJ16:DJ18"/>
    <mergeCell ref="DK16:DK18"/>
    <mergeCell ref="DL16:DL18"/>
    <mergeCell ref="DM16:DM18"/>
    <mergeCell ref="CR19:CR21"/>
    <mergeCell ref="CS19:CS21"/>
    <mergeCell ref="CT19:CT21"/>
    <mergeCell ref="CU19:CU21"/>
    <mergeCell ref="CV19:CV21"/>
    <mergeCell ref="CX19:CX21"/>
    <mergeCell ref="CY19:CY21"/>
    <mergeCell ref="CZ19:CZ21"/>
    <mergeCell ref="DA19:DA21"/>
    <mergeCell ref="DB19:DB21"/>
    <mergeCell ref="DC19:DC21"/>
    <mergeCell ref="DD19:DD21"/>
    <mergeCell ref="DE19:DE21"/>
    <mergeCell ref="DG19:DG21"/>
    <mergeCell ref="DH19:DH21"/>
    <mergeCell ref="DI19:DI21"/>
    <mergeCell ref="DJ19:DJ21"/>
    <mergeCell ref="DK19:DK21"/>
    <mergeCell ref="DL19:DL21"/>
    <mergeCell ref="DM19:DM21"/>
    <mergeCell ref="CR22:CR24"/>
    <mergeCell ref="CS22:CS24"/>
    <mergeCell ref="CT22:CT24"/>
    <mergeCell ref="CU22:CU24"/>
    <mergeCell ref="CV22:CV24"/>
    <mergeCell ref="CX22:CX24"/>
    <mergeCell ref="CY22:CY24"/>
    <mergeCell ref="CZ22:CZ24"/>
    <mergeCell ref="DA22:DA24"/>
    <mergeCell ref="DB22:DB24"/>
    <mergeCell ref="DC22:DC24"/>
    <mergeCell ref="DD22:DD24"/>
    <mergeCell ref="DE22:DE24"/>
    <mergeCell ref="DG22:DG24"/>
    <mergeCell ref="DH22:DH24"/>
    <mergeCell ref="DI22:DI24"/>
    <mergeCell ref="DJ22:DJ24"/>
    <mergeCell ref="DK22:DK24"/>
    <mergeCell ref="DL22:DL24"/>
    <mergeCell ref="DM22:DM24"/>
    <mergeCell ref="CX25:CX27"/>
    <mergeCell ref="CY25:CY27"/>
    <mergeCell ref="CZ25:CZ27"/>
    <mergeCell ref="DA25:DA27"/>
    <mergeCell ref="DB25:DB27"/>
    <mergeCell ref="DC25:DC27"/>
    <mergeCell ref="DD25:DD27"/>
    <mergeCell ref="DE25:DE27"/>
    <mergeCell ref="DG25:DG27"/>
    <mergeCell ref="DH25:DH27"/>
    <mergeCell ref="DI25:DI27"/>
    <mergeCell ref="DJ25:DJ27"/>
    <mergeCell ref="DK25:DK27"/>
    <mergeCell ref="DL25:DL27"/>
    <mergeCell ref="DM25:DM27"/>
    <mergeCell ref="CR28:CR30"/>
    <mergeCell ref="CS28:CS30"/>
    <mergeCell ref="CT28:CT30"/>
    <mergeCell ref="CU28:CU30"/>
    <mergeCell ref="CV28:CV30"/>
    <mergeCell ref="CX28:CX30"/>
    <mergeCell ref="CY28:CY30"/>
    <mergeCell ref="CZ28:CZ30"/>
    <mergeCell ref="DA28:DA30"/>
    <mergeCell ref="DB28:DB30"/>
    <mergeCell ref="DC28:DC30"/>
    <mergeCell ref="DD28:DD30"/>
    <mergeCell ref="DE28:DE30"/>
    <mergeCell ref="DG28:DG30"/>
    <mergeCell ref="DH28:DH30"/>
    <mergeCell ref="DI28:DI30"/>
    <mergeCell ref="DJ28:DJ30"/>
    <mergeCell ref="DK28:DK30"/>
    <mergeCell ref="DL28:DL30"/>
    <mergeCell ref="DM28:DM30"/>
    <mergeCell ref="CR31:CR33"/>
    <mergeCell ref="CS31:CS33"/>
    <mergeCell ref="CT31:CT33"/>
    <mergeCell ref="CU31:CU33"/>
    <mergeCell ref="CV31:CV33"/>
    <mergeCell ref="CX31:CX33"/>
    <mergeCell ref="CY31:CY33"/>
    <mergeCell ref="CZ31:CZ33"/>
    <mergeCell ref="DA31:DA33"/>
    <mergeCell ref="DB31:DB33"/>
    <mergeCell ref="DC31:DC33"/>
    <mergeCell ref="DD31:DD33"/>
    <mergeCell ref="DE31:DE33"/>
    <mergeCell ref="DG31:DG33"/>
    <mergeCell ref="DH31:DH33"/>
    <mergeCell ref="DI31:DI33"/>
    <mergeCell ref="DJ31:DJ33"/>
    <mergeCell ref="DK31:DK33"/>
    <mergeCell ref="DL31:DL33"/>
    <mergeCell ref="DM31:DM33"/>
    <mergeCell ref="CX34:CX36"/>
    <mergeCell ref="CY34:CY36"/>
    <mergeCell ref="CZ34:CZ36"/>
    <mergeCell ref="DA34:DA36"/>
    <mergeCell ref="DB34:DB36"/>
    <mergeCell ref="DC34:DC36"/>
    <mergeCell ref="DD34:DD36"/>
    <mergeCell ref="DE34:DE36"/>
    <mergeCell ref="DG34:DG36"/>
    <mergeCell ref="DH34:DH36"/>
    <mergeCell ref="DI34:DI36"/>
    <mergeCell ref="DJ34:DJ36"/>
    <mergeCell ref="DK34:DK36"/>
    <mergeCell ref="DL34:DL36"/>
    <mergeCell ref="DM34:DM36"/>
    <mergeCell ref="CR37:CR39"/>
    <mergeCell ref="CS37:CS39"/>
    <mergeCell ref="CT37:CT39"/>
    <mergeCell ref="CU37:CU39"/>
    <mergeCell ref="CV37:CV39"/>
    <mergeCell ref="CX37:CX39"/>
    <mergeCell ref="CY37:CY39"/>
    <mergeCell ref="CZ37:CZ39"/>
    <mergeCell ref="DA37:DA39"/>
    <mergeCell ref="DB37:DB39"/>
    <mergeCell ref="DC37:DC39"/>
    <mergeCell ref="DD37:DD39"/>
    <mergeCell ref="DE37:DE39"/>
    <mergeCell ref="DG37:DG39"/>
    <mergeCell ref="DH37:DH39"/>
    <mergeCell ref="DI37:DI39"/>
    <mergeCell ref="DJ37:DJ39"/>
    <mergeCell ref="DK37:DK39"/>
    <mergeCell ref="DL37:DL39"/>
    <mergeCell ref="DM37:DM39"/>
    <mergeCell ref="CR40:CR42"/>
    <mergeCell ref="CS40:CS42"/>
    <mergeCell ref="CT40:CT42"/>
    <mergeCell ref="CU40:CU42"/>
    <mergeCell ref="CV40:CV42"/>
    <mergeCell ref="CX40:CX42"/>
    <mergeCell ref="CY40:CY42"/>
    <mergeCell ref="CZ40:CZ42"/>
    <mergeCell ref="DA40:DA42"/>
    <mergeCell ref="DB40:DB42"/>
    <mergeCell ref="DC40:DC42"/>
    <mergeCell ref="DD40:DD42"/>
    <mergeCell ref="DE40:DE42"/>
    <mergeCell ref="DG40:DG42"/>
    <mergeCell ref="DH40:DH42"/>
    <mergeCell ref="DI40:DI42"/>
    <mergeCell ref="DJ40:DJ42"/>
    <mergeCell ref="DK40:DK42"/>
    <mergeCell ref="DL40:DL42"/>
    <mergeCell ref="DM40:DM42"/>
    <mergeCell ref="DK43:DK45"/>
    <mergeCell ref="CR43:CR45"/>
    <mergeCell ref="CS43:CS45"/>
    <mergeCell ref="CT43:CT45"/>
    <mergeCell ref="CU43:CU45"/>
    <mergeCell ref="CV43:CV45"/>
    <mergeCell ref="CX43:CX45"/>
    <mergeCell ref="CY43:CY45"/>
    <mergeCell ref="CZ43:CZ45"/>
    <mergeCell ref="DA43:DA45"/>
    <mergeCell ref="DL43:DL45"/>
    <mergeCell ref="DM43:DM45"/>
    <mergeCell ref="CP4:CP9"/>
    <mergeCell ref="CP10:CP12"/>
    <mergeCell ref="CP13:CP15"/>
    <mergeCell ref="CP16:CP18"/>
    <mergeCell ref="CP19:CP21"/>
    <mergeCell ref="CP22:CP24"/>
    <mergeCell ref="CP25:CP27"/>
    <mergeCell ref="CP28:CP30"/>
    <mergeCell ref="CP31:CP33"/>
    <mergeCell ref="CP34:CP36"/>
    <mergeCell ref="CP37:CP39"/>
    <mergeCell ref="CP40:CP42"/>
    <mergeCell ref="CP43:CP45"/>
    <mergeCell ref="CR10:CR12"/>
    <mergeCell ref="DB43:DB45"/>
    <mergeCell ref="DC43:DC45"/>
    <mergeCell ref="DD43:DD45"/>
    <mergeCell ref="DE43:DE45"/>
    <mergeCell ref="DG43:DG45"/>
    <mergeCell ref="DH43:DH45"/>
    <mergeCell ref="DI43:DI45"/>
    <mergeCell ref="DJ43:DJ45"/>
  </mergeCells>
  <conditionalFormatting sqref="C10:CN45">
    <cfRule type="expression" dxfId="20" priority="2">
      <formula>COUNTIF(Férié,C$9)&gt;0</formula>
    </cfRule>
    <cfRule type="expression" dxfId="19" priority="3">
      <formula>WEEKDAY(C$9,2)&gt;6</formula>
    </cfRule>
    <cfRule type="expression" dxfId="18" priority="6">
      <formula>WEEKDAY(C$9,1)&gt;6</formula>
    </cfRule>
    <cfRule type="cellIs" dxfId="17" priority="14" operator="equal">
      <formula>0</formula>
    </cfRule>
  </conditionalFormatting>
  <conditionalFormatting sqref="C10:CN45">
    <cfRule type="cellIs" dxfId="16" priority="8" operator="equal">
      <formula>"Délégation"</formula>
    </cfRule>
    <cfRule type="cellIs" dxfId="15" priority="9" operator="equal">
      <formula>"Mal / At"</formula>
    </cfRule>
    <cfRule type="cellIs" dxfId="14" priority="10" operator="equal">
      <formula>"Vis méd"</formula>
    </cfRule>
    <cfRule type="cellIs" dxfId="13" priority="11" operator="equal">
      <formula>"Formation"</formula>
    </cfRule>
    <cfRule type="cellIs" dxfId="12" priority="12" operator="equal">
      <formula>"Congé"</formula>
    </cfRule>
    <cfRule type="cellIs" dxfId="11" priority="13" operator="equal">
      <formula>"Repos"</formula>
    </cfRule>
  </conditionalFormatting>
  <conditionalFormatting sqref="C9:CN9">
    <cfRule type="expression" dxfId="10" priority="4">
      <formula>COUNTIF(Férié,C$9)&gt;0</formula>
    </cfRule>
    <cfRule type="expression" dxfId="9" priority="5">
      <formula>WEEKDAY(C$9,2)&gt;6</formula>
    </cfRule>
    <cfRule type="expression" dxfId="8" priority="7">
      <formula>WEEKDAY(C$9,1)&gt;6</formula>
    </cfRule>
  </conditionalFormatting>
  <conditionalFormatting sqref="C49:CN56">
    <cfRule type="cellIs" dxfId="7" priority="1" operator="equal">
      <formula>0</formula>
    </cfRule>
  </conditionalFormatting>
  <hyperlinks>
    <hyperlink ref="AG1" r:id="rId1"/>
  </hyperlinks>
  <pageMargins left="0.31496062992125984" right="0.31496062992125984" top="0.31496062992125984" bottom="0.31496062992125984" header="0.31496062992125984" footer="0.31496062992125984"/>
  <pageSetup paperSize="9" orientation="landscape" r:id="rId2"/>
  <ignoredErrors>
    <ignoredError sqref="F9 D9 H9 P9 R9:CN9 N9 L9 J9" 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1026" r:id="rId5" name="Spinner 2">
              <controlPr defaultSize="0" autoPict="0">
                <anchor moveWithCells="1" sizeWithCells="1">
                  <from>
                    <xdr:col>2</xdr:col>
                    <xdr:colOff>200025</xdr:colOff>
                    <xdr:row>3</xdr:row>
                    <xdr:rowOff>9525</xdr:rowOff>
                  </from>
                  <to>
                    <xdr:col>3</xdr:col>
                    <xdr:colOff>0</xdr:colOff>
                    <xdr:row>5</xdr:row>
                    <xdr:rowOff>19050</xdr:rowOff>
                  </to>
                </anchor>
              </controlPr>
            </control>
          </mc:Choice>
        </mc:AlternateContent>
        <mc:AlternateContent xmlns:mc="http://schemas.openxmlformats.org/markup-compatibility/2006">
          <mc:Choice Requires="x14">
            <control shapeId="1027" r:id="rId6" name="Spinner 3">
              <controlPr defaultSize="0" autoPict="0">
                <anchor moveWithCells="1" sizeWithCells="1">
                  <from>
                    <xdr:col>6</xdr:col>
                    <xdr:colOff>209550</xdr:colOff>
                    <xdr:row>3</xdr:row>
                    <xdr:rowOff>9525</xdr:rowOff>
                  </from>
                  <to>
                    <xdr:col>7</xdr:col>
                    <xdr:colOff>9525</xdr:colOff>
                    <xdr:row>5</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11"/>
  <sheetViews>
    <sheetView workbookViewId="0">
      <selection activeCell="F18" sqref="F18"/>
    </sheetView>
  </sheetViews>
  <sheetFormatPr baseColWidth="10" defaultRowHeight="12.75" x14ac:dyDescent="0.2"/>
  <cols>
    <col min="1" max="1" width="11.42578125" bestFit="1" customWidth="1"/>
    <col min="2" max="3" width="11.5703125" bestFit="1" customWidth="1"/>
    <col min="4" max="4" width="20.7109375" customWidth="1"/>
    <col min="5" max="5" width="13" bestFit="1" customWidth="1"/>
  </cols>
  <sheetData>
    <row r="1" spans="1:10" ht="15" x14ac:dyDescent="0.2">
      <c r="F1" s="95" t="s">
        <v>66</v>
      </c>
      <c r="G1" s="96"/>
    </row>
    <row r="2" spans="1:10" ht="18" x14ac:dyDescent="0.2">
      <c r="A2" s="48" t="s">
        <v>74</v>
      </c>
      <c r="B2" s="49" t="s">
        <v>71</v>
      </c>
      <c r="C2" s="49" t="s">
        <v>72</v>
      </c>
      <c r="D2" s="49" t="s">
        <v>0</v>
      </c>
      <c r="E2" s="48" t="s">
        <v>17</v>
      </c>
      <c r="F2" s="50" t="s">
        <v>69</v>
      </c>
      <c r="G2" s="50" t="s">
        <v>67</v>
      </c>
      <c r="H2" s="51" t="s">
        <v>70</v>
      </c>
    </row>
    <row r="3" spans="1:10" x14ac:dyDescent="0.2">
      <c r="B3" s="114"/>
      <c r="C3" s="114"/>
      <c r="J3" t="s">
        <v>77</v>
      </c>
    </row>
    <row r="4" spans="1:10" x14ac:dyDescent="0.2">
      <c r="B4" s="114"/>
      <c r="C4" s="114"/>
    </row>
    <row r="5" spans="1:10" x14ac:dyDescent="0.2">
      <c r="B5" s="114"/>
      <c r="C5" s="114"/>
    </row>
    <row r="6" spans="1:10" x14ac:dyDescent="0.2">
      <c r="B6" s="114"/>
      <c r="C6" s="114"/>
    </row>
    <row r="7" spans="1:10" x14ac:dyDescent="0.2">
      <c r="B7" s="114"/>
      <c r="C7" s="114"/>
    </row>
    <row r="8" spans="1:10" x14ac:dyDescent="0.2">
      <c r="B8" s="114"/>
      <c r="C8" s="114"/>
    </row>
    <row r="9" spans="1:10" x14ac:dyDescent="0.2">
      <c r="B9" s="114"/>
      <c r="C9" s="114"/>
    </row>
    <row r="10" spans="1:10" x14ac:dyDescent="0.2">
      <c r="B10" s="114"/>
      <c r="C10" s="114"/>
    </row>
    <row r="11" spans="1:10" x14ac:dyDescent="0.2">
      <c r="B11" s="114"/>
      <c r="C11" s="114"/>
    </row>
  </sheetData>
  <mergeCells count="1">
    <mergeCell ref="F1:G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3:DD45"/>
  <sheetViews>
    <sheetView zoomScale="85" zoomScaleNormal="85" workbookViewId="0">
      <pane xSplit="2" ySplit="8" topLeftCell="CA9" activePane="bottomRight" state="frozen"/>
      <selection pane="topRight" activeCell="C1" sqref="C1"/>
      <selection pane="bottomLeft" activeCell="A7" sqref="A7"/>
      <selection pane="bottomRight" activeCell="DE35" sqref="DE35"/>
    </sheetView>
  </sheetViews>
  <sheetFormatPr baseColWidth="10" defaultRowHeight="12.75" x14ac:dyDescent="0.2"/>
  <cols>
    <col min="1" max="1" width="2.7109375" customWidth="1"/>
    <col min="2" max="2" width="18.7109375" customWidth="1"/>
    <col min="3" max="16" width="5.7109375" style="1" customWidth="1"/>
    <col min="17" max="17" width="5.7109375" customWidth="1"/>
    <col min="18" max="18" width="2.7109375" customWidth="1"/>
    <col min="19" max="33" width="5.7109375" customWidth="1"/>
    <col min="34" max="34" width="2.7109375" customWidth="1"/>
    <col min="35" max="49" width="5.7109375" customWidth="1"/>
    <col min="50" max="50" width="2.7109375" customWidth="1"/>
    <col min="51" max="65" width="5.7109375" customWidth="1"/>
    <col min="66" max="66" width="2.7109375" customWidth="1"/>
    <col min="67" max="81" width="5.7109375" customWidth="1"/>
    <col min="82" max="82" width="2.7109375" customWidth="1"/>
    <col min="83" max="83" width="17.7109375" customWidth="1"/>
    <col min="84" max="84" width="7.42578125" customWidth="1"/>
    <col min="85" max="85" width="2.7109375" customWidth="1"/>
    <col min="86" max="90" width="5.7109375" customWidth="1"/>
    <col min="91" max="91" width="2.7109375" customWidth="1"/>
    <col min="92" max="99" width="5.7109375" customWidth="1"/>
    <col min="100" max="100" width="2.7109375" customWidth="1"/>
    <col min="101" max="107" width="5.7109375" customWidth="1"/>
    <col min="108" max="108" width="2.7109375" customWidth="1"/>
  </cols>
  <sheetData>
    <row r="3" spans="1:108" x14ac:dyDescent="0.2">
      <c r="A3" s="27">
        <v>2014</v>
      </c>
      <c r="CW3" s="26" t="s">
        <v>31</v>
      </c>
    </row>
    <row r="4" spans="1:108" x14ac:dyDescent="0.2">
      <c r="A4" s="15"/>
      <c r="B4" s="14"/>
      <c r="C4" s="14"/>
      <c r="D4" s="14"/>
      <c r="E4" s="14"/>
      <c r="F4" s="14"/>
      <c r="G4" s="14"/>
      <c r="H4" s="14"/>
      <c r="I4" s="14"/>
      <c r="J4" s="14"/>
      <c r="K4" s="14"/>
      <c r="L4" s="14"/>
      <c r="M4" s="14"/>
      <c r="N4" s="14"/>
      <c r="O4" s="14"/>
      <c r="P4" s="14"/>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G4" s="24"/>
      <c r="CM4" s="24"/>
      <c r="CV4" s="24"/>
      <c r="DD4" s="24"/>
    </row>
    <row r="5" spans="1:108" ht="12.75" customHeight="1" x14ac:dyDescent="0.2">
      <c r="A5" s="15"/>
      <c r="B5" s="6">
        <f>A3+1</f>
        <v>2015</v>
      </c>
      <c r="C5" s="97">
        <f>C7</f>
        <v>42002</v>
      </c>
      <c r="D5" s="97"/>
      <c r="E5" s="101" t="str">
        <f>IF(E7="","",IF(DAY(E7)&gt;1,"",EDATE(E7,0)))</f>
        <v/>
      </c>
      <c r="F5" s="101"/>
      <c r="G5" s="101" t="str">
        <f t="shared" ref="G5" si="0">IF(G7="","",IF(DAY(G7)&gt;1,"",EDATE(G7,0)))</f>
        <v/>
      </c>
      <c r="H5" s="101"/>
      <c r="I5" s="101">
        <f t="shared" ref="I5" si="1">IF(I7="","",IF(DAY(I7)&gt;1,"",EDATE(I7,0)))</f>
        <v>42005</v>
      </c>
      <c r="J5" s="101"/>
      <c r="K5" s="101" t="str">
        <f>IF(K7="","",IF(DAY(K7)&gt;1,"",EDATE(K7,0)))</f>
        <v/>
      </c>
      <c r="L5" s="101"/>
      <c r="M5" s="101" t="str">
        <f t="shared" ref="M5" si="2">IF(M7="","",IF(DAY(M7)&gt;1,"",EDATE(M7,0)))</f>
        <v/>
      </c>
      <c r="N5" s="101"/>
      <c r="O5" s="101" t="str">
        <f t="shared" ref="O5" si="3">IF(O7="","",IF(DAY(O7)&gt;1,"",EDATE(O7,0)))</f>
        <v/>
      </c>
      <c r="P5" s="101"/>
      <c r="Q5" s="3"/>
      <c r="R5" s="9"/>
      <c r="S5" s="98">
        <f>S7</f>
        <v>42009</v>
      </c>
      <c r="T5" s="97"/>
      <c r="U5" s="97" t="str">
        <f>IF(U7="","",IF(DAY(U7)&gt;1,"",EDATE(U7,0)))</f>
        <v/>
      </c>
      <c r="V5" s="97"/>
      <c r="W5" s="97" t="str">
        <f t="shared" ref="W5" si="4">IF(W7="","",IF(DAY(W7)&gt;1,"",EDATE(W7,0)))</f>
        <v/>
      </c>
      <c r="X5" s="97"/>
      <c r="Y5" s="97" t="str">
        <f t="shared" ref="Y5" si="5">IF(Y7="","",IF(DAY(Y7)&gt;1,"",EDATE(Y7,0)))</f>
        <v/>
      </c>
      <c r="Z5" s="97"/>
      <c r="AA5" s="97" t="str">
        <f>IF(AA7="","",IF(DAY(AA7)&gt;1,"",EDATE(AA7,0)))</f>
        <v/>
      </c>
      <c r="AB5" s="97"/>
      <c r="AC5" s="97" t="str">
        <f t="shared" ref="AC5" si="6">IF(AC7="","",IF(DAY(AC7)&gt;1,"",EDATE(AC7,0)))</f>
        <v/>
      </c>
      <c r="AD5" s="97"/>
      <c r="AE5" s="97" t="str">
        <f t="shared" ref="AE5" si="7">IF(AE7="","",IF(DAY(AE7)&gt;1,"",EDATE(AE7,0)))</f>
        <v/>
      </c>
      <c r="AF5" s="97"/>
      <c r="AG5" s="3"/>
      <c r="AH5" s="9"/>
      <c r="AI5" s="98">
        <f>AI7</f>
        <v>42016</v>
      </c>
      <c r="AJ5" s="97"/>
      <c r="AK5" s="97" t="str">
        <f>IF(AK7="","",IF(DAY(AK7)&gt;1,"",EDATE(AK7,0)))</f>
        <v/>
      </c>
      <c r="AL5" s="97"/>
      <c r="AM5" s="97" t="str">
        <f t="shared" ref="AM5" si="8">IF(AM7="","",IF(DAY(AM7)&gt;1,"",EDATE(AM7,0)))</f>
        <v/>
      </c>
      <c r="AN5" s="97"/>
      <c r="AO5" s="97" t="str">
        <f t="shared" ref="AO5" si="9">IF(AO7="","",IF(DAY(AO7)&gt;1,"",EDATE(AO7,0)))</f>
        <v/>
      </c>
      <c r="AP5" s="97"/>
      <c r="AQ5" s="97" t="str">
        <f>IF(AQ7="","",IF(DAY(AQ7)&gt;1,"",EDATE(AQ7,0)))</f>
        <v/>
      </c>
      <c r="AR5" s="97"/>
      <c r="AS5" s="97" t="str">
        <f t="shared" ref="AS5" si="10">IF(AS7="","",IF(DAY(AS7)&gt;1,"",EDATE(AS7,0)))</f>
        <v/>
      </c>
      <c r="AT5" s="97"/>
      <c r="AU5" s="97" t="str">
        <f t="shared" ref="AU5" si="11">IF(AU7="","",IF(DAY(AU7)&gt;1,"",EDATE(AU7,0)))</f>
        <v/>
      </c>
      <c r="AV5" s="97"/>
      <c r="AW5" s="7"/>
      <c r="AX5" s="11"/>
      <c r="AY5" s="98">
        <f>AY7</f>
        <v>42023</v>
      </c>
      <c r="AZ5" s="97"/>
      <c r="BA5" s="97" t="str">
        <f>IF(BA7="","",IF(DAY(BA7)&gt;1,"",EDATE(BA7,0)))</f>
        <v/>
      </c>
      <c r="BB5" s="97"/>
      <c r="BC5" s="97" t="str">
        <f t="shared" ref="BC5" si="12">IF(BC7="","",IF(DAY(BC7)&gt;1,"",EDATE(BC7,0)))</f>
        <v/>
      </c>
      <c r="BD5" s="97"/>
      <c r="BE5" s="97" t="str">
        <f t="shared" ref="BE5" si="13">IF(BE7="","",IF(DAY(BE7)&gt;1,"",EDATE(BE7,0)))</f>
        <v/>
      </c>
      <c r="BF5" s="97"/>
      <c r="BG5" s="97" t="str">
        <f>IF(BG7="","",IF(DAY(BG7)&gt;1,"",EDATE(BG7,0)))</f>
        <v/>
      </c>
      <c r="BH5" s="97"/>
      <c r="BI5" s="97" t="str">
        <f t="shared" ref="BI5" si="14">IF(BI7="","",IF(DAY(BI7)&gt;1,"",EDATE(BI7,0)))</f>
        <v/>
      </c>
      <c r="BJ5" s="97"/>
      <c r="BK5" s="97" t="str">
        <f t="shared" ref="BK5" si="15">IF(BK7="","",IF(DAY(BK7)&gt;1,"",EDATE(BK7,0)))</f>
        <v/>
      </c>
      <c r="BL5" s="97"/>
      <c r="BM5" s="7"/>
      <c r="BN5" s="9"/>
      <c r="BO5" s="98">
        <f>BO7</f>
        <v>42030</v>
      </c>
      <c r="BP5" s="97"/>
      <c r="BQ5" s="97" t="str">
        <f>IF(BQ7="","",IF(DAY(BQ7)&gt;1,"",EDATE(BQ7,0)))</f>
        <v/>
      </c>
      <c r="BR5" s="97"/>
      <c r="BS5" s="97" t="str">
        <f t="shared" ref="BS5" si="16">IF(BS7="","",IF(DAY(BS7)&gt;1,"",EDATE(BS7,0)))</f>
        <v/>
      </c>
      <c r="BT5" s="97"/>
      <c r="BU5" s="97" t="str">
        <f t="shared" ref="BU5" si="17">IF(BU7="","",IF(DAY(BU7)&gt;1,"",EDATE(BU7,0)))</f>
        <v/>
      </c>
      <c r="BV5" s="97"/>
      <c r="BW5" s="97" t="str">
        <f>IF(BW7="","",IF(DAY(BW7)&gt;1,"",EDATE(BW7,0)))</f>
        <v/>
      </c>
      <c r="BX5" s="97"/>
      <c r="BY5" s="97" t="str">
        <f t="shared" ref="BY5" si="18">IF(BY7="","",IF(DAY(BY7)&gt;1,"",EDATE(BY7,0)))</f>
        <v/>
      </c>
      <c r="BZ5" s="97"/>
      <c r="CA5" s="97">
        <f t="shared" ref="CA5" si="19">IF(CA7="","",IF(DAY(CA7)&gt;1,"",EDATE(CA7,0)))</f>
        <v>42036</v>
      </c>
      <c r="CB5" s="97"/>
      <c r="CC5" s="7"/>
      <c r="CD5" s="12"/>
      <c r="CE5" s="29" t="s">
        <v>32</v>
      </c>
      <c r="CG5" s="24"/>
      <c r="CH5" s="84" t="s">
        <v>14</v>
      </c>
      <c r="CI5" s="84" t="s">
        <v>18</v>
      </c>
      <c r="CJ5" s="84" t="s">
        <v>16</v>
      </c>
      <c r="CK5" s="84" t="s">
        <v>19</v>
      </c>
      <c r="CL5" s="84" t="s">
        <v>15</v>
      </c>
      <c r="CM5" s="24"/>
      <c r="CN5" s="79" t="s">
        <v>5</v>
      </c>
      <c r="CO5" s="79" t="s">
        <v>6</v>
      </c>
      <c r="CP5" s="79" t="s">
        <v>7</v>
      </c>
      <c r="CQ5" s="79" t="s">
        <v>8</v>
      </c>
      <c r="CR5" s="79" t="s">
        <v>9</v>
      </c>
      <c r="CS5" s="79" t="s">
        <v>10</v>
      </c>
      <c r="CT5" s="79" t="s">
        <v>11</v>
      </c>
      <c r="CU5" s="79" t="s">
        <v>12</v>
      </c>
      <c r="CV5" s="24"/>
      <c r="CW5" s="79" t="s">
        <v>24</v>
      </c>
      <c r="CX5" s="79" t="s">
        <v>25</v>
      </c>
      <c r="CY5" s="79" t="s">
        <v>26</v>
      </c>
      <c r="CZ5" s="79" t="s">
        <v>27</v>
      </c>
      <c r="DA5" s="79" t="s">
        <v>28</v>
      </c>
      <c r="DB5" s="79" t="s">
        <v>29</v>
      </c>
      <c r="DC5" s="79" t="s">
        <v>30</v>
      </c>
      <c r="DD5" s="24"/>
    </row>
    <row r="6" spans="1:108" x14ac:dyDescent="0.2">
      <c r="A6" s="16"/>
      <c r="B6" s="4" t="s">
        <v>1</v>
      </c>
      <c r="C6" s="89">
        <v>53</v>
      </c>
      <c r="D6" s="86"/>
      <c r="E6" s="86"/>
      <c r="F6" s="86"/>
      <c r="G6" s="86"/>
      <c r="H6" s="86"/>
      <c r="I6" s="86"/>
      <c r="J6" s="86"/>
      <c r="K6" s="86"/>
      <c r="L6" s="86"/>
      <c r="M6" s="86"/>
      <c r="N6" s="86"/>
      <c r="O6" s="86"/>
      <c r="P6" s="86"/>
      <c r="Q6" s="87"/>
      <c r="R6" s="10"/>
      <c r="S6" s="89">
        <f>WEEKNUM(S7)</f>
        <v>2</v>
      </c>
      <c r="T6" s="86"/>
      <c r="U6" s="86"/>
      <c r="V6" s="86"/>
      <c r="W6" s="86"/>
      <c r="X6" s="86"/>
      <c r="Y6" s="86"/>
      <c r="Z6" s="86"/>
      <c r="AA6" s="86"/>
      <c r="AB6" s="86"/>
      <c r="AC6" s="86"/>
      <c r="AD6" s="86"/>
      <c r="AE6" s="86"/>
      <c r="AF6" s="86"/>
      <c r="AG6" s="87"/>
      <c r="AH6" s="10"/>
      <c r="AI6" s="89">
        <f>S6+1</f>
        <v>3</v>
      </c>
      <c r="AJ6" s="86"/>
      <c r="AK6" s="86"/>
      <c r="AL6" s="86"/>
      <c r="AM6" s="86"/>
      <c r="AN6" s="86"/>
      <c r="AO6" s="86"/>
      <c r="AP6" s="86"/>
      <c r="AQ6" s="86"/>
      <c r="AR6" s="86"/>
      <c r="AS6" s="86"/>
      <c r="AT6" s="86"/>
      <c r="AU6" s="86"/>
      <c r="AV6" s="86"/>
      <c r="AW6" s="87"/>
      <c r="AX6" s="10"/>
      <c r="AY6" s="89">
        <f>AI6+1</f>
        <v>4</v>
      </c>
      <c r="AZ6" s="86"/>
      <c r="BA6" s="86"/>
      <c r="BB6" s="86"/>
      <c r="BC6" s="86"/>
      <c r="BD6" s="86"/>
      <c r="BE6" s="86"/>
      <c r="BF6" s="86"/>
      <c r="BG6" s="86"/>
      <c r="BH6" s="86"/>
      <c r="BI6" s="86"/>
      <c r="BJ6" s="86"/>
      <c r="BK6" s="86"/>
      <c r="BL6" s="86"/>
      <c r="BM6" s="87"/>
      <c r="BN6" s="10"/>
      <c r="BO6" s="89">
        <f>AY6+1</f>
        <v>5</v>
      </c>
      <c r="BP6" s="86"/>
      <c r="BQ6" s="86"/>
      <c r="BR6" s="86"/>
      <c r="BS6" s="86"/>
      <c r="BT6" s="86"/>
      <c r="BU6" s="86"/>
      <c r="BV6" s="86"/>
      <c r="BW6" s="86"/>
      <c r="BX6" s="86"/>
      <c r="BY6" s="86"/>
      <c r="BZ6" s="86"/>
      <c r="CA6" s="86"/>
      <c r="CB6" s="86"/>
      <c r="CC6" s="87"/>
      <c r="CD6" s="13"/>
      <c r="CE6" s="29" t="s">
        <v>34</v>
      </c>
      <c r="CG6" s="24"/>
      <c r="CH6" s="84"/>
      <c r="CI6" s="84"/>
      <c r="CJ6" s="84"/>
      <c r="CK6" s="84"/>
      <c r="CL6" s="84"/>
      <c r="CM6" s="24"/>
      <c r="CN6" s="79"/>
      <c r="CO6" s="79"/>
      <c r="CP6" s="79"/>
      <c r="CQ6" s="79"/>
      <c r="CR6" s="79"/>
      <c r="CS6" s="79"/>
      <c r="CT6" s="79"/>
      <c r="CU6" s="79"/>
      <c r="CV6" s="24"/>
      <c r="CW6" s="79"/>
      <c r="CX6" s="79"/>
      <c r="CY6" s="79"/>
      <c r="CZ6" s="79"/>
      <c r="DA6" s="79"/>
      <c r="DB6" s="79"/>
      <c r="DC6" s="79"/>
      <c r="DD6" s="24"/>
    </row>
    <row r="7" spans="1:108" ht="12.75" customHeight="1" x14ac:dyDescent="0.2">
      <c r="A7" s="17"/>
      <c r="B7" s="18"/>
      <c r="C7" s="106">
        <f>DATE(A3,1,3)-WEEKDAY(DATE(A3,1,3))-5+(7*C6)</f>
        <v>42002</v>
      </c>
      <c r="D7" s="107"/>
      <c r="E7" s="108">
        <f>C7+1</f>
        <v>42003</v>
      </c>
      <c r="F7" s="107"/>
      <c r="G7" s="108">
        <f>E7+1</f>
        <v>42004</v>
      </c>
      <c r="H7" s="107"/>
      <c r="I7" s="108">
        <f t="shared" ref="I7" si="20">G7+1</f>
        <v>42005</v>
      </c>
      <c r="J7" s="107"/>
      <c r="K7" s="108">
        <f t="shared" ref="K7" si="21">I7+1</f>
        <v>42006</v>
      </c>
      <c r="L7" s="107"/>
      <c r="M7" s="108">
        <f t="shared" ref="M7" si="22">K7+1</f>
        <v>42007</v>
      </c>
      <c r="N7" s="107"/>
      <c r="O7" s="108">
        <f t="shared" ref="O7" si="23">M7+1</f>
        <v>42008</v>
      </c>
      <c r="P7" s="107"/>
      <c r="Q7" s="109" t="s">
        <v>13</v>
      </c>
      <c r="R7" s="11"/>
      <c r="S7" s="106">
        <f>O7+1</f>
        <v>42009</v>
      </c>
      <c r="T7" s="107"/>
      <c r="U7" s="108">
        <f>S7+1</f>
        <v>42010</v>
      </c>
      <c r="V7" s="107"/>
      <c r="W7" s="108">
        <f>U7+1</f>
        <v>42011</v>
      </c>
      <c r="X7" s="107"/>
      <c r="Y7" s="108">
        <f t="shared" ref="Y7" si="24">W7+1</f>
        <v>42012</v>
      </c>
      <c r="Z7" s="107"/>
      <c r="AA7" s="108">
        <f t="shared" ref="AA7" si="25">Y7+1</f>
        <v>42013</v>
      </c>
      <c r="AB7" s="107"/>
      <c r="AC7" s="108">
        <f t="shared" ref="AC7" si="26">AA7+1</f>
        <v>42014</v>
      </c>
      <c r="AD7" s="107"/>
      <c r="AE7" s="108">
        <f t="shared" ref="AE7" si="27">AC7+1</f>
        <v>42015</v>
      </c>
      <c r="AF7" s="107"/>
      <c r="AG7" s="109" t="s">
        <v>13</v>
      </c>
      <c r="AH7" s="11"/>
      <c r="AI7" s="106">
        <f>AE7+1</f>
        <v>42016</v>
      </c>
      <c r="AJ7" s="107"/>
      <c r="AK7" s="108">
        <f>AI7+1</f>
        <v>42017</v>
      </c>
      <c r="AL7" s="107"/>
      <c r="AM7" s="108">
        <f>AK7+1</f>
        <v>42018</v>
      </c>
      <c r="AN7" s="107"/>
      <c r="AO7" s="108">
        <f t="shared" ref="AO7" si="28">AM7+1</f>
        <v>42019</v>
      </c>
      <c r="AP7" s="107"/>
      <c r="AQ7" s="108">
        <f t="shared" ref="AQ7" si="29">AO7+1</f>
        <v>42020</v>
      </c>
      <c r="AR7" s="107"/>
      <c r="AS7" s="108">
        <f t="shared" ref="AS7" si="30">AQ7+1</f>
        <v>42021</v>
      </c>
      <c r="AT7" s="107"/>
      <c r="AU7" s="108">
        <f t="shared" ref="AU7" si="31">AS7+1</f>
        <v>42022</v>
      </c>
      <c r="AV7" s="107"/>
      <c r="AW7" s="109" t="s">
        <v>13</v>
      </c>
      <c r="AX7" s="11"/>
      <c r="AY7" s="106">
        <f>AU7+1</f>
        <v>42023</v>
      </c>
      <c r="AZ7" s="107"/>
      <c r="BA7" s="108">
        <f>AY7+1</f>
        <v>42024</v>
      </c>
      <c r="BB7" s="107"/>
      <c r="BC7" s="108">
        <f>BA7+1</f>
        <v>42025</v>
      </c>
      <c r="BD7" s="107"/>
      <c r="BE7" s="108">
        <f t="shared" ref="BE7" si="32">BC7+1</f>
        <v>42026</v>
      </c>
      <c r="BF7" s="107"/>
      <c r="BG7" s="108">
        <f t="shared" ref="BG7" si="33">BE7+1</f>
        <v>42027</v>
      </c>
      <c r="BH7" s="107"/>
      <c r="BI7" s="108">
        <f t="shared" ref="BI7" si="34">BG7+1</f>
        <v>42028</v>
      </c>
      <c r="BJ7" s="107"/>
      <c r="BK7" s="108">
        <f t="shared" ref="BK7" si="35">BI7+1</f>
        <v>42029</v>
      </c>
      <c r="BL7" s="107"/>
      <c r="BM7" s="109" t="s">
        <v>13</v>
      </c>
      <c r="BN7" s="11"/>
      <c r="BO7" s="106">
        <f>BK7+1</f>
        <v>42030</v>
      </c>
      <c r="BP7" s="107"/>
      <c r="BQ7" s="108">
        <f>BO7+1</f>
        <v>42031</v>
      </c>
      <c r="BR7" s="107"/>
      <c r="BS7" s="108">
        <f>BQ7+1</f>
        <v>42032</v>
      </c>
      <c r="BT7" s="107"/>
      <c r="BU7" s="108">
        <f t="shared" ref="BU7" si="36">BS7+1</f>
        <v>42033</v>
      </c>
      <c r="BV7" s="107"/>
      <c r="BW7" s="108">
        <f t="shared" ref="BW7" si="37">BU7+1</f>
        <v>42034</v>
      </c>
      <c r="BX7" s="107"/>
      <c r="BY7" s="108">
        <f t="shared" ref="BY7" si="38">BW7+1</f>
        <v>42035</v>
      </c>
      <c r="BZ7" s="107"/>
      <c r="CA7" s="108">
        <f t="shared" ref="CA7" si="39">BY7+1</f>
        <v>42036</v>
      </c>
      <c r="CB7" s="107"/>
      <c r="CC7" s="109" t="s">
        <v>13</v>
      </c>
      <c r="CD7" s="12"/>
      <c r="CE7" s="29" t="s">
        <v>33</v>
      </c>
      <c r="CG7" s="24"/>
      <c r="CH7" s="84"/>
      <c r="CI7" s="84"/>
      <c r="CJ7" s="84"/>
      <c r="CK7" s="84"/>
      <c r="CL7" s="84"/>
      <c r="CM7" s="24"/>
      <c r="CN7" s="79"/>
      <c r="CO7" s="79"/>
      <c r="CP7" s="79"/>
      <c r="CQ7" s="79"/>
      <c r="CR7" s="79"/>
      <c r="CS7" s="79"/>
      <c r="CT7" s="79"/>
      <c r="CU7" s="79"/>
      <c r="CV7" s="24"/>
      <c r="CW7" s="79"/>
      <c r="CX7" s="79"/>
      <c r="CY7" s="79"/>
      <c r="CZ7" s="79"/>
      <c r="DA7" s="79"/>
      <c r="DB7" s="79"/>
      <c r="DC7" s="79"/>
      <c r="DD7" s="24"/>
    </row>
    <row r="8" spans="1:108" x14ac:dyDescent="0.2">
      <c r="A8" s="17"/>
      <c r="B8" s="5" t="s">
        <v>23</v>
      </c>
      <c r="C8" s="111">
        <f>C7</f>
        <v>42002</v>
      </c>
      <c r="D8" s="112"/>
      <c r="E8" s="113">
        <f>E7</f>
        <v>42003</v>
      </c>
      <c r="F8" s="112"/>
      <c r="G8" s="113">
        <f t="shared" ref="G8" si="40">G7</f>
        <v>42004</v>
      </c>
      <c r="H8" s="112"/>
      <c r="I8" s="113">
        <f t="shared" ref="I8" si="41">I7</f>
        <v>42005</v>
      </c>
      <c r="J8" s="112"/>
      <c r="K8" s="113">
        <f t="shared" ref="K8" si="42">K7</f>
        <v>42006</v>
      </c>
      <c r="L8" s="112"/>
      <c r="M8" s="113">
        <f t="shared" ref="M8" si="43">M7</f>
        <v>42007</v>
      </c>
      <c r="N8" s="112"/>
      <c r="O8" s="113">
        <f t="shared" ref="O8" si="44">O7</f>
        <v>42008</v>
      </c>
      <c r="P8" s="112"/>
      <c r="Q8" s="110"/>
      <c r="R8" s="11"/>
      <c r="S8" s="111">
        <f>S7</f>
        <v>42009</v>
      </c>
      <c r="T8" s="112"/>
      <c r="U8" s="113">
        <f t="shared" ref="U8" si="45">U7</f>
        <v>42010</v>
      </c>
      <c r="V8" s="112"/>
      <c r="W8" s="113">
        <f t="shared" ref="W8" si="46">W7</f>
        <v>42011</v>
      </c>
      <c r="X8" s="112"/>
      <c r="Y8" s="113">
        <f t="shared" ref="Y8" si="47">Y7</f>
        <v>42012</v>
      </c>
      <c r="Z8" s="112"/>
      <c r="AA8" s="113">
        <f t="shared" ref="AA8" si="48">AA7</f>
        <v>42013</v>
      </c>
      <c r="AB8" s="112"/>
      <c r="AC8" s="113">
        <f t="shared" ref="AC8" si="49">AC7</f>
        <v>42014</v>
      </c>
      <c r="AD8" s="112"/>
      <c r="AE8" s="113">
        <f t="shared" ref="AE8" si="50">AE7</f>
        <v>42015</v>
      </c>
      <c r="AF8" s="112"/>
      <c r="AG8" s="110"/>
      <c r="AH8" s="11"/>
      <c r="AI8" s="111">
        <f>AI7</f>
        <v>42016</v>
      </c>
      <c r="AJ8" s="112"/>
      <c r="AK8" s="113">
        <f t="shared" ref="AK8" si="51">AK7</f>
        <v>42017</v>
      </c>
      <c r="AL8" s="112"/>
      <c r="AM8" s="113">
        <f t="shared" ref="AM8" si="52">AM7</f>
        <v>42018</v>
      </c>
      <c r="AN8" s="112"/>
      <c r="AO8" s="113">
        <f t="shared" ref="AO8" si="53">AO7</f>
        <v>42019</v>
      </c>
      <c r="AP8" s="112"/>
      <c r="AQ8" s="113">
        <f t="shared" ref="AQ8" si="54">AQ7</f>
        <v>42020</v>
      </c>
      <c r="AR8" s="112"/>
      <c r="AS8" s="113">
        <f t="shared" ref="AS8" si="55">AS7</f>
        <v>42021</v>
      </c>
      <c r="AT8" s="112"/>
      <c r="AU8" s="113">
        <f t="shared" ref="AU8" si="56">AU7</f>
        <v>42022</v>
      </c>
      <c r="AV8" s="112"/>
      <c r="AW8" s="110"/>
      <c r="AX8" s="11"/>
      <c r="AY8" s="111">
        <f>AY7</f>
        <v>42023</v>
      </c>
      <c r="AZ8" s="112"/>
      <c r="BA8" s="113">
        <f t="shared" ref="BA8" si="57">BA7</f>
        <v>42024</v>
      </c>
      <c r="BB8" s="112"/>
      <c r="BC8" s="113">
        <f t="shared" ref="BC8" si="58">BC7</f>
        <v>42025</v>
      </c>
      <c r="BD8" s="112"/>
      <c r="BE8" s="113">
        <f t="shared" ref="BE8" si="59">BE7</f>
        <v>42026</v>
      </c>
      <c r="BF8" s="112"/>
      <c r="BG8" s="113">
        <f t="shared" ref="BG8" si="60">BG7</f>
        <v>42027</v>
      </c>
      <c r="BH8" s="112"/>
      <c r="BI8" s="113">
        <f t="shared" ref="BI8" si="61">BI7</f>
        <v>42028</v>
      </c>
      <c r="BJ8" s="112"/>
      <c r="BK8" s="113">
        <f t="shared" ref="BK8" si="62">BK7</f>
        <v>42029</v>
      </c>
      <c r="BL8" s="112"/>
      <c r="BM8" s="110"/>
      <c r="BN8" s="11"/>
      <c r="BO8" s="111">
        <f>BO7</f>
        <v>42030</v>
      </c>
      <c r="BP8" s="112"/>
      <c r="BQ8" s="113">
        <f t="shared" ref="BQ8" si="63">BQ7</f>
        <v>42031</v>
      </c>
      <c r="BR8" s="112"/>
      <c r="BS8" s="113">
        <f t="shared" ref="BS8" si="64">BS7</f>
        <v>42032</v>
      </c>
      <c r="BT8" s="112"/>
      <c r="BU8" s="113">
        <f t="shared" ref="BU8" si="65">BU7</f>
        <v>42033</v>
      </c>
      <c r="BV8" s="112"/>
      <c r="BW8" s="113">
        <f t="shared" ref="BW8" si="66">BW7</f>
        <v>42034</v>
      </c>
      <c r="BX8" s="112"/>
      <c r="BY8" s="113">
        <f t="shared" ref="BY8" si="67">BY7</f>
        <v>42035</v>
      </c>
      <c r="BZ8" s="112"/>
      <c r="CA8" s="113">
        <f t="shared" ref="CA8" si="68">CA7</f>
        <v>42036</v>
      </c>
      <c r="CB8" s="112"/>
      <c r="CC8" s="110"/>
      <c r="CD8" s="12"/>
      <c r="CG8" s="24"/>
      <c r="CH8" s="84"/>
      <c r="CI8" s="84"/>
      <c r="CJ8" s="84"/>
      <c r="CK8" s="84"/>
      <c r="CL8" s="84"/>
      <c r="CM8" s="24"/>
      <c r="CN8" s="79"/>
      <c r="CO8" s="79"/>
      <c r="CP8" s="79"/>
      <c r="CQ8" s="79"/>
      <c r="CR8" s="79"/>
      <c r="CS8" s="79"/>
      <c r="CT8" s="79"/>
      <c r="CU8" s="79"/>
      <c r="CV8" s="24"/>
      <c r="CW8" s="79"/>
      <c r="CX8" s="79"/>
      <c r="CY8" s="79"/>
      <c r="CZ8" s="79"/>
      <c r="DA8" s="79"/>
      <c r="DB8" s="79"/>
      <c r="DC8" s="79"/>
      <c r="DD8" s="24"/>
    </row>
    <row r="9" spans="1:108" x14ac:dyDescent="0.2">
      <c r="A9" s="17"/>
      <c r="B9" s="99" t="str">
        <f>Param!$D$2</f>
        <v>Personne 01</v>
      </c>
      <c r="C9" s="19"/>
      <c r="D9" s="20"/>
      <c r="E9" s="19">
        <v>0.33333333333333331</v>
      </c>
      <c r="F9" s="20">
        <v>0.83333333333333337</v>
      </c>
      <c r="G9" s="19">
        <v>0.33333333333333331</v>
      </c>
      <c r="H9" s="20">
        <v>0.83333333333333337</v>
      </c>
      <c r="I9" s="19"/>
      <c r="J9" s="20"/>
      <c r="K9" s="19"/>
      <c r="L9" s="20"/>
      <c r="M9" s="19">
        <v>0.375</v>
      </c>
      <c r="N9" s="20">
        <v>0.70833333333333337</v>
      </c>
      <c r="O9" s="19">
        <v>0.375</v>
      </c>
      <c r="P9" s="20">
        <v>0.70833333333333337</v>
      </c>
      <c r="Q9" s="105">
        <f>D11+F11+H11+J11+L11+N11+P11</f>
        <v>1.666666666666667</v>
      </c>
      <c r="R9" s="11"/>
      <c r="S9" s="22">
        <v>0.33333333333333331</v>
      </c>
      <c r="T9" s="20">
        <v>0.83333333333333337</v>
      </c>
      <c r="U9" s="19"/>
      <c r="V9" s="20"/>
      <c r="W9" s="19"/>
      <c r="X9" s="20"/>
      <c r="Y9" s="19">
        <v>0.375</v>
      </c>
      <c r="Z9" s="20">
        <v>0.83333333333333337</v>
      </c>
      <c r="AA9" s="19">
        <v>0.33333333333333331</v>
      </c>
      <c r="AB9" s="20">
        <v>0.83333333333333337</v>
      </c>
      <c r="AC9" s="19"/>
      <c r="AD9" s="20"/>
      <c r="AE9" s="19"/>
      <c r="AF9" s="20"/>
      <c r="AG9" s="105">
        <f>T11+V11+X11+Z11+AB11+AD11+AF11</f>
        <v>1.4583333333333335</v>
      </c>
      <c r="AH9" s="11"/>
      <c r="AI9" s="22"/>
      <c r="AJ9" s="20"/>
      <c r="AK9" s="19">
        <v>0.33333333333333331</v>
      </c>
      <c r="AL9" s="20">
        <v>0.83333333333333337</v>
      </c>
      <c r="AM9" s="19">
        <v>0.33333333333333331</v>
      </c>
      <c r="AN9" s="20">
        <v>0.83333333333333337</v>
      </c>
      <c r="AO9" s="19"/>
      <c r="AP9" s="20"/>
      <c r="AQ9" s="19"/>
      <c r="AR9" s="20"/>
      <c r="AS9" s="19">
        <v>0.375</v>
      </c>
      <c r="AT9" s="20">
        <v>0.70833333333333337</v>
      </c>
      <c r="AU9" s="19">
        <v>0.375</v>
      </c>
      <c r="AV9" s="20">
        <v>0.70833333333333337</v>
      </c>
      <c r="AW9" s="105">
        <f>AJ11+AL11+AN11+AP11+AR11+AT11+AV11</f>
        <v>1.666666666666667</v>
      </c>
      <c r="AX9" s="11"/>
      <c r="AY9" s="22">
        <v>0.33333333333333331</v>
      </c>
      <c r="AZ9" s="20">
        <v>0.83333333333333337</v>
      </c>
      <c r="BA9" s="19"/>
      <c r="BB9" s="20"/>
      <c r="BC9" s="19"/>
      <c r="BD9" s="20"/>
      <c r="BE9" s="19">
        <v>0.33333333333333331</v>
      </c>
      <c r="BF9" s="20">
        <v>0.83333333333333337</v>
      </c>
      <c r="BG9" s="19">
        <v>0.33333333333333331</v>
      </c>
      <c r="BH9" s="20">
        <v>0.83333333333333337</v>
      </c>
      <c r="BI9" s="19"/>
      <c r="BJ9" s="20"/>
      <c r="BK9" s="19"/>
      <c r="BL9" s="20"/>
      <c r="BM9" s="105">
        <f>AZ11+BB11+BD11+BF11+BH11+BJ11+BL11</f>
        <v>1.5</v>
      </c>
      <c r="BN9" s="11"/>
      <c r="BO9" s="22"/>
      <c r="BP9" s="20"/>
      <c r="BQ9" s="19">
        <v>0.33333333333333331</v>
      </c>
      <c r="BR9" s="20">
        <v>0.83333333333333337</v>
      </c>
      <c r="BS9" s="19">
        <v>0.33333333333333331</v>
      </c>
      <c r="BT9" s="20">
        <v>0.83333333333333337</v>
      </c>
      <c r="BU9" s="19"/>
      <c r="BV9" s="20"/>
      <c r="BW9" s="19"/>
      <c r="BX9" s="20"/>
      <c r="BY9" s="19">
        <v>0.375</v>
      </c>
      <c r="BZ9" s="20">
        <v>0.70833333333333337</v>
      </c>
      <c r="CA9" s="19">
        <v>0.375</v>
      </c>
      <c r="CB9" s="20">
        <v>0.70833333333333337</v>
      </c>
      <c r="CC9" s="105">
        <f>BP11+BR11+BT11+BV11+BX11+BZ11+CB11</f>
        <v>1.666666666666667</v>
      </c>
      <c r="CD9" s="12"/>
      <c r="CE9" t="s">
        <v>35</v>
      </c>
      <c r="CG9" s="24"/>
      <c r="CH9" s="74">
        <f>COUNTIF($C10:$CB10,$CH$5)</f>
        <v>17</v>
      </c>
      <c r="CI9" s="74">
        <f>COUNTIF($C10:$CB10,$CI$5)</f>
        <v>0</v>
      </c>
      <c r="CJ9" s="74">
        <f>COUNTIF($C10:$CB10,$CJ$5)</f>
        <v>0</v>
      </c>
      <c r="CK9" s="74">
        <f>COUNTIF($C10:$CB10,$CK$5)</f>
        <v>0</v>
      </c>
      <c r="CL9" s="74">
        <f>COUNTIF($C10:$CB10,$CL$5)</f>
        <v>0</v>
      </c>
      <c r="CM9" s="24"/>
      <c r="CN9" s="74">
        <f>COUNTIF($C11:$CB11,$CN$5)</f>
        <v>4</v>
      </c>
      <c r="CO9" s="74">
        <f>COUNTIF($C11:$CB11,$CO$5)</f>
        <v>0</v>
      </c>
      <c r="CP9" s="74">
        <f>COUNTIF($C11:$CB11,$CP$5)</f>
        <v>0</v>
      </c>
      <c r="CQ9" s="74">
        <f>COUNTIF($C11:$CB11,$CQ$5)</f>
        <v>4</v>
      </c>
      <c r="CR9" s="74">
        <f>COUNTIF($C11:$CB11,$CR$5)</f>
        <v>4</v>
      </c>
      <c r="CS9" s="74">
        <f>COUNTIF($C11:$CB11,$CS$5)</f>
        <v>3</v>
      </c>
      <c r="CT9" s="74">
        <f>COUNTIF($C11:$CB11,$CT$5)</f>
        <v>3</v>
      </c>
      <c r="CU9" s="74">
        <f>COUNTIF($C11:$CB11,$CU$5)</f>
        <v>0</v>
      </c>
      <c r="CV9" s="24"/>
      <c r="CW9" s="82"/>
      <c r="CX9" s="74"/>
      <c r="CY9" s="74"/>
      <c r="CZ9" s="74"/>
      <c r="DA9" s="74"/>
      <c r="DB9" s="74"/>
      <c r="DC9" s="74"/>
      <c r="DD9" s="24"/>
    </row>
    <row r="10" spans="1:108" x14ac:dyDescent="0.2">
      <c r="A10" s="17"/>
      <c r="B10" s="100"/>
      <c r="C10" s="104" t="s">
        <v>14</v>
      </c>
      <c r="D10" s="103"/>
      <c r="E10" s="104"/>
      <c r="F10" s="103"/>
      <c r="G10" s="104"/>
      <c r="H10" s="103"/>
      <c r="I10" s="104" t="s">
        <v>14</v>
      </c>
      <c r="J10" s="103"/>
      <c r="K10" s="104" t="s">
        <v>14</v>
      </c>
      <c r="L10" s="103"/>
      <c r="M10" s="104"/>
      <c r="N10" s="103"/>
      <c r="O10" s="104"/>
      <c r="P10" s="103"/>
      <c r="Q10" s="105"/>
      <c r="R10" s="11"/>
      <c r="S10" s="102"/>
      <c r="T10" s="103"/>
      <c r="U10" s="104" t="s">
        <v>14</v>
      </c>
      <c r="V10" s="103"/>
      <c r="W10" s="104" t="s">
        <v>14</v>
      </c>
      <c r="X10" s="103"/>
      <c r="Y10" s="104"/>
      <c r="Z10" s="103"/>
      <c r="AA10" s="104"/>
      <c r="AB10" s="103"/>
      <c r="AC10" s="104" t="s">
        <v>14</v>
      </c>
      <c r="AD10" s="103"/>
      <c r="AE10" s="104" t="s">
        <v>14</v>
      </c>
      <c r="AF10" s="103"/>
      <c r="AG10" s="105"/>
      <c r="AH10" s="11"/>
      <c r="AI10" s="102" t="s">
        <v>14</v>
      </c>
      <c r="AJ10" s="103"/>
      <c r="AK10" s="104"/>
      <c r="AL10" s="103"/>
      <c r="AM10" s="104"/>
      <c r="AN10" s="103"/>
      <c r="AO10" s="104" t="s">
        <v>14</v>
      </c>
      <c r="AP10" s="103"/>
      <c r="AQ10" s="104" t="s">
        <v>14</v>
      </c>
      <c r="AR10" s="103"/>
      <c r="AS10" s="104"/>
      <c r="AT10" s="103"/>
      <c r="AU10" s="104"/>
      <c r="AV10" s="103"/>
      <c r="AW10" s="105"/>
      <c r="AX10" s="11"/>
      <c r="AY10" s="102"/>
      <c r="AZ10" s="103"/>
      <c r="BA10" s="104" t="s">
        <v>14</v>
      </c>
      <c r="BB10" s="103"/>
      <c r="BC10" s="104" t="s">
        <v>14</v>
      </c>
      <c r="BD10" s="103"/>
      <c r="BE10" s="104"/>
      <c r="BF10" s="103"/>
      <c r="BG10" s="104"/>
      <c r="BH10" s="103"/>
      <c r="BI10" s="104" t="s">
        <v>14</v>
      </c>
      <c r="BJ10" s="103"/>
      <c r="BK10" s="104" t="s">
        <v>14</v>
      </c>
      <c r="BL10" s="103"/>
      <c r="BM10" s="105"/>
      <c r="BN10" s="11"/>
      <c r="BO10" s="102" t="s">
        <v>14</v>
      </c>
      <c r="BP10" s="103"/>
      <c r="BQ10" s="104"/>
      <c r="BR10" s="103"/>
      <c r="BS10" s="104"/>
      <c r="BT10" s="103"/>
      <c r="BU10" s="104" t="s">
        <v>14</v>
      </c>
      <c r="BV10" s="103"/>
      <c r="BW10" s="104" t="s">
        <v>14</v>
      </c>
      <c r="BX10" s="103"/>
      <c r="BY10" s="104"/>
      <c r="BZ10" s="103"/>
      <c r="CA10" s="104"/>
      <c r="CB10" s="103"/>
      <c r="CC10" s="105"/>
      <c r="CD10" s="12"/>
      <c r="CG10" s="24"/>
      <c r="CH10" s="74"/>
      <c r="CI10" s="74"/>
      <c r="CJ10" s="74"/>
      <c r="CK10" s="74"/>
      <c r="CL10" s="74"/>
      <c r="CM10" s="24"/>
      <c r="CN10" s="74"/>
      <c r="CO10" s="74"/>
      <c r="CP10" s="74"/>
      <c r="CQ10" s="74"/>
      <c r="CR10" s="74"/>
      <c r="CS10" s="74"/>
      <c r="CT10" s="74"/>
      <c r="CU10" s="74"/>
      <c r="CV10" s="24"/>
      <c r="CW10" s="74"/>
      <c r="CX10" s="74"/>
      <c r="CY10" s="74"/>
      <c r="CZ10" s="74"/>
      <c r="DA10" s="74"/>
      <c r="DB10" s="74"/>
      <c r="DC10" s="74"/>
      <c r="DD10" s="24"/>
    </row>
    <row r="11" spans="1:108" x14ac:dyDescent="0.2">
      <c r="A11" s="17"/>
      <c r="B11" s="8" t="str">
        <f>VLOOKUP($B$9,Tableau_Fonct,2,FALSE)</f>
        <v>Chef de manœuvre</v>
      </c>
      <c r="C11" s="21"/>
      <c r="D11" s="2">
        <f>D9-C9</f>
        <v>0</v>
      </c>
      <c r="E11" s="21" t="s">
        <v>5</v>
      </c>
      <c r="F11" s="2">
        <f>F9-E9</f>
        <v>0.5</v>
      </c>
      <c r="G11" s="21" t="s">
        <v>8</v>
      </c>
      <c r="H11" s="2">
        <f>H9-G9</f>
        <v>0.5</v>
      </c>
      <c r="I11" s="21"/>
      <c r="J11" s="2">
        <f>J9-I9</f>
        <v>0</v>
      </c>
      <c r="K11" s="21"/>
      <c r="L11" s="2">
        <f>L9-K9</f>
        <v>0</v>
      </c>
      <c r="M11" s="21" t="s">
        <v>9</v>
      </c>
      <c r="N11" s="2">
        <f>N9-M9</f>
        <v>0.33333333333333337</v>
      </c>
      <c r="O11" s="21" t="s">
        <v>10</v>
      </c>
      <c r="P11" s="2">
        <f>P9-O9</f>
        <v>0.33333333333333337</v>
      </c>
      <c r="Q11" s="105"/>
      <c r="R11" s="11"/>
      <c r="S11" s="23" t="s">
        <v>11</v>
      </c>
      <c r="T11" s="2">
        <f>T9-S9</f>
        <v>0.5</v>
      </c>
      <c r="U11" s="21"/>
      <c r="V11" s="2">
        <f>V9-U9</f>
        <v>0</v>
      </c>
      <c r="W11" s="21"/>
      <c r="X11" s="2">
        <f>X9-W9</f>
        <v>0</v>
      </c>
      <c r="Y11" s="21" t="s">
        <v>5</v>
      </c>
      <c r="Z11" s="2">
        <f>Z9-Y9</f>
        <v>0.45833333333333337</v>
      </c>
      <c r="AA11" s="21" t="s">
        <v>8</v>
      </c>
      <c r="AB11" s="2">
        <f>AB9-AA9</f>
        <v>0.5</v>
      </c>
      <c r="AC11" s="21"/>
      <c r="AD11" s="2">
        <f>AD9-AC9</f>
        <v>0</v>
      </c>
      <c r="AE11" s="21"/>
      <c r="AF11" s="2">
        <f>AF9-AE9</f>
        <v>0</v>
      </c>
      <c r="AG11" s="105"/>
      <c r="AH11" s="11"/>
      <c r="AI11" s="23"/>
      <c r="AJ11" s="2">
        <f>AJ9-AI9</f>
        <v>0</v>
      </c>
      <c r="AK11" s="21" t="s">
        <v>9</v>
      </c>
      <c r="AL11" s="2">
        <f>AL9-AK9</f>
        <v>0.5</v>
      </c>
      <c r="AM11" s="21" t="s">
        <v>10</v>
      </c>
      <c r="AN11" s="2">
        <f>AN9-AM9</f>
        <v>0.5</v>
      </c>
      <c r="AO11" s="21"/>
      <c r="AP11" s="2">
        <f>AP9-AO9</f>
        <v>0</v>
      </c>
      <c r="AQ11" s="21"/>
      <c r="AR11" s="2">
        <f>AR9-AQ9</f>
        <v>0</v>
      </c>
      <c r="AS11" s="21" t="s">
        <v>11</v>
      </c>
      <c r="AT11" s="2">
        <f>AT9-AS9</f>
        <v>0.33333333333333337</v>
      </c>
      <c r="AU11" s="21" t="s">
        <v>5</v>
      </c>
      <c r="AV11" s="2">
        <f>AV9-AU9</f>
        <v>0.33333333333333337</v>
      </c>
      <c r="AW11" s="105"/>
      <c r="AX11" s="11"/>
      <c r="AY11" s="23" t="s">
        <v>8</v>
      </c>
      <c r="AZ11" s="2">
        <f>AZ9-AY9</f>
        <v>0.5</v>
      </c>
      <c r="BA11" s="21"/>
      <c r="BB11" s="2">
        <f>BB9-BA9</f>
        <v>0</v>
      </c>
      <c r="BC11" s="21"/>
      <c r="BD11" s="2">
        <f>BD9-BC9</f>
        <v>0</v>
      </c>
      <c r="BE11" s="21" t="s">
        <v>9</v>
      </c>
      <c r="BF11" s="2">
        <f>BF9-BE9</f>
        <v>0.5</v>
      </c>
      <c r="BG11" s="21" t="s">
        <v>10</v>
      </c>
      <c r="BH11" s="2">
        <f>BH9-BG9</f>
        <v>0.5</v>
      </c>
      <c r="BI11" s="21"/>
      <c r="BJ11" s="2">
        <f>BJ9-BI9</f>
        <v>0</v>
      </c>
      <c r="BK11" s="21"/>
      <c r="BL11" s="2">
        <f>BL9-BK9</f>
        <v>0</v>
      </c>
      <c r="BM11" s="105"/>
      <c r="BN11" s="11"/>
      <c r="BO11" s="23"/>
      <c r="BP11" s="2">
        <f>BP9-BO9</f>
        <v>0</v>
      </c>
      <c r="BQ11" s="21" t="s">
        <v>11</v>
      </c>
      <c r="BR11" s="2">
        <f>BR9-BQ9</f>
        <v>0.5</v>
      </c>
      <c r="BS11" s="21" t="s">
        <v>5</v>
      </c>
      <c r="BT11" s="2">
        <f>BT9-BS9</f>
        <v>0.5</v>
      </c>
      <c r="BU11" s="21"/>
      <c r="BV11" s="2">
        <f>BV9-BU9</f>
        <v>0</v>
      </c>
      <c r="BW11" s="21"/>
      <c r="BX11" s="2">
        <f>BX9-BW9</f>
        <v>0</v>
      </c>
      <c r="BY11" s="21" t="s">
        <v>8</v>
      </c>
      <c r="BZ11" s="2">
        <f>BZ9-BY9</f>
        <v>0.33333333333333337</v>
      </c>
      <c r="CA11" s="21" t="s">
        <v>9</v>
      </c>
      <c r="CB11" s="2">
        <f>CB9-CA9</f>
        <v>0.33333333333333337</v>
      </c>
      <c r="CC11" s="105"/>
      <c r="CD11" s="12"/>
      <c r="CG11" s="24"/>
      <c r="CH11" s="74"/>
      <c r="CI11" s="74"/>
      <c r="CJ11" s="74"/>
      <c r="CK11" s="74"/>
      <c r="CL11" s="74"/>
      <c r="CM11" s="24"/>
      <c r="CN11" s="74"/>
      <c r="CO11" s="74"/>
      <c r="CP11" s="74"/>
      <c r="CQ11" s="74"/>
      <c r="CR11" s="74"/>
      <c r="CS11" s="74"/>
      <c r="CT11" s="74"/>
      <c r="CU11" s="74"/>
      <c r="CV11" s="24"/>
      <c r="CW11" s="74"/>
      <c r="CX11" s="74"/>
      <c r="CY11" s="74"/>
      <c r="CZ11" s="74"/>
      <c r="DA11" s="74"/>
      <c r="DB11" s="74"/>
      <c r="DC11" s="74"/>
      <c r="DD11" s="24"/>
    </row>
    <row r="12" spans="1:108" x14ac:dyDescent="0.2">
      <c r="A12" s="17"/>
      <c r="B12" s="99" t="str">
        <f>Param!$D$3</f>
        <v>Personne 02</v>
      </c>
      <c r="C12" s="19">
        <v>0.33333333333333331</v>
      </c>
      <c r="D12" s="20">
        <v>0.83333333333333337</v>
      </c>
      <c r="E12" s="19"/>
      <c r="F12" s="20"/>
      <c r="G12" s="19"/>
      <c r="H12" s="20"/>
      <c r="I12" s="19">
        <v>0.33333333333333331</v>
      </c>
      <c r="J12" s="20">
        <v>0.83333333333333337</v>
      </c>
      <c r="K12" s="19">
        <v>0.33333333333333331</v>
      </c>
      <c r="L12" s="20">
        <v>0.83333333333333337</v>
      </c>
      <c r="M12" s="19"/>
      <c r="N12" s="20"/>
      <c r="O12" s="19"/>
      <c r="P12" s="20"/>
      <c r="Q12" s="105">
        <f t="shared" ref="Q12" si="69">D14+F14+H14+J14+L14+N14+P14</f>
        <v>1.5</v>
      </c>
      <c r="R12" s="11"/>
      <c r="S12" s="22"/>
      <c r="T12" s="20"/>
      <c r="U12" s="19"/>
      <c r="V12" s="20"/>
      <c r="W12" s="19"/>
      <c r="X12" s="20"/>
      <c r="Y12" s="19"/>
      <c r="Z12" s="20"/>
      <c r="AA12" s="19"/>
      <c r="AB12" s="20"/>
      <c r="AC12" s="19"/>
      <c r="AD12" s="20"/>
      <c r="AE12" s="19"/>
      <c r="AF12" s="20"/>
      <c r="AG12" s="105">
        <f t="shared" ref="AG12" si="70">T14+V14+X14+Z14+AB14+AD14+AF14</f>
        <v>0</v>
      </c>
      <c r="AH12" s="11"/>
      <c r="AI12" s="22">
        <v>0.33333333333333331</v>
      </c>
      <c r="AJ12" s="20">
        <v>0.83333333333333337</v>
      </c>
      <c r="AK12" s="19"/>
      <c r="AL12" s="20"/>
      <c r="AM12" s="19"/>
      <c r="AN12" s="20"/>
      <c r="AO12" s="19">
        <v>0.33333333333333331</v>
      </c>
      <c r="AP12" s="20">
        <v>0.83333333333333337</v>
      </c>
      <c r="AQ12" s="19">
        <v>0.33333333333333331</v>
      </c>
      <c r="AR12" s="20">
        <v>0.83333333333333337</v>
      </c>
      <c r="AS12" s="19"/>
      <c r="AT12" s="20"/>
      <c r="AU12" s="19"/>
      <c r="AV12" s="20"/>
      <c r="AW12" s="105">
        <f t="shared" ref="AW12" si="71">AJ14+AL14+AN14+AP14+AR14+AT14+AV14</f>
        <v>1.5</v>
      </c>
      <c r="AX12" s="11"/>
      <c r="AY12" s="22"/>
      <c r="AZ12" s="20"/>
      <c r="BA12" s="19">
        <v>0.33333333333333331</v>
      </c>
      <c r="BB12" s="20">
        <v>0.83333333333333337</v>
      </c>
      <c r="BC12" s="19">
        <v>0.33333333333333331</v>
      </c>
      <c r="BD12" s="20">
        <v>0.83333333333333337</v>
      </c>
      <c r="BE12" s="19"/>
      <c r="BF12" s="20"/>
      <c r="BG12" s="19"/>
      <c r="BH12" s="20"/>
      <c r="BI12" s="19">
        <v>0.375</v>
      </c>
      <c r="BJ12" s="20">
        <v>0.70833333333333337</v>
      </c>
      <c r="BK12" s="19">
        <v>0.375</v>
      </c>
      <c r="BL12" s="20">
        <v>0.70833333333333337</v>
      </c>
      <c r="BM12" s="105">
        <f t="shared" ref="BM12" si="72">AZ14+BB14+BD14+BF14+BH14+BJ14+BL14</f>
        <v>1.666666666666667</v>
      </c>
      <c r="BN12" s="11"/>
      <c r="BO12" s="22">
        <v>0.33333333333333331</v>
      </c>
      <c r="BP12" s="20">
        <v>0.83333333333333337</v>
      </c>
      <c r="BQ12" s="19"/>
      <c r="BR12" s="20"/>
      <c r="BS12" s="19"/>
      <c r="BT12" s="20"/>
      <c r="BU12" s="19">
        <v>0.33333333333333331</v>
      </c>
      <c r="BV12" s="20">
        <v>0.83333333333333337</v>
      </c>
      <c r="BW12" s="19">
        <v>0.33333333333333331</v>
      </c>
      <c r="BX12" s="20">
        <v>0.83333333333333337</v>
      </c>
      <c r="BY12" s="19"/>
      <c r="BZ12" s="20"/>
      <c r="CA12" s="19"/>
      <c r="CB12" s="20"/>
      <c r="CC12" s="105">
        <f t="shared" ref="CC12" si="73">BP14+BR14+BT14+BV14+BX14+BZ14+CB14</f>
        <v>1.5</v>
      </c>
      <c r="CD12" s="12"/>
      <c r="CE12" s="29" t="s">
        <v>35</v>
      </c>
      <c r="CG12" s="24"/>
      <c r="CH12" s="74">
        <f>COUNTIF($C13:$CB13,$CH$5)</f>
        <v>15</v>
      </c>
      <c r="CI12" s="74">
        <f>COUNTIF($C13:$CB13,$CI$5)</f>
        <v>7</v>
      </c>
      <c r="CJ12" s="74">
        <f>COUNTIF($C13:$CB13,$CJ$5)</f>
        <v>0</v>
      </c>
      <c r="CK12" s="74">
        <f>COUNTIF($C13:$CB13,$CK$5)</f>
        <v>0</v>
      </c>
      <c r="CL12" s="74">
        <f>COUNTIF($C13:$CB13,$CL$5)</f>
        <v>0</v>
      </c>
      <c r="CM12" s="24"/>
      <c r="CN12" s="74">
        <f>COUNTIF($C14:$CB14,$CN$5)</f>
        <v>0</v>
      </c>
      <c r="CO12" s="74">
        <f>COUNTIF($C14:$CB14,$CO$5)</f>
        <v>0</v>
      </c>
      <c r="CP12" s="74">
        <f>COUNTIF($C14:$CB14,$CP$5)</f>
        <v>0</v>
      </c>
      <c r="CQ12" s="74">
        <f>COUNTIF($C14:$CB14,$CQ$5)</f>
        <v>0</v>
      </c>
      <c r="CR12" s="74">
        <f>COUNTIF($C14:$CB14,$CR$5)</f>
        <v>0</v>
      </c>
      <c r="CS12" s="74">
        <f>COUNTIF($C14:$CB14,$CS$5)</f>
        <v>0</v>
      </c>
      <c r="CT12" s="74">
        <f>COUNTIF($C14:$CB14,$CT$5)</f>
        <v>0</v>
      </c>
      <c r="CU12" s="74">
        <f>COUNTIF($C14:$CB14,$CU$5)</f>
        <v>0</v>
      </c>
      <c r="CV12" s="24"/>
      <c r="CW12" s="74"/>
      <c r="CX12" s="74"/>
      <c r="CY12" s="74"/>
      <c r="CZ12" s="74"/>
      <c r="DA12" s="74"/>
      <c r="DB12" s="74"/>
      <c r="DC12" s="74"/>
      <c r="DD12" s="24"/>
    </row>
    <row r="13" spans="1:108" x14ac:dyDescent="0.2">
      <c r="A13" s="17"/>
      <c r="B13" s="100"/>
      <c r="C13" s="104"/>
      <c r="D13" s="103"/>
      <c r="E13" s="104" t="s">
        <v>14</v>
      </c>
      <c r="F13" s="103"/>
      <c r="G13" s="104" t="s">
        <v>14</v>
      </c>
      <c r="H13" s="103"/>
      <c r="I13" s="104"/>
      <c r="J13" s="103"/>
      <c r="K13" s="104"/>
      <c r="L13" s="103"/>
      <c r="M13" s="104" t="s">
        <v>14</v>
      </c>
      <c r="N13" s="103"/>
      <c r="O13" s="104" t="s">
        <v>14</v>
      </c>
      <c r="P13" s="103"/>
      <c r="Q13" s="105"/>
      <c r="R13" s="11"/>
      <c r="S13" s="102" t="s">
        <v>18</v>
      </c>
      <c r="T13" s="103"/>
      <c r="U13" s="104" t="s">
        <v>18</v>
      </c>
      <c r="V13" s="103"/>
      <c r="W13" s="104" t="s">
        <v>18</v>
      </c>
      <c r="X13" s="103"/>
      <c r="Y13" s="104" t="s">
        <v>18</v>
      </c>
      <c r="Z13" s="103"/>
      <c r="AA13" s="104" t="s">
        <v>18</v>
      </c>
      <c r="AB13" s="103"/>
      <c r="AC13" s="104" t="s">
        <v>18</v>
      </c>
      <c r="AD13" s="103"/>
      <c r="AE13" s="104" t="s">
        <v>18</v>
      </c>
      <c r="AF13" s="103"/>
      <c r="AG13" s="105"/>
      <c r="AH13" s="11"/>
      <c r="AI13" s="102"/>
      <c r="AJ13" s="103"/>
      <c r="AK13" s="104" t="s">
        <v>14</v>
      </c>
      <c r="AL13" s="103"/>
      <c r="AM13" s="104" t="s">
        <v>14</v>
      </c>
      <c r="AN13" s="103"/>
      <c r="AO13" s="104"/>
      <c r="AP13" s="103"/>
      <c r="AQ13" s="104"/>
      <c r="AR13" s="103"/>
      <c r="AS13" s="104" t="s">
        <v>14</v>
      </c>
      <c r="AT13" s="103"/>
      <c r="AU13" s="104" t="s">
        <v>14</v>
      </c>
      <c r="AV13" s="103"/>
      <c r="AW13" s="105"/>
      <c r="AX13" s="11"/>
      <c r="AY13" s="102" t="s">
        <v>14</v>
      </c>
      <c r="AZ13" s="103"/>
      <c r="BA13" s="104"/>
      <c r="BB13" s="103"/>
      <c r="BC13" s="104"/>
      <c r="BD13" s="103"/>
      <c r="BE13" s="104" t="s">
        <v>14</v>
      </c>
      <c r="BF13" s="103"/>
      <c r="BG13" s="104" t="s">
        <v>14</v>
      </c>
      <c r="BH13" s="103"/>
      <c r="BI13" s="104"/>
      <c r="BJ13" s="103"/>
      <c r="BK13" s="104"/>
      <c r="BL13" s="103"/>
      <c r="BM13" s="105"/>
      <c r="BN13" s="11"/>
      <c r="BO13" s="102"/>
      <c r="BP13" s="103"/>
      <c r="BQ13" s="104" t="s">
        <v>14</v>
      </c>
      <c r="BR13" s="103"/>
      <c r="BS13" s="104" t="s">
        <v>14</v>
      </c>
      <c r="BT13" s="103"/>
      <c r="BU13" s="104"/>
      <c r="BV13" s="103"/>
      <c r="BW13" s="104"/>
      <c r="BX13" s="103"/>
      <c r="BY13" s="104" t="s">
        <v>14</v>
      </c>
      <c r="BZ13" s="103"/>
      <c r="CA13" s="104" t="s">
        <v>14</v>
      </c>
      <c r="CB13" s="103"/>
      <c r="CC13" s="105"/>
      <c r="CD13" s="12"/>
      <c r="CG13" s="24"/>
      <c r="CH13" s="74"/>
      <c r="CI13" s="74"/>
      <c r="CJ13" s="74"/>
      <c r="CK13" s="74"/>
      <c r="CL13" s="74"/>
      <c r="CM13" s="24"/>
      <c r="CN13" s="74"/>
      <c r="CO13" s="74"/>
      <c r="CP13" s="74"/>
      <c r="CQ13" s="74"/>
      <c r="CR13" s="74"/>
      <c r="CS13" s="74"/>
      <c r="CT13" s="74"/>
      <c r="CU13" s="74"/>
      <c r="CV13" s="24"/>
      <c r="CW13" s="74"/>
      <c r="CX13" s="74"/>
      <c r="CY13" s="74"/>
      <c r="CZ13" s="74"/>
      <c r="DA13" s="74"/>
      <c r="DB13" s="74"/>
      <c r="DC13" s="74"/>
      <c r="DD13" s="24"/>
    </row>
    <row r="14" spans="1:108" x14ac:dyDescent="0.2">
      <c r="A14" s="17"/>
      <c r="B14" s="8" t="str">
        <f>VLOOKUP($B12,Tableau_Fonct,2,FALSE)</f>
        <v>Equipier</v>
      </c>
      <c r="C14" s="21"/>
      <c r="D14" s="2">
        <f t="shared" ref="D14" si="74">D12-C12</f>
        <v>0.5</v>
      </c>
      <c r="E14" s="21"/>
      <c r="F14" s="2">
        <f t="shared" ref="F14" si="75">F12-E12</f>
        <v>0</v>
      </c>
      <c r="G14" s="21"/>
      <c r="H14" s="2">
        <f t="shared" ref="H14" si="76">H12-G12</f>
        <v>0</v>
      </c>
      <c r="I14" s="21"/>
      <c r="J14" s="2">
        <f t="shared" ref="J14" si="77">J12-I12</f>
        <v>0.5</v>
      </c>
      <c r="K14" s="21"/>
      <c r="L14" s="2">
        <f t="shared" ref="L14" si="78">L12-K12</f>
        <v>0.5</v>
      </c>
      <c r="M14" s="21"/>
      <c r="N14" s="2">
        <f t="shared" ref="N14" si="79">N12-M12</f>
        <v>0</v>
      </c>
      <c r="O14" s="21"/>
      <c r="P14" s="2">
        <f t="shared" ref="P14" si="80">P12-O12</f>
        <v>0</v>
      </c>
      <c r="Q14" s="105"/>
      <c r="R14" s="11"/>
      <c r="S14" s="23"/>
      <c r="T14" s="2">
        <f t="shared" ref="T14" si="81">T12-S12</f>
        <v>0</v>
      </c>
      <c r="U14" s="21"/>
      <c r="V14" s="2">
        <f t="shared" ref="V14" si="82">V12-U12</f>
        <v>0</v>
      </c>
      <c r="W14" s="21"/>
      <c r="X14" s="2">
        <f t="shared" ref="X14" si="83">X12-W12</f>
        <v>0</v>
      </c>
      <c r="Y14" s="21"/>
      <c r="Z14" s="2">
        <f t="shared" ref="Z14" si="84">Z12-Y12</f>
        <v>0</v>
      </c>
      <c r="AA14" s="21"/>
      <c r="AB14" s="2">
        <f t="shared" ref="AB14" si="85">AB12-AA12</f>
        <v>0</v>
      </c>
      <c r="AC14" s="21"/>
      <c r="AD14" s="2">
        <f t="shared" ref="AD14" si="86">AD12-AC12</f>
        <v>0</v>
      </c>
      <c r="AE14" s="21"/>
      <c r="AF14" s="2">
        <f t="shared" ref="AF14" si="87">AF12-AE12</f>
        <v>0</v>
      </c>
      <c r="AG14" s="105"/>
      <c r="AH14" s="11"/>
      <c r="AI14" s="23"/>
      <c r="AJ14" s="2">
        <f t="shared" ref="AJ14" si="88">AJ12-AI12</f>
        <v>0.5</v>
      </c>
      <c r="AK14" s="21"/>
      <c r="AL14" s="2">
        <f t="shared" ref="AL14" si="89">AL12-AK12</f>
        <v>0</v>
      </c>
      <c r="AM14" s="21"/>
      <c r="AN14" s="2">
        <f t="shared" ref="AN14" si="90">AN12-AM12</f>
        <v>0</v>
      </c>
      <c r="AO14" s="21"/>
      <c r="AP14" s="2">
        <f t="shared" ref="AP14" si="91">AP12-AO12</f>
        <v>0.5</v>
      </c>
      <c r="AQ14" s="21"/>
      <c r="AR14" s="2">
        <f t="shared" ref="AR14" si="92">AR12-AQ12</f>
        <v>0.5</v>
      </c>
      <c r="AS14" s="21"/>
      <c r="AT14" s="2">
        <f t="shared" ref="AT14" si="93">AT12-AS12</f>
        <v>0</v>
      </c>
      <c r="AU14" s="21"/>
      <c r="AV14" s="2">
        <f t="shared" ref="AV14" si="94">AV12-AU12</f>
        <v>0</v>
      </c>
      <c r="AW14" s="105"/>
      <c r="AX14" s="11"/>
      <c r="AY14" s="23"/>
      <c r="AZ14" s="2">
        <f t="shared" ref="AZ14" si="95">AZ12-AY12</f>
        <v>0</v>
      </c>
      <c r="BA14" s="21"/>
      <c r="BB14" s="2">
        <f t="shared" ref="BB14" si="96">BB12-BA12</f>
        <v>0.5</v>
      </c>
      <c r="BC14" s="21"/>
      <c r="BD14" s="2">
        <f t="shared" ref="BD14" si="97">BD12-BC12</f>
        <v>0.5</v>
      </c>
      <c r="BE14" s="21"/>
      <c r="BF14" s="2">
        <f t="shared" ref="BF14" si="98">BF12-BE12</f>
        <v>0</v>
      </c>
      <c r="BG14" s="21"/>
      <c r="BH14" s="2">
        <f t="shared" ref="BH14" si="99">BH12-BG12</f>
        <v>0</v>
      </c>
      <c r="BI14" s="21"/>
      <c r="BJ14" s="2">
        <f t="shared" ref="BJ14" si="100">BJ12-BI12</f>
        <v>0.33333333333333337</v>
      </c>
      <c r="BK14" s="21"/>
      <c r="BL14" s="2">
        <f t="shared" ref="BL14" si="101">BL12-BK12</f>
        <v>0.33333333333333337</v>
      </c>
      <c r="BM14" s="105"/>
      <c r="BN14" s="11"/>
      <c r="BO14" s="23"/>
      <c r="BP14" s="2">
        <f t="shared" ref="BP14" si="102">BP12-BO12</f>
        <v>0.5</v>
      </c>
      <c r="BQ14" s="21"/>
      <c r="BR14" s="2">
        <f t="shared" ref="BR14" si="103">BR12-BQ12</f>
        <v>0</v>
      </c>
      <c r="BS14" s="21"/>
      <c r="BT14" s="2">
        <f t="shared" ref="BT14" si="104">BT12-BS12</f>
        <v>0</v>
      </c>
      <c r="BU14" s="21"/>
      <c r="BV14" s="2">
        <f t="shared" ref="BV14" si="105">BV12-BU12</f>
        <v>0.5</v>
      </c>
      <c r="BW14" s="21"/>
      <c r="BX14" s="2">
        <f t="shared" ref="BX14" si="106">BX12-BW12</f>
        <v>0.5</v>
      </c>
      <c r="BY14" s="21"/>
      <c r="BZ14" s="2">
        <f t="shared" ref="BZ14" si="107">BZ12-BY12</f>
        <v>0</v>
      </c>
      <c r="CA14" s="21"/>
      <c r="CB14" s="2">
        <f t="shared" ref="CB14" si="108">CB12-CA12</f>
        <v>0</v>
      </c>
      <c r="CC14" s="105"/>
      <c r="CD14" s="12"/>
      <c r="CG14" s="24"/>
      <c r="CH14" s="74"/>
      <c r="CI14" s="74"/>
      <c r="CJ14" s="74"/>
      <c r="CK14" s="74"/>
      <c r="CL14" s="74"/>
      <c r="CM14" s="24"/>
      <c r="CN14" s="74"/>
      <c r="CO14" s="74"/>
      <c r="CP14" s="74"/>
      <c r="CQ14" s="74"/>
      <c r="CR14" s="74"/>
      <c r="CS14" s="74"/>
      <c r="CT14" s="74"/>
      <c r="CU14" s="74"/>
      <c r="CV14" s="24"/>
      <c r="CW14" s="74"/>
      <c r="CX14" s="74"/>
      <c r="CY14" s="74"/>
      <c r="CZ14" s="74"/>
      <c r="DA14" s="74"/>
      <c r="DB14" s="74"/>
      <c r="DC14" s="74"/>
      <c r="DD14" s="24"/>
    </row>
    <row r="15" spans="1:108" x14ac:dyDescent="0.2">
      <c r="A15" s="17"/>
      <c r="B15" s="99" t="str">
        <f>Param!$D$4</f>
        <v>Personne 03</v>
      </c>
      <c r="C15" s="19">
        <v>0.33333333333333331</v>
      </c>
      <c r="D15" s="20">
        <v>0.83333333333333337</v>
      </c>
      <c r="E15" s="19"/>
      <c r="F15" s="20"/>
      <c r="G15" s="19"/>
      <c r="H15" s="20"/>
      <c r="I15" s="19">
        <v>0.33333333333333331</v>
      </c>
      <c r="J15" s="20">
        <v>0.83333333333333337</v>
      </c>
      <c r="K15" s="19">
        <v>0.33333333333333331</v>
      </c>
      <c r="L15" s="20">
        <v>0.83333333333333337</v>
      </c>
      <c r="M15" s="19"/>
      <c r="N15" s="20"/>
      <c r="O15" s="19"/>
      <c r="P15" s="20"/>
      <c r="Q15" s="105">
        <f t="shared" ref="Q15" si="109">D17+F17+H17+J17+L17+N17+P17</f>
        <v>1.5</v>
      </c>
      <c r="R15" s="11"/>
      <c r="S15" s="22">
        <v>0.375</v>
      </c>
      <c r="T15" s="20">
        <v>0.66666666666666663</v>
      </c>
      <c r="U15" s="19">
        <v>0.375</v>
      </c>
      <c r="V15" s="20">
        <v>0.66666666666666663</v>
      </c>
      <c r="W15" s="19">
        <v>0.33333333333333331</v>
      </c>
      <c r="X15" s="20">
        <v>0.83333333333333337</v>
      </c>
      <c r="Y15" s="19"/>
      <c r="Z15" s="20"/>
      <c r="AA15" s="19"/>
      <c r="AB15" s="20"/>
      <c r="AC15" s="19">
        <v>0.375</v>
      </c>
      <c r="AD15" s="20">
        <v>0.70833333333333337</v>
      </c>
      <c r="AE15" s="19">
        <v>0.375</v>
      </c>
      <c r="AF15" s="20">
        <v>0.70833333333333337</v>
      </c>
      <c r="AG15" s="105">
        <f t="shared" ref="AG15" si="110">T17+V17+X17+Z17+AB17+AD17+AF17</f>
        <v>1.75</v>
      </c>
      <c r="AH15" s="11"/>
      <c r="AI15" s="22"/>
      <c r="AJ15" s="20"/>
      <c r="AK15" s="19"/>
      <c r="AL15" s="20"/>
      <c r="AM15" s="19"/>
      <c r="AN15" s="20"/>
      <c r="AO15" s="19"/>
      <c r="AP15" s="20"/>
      <c r="AQ15" s="19">
        <v>0.33333333333333331</v>
      </c>
      <c r="AR15" s="20">
        <v>0.83333333333333337</v>
      </c>
      <c r="AS15" s="19"/>
      <c r="AT15" s="20"/>
      <c r="AU15" s="19"/>
      <c r="AV15" s="20"/>
      <c r="AW15" s="105">
        <f t="shared" ref="AW15" si="111">AJ17+AL17+AN17+AP17+AR17+AT17+AV17</f>
        <v>0.5</v>
      </c>
      <c r="AX15" s="11"/>
      <c r="AY15" s="22"/>
      <c r="AZ15" s="20"/>
      <c r="BA15" s="19"/>
      <c r="BB15" s="20"/>
      <c r="BC15" s="19">
        <v>0.33333333333333331</v>
      </c>
      <c r="BD15" s="20">
        <v>0.83333333333333337</v>
      </c>
      <c r="BE15" s="19">
        <v>0.375</v>
      </c>
      <c r="BF15" s="20">
        <v>0.45833333333333331</v>
      </c>
      <c r="BG15" s="19"/>
      <c r="BH15" s="20"/>
      <c r="BI15" s="19">
        <v>0.375</v>
      </c>
      <c r="BJ15" s="20">
        <v>0.70833333333333337</v>
      </c>
      <c r="BK15" s="19">
        <v>0.375</v>
      </c>
      <c r="BL15" s="20">
        <v>0.70833333333333337</v>
      </c>
      <c r="BM15" s="105">
        <f t="shared" ref="BM15" si="112">AZ17+BB17+BD17+BF17+BH17+BJ17+BL17</f>
        <v>1.25</v>
      </c>
      <c r="BN15" s="11"/>
      <c r="BO15" s="22">
        <v>0.33333333333333331</v>
      </c>
      <c r="BP15" s="20">
        <v>0.83333333333333337</v>
      </c>
      <c r="BQ15" s="19"/>
      <c r="BR15" s="20"/>
      <c r="BS15" s="19"/>
      <c r="BT15" s="20"/>
      <c r="BU15" s="19">
        <v>0.33333333333333331</v>
      </c>
      <c r="BV15" s="20">
        <v>0.83333333333333337</v>
      </c>
      <c r="BW15" s="19">
        <v>0.33333333333333331</v>
      </c>
      <c r="BX15" s="20">
        <v>0.83333333333333337</v>
      </c>
      <c r="BY15" s="19"/>
      <c r="BZ15" s="20"/>
      <c r="CA15" s="19"/>
      <c r="CB15" s="20"/>
      <c r="CC15" s="105">
        <f t="shared" ref="CC15" si="113">BP17+BR17+BT17+BV17+BX17+BZ17+CB17</f>
        <v>1.5</v>
      </c>
      <c r="CD15" s="12"/>
      <c r="CE15" s="29" t="s">
        <v>35</v>
      </c>
      <c r="CG15" s="24"/>
      <c r="CH15" s="74">
        <f>COUNTIF($C16:$CB16,$CH$5)</f>
        <v>14</v>
      </c>
      <c r="CI15" s="74">
        <f>COUNTIF($C16:$CB16,$CI$5)</f>
        <v>0</v>
      </c>
      <c r="CJ15" s="74">
        <f>COUNTIF($C16:$CB16,$CJ$5)</f>
        <v>2</v>
      </c>
      <c r="CK15" s="74">
        <f>COUNTIF($C16:$CB16,$CK$5)</f>
        <v>1</v>
      </c>
      <c r="CL15" s="74">
        <f>COUNTIF($C16:$CB16,$CL$5)</f>
        <v>4</v>
      </c>
      <c r="CM15" s="24"/>
      <c r="CN15" s="74">
        <f>COUNTIF($C17:$CB17,$CN$5)</f>
        <v>0</v>
      </c>
      <c r="CO15" s="74">
        <f>COUNTIF($C17:$CB17,$CO$5)</f>
        <v>0</v>
      </c>
      <c r="CP15" s="74">
        <f>COUNTIF($C17:$CB17,$CP$5)</f>
        <v>0</v>
      </c>
      <c r="CQ15" s="74">
        <f>COUNTIF($C17:$CB17,$CQ$5)</f>
        <v>0</v>
      </c>
      <c r="CR15" s="74">
        <f>COUNTIF($C17:$CB17,$CR$5)</f>
        <v>0</v>
      </c>
      <c r="CS15" s="74">
        <f>COUNTIF($C17:$CB17,$CS$5)</f>
        <v>0</v>
      </c>
      <c r="CT15" s="74">
        <f>COUNTIF($C17:$CB17,$CT$5)</f>
        <v>0</v>
      </c>
      <c r="CU15" s="74">
        <f>COUNTIF($C17:$CB17,$CU$5)</f>
        <v>0</v>
      </c>
      <c r="CV15" s="24"/>
      <c r="CW15" s="74"/>
      <c r="CX15" s="74"/>
      <c r="CY15" s="74"/>
      <c r="CZ15" s="74"/>
      <c r="DA15" s="74"/>
      <c r="DB15" s="74"/>
      <c r="DC15" s="74"/>
      <c r="DD15" s="24"/>
    </row>
    <row r="16" spans="1:108" x14ac:dyDescent="0.2">
      <c r="A16" s="17"/>
      <c r="B16" s="100"/>
      <c r="C16" s="104"/>
      <c r="D16" s="103"/>
      <c r="E16" s="104" t="s">
        <v>14</v>
      </c>
      <c r="F16" s="103"/>
      <c r="G16" s="104" t="s">
        <v>14</v>
      </c>
      <c r="H16" s="103"/>
      <c r="I16" s="104"/>
      <c r="J16" s="103"/>
      <c r="K16" s="104"/>
      <c r="L16" s="103"/>
      <c r="M16" s="104" t="s">
        <v>14</v>
      </c>
      <c r="N16" s="103"/>
      <c r="O16" s="104" t="s">
        <v>14</v>
      </c>
      <c r="P16" s="103"/>
      <c r="Q16" s="105"/>
      <c r="R16" s="11"/>
      <c r="S16" s="102" t="s">
        <v>16</v>
      </c>
      <c r="T16" s="103"/>
      <c r="U16" s="104" t="s">
        <v>16</v>
      </c>
      <c r="V16" s="103"/>
      <c r="W16" s="104"/>
      <c r="X16" s="103"/>
      <c r="Y16" s="104" t="s">
        <v>14</v>
      </c>
      <c r="Z16" s="103"/>
      <c r="AA16" s="104" t="s">
        <v>14</v>
      </c>
      <c r="AB16" s="103"/>
      <c r="AC16" s="104"/>
      <c r="AD16" s="103"/>
      <c r="AE16" s="104"/>
      <c r="AF16" s="103"/>
      <c r="AG16" s="105"/>
      <c r="AH16" s="11"/>
      <c r="AI16" s="102" t="s">
        <v>15</v>
      </c>
      <c r="AJ16" s="103"/>
      <c r="AK16" s="104" t="s">
        <v>15</v>
      </c>
      <c r="AL16" s="103"/>
      <c r="AM16" s="104" t="s">
        <v>15</v>
      </c>
      <c r="AN16" s="103"/>
      <c r="AO16" s="104" t="s">
        <v>15</v>
      </c>
      <c r="AP16" s="103"/>
      <c r="AQ16" s="104"/>
      <c r="AR16" s="103"/>
      <c r="AS16" s="104" t="s">
        <v>14</v>
      </c>
      <c r="AT16" s="103"/>
      <c r="AU16" s="104" t="s">
        <v>14</v>
      </c>
      <c r="AV16" s="103"/>
      <c r="AW16" s="105"/>
      <c r="AX16" s="11"/>
      <c r="AY16" s="102" t="s">
        <v>14</v>
      </c>
      <c r="AZ16" s="103"/>
      <c r="BA16" s="104" t="s">
        <v>19</v>
      </c>
      <c r="BB16" s="103"/>
      <c r="BC16" s="104"/>
      <c r="BD16" s="103"/>
      <c r="BE16" s="104" t="s">
        <v>36</v>
      </c>
      <c r="BF16" s="103"/>
      <c r="BG16" s="104" t="s">
        <v>14</v>
      </c>
      <c r="BH16" s="103"/>
      <c r="BI16" s="104"/>
      <c r="BJ16" s="103"/>
      <c r="BK16" s="104"/>
      <c r="BL16" s="103"/>
      <c r="BM16" s="105"/>
      <c r="BN16" s="11"/>
      <c r="BO16" s="102"/>
      <c r="BP16" s="103"/>
      <c r="BQ16" s="104" t="s">
        <v>14</v>
      </c>
      <c r="BR16" s="103"/>
      <c r="BS16" s="104" t="s">
        <v>14</v>
      </c>
      <c r="BT16" s="103"/>
      <c r="BU16" s="104"/>
      <c r="BV16" s="103"/>
      <c r="BW16" s="104"/>
      <c r="BX16" s="103"/>
      <c r="BY16" s="104" t="s">
        <v>14</v>
      </c>
      <c r="BZ16" s="103"/>
      <c r="CA16" s="104" t="s">
        <v>14</v>
      </c>
      <c r="CB16" s="103"/>
      <c r="CC16" s="105"/>
      <c r="CD16" s="12"/>
      <c r="CG16" s="24"/>
      <c r="CH16" s="74"/>
      <c r="CI16" s="74"/>
      <c r="CJ16" s="74"/>
      <c r="CK16" s="74"/>
      <c r="CL16" s="74"/>
      <c r="CM16" s="24"/>
      <c r="CN16" s="74"/>
      <c r="CO16" s="74"/>
      <c r="CP16" s="74"/>
      <c r="CQ16" s="74"/>
      <c r="CR16" s="74"/>
      <c r="CS16" s="74"/>
      <c r="CT16" s="74"/>
      <c r="CU16" s="74"/>
      <c r="CV16" s="24"/>
      <c r="CW16" s="74"/>
      <c r="CX16" s="74"/>
      <c r="CY16" s="74"/>
      <c r="CZ16" s="74"/>
      <c r="DA16" s="74"/>
      <c r="DB16" s="74"/>
      <c r="DC16" s="74"/>
      <c r="DD16" s="24"/>
    </row>
    <row r="17" spans="1:108" x14ac:dyDescent="0.2">
      <c r="A17" s="17"/>
      <c r="B17" s="8" t="str">
        <f>VLOOKUP($B15,Tableau_Fonct,2,FALSE)</f>
        <v>Equipier</v>
      </c>
      <c r="C17" s="21"/>
      <c r="D17" s="2">
        <f t="shared" ref="D17" si="114">D15-C15</f>
        <v>0.5</v>
      </c>
      <c r="E17" s="21"/>
      <c r="F17" s="2">
        <f t="shared" ref="F17" si="115">F15-E15</f>
        <v>0</v>
      </c>
      <c r="G17" s="21"/>
      <c r="H17" s="2">
        <f t="shared" ref="H17" si="116">H15-G15</f>
        <v>0</v>
      </c>
      <c r="I17" s="21"/>
      <c r="J17" s="2">
        <f t="shared" ref="J17" si="117">J15-I15</f>
        <v>0.5</v>
      </c>
      <c r="K17" s="21"/>
      <c r="L17" s="2">
        <f t="shared" ref="L17" si="118">L15-K15</f>
        <v>0.5</v>
      </c>
      <c r="M17" s="21"/>
      <c r="N17" s="2">
        <f t="shared" ref="N17" si="119">N15-M15</f>
        <v>0</v>
      </c>
      <c r="O17" s="21"/>
      <c r="P17" s="2">
        <f t="shared" ref="P17" si="120">P15-O15</f>
        <v>0</v>
      </c>
      <c r="Q17" s="105"/>
      <c r="R17" s="11"/>
      <c r="S17" s="23"/>
      <c r="T17" s="2">
        <f t="shared" ref="T17" si="121">T15-S15</f>
        <v>0.29166666666666663</v>
      </c>
      <c r="U17" s="21"/>
      <c r="V17" s="2">
        <f t="shared" ref="V17" si="122">V15-U15</f>
        <v>0.29166666666666663</v>
      </c>
      <c r="W17" s="21"/>
      <c r="X17" s="2">
        <f t="shared" ref="X17" si="123">X15-W15</f>
        <v>0.5</v>
      </c>
      <c r="Y17" s="21"/>
      <c r="Z17" s="2">
        <f t="shared" ref="Z17" si="124">Z15-Y15</f>
        <v>0</v>
      </c>
      <c r="AA17" s="21"/>
      <c r="AB17" s="2">
        <f t="shared" ref="AB17" si="125">AB15-AA15</f>
        <v>0</v>
      </c>
      <c r="AC17" s="21"/>
      <c r="AD17" s="2">
        <f t="shared" ref="AD17" si="126">AD15-AC15</f>
        <v>0.33333333333333337</v>
      </c>
      <c r="AE17" s="21"/>
      <c r="AF17" s="2">
        <f t="shared" ref="AF17" si="127">AF15-AE15</f>
        <v>0.33333333333333337</v>
      </c>
      <c r="AG17" s="105"/>
      <c r="AH17" s="11"/>
      <c r="AI17" s="23"/>
      <c r="AJ17" s="2">
        <f t="shared" ref="AJ17" si="128">AJ15-AI15</f>
        <v>0</v>
      </c>
      <c r="AK17" s="21"/>
      <c r="AL17" s="2">
        <f t="shared" ref="AL17" si="129">AL15-AK15</f>
        <v>0</v>
      </c>
      <c r="AM17" s="21"/>
      <c r="AN17" s="2">
        <f t="shared" ref="AN17" si="130">AN15-AM15</f>
        <v>0</v>
      </c>
      <c r="AO17" s="21"/>
      <c r="AP17" s="2">
        <f t="shared" ref="AP17" si="131">AP15-AO15</f>
        <v>0</v>
      </c>
      <c r="AQ17" s="21"/>
      <c r="AR17" s="2">
        <f t="shared" ref="AR17" si="132">AR15-AQ15</f>
        <v>0.5</v>
      </c>
      <c r="AS17" s="21"/>
      <c r="AT17" s="2">
        <f t="shared" ref="AT17" si="133">AT15-AS15</f>
        <v>0</v>
      </c>
      <c r="AU17" s="21"/>
      <c r="AV17" s="2">
        <f t="shared" ref="AV17" si="134">AV15-AU15</f>
        <v>0</v>
      </c>
      <c r="AW17" s="105"/>
      <c r="AX17" s="11"/>
      <c r="AY17" s="23"/>
      <c r="AZ17" s="2">
        <f t="shared" ref="AZ17" si="135">AZ15-AY15</f>
        <v>0</v>
      </c>
      <c r="BA17" s="21"/>
      <c r="BB17" s="2">
        <f t="shared" ref="BB17" si="136">BB15-BA15</f>
        <v>0</v>
      </c>
      <c r="BC17" s="21"/>
      <c r="BD17" s="2">
        <f t="shared" ref="BD17" si="137">BD15-BC15</f>
        <v>0.5</v>
      </c>
      <c r="BE17" s="21"/>
      <c r="BF17" s="2">
        <f t="shared" ref="BF17" si="138">BF15-BE15</f>
        <v>8.3333333333333315E-2</v>
      </c>
      <c r="BG17" s="21"/>
      <c r="BH17" s="2">
        <f t="shared" ref="BH17" si="139">BH15-BG15</f>
        <v>0</v>
      </c>
      <c r="BI17" s="21"/>
      <c r="BJ17" s="2">
        <f t="shared" ref="BJ17" si="140">BJ15-BI15</f>
        <v>0.33333333333333337</v>
      </c>
      <c r="BK17" s="21"/>
      <c r="BL17" s="2">
        <f t="shared" ref="BL17" si="141">BL15-BK15</f>
        <v>0.33333333333333337</v>
      </c>
      <c r="BM17" s="105"/>
      <c r="BN17" s="11"/>
      <c r="BO17" s="23"/>
      <c r="BP17" s="2">
        <f t="shared" ref="BP17" si="142">BP15-BO15</f>
        <v>0.5</v>
      </c>
      <c r="BQ17" s="21"/>
      <c r="BR17" s="2">
        <f t="shared" ref="BR17" si="143">BR15-BQ15</f>
        <v>0</v>
      </c>
      <c r="BS17" s="21"/>
      <c r="BT17" s="2">
        <f t="shared" ref="BT17" si="144">BT15-BS15</f>
        <v>0</v>
      </c>
      <c r="BU17" s="21"/>
      <c r="BV17" s="2">
        <f t="shared" ref="BV17" si="145">BV15-BU15</f>
        <v>0.5</v>
      </c>
      <c r="BW17" s="21"/>
      <c r="BX17" s="2">
        <f t="shared" ref="BX17" si="146">BX15-BW15</f>
        <v>0.5</v>
      </c>
      <c r="BY17" s="21"/>
      <c r="BZ17" s="2">
        <f t="shared" ref="BZ17" si="147">BZ15-BY15</f>
        <v>0</v>
      </c>
      <c r="CA17" s="21"/>
      <c r="CB17" s="2">
        <f t="shared" ref="CB17" si="148">CB15-CA15</f>
        <v>0</v>
      </c>
      <c r="CC17" s="105"/>
      <c r="CD17" s="12"/>
      <c r="CG17" s="24"/>
      <c r="CH17" s="74"/>
      <c r="CI17" s="74"/>
      <c r="CJ17" s="74"/>
      <c r="CK17" s="74"/>
      <c r="CL17" s="74"/>
      <c r="CM17" s="24"/>
      <c r="CN17" s="74"/>
      <c r="CO17" s="74"/>
      <c r="CP17" s="74"/>
      <c r="CQ17" s="74"/>
      <c r="CR17" s="74"/>
      <c r="CS17" s="74"/>
      <c r="CT17" s="74"/>
      <c r="CU17" s="74"/>
      <c r="CV17" s="24"/>
      <c r="CW17" s="74"/>
      <c r="CX17" s="74"/>
      <c r="CY17" s="74"/>
      <c r="CZ17" s="74"/>
      <c r="DA17" s="74"/>
      <c r="DB17" s="74"/>
      <c r="DC17" s="74"/>
      <c r="DD17" s="24"/>
    </row>
    <row r="18" spans="1:108" x14ac:dyDescent="0.2">
      <c r="A18" s="17"/>
      <c r="B18" s="99" t="str">
        <f>Param!$D$5</f>
        <v>Personne 04</v>
      </c>
      <c r="C18" s="19"/>
      <c r="D18" s="20"/>
      <c r="E18" s="19"/>
      <c r="F18" s="20"/>
      <c r="G18" s="19"/>
      <c r="H18" s="20"/>
      <c r="I18" s="19"/>
      <c r="J18" s="20"/>
      <c r="K18" s="19"/>
      <c r="L18" s="20"/>
      <c r="M18" s="19"/>
      <c r="N18" s="20"/>
      <c r="O18" s="19"/>
      <c r="P18" s="20"/>
      <c r="Q18" s="105">
        <f t="shared" ref="Q18" si="149">D20+F20+H20+J20+L20+N20+P20</f>
        <v>0</v>
      </c>
      <c r="R18" s="11"/>
      <c r="S18" s="22"/>
      <c r="T18" s="20"/>
      <c r="U18" s="19"/>
      <c r="V18" s="20"/>
      <c r="W18" s="19"/>
      <c r="X18" s="20"/>
      <c r="Y18" s="19"/>
      <c r="Z18" s="20"/>
      <c r="AA18" s="19"/>
      <c r="AB18" s="20"/>
      <c r="AC18" s="19"/>
      <c r="AD18" s="20"/>
      <c r="AE18" s="19"/>
      <c r="AF18" s="20"/>
      <c r="AG18" s="105">
        <f t="shared" ref="AG18" si="150">T20+V20+X20+Z20+AB20+AD20+AF20</f>
        <v>0</v>
      </c>
      <c r="AH18" s="11"/>
      <c r="AI18" s="22"/>
      <c r="AJ18" s="20"/>
      <c r="AK18" s="19"/>
      <c r="AL18" s="20"/>
      <c r="AM18" s="19"/>
      <c r="AN18" s="20"/>
      <c r="AO18" s="19"/>
      <c r="AP18" s="20"/>
      <c r="AQ18" s="19"/>
      <c r="AR18" s="20"/>
      <c r="AS18" s="19"/>
      <c r="AT18" s="20"/>
      <c r="AU18" s="19"/>
      <c r="AV18" s="20"/>
      <c r="AW18" s="105">
        <f t="shared" ref="AW18" si="151">AJ20+AL20+AN20+AP20+AR20+AT20+AV20</f>
        <v>0</v>
      </c>
      <c r="AX18" s="11"/>
      <c r="AY18" s="22"/>
      <c r="AZ18" s="20"/>
      <c r="BA18" s="19"/>
      <c r="BB18" s="20"/>
      <c r="BC18" s="19"/>
      <c r="BD18" s="20"/>
      <c r="BE18" s="19"/>
      <c r="BF18" s="20"/>
      <c r="BG18" s="19"/>
      <c r="BH18" s="20"/>
      <c r="BI18" s="19"/>
      <c r="BJ18" s="20"/>
      <c r="BK18" s="19"/>
      <c r="BL18" s="20"/>
      <c r="BM18" s="105">
        <f t="shared" ref="BM18" si="152">AZ20+BB20+BD20+BF20+BH20+BJ20+BL20</f>
        <v>0</v>
      </c>
      <c r="BN18" s="11"/>
      <c r="BO18" s="22"/>
      <c r="BP18" s="20"/>
      <c r="BQ18" s="19"/>
      <c r="BR18" s="20"/>
      <c r="BS18" s="19"/>
      <c r="BT18" s="20"/>
      <c r="BU18" s="19"/>
      <c r="BV18" s="20"/>
      <c r="BW18" s="19"/>
      <c r="BX18" s="20"/>
      <c r="BY18" s="19"/>
      <c r="BZ18" s="20"/>
      <c r="CA18" s="19"/>
      <c r="CB18" s="20"/>
      <c r="CC18" s="105">
        <f t="shared" ref="CC18" si="153">BP20+BR20+BT20+BV20+BX20+BZ20+CB20</f>
        <v>0</v>
      </c>
      <c r="CD18" s="12"/>
      <c r="CE18" s="29" t="s">
        <v>35</v>
      </c>
      <c r="CG18" s="24"/>
      <c r="CH18" s="74">
        <f>COUNTIF($C19:$CB19,$CH$5)</f>
        <v>0</v>
      </c>
      <c r="CI18" s="74">
        <f>COUNTIF($C19:$CB19,$CI$5)</f>
        <v>0</v>
      </c>
      <c r="CJ18" s="74">
        <f>COUNTIF($C19:$CB19,$CJ$5)</f>
        <v>0</v>
      </c>
      <c r="CK18" s="74">
        <f>COUNTIF($C19:$CB19,$CK$5)</f>
        <v>0</v>
      </c>
      <c r="CL18" s="74">
        <f>COUNTIF($C19:$CB19,$CL$5)</f>
        <v>0</v>
      </c>
      <c r="CM18" s="24"/>
      <c r="CN18" s="74">
        <f>COUNTIF($C20:$CB20,$CN$5)</f>
        <v>0</v>
      </c>
      <c r="CO18" s="74">
        <f>COUNTIF($C20:$CB20,$CO$5)</f>
        <v>0</v>
      </c>
      <c r="CP18" s="74">
        <f>COUNTIF($C20:$CB20,$CP$5)</f>
        <v>0</v>
      </c>
      <c r="CQ18" s="74">
        <f>COUNTIF($C20:$CB20,$CQ$5)</f>
        <v>0</v>
      </c>
      <c r="CR18" s="74">
        <f>COUNTIF($C20:$CB20,$CR$5)</f>
        <v>0</v>
      </c>
      <c r="CS18" s="74">
        <f>COUNTIF($C20:$CB20,$CS$5)</f>
        <v>0</v>
      </c>
      <c r="CT18" s="74">
        <f>COUNTIF($C20:$CB20,$CT$5)</f>
        <v>0</v>
      </c>
      <c r="CU18" s="74">
        <f>COUNTIF($C20:$CB20,$CU$5)</f>
        <v>0</v>
      </c>
      <c r="CV18" s="24"/>
      <c r="CW18" s="74"/>
      <c r="CX18" s="74"/>
      <c r="CY18" s="74"/>
      <c r="CZ18" s="74"/>
      <c r="DA18" s="74"/>
      <c r="DB18" s="74"/>
      <c r="DC18" s="74"/>
      <c r="DD18" s="24"/>
    </row>
    <row r="19" spans="1:108" x14ac:dyDescent="0.2">
      <c r="A19" s="17"/>
      <c r="B19" s="100"/>
      <c r="C19" s="104"/>
      <c r="D19" s="103"/>
      <c r="E19" s="104"/>
      <c r="F19" s="103"/>
      <c r="G19" s="104"/>
      <c r="H19" s="103"/>
      <c r="I19" s="104"/>
      <c r="J19" s="103"/>
      <c r="K19" s="104"/>
      <c r="L19" s="103"/>
      <c r="M19" s="104"/>
      <c r="N19" s="103"/>
      <c r="O19" s="104"/>
      <c r="P19" s="103"/>
      <c r="Q19" s="105"/>
      <c r="R19" s="11"/>
      <c r="S19" s="102"/>
      <c r="T19" s="103"/>
      <c r="U19" s="104"/>
      <c r="V19" s="103"/>
      <c r="W19" s="104"/>
      <c r="X19" s="103"/>
      <c r="Y19" s="104"/>
      <c r="Z19" s="103"/>
      <c r="AA19" s="104"/>
      <c r="AB19" s="103"/>
      <c r="AC19" s="104"/>
      <c r="AD19" s="103"/>
      <c r="AE19" s="104"/>
      <c r="AF19" s="103"/>
      <c r="AG19" s="105"/>
      <c r="AH19" s="11"/>
      <c r="AI19" s="102"/>
      <c r="AJ19" s="103"/>
      <c r="AK19" s="104"/>
      <c r="AL19" s="103"/>
      <c r="AM19" s="104"/>
      <c r="AN19" s="103"/>
      <c r="AO19" s="104"/>
      <c r="AP19" s="103"/>
      <c r="AQ19" s="104"/>
      <c r="AR19" s="103"/>
      <c r="AS19" s="104"/>
      <c r="AT19" s="103"/>
      <c r="AU19" s="104"/>
      <c r="AV19" s="103"/>
      <c r="AW19" s="105"/>
      <c r="AX19" s="11"/>
      <c r="AY19" s="102"/>
      <c r="AZ19" s="103"/>
      <c r="BA19" s="104"/>
      <c r="BB19" s="103"/>
      <c r="BC19" s="104"/>
      <c r="BD19" s="103"/>
      <c r="BE19" s="104"/>
      <c r="BF19" s="103"/>
      <c r="BG19" s="104"/>
      <c r="BH19" s="103"/>
      <c r="BI19" s="104"/>
      <c r="BJ19" s="103"/>
      <c r="BK19" s="104"/>
      <c r="BL19" s="103"/>
      <c r="BM19" s="105"/>
      <c r="BN19" s="11"/>
      <c r="BO19" s="102"/>
      <c r="BP19" s="103"/>
      <c r="BQ19" s="104"/>
      <c r="BR19" s="103"/>
      <c r="BS19" s="104"/>
      <c r="BT19" s="103"/>
      <c r="BU19" s="104"/>
      <c r="BV19" s="103"/>
      <c r="BW19" s="104"/>
      <c r="BX19" s="103"/>
      <c r="BY19" s="104"/>
      <c r="BZ19" s="103"/>
      <c r="CA19" s="104"/>
      <c r="CB19" s="103"/>
      <c r="CC19" s="105"/>
      <c r="CD19" s="12"/>
      <c r="CG19" s="24"/>
      <c r="CH19" s="74"/>
      <c r="CI19" s="74"/>
      <c r="CJ19" s="74"/>
      <c r="CK19" s="74"/>
      <c r="CL19" s="74"/>
      <c r="CM19" s="24"/>
      <c r="CN19" s="74"/>
      <c r="CO19" s="74"/>
      <c r="CP19" s="74"/>
      <c r="CQ19" s="74"/>
      <c r="CR19" s="74"/>
      <c r="CS19" s="74"/>
      <c r="CT19" s="74"/>
      <c r="CU19" s="74"/>
      <c r="CV19" s="24"/>
      <c r="CW19" s="74"/>
      <c r="CX19" s="74"/>
      <c r="CY19" s="74"/>
      <c r="CZ19" s="74"/>
      <c r="DA19" s="74"/>
      <c r="DB19" s="74"/>
      <c r="DC19" s="74"/>
      <c r="DD19" s="24"/>
    </row>
    <row r="20" spans="1:108" x14ac:dyDescent="0.2">
      <c r="A20" s="17"/>
      <c r="B20" s="8" t="str">
        <f>VLOOKUP($B18,Tableau_Fonct,2,FALSE)</f>
        <v>Chef de manœuvre</v>
      </c>
      <c r="C20" s="21"/>
      <c r="D20" s="2">
        <f t="shared" ref="D20" si="154">D18-C18</f>
        <v>0</v>
      </c>
      <c r="E20" s="21"/>
      <c r="F20" s="2">
        <f t="shared" ref="F20" si="155">F18-E18</f>
        <v>0</v>
      </c>
      <c r="G20" s="21"/>
      <c r="H20" s="2">
        <f t="shared" ref="H20" si="156">H18-G18</f>
        <v>0</v>
      </c>
      <c r="I20" s="21"/>
      <c r="J20" s="2">
        <f t="shared" ref="J20" si="157">J18-I18</f>
        <v>0</v>
      </c>
      <c r="K20" s="21"/>
      <c r="L20" s="2">
        <f t="shared" ref="L20" si="158">L18-K18</f>
        <v>0</v>
      </c>
      <c r="M20" s="21"/>
      <c r="N20" s="2">
        <f t="shared" ref="N20" si="159">N18-M18</f>
        <v>0</v>
      </c>
      <c r="O20" s="21"/>
      <c r="P20" s="2">
        <f t="shared" ref="P20" si="160">P18-O18</f>
        <v>0</v>
      </c>
      <c r="Q20" s="105"/>
      <c r="R20" s="11"/>
      <c r="S20" s="23"/>
      <c r="T20" s="2">
        <f t="shared" ref="T20" si="161">T18-S18</f>
        <v>0</v>
      </c>
      <c r="U20" s="21"/>
      <c r="V20" s="2">
        <f t="shared" ref="V20" si="162">V18-U18</f>
        <v>0</v>
      </c>
      <c r="W20" s="21"/>
      <c r="X20" s="2">
        <f t="shared" ref="X20" si="163">X18-W18</f>
        <v>0</v>
      </c>
      <c r="Y20" s="21"/>
      <c r="Z20" s="2">
        <f t="shared" ref="Z20" si="164">Z18-Y18</f>
        <v>0</v>
      </c>
      <c r="AA20" s="21"/>
      <c r="AB20" s="2">
        <f t="shared" ref="AB20" si="165">AB18-AA18</f>
        <v>0</v>
      </c>
      <c r="AC20" s="21"/>
      <c r="AD20" s="2">
        <f t="shared" ref="AD20" si="166">AD18-AC18</f>
        <v>0</v>
      </c>
      <c r="AE20" s="21"/>
      <c r="AF20" s="2">
        <f t="shared" ref="AF20" si="167">AF18-AE18</f>
        <v>0</v>
      </c>
      <c r="AG20" s="105"/>
      <c r="AH20" s="11"/>
      <c r="AI20" s="23"/>
      <c r="AJ20" s="2">
        <f t="shared" ref="AJ20" si="168">AJ18-AI18</f>
        <v>0</v>
      </c>
      <c r="AK20" s="21"/>
      <c r="AL20" s="2">
        <f t="shared" ref="AL20" si="169">AL18-AK18</f>
        <v>0</v>
      </c>
      <c r="AM20" s="21"/>
      <c r="AN20" s="2">
        <f t="shared" ref="AN20" si="170">AN18-AM18</f>
        <v>0</v>
      </c>
      <c r="AO20" s="21"/>
      <c r="AP20" s="2">
        <f t="shared" ref="AP20" si="171">AP18-AO18</f>
        <v>0</v>
      </c>
      <c r="AQ20" s="21"/>
      <c r="AR20" s="2">
        <f t="shared" ref="AR20" si="172">AR18-AQ18</f>
        <v>0</v>
      </c>
      <c r="AS20" s="21"/>
      <c r="AT20" s="2">
        <f t="shared" ref="AT20" si="173">AT18-AS18</f>
        <v>0</v>
      </c>
      <c r="AU20" s="21"/>
      <c r="AV20" s="2">
        <f t="shared" ref="AV20" si="174">AV18-AU18</f>
        <v>0</v>
      </c>
      <c r="AW20" s="105"/>
      <c r="AX20" s="11"/>
      <c r="AY20" s="23"/>
      <c r="AZ20" s="2">
        <f t="shared" ref="AZ20" si="175">AZ18-AY18</f>
        <v>0</v>
      </c>
      <c r="BA20" s="21"/>
      <c r="BB20" s="2">
        <f t="shared" ref="BB20" si="176">BB18-BA18</f>
        <v>0</v>
      </c>
      <c r="BC20" s="21"/>
      <c r="BD20" s="2">
        <f t="shared" ref="BD20" si="177">BD18-BC18</f>
        <v>0</v>
      </c>
      <c r="BE20" s="21"/>
      <c r="BF20" s="2">
        <f t="shared" ref="BF20" si="178">BF18-BE18</f>
        <v>0</v>
      </c>
      <c r="BG20" s="21"/>
      <c r="BH20" s="2">
        <f t="shared" ref="BH20" si="179">BH18-BG18</f>
        <v>0</v>
      </c>
      <c r="BI20" s="21"/>
      <c r="BJ20" s="2">
        <f t="shared" ref="BJ20" si="180">BJ18-BI18</f>
        <v>0</v>
      </c>
      <c r="BK20" s="21"/>
      <c r="BL20" s="2">
        <f t="shared" ref="BL20" si="181">BL18-BK18</f>
        <v>0</v>
      </c>
      <c r="BM20" s="105"/>
      <c r="BN20" s="11"/>
      <c r="BO20" s="23"/>
      <c r="BP20" s="2">
        <f t="shared" ref="BP20" si="182">BP18-BO18</f>
        <v>0</v>
      </c>
      <c r="BQ20" s="21"/>
      <c r="BR20" s="2">
        <f t="shared" ref="BR20" si="183">BR18-BQ18</f>
        <v>0</v>
      </c>
      <c r="BS20" s="21"/>
      <c r="BT20" s="2">
        <f t="shared" ref="BT20" si="184">BT18-BS18</f>
        <v>0</v>
      </c>
      <c r="BU20" s="21"/>
      <c r="BV20" s="2">
        <f t="shared" ref="BV20" si="185">BV18-BU18</f>
        <v>0</v>
      </c>
      <c r="BW20" s="21"/>
      <c r="BX20" s="2">
        <f t="shared" ref="BX20" si="186">BX18-BW18</f>
        <v>0</v>
      </c>
      <c r="BY20" s="21"/>
      <c r="BZ20" s="2">
        <f t="shared" ref="BZ20" si="187">BZ18-BY18</f>
        <v>0</v>
      </c>
      <c r="CA20" s="21"/>
      <c r="CB20" s="2">
        <f t="shared" ref="CB20" si="188">CB18-CA18</f>
        <v>0</v>
      </c>
      <c r="CC20" s="105"/>
      <c r="CD20" s="12"/>
      <c r="CG20" s="24"/>
      <c r="CH20" s="74"/>
      <c r="CI20" s="74"/>
      <c r="CJ20" s="74"/>
      <c r="CK20" s="74"/>
      <c r="CL20" s="74"/>
      <c r="CM20" s="24"/>
      <c r="CN20" s="74"/>
      <c r="CO20" s="74"/>
      <c r="CP20" s="74"/>
      <c r="CQ20" s="74"/>
      <c r="CR20" s="74"/>
      <c r="CS20" s="74"/>
      <c r="CT20" s="74"/>
      <c r="CU20" s="74"/>
      <c r="CV20" s="24"/>
      <c r="CW20" s="74"/>
      <c r="CX20" s="74"/>
      <c r="CY20" s="74"/>
      <c r="CZ20" s="74"/>
      <c r="DA20" s="74"/>
      <c r="DB20" s="74"/>
      <c r="DC20" s="74"/>
      <c r="DD20" s="24"/>
    </row>
    <row r="21" spans="1:108" x14ac:dyDescent="0.2">
      <c r="A21" s="17"/>
      <c r="B21" s="99" t="str">
        <f>Param!$D$6</f>
        <v>Personne 05</v>
      </c>
      <c r="C21" s="19"/>
      <c r="D21" s="20"/>
      <c r="E21" s="19"/>
      <c r="F21" s="20"/>
      <c r="G21" s="19"/>
      <c r="H21" s="20"/>
      <c r="I21" s="19"/>
      <c r="J21" s="20"/>
      <c r="K21" s="19"/>
      <c r="L21" s="20"/>
      <c r="M21" s="19"/>
      <c r="N21" s="20"/>
      <c r="O21" s="19"/>
      <c r="P21" s="20"/>
      <c r="Q21" s="105">
        <f t="shared" ref="Q21" si="189">D23+F23+H23+J23+L23+N23+P23</f>
        <v>0</v>
      </c>
      <c r="R21" s="11"/>
      <c r="S21" s="22"/>
      <c r="T21" s="20"/>
      <c r="U21" s="19"/>
      <c r="V21" s="20"/>
      <c r="W21" s="19"/>
      <c r="X21" s="20"/>
      <c r="Y21" s="19"/>
      <c r="Z21" s="20"/>
      <c r="AA21" s="19"/>
      <c r="AB21" s="20"/>
      <c r="AC21" s="19"/>
      <c r="AD21" s="20"/>
      <c r="AE21" s="19"/>
      <c r="AF21" s="20"/>
      <c r="AG21" s="105">
        <f t="shared" ref="AG21" si="190">T23+V23+X23+Z23+AB23+AD23+AF23</f>
        <v>0</v>
      </c>
      <c r="AH21" s="11"/>
      <c r="AI21" s="22"/>
      <c r="AJ21" s="20"/>
      <c r="AK21" s="19"/>
      <c r="AL21" s="20"/>
      <c r="AM21" s="19"/>
      <c r="AN21" s="20"/>
      <c r="AO21" s="19"/>
      <c r="AP21" s="20"/>
      <c r="AQ21" s="19"/>
      <c r="AR21" s="20"/>
      <c r="AS21" s="19"/>
      <c r="AT21" s="20"/>
      <c r="AU21" s="19"/>
      <c r="AV21" s="20"/>
      <c r="AW21" s="105">
        <f t="shared" ref="AW21" si="191">AJ23+AL23+AN23+AP23+AR23+AT23+AV23</f>
        <v>0</v>
      </c>
      <c r="AX21" s="11"/>
      <c r="AY21" s="22"/>
      <c r="AZ21" s="20"/>
      <c r="BA21" s="19"/>
      <c r="BB21" s="20"/>
      <c r="BC21" s="19"/>
      <c r="BD21" s="20"/>
      <c r="BE21" s="19"/>
      <c r="BF21" s="20"/>
      <c r="BG21" s="19"/>
      <c r="BH21" s="20"/>
      <c r="BI21" s="19"/>
      <c r="BJ21" s="20"/>
      <c r="BK21" s="19"/>
      <c r="BL21" s="20"/>
      <c r="BM21" s="105">
        <f t="shared" ref="BM21" si="192">AZ23+BB23+BD23+BF23+BH23+BJ23+BL23</f>
        <v>0</v>
      </c>
      <c r="BN21" s="11"/>
      <c r="BO21" s="22"/>
      <c r="BP21" s="20"/>
      <c r="BQ21" s="19"/>
      <c r="BR21" s="20"/>
      <c r="BS21" s="19"/>
      <c r="BT21" s="20"/>
      <c r="BU21" s="19"/>
      <c r="BV21" s="20"/>
      <c r="BW21" s="19"/>
      <c r="BX21" s="20"/>
      <c r="BY21" s="19"/>
      <c r="BZ21" s="20"/>
      <c r="CA21" s="19"/>
      <c r="CB21" s="20"/>
      <c r="CC21" s="105">
        <f t="shared" ref="CC21" si="193">BP23+BR23+BT23+BV23+BX23+BZ23+CB23</f>
        <v>0</v>
      </c>
      <c r="CD21" s="12"/>
      <c r="CE21" s="29" t="s">
        <v>35</v>
      </c>
      <c r="CG21" s="24"/>
      <c r="CH21" s="74">
        <f>COUNTIF($C22:$CB22,$CH$5)</f>
        <v>0</v>
      </c>
      <c r="CI21" s="74">
        <f>COUNTIF($C22:$CB22,$CI$5)</f>
        <v>0</v>
      </c>
      <c r="CJ21" s="74">
        <f>COUNTIF($C22:$CB22,$CJ$5)</f>
        <v>0</v>
      </c>
      <c r="CK21" s="74">
        <f>COUNTIF($C22:$CB22,$CK$5)</f>
        <v>0</v>
      </c>
      <c r="CL21" s="74">
        <f>COUNTIF($C22:$CB22,$CL$5)</f>
        <v>0</v>
      </c>
      <c r="CM21" s="24"/>
      <c r="CN21" s="74">
        <f>COUNTIF($C23:$CB23,$CN$5)</f>
        <v>0</v>
      </c>
      <c r="CO21" s="74">
        <f>COUNTIF($C23:$CB23,$CO$5)</f>
        <v>0</v>
      </c>
      <c r="CP21" s="74">
        <f>COUNTIF($C23:$CB23,$CP$5)</f>
        <v>0</v>
      </c>
      <c r="CQ21" s="74">
        <f>COUNTIF($C23:$CB23,$CQ$5)</f>
        <v>0</v>
      </c>
      <c r="CR21" s="74">
        <f>COUNTIF($C23:$CB23,$CR$5)</f>
        <v>0</v>
      </c>
      <c r="CS21" s="74">
        <f>COUNTIF($C23:$CB23,$CS$5)</f>
        <v>0</v>
      </c>
      <c r="CT21" s="74">
        <f>COUNTIF($C23:$CB23,$CT$5)</f>
        <v>0</v>
      </c>
      <c r="CU21" s="74">
        <f>COUNTIF($C23:$CB23,$CU$5)</f>
        <v>0</v>
      </c>
      <c r="CV21" s="24"/>
      <c r="CW21" s="74"/>
      <c r="CX21" s="74"/>
      <c r="CY21" s="74"/>
      <c r="CZ21" s="74"/>
      <c r="DA21" s="74"/>
      <c r="DB21" s="74"/>
      <c r="DC21" s="74"/>
      <c r="DD21" s="24"/>
    </row>
    <row r="22" spans="1:108" x14ac:dyDescent="0.2">
      <c r="A22" s="17"/>
      <c r="B22" s="100"/>
      <c r="C22" s="104"/>
      <c r="D22" s="103"/>
      <c r="E22" s="104"/>
      <c r="F22" s="103"/>
      <c r="G22" s="104"/>
      <c r="H22" s="103"/>
      <c r="I22" s="104"/>
      <c r="J22" s="103"/>
      <c r="K22" s="104"/>
      <c r="L22" s="103"/>
      <c r="M22" s="104"/>
      <c r="N22" s="103"/>
      <c r="O22" s="104"/>
      <c r="P22" s="103"/>
      <c r="Q22" s="105"/>
      <c r="R22" s="11"/>
      <c r="S22" s="102"/>
      <c r="T22" s="103"/>
      <c r="U22" s="104"/>
      <c r="V22" s="103"/>
      <c r="W22" s="104"/>
      <c r="X22" s="103"/>
      <c r="Y22" s="104"/>
      <c r="Z22" s="103"/>
      <c r="AA22" s="104"/>
      <c r="AB22" s="103"/>
      <c r="AC22" s="104"/>
      <c r="AD22" s="103"/>
      <c r="AE22" s="104"/>
      <c r="AF22" s="103"/>
      <c r="AG22" s="105"/>
      <c r="AH22" s="11"/>
      <c r="AI22" s="102"/>
      <c r="AJ22" s="103"/>
      <c r="AK22" s="104"/>
      <c r="AL22" s="103"/>
      <c r="AM22" s="104"/>
      <c r="AN22" s="103"/>
      <c r="AO22" s="104"/>
      <c r="AP22" s="103"/>
      <c r="AQ22" s="104"/>
      <c r="AR22" s="103"/>
      <c r="AS22" s="104"/>
      <c r="AT22" s="103"/>
      <c r="AU22" s="104"/>
      <c r="AV22" s="103"/>
      <c r="AW22" s="105"/>
      <c r="AX22" s="11"/>
      <c r="AY22" s="102"/>
      <c r="AZ22" s="103"/>
      <c r="BA22" s="104"/>
      <c r="BB22" s="103"/>
      <c r="BC22" s="104"/>
      <c r="BD22" s="103"/>
      <c r="BE22" s="104"/>
      <c r="BF22" s="103"/>
      <c r="BG22" s="104"/>
      <c r="BH22" s="103"/>
      <c r="BI22" s="104"/>
      <c r="BJ22" s="103"/>
      <c r="BK22" s="104"/>
      <c r="BL22" s="103"/>
      <c r="BM22" s="105"/>
      <c r="BN22" s="11"/>
      <c r="BO22" s="102"/>
      <c r="BP22" s="103"/>
      <c r="BQ22" s="104"/>
      <c r="BR22" s="103"/>
      <c r="BS22" s="104"/>
      <c r="BT22" s="103"/>
      <c r="BU22" s="104"/>
      <c r="BV22" s="103"/>
      <c r="BW22" s="104"/>
      <c r="BX22" s="103"/>
      <c r="BY22" s="104"/>
      <c r="BZ22" s="103"/>
      <c r="CA22" s="104"/>
      <c r="CB22" s="103"/>
      <c r="CC22" s="105"/>
      <c r="CD22" s="12"/>
      <c r="CG22" s="24"/>
      <c r="CH22" s="74"/>
      <c r="CI22" s="74"/>
      <c r="CJ22" s="74"/>
      <c r="CK22" s="74"/>
      <c r="CL22" s="74"/>
      <c r="CM22" s="24"/>
      <c r="CN22" s="74"/>
      <c r="CO22" s="74"/>
      <c r="CP22" s="74"/>
      <c r="CQ22" s="74"/>
      <c r="CR22" s="74"/>
      <c r="CS22" s="74"/>
      <c r="CT22" s="74"/>
      <c r="CU22" s="74"/>
      <c r="CV22" s="24"/>
      <c r="CW22" s="74"/>
      <c r="CX22" s="74"/>
      <c r="CY22" s="74"/>
      <c r="CZ22" s="74"/>
      <c r="DA22" s="74"/>
      <c r="DB22" s="74"/>
      <c r="DC22" s="74"/>
      <c r="DD22" s="24"/>
    </row>
    <row r="23" spans="1:108" x14ac:dyDescent="0.2">
      <c r="A23" s="17"/>
      <c r="B23" s="8" t="str">
        <f>VLOOKUP($B21,Tableau_Fonct,2,FALSE)</f>
        <v>Equipier</v>
      </c>
      <c r="C23" s="21"/>
      <c r="D23" s="2">
        <f t="shared" ref="D23" si="194">D21-C21</f>
        <v>0</v>
      </c>
      <c r="E23" s="21"/>
      <c r="F23" s="2">
        <f t="shared" ref="F23" si="195">F21-E21</f>
        <v>0</v>
      </c>
      <c r="G23" s="21"/>
      <c r="H23" s="2">
        <f t="shared" ref="H23" si="196">H21-G21</f>
        <v>0</v>
      </c>
      <c r="I23" s="21"/>
      <c r="J23" s="2">
        <f t="shared" ref="J23" si="197">J21-I21</f>
        <v>0</v>
      </c>
      <c r="K23" s="21"/>
      <c r="L23" s="2">
        <f t="shared" ref="L23" si="198">L21-K21</f>
        <v>0</v>
      </c>
      <c r="M23" s="21"/>
      <c r="N23" s="2">
        <f t="shared" ref="N23" si="199">N21-M21</f>
        <v>0</v>
      </c>
      <c r="O23" s="21"/>
      <c r="P23" s="2">
        <f t="shared" ref="P23" si="200">P21-O21</f>
        <v>0</v>
      </c>
      <c r="Q23" s="105"/>
      <c r="R23" s="11"/>
      <c r="S23" s="23"/>
      <c r="T23" s="2">
        <f t="shared" ref="T23" si="201">T21-S21</f>
        <v>0</v>
      </c>
      <c r="U23" s="21"/>
      <c r="V23" s="2">
        <f t="shared" ref="V23" si="202">V21-U21</f>
        <v>0</v>
      </c>
      <c r="W23" s="21"/>
      <c r="X23" s="2">
        <f t="shared" ref="X23" si="203">X21-W21</f>
        <v>0</v>
      </c>
      <c r="Y23" s="21"/>
      <c r="Z23" s="2">
        <f t="shared" ref="Z23" si="204">Z21-Y21</f>
        <v>0</v>
      </c>
      <c r="AA23" s="21"/>
      <c r="AB23" s="2">
        <f t="shared" ref="AB23" si="205">AB21-AA21</f>
        <v>0</v>
      </c>
      <c r="AC23" s="21"/>
      <c r="AD23" s="2">
        <f t="shared" ref="AD23" si="206">AD21-AC21</f>
        <v>0</v>
      </c>
      <c r="AE23" s="21"/>
      <c r="AF23" s="2">
        <f t="shared" ref="AF23" si="207">AF21-AE21</f>
        <v>0</v>
      </c>
      <c r="AG23" s="105"/>
      <c r="AH23" s="11"/>
      <c r="AI23" s="23"/>
      <c r="AJ23" s="2">
        <f t="shared" ref="AJ23" si="208">AJ21-AI21</f>
        <v>0</v>
      </c>
      <c r="AK23" s="21"/>
      <c r="AL23" s="2">
        <f t="shared" ref="AL23" si="209">AL21-AK21</f>
        <v>0</v>
      </c>
      <c r="AM23" s="21"/>
      <c r="AN23" s="2">
        <f t="shared" ref="AN23" si="210">AN21-AM21</f>
        <v>0</v>
      </c>
      <c r="AO23" s="21"/>
      <c r="AP23" s="2">
        <f t="shared" ref="AP23" si="211">AP21-AO21</f>
        <v>0</v>
      </c>
      <c r="AQ23" s="21"/>
      <c r="AR23" s="2">
        <f t="shared" ref="AR23" si="212">AR21-AQ21</f>
        <v>0</v>
      </c>
      <c r="AS23" s="21"/>
      <c r="AT23" s="2">
        <f t="shared" ref="AT23" si="213">AT21-AS21</f>
        <v>0</v>
      </c>
      <c r="AU23" s="21"/>
      <c r="AV23" s="2">
        <f t="shared" ref="AV23" si="214">AV21-AU21</f>
        <v>0</v>
      </c>
      <c r="AW23" s="105"/>
      <c r="AX23" s="11"/>
      <c r="AY23" s="23"/>
      <c r="AZ23" s="2">
        <f t="shared" ref="AZ23" si="215">AZ21-AY21</f>
        <v>0</v>
      </c>
      <c r="BA23" s="21"/>
      <c r="BB23" s="2">
        <f t="shared" ref="BB23" si="216">BB21-BA21</f>
        <v>0</v>
      </c>
      <c r="BC23" s="21"/>
      <c r="BD23" s="2">
        <f t="shared" ref="BD23" si="217">BD21-BC21</f>
        <v>0</v>
      </c>
      <c r="BE23" s="21"/>
      <c r="BF23" s="2">
        <f t="shared" ref="BF23" si="218">BF21-BE21</f>
        <v>0</v>
      </c>
      <c r="BG23" s="21"/>
      <c r="BH23" s="2">
        <f t="shared" ref="BH23" si="219">BH21-BG21</f>
        <v>0</v>
      </c>
      <c r="BI23" s="21"/>
      <c r="BJ23" s="2">
        <f t="shared" ref="BJ23" si="220">BJ21-BI21</f>
        <v>0</v>
      </c>
      <c r="BK23" s="21"/>
      <c r="BL23" s="2">
        <f t="shared" ref="BL23" si="221">BL21-BK21</f>
        <v>0</v>
      </c>
      <c r="BM23" s="105"/>
      <c r="BN23" s="11"/>
      <c r="BO23" s="23"/>
      <c r="BP23" s="2">
        <f t="shared" ref="BP23" si="222">BP21-BO21</f>
        <v>0</v>
      </c>
      <c r="BQ23" s="21"/>
      <c r="BR23" s="2">
        <f t="shared" ref="BR23" si="223">BR21-BQ21</f>
        <v>0</v>
      </c>
      <c r="BS23" s="21"/>
      <c r="BT23" s="2">
        <f t="shared" ref="BT23" si="224">BT21-BS21</f>
        <v>0</v>
      </c>
      <c r="BU23" s="21"/>
      <c r="BV23" s="2">
        <f t="shared" ref="BV23" si="225">BV21-BU21</f>
        <v>0</v>
      </c>
      <c r="BW23" s="21"/>
      <c r="BX23" s="2">
        <f t="shared" ref="BX23" si="226">BX21-BW21</f>
        <v>0</v>
      </c>
      <c r="BY23" s="21"/>
      <c r="BZ23" s="2">
        <f t="shared" ref="BZ23" si="227">BZ21-BY21</f>
        <v>0</v>
      </c>
      <c r="CA23" s="21"/>
      <c r="CB23" s="2">
        <f t="shared" ref="CB23" si="228">CB21-CA21</f>
        <v>0</v>
      </c>
      <c r="CC23" s="105"/>
      <c r="CD23" s="12"/>
      <c r="CG23" s="24"/>
      <c r="CH23" s="74"/>
      <c r="CI23" s="74"/>
      <c r="CJ23" s="74"/>
      <c r="CK23" s="74"/>
      <c r="CL23" s="74"/>
      <c r="CM23" s="24"/>
      <c r="CN23" s="74"/>
      <c r="CO23" s="74"/>
      <c r="CP23" s="74"/>
      <c r="CQ23" s="74"/>
      <c r="CR23" s="74"/>
      <c r="CS23" s="74"/>
      <c r="CT23" s="74"/>
      <c r="CU23" s="74"/>
      <c r="CV23" s="24"/>
      <c r="CW23" s="74"/>
      <c r="CX23" s="74"/>
      <c r="CY23" s="74"/>
      <c r="CZ23" s="74"/>
      <c r="DA23" s="74"/>
      <c r="DB23" s="74"/>
      <c r="DC23" s="74"/>
      <c r="DD23" s="24"/>
    </row>
    <row r="24" spans="1:108" x14ac:dyDescent="0.2">
      <c r="A24" s="17"/>
      <c r="B24" s="99" t="str">
        <f>Param!$D$7</f>
        <v>Personne 06</v>
      </c>
      <c r="C24" s="19"/>
      <c r="D24" s="20"/>
      <c r="E24" s="19"/>
      <c r="F24" s="20"/>
      <c r="G24" s="19"/>
      <c r="H24" s="20"/>
      <c r="I24" s="19"/>
      <c r="J24" s="20"/>
      <c r="K24" s="19"/>
      <c r="L24" s="20"/>
      <c r="M24" s="19"/>
      <c r="N24" s="20"/>
      <c r="O24" s="19"/>
      <c r="P24" s="20"/>
      <c r="Q24" s="105">
        <f t="shared" ref="Q24" si="229">D26+F26+H26+J26+L26+N26+P26</f>
        <v>0</v>
      </c>
      <c r="R24" s="11"/>
      <c r="S24" s="22"/>
      <c r="T24" s="20"/>
      <c r="U24" s="19"/>
      <c r="V24" s="20"/>
      <c r="W24" s="19"/>
      <c r="X24" s="20"/>
      <c r="Y24" s="19"/>
      <c r="Z24" s="20"/>
      <c r="AA24" s="19"/>
      <c r="AB24" s="20"/>
      <c r="AC24" s="19"/>
      <c r="AD24" s="20"/>
      <c r="AE24" s="19"/>
      <c r="AF24" s="20"/>
      <c r="AG24" s="105">
        <f t="shared" ref="AG24" si="230">T26+V26+X26+Z26+AB26+AD26+AF26</f>
        <v>0</v>
      </c>
      <c r="AH24" s="11"/>
      <c r="AI24" s="22"/>
      <c r="AJ24" s="20"/>
      <c r="AK24" s="19"/>
      <c r="AL24" s="20"/>
      <c r="AM24" s="19"/>
      <c r="AN24" s="20"/>
      <c r="AO24" s="19"/>
      <c r="AP24" s="20"/>
      <c r="AQ24" s="19"/>
      <c r="AR24" s="20"/>
      <c r="AS24" s="19"/>
      <c r="AT24" s="20"/>
      <c r="AU24" s="19"/>
      <c r="AV24" s="20"/>
      <c r="AW24" s="105">
        <f t="shared" ref="AW24" si="231">AJ26+AL26+AN26+AP26+AR26+AT26+AV26</f>
        <v>0</v>
      </c>
      <c r="AX24" s="11"/>
      <c r="AY24" s="22"/>
      <c r="AZ24" s="20"/>
      <c r="BA24" s="19"/>
      <c r="BB24" s="20"/>
      <c r="BC24" s="19"/>
      <c r="BD24" s="20"/>
      <c r="BE24" s="19"/>
      <c r="BF24" s="20"/>
      <c r="BG24" s="19"/>
      <c r="BH24" s="20"/>
      <c r="BI24" s="19"/>
      <c r="BJ24" s="20"/>
      <c r="BK24" s="19"/>
      <c r="BL24" s="20"/>
      <c r="BM24" s="105">
        <f t="shared" ref="BM24" si="232">AZ26+BB26+BD26+BF26+BH26+BJ26+BL26</f>
        <v>0</v>
      </c>
      <c r="BN24" s="11"/>
      <c r="BO24" s="22"/>
      <c r="BP24" s="20"/>
      <c r="BQ24" s="19"/>
      <c r="BR24" s="20"/>
      <c r="BS24" s="19"/>
      <c r="BT24" s="20"/>
      <c r="BU24" s="19"/>
      <c r="BV24" s="20"/>
      <c r="BW24" s="19"/>
      <c r="BX24" s="20"/>
      <c r="BY24" s="19"/>
      <c r="BZ24" s="20"/>
      <c r="CA24" s="19"/>
      <c r="CB24" s="20"/>
      <c r="CC24" s="105">
        <f t="shared" ref="CC24" si="233">BP26+BR26+BT26+BV26+BX26+BZ26+CB26</f>
        <v>0</v>
      </c>
      <c r="CD24" s="12"/>
      <c r="CE24" s="29" t="s">
        <v>35</v>
      </c>
      <c r="CG24" s="24"/>
      <c r="CH24" s="74">
        <f>COUNTIF($C25:$CB25,$CH$5)</f>
        <v>0</v>
      </c>
      <c r="CI24" s="74">
        <f>COUNTIF($C25:$CB25,$CI$5)</f>
        <v>0</v>
      </c>
      <c r="CJ24" s="74">
        <f>COUNTIF($C25:$CB25,$CJ$5)</f>
        <v>0</v>
      </c>
      <c r="CK24" s="74">
        <f>COUNTIF($C25:$CB25,$CK$5)</f>
        <v>0</v>
      </c>
      <c r="CL24" s="74">
        <f>COUNTIF($C25:$CB25,$CL$5)</f>
        <v>0</v>
      </c>
      <c r="CM24" s="24"/>
      <c r="CN24" s="74">
        <f>COUNTIF($C26:$CB26,$CN$5)</f>
        <v>0</v>
      </c>
      <c r="CO24" s="74">
        <f>COUNTIF($C26:$CB26,$CO$5)</f>
        <v>0</v>
      </c>
      <c r="CP24" s="74">
        <f>COUNTIF($C26:$CB26,$CP$5)</f>
        <v>0</v>
      </c>
      <c r="CQ24" s="74">
        <f>COUNTIF($C26:$CB26,$CQ$5)</f>
        <v>0</v>
      </c>
      <c r="CR24" s="74">
        <f>COUNTIF($C26:$CB26,$CR$5)</f>
        <v>0</v>
      </c>
      <c r="CS24" s="74">
        <f>COUNTIF($C26:$CB26,$CS$5)</f>
        <v>0</v>
      </c>
      <c r="CT24" s="74">
        <f>COUNTIF($C26:$CB26,$CT$5)</f>
        <v>0</v>
      </c>
      <c r="CU24" s="74">
        <f>COUNTIF($C26:$CB26,$CU$5)</f>
        <v>0</v>
      </c>
      <c r="CV24" s="24"/>
      <c r="CW24" s="74"/>
      <c r="CX24" s="74"/>
      <c r="CY24" s="74"/>
      <c r="CZ24" s="74"/>
      <c r="DA24" s="74"/>
      <c r="DB24" s="74"/>
      <c r="DC24" s="74"/>
      <c r="DD24" s="24"/>
    </row>
    <row r="25" spans="1:108" x14ac:dyDescent="0.2">
      <c r="A25" s="17"/>
      <c r="B25" s="100"/>
      <c r="C25" s="104"/>
      <c r="D25" s="103"/>
      <c r="E25" s="104"/>
      <c r="F25" s="103"/>
      <c r="G25" s="104"/>
      <c r="H25" s="103"/>
      <c r="I25" s="104"/>
      <c r="J25" s="103"/>
      <c r="K25" s="104"/>
      <c r="L25" s="103"/>
      <c r="M25" s="104"/>
      <c r="N25" s="103"/>
      <c r="O25" s="104"/>
      <c r="P25" s="103"/>
      <c r="Q25" s="105"/>
      <c r="R25" s="11"/>
      <c r="S25" s="102"/>
      <c r="T25" s="103"/>
      <c r="U25" s="104"/>
      <c r="V25" s="103"/>
      <c r="W25" s="104"/>
      <c r="X25" s="103"/>
      <c r="Y25" s="104"/>
      <c r="Z25" s="103"/>
      <c r="AA25" s="104"/>
      <c r="AB25" s="103"/>
      <c r="AC25" s="104"/>
      <c r="AD25" s="103"/>
      <c r="AE25" s="104"/>
      <c r="AF25" s="103"/>
      <c r="AG25" s="105"/>
      <c r="AH25" s="11"/>
      <c r="AI25" s="102"/>
      <c r="AJ25" s="103"/>
      <c r="AK25" s="104"/>
      <c r="AL25" s="103"/>
      <c r="AM25" s="104"/>
      <c r="AN25" s="103"/>
      <c r="AO25" s="104"/>
      <c r="AP25" s="103"/>
      <c r="AQ25" s="104"/>
      <c r="AR25" s="103"/>
      <c r="AS25" s="104"/>
      <c r="AT25" s="103"/>
      <c r="AU25" s="104"/>
      <c r="AV25" s="103"/>
      <c r="AW25" s="105"/>
      <c r="AX25" s="11"/>
      <c r="AY25" s="102"/>
      <c r="AZ25" s="103"/>
      <c r="BA25" s="104"/>
      <c r="BB25" s="103"/>
      <c r="BC25" s="104"/>
      <c r="BD25" s="103"/>
      <c r="BE25" s="104"/>
      <c r="BF25" s="103"/>
      <c r="BG25" s="104"/>
      <c r="BH25" s="103"/>
      <c r="BI25" s="104"/>
      <c r="BJ25" s="103"/>
      <c r="BK25" s="104"/>
      <c r="BL25" s="103"/>
      <c r="BM25" s="105"/>
      <c r="BN25" s="11"/>
      <c r="BO25" s="102"/>
      <c r="BP25" s="103"/>
      <c r="BQ25" s="104"/>
      <c r="BR25" s="103"/>
      <c r="BS25" s="104"/>
      <c r="BT25" s="103"/>
      <c r="BU25" s="104"/>
      <c r="BV25" s="103"/>
      <c r="BW25" s="104"/>
      <c r="BX25" s="103"/>
      <c r="BY25" s="104"/>
      <c r="BZ25" s="103"/>
      <c r="CA25" s="104"/>
      <c r="CB25" s="103"/>
      <c r="CC25" s="105"/>
      <c r="CD25" s="12"/>
      <c r="CG25" s="24"/>
      <c r="CH25" s="74"/>
      <c r="CI25" s="74"/>
      <c r="CJ25" s="74"/>
      <c r="CK25" s="74"/>
      <c r="CL25" s="74"/>
      <c r="CM25" s="24"/>
      <c r="CN25" s="74"/>
      <c r="CO25" s="74"/>
      <c r="CP25" s="74"/>
      <c r="CQ25" s="74"/>
      <c r="CR25" s="74"/>
      <c r="CS25" s="74"/>
      <c r="CT25" s="74"/>
      <c r="CU25" s="74"/>
      <c r="CV25" s="24"/>
      <c r="CW25" s="74"/>
      <c r="CX25" s="74"/>
      <c r="CY25" s="74"/>
      <c r="CZ25" s="74"/>
      <c r="DA25" s="74"/>
      <c r="DB25" s="74"/>
      <c r="DC25" s="74"/>
      <c r="DD25" s="24"/>
    </row>
    <row r="26" spans="1:108" x14ac:dyDescent="0.2">
      <c r="A26" s="17"/>
      <c r="B26" s="8" t="str">
        <f>VLOOKUP($B24,Tableau_Fonct,2,FALSE)</f>
        <v>Equipier</v>
      </c>
      <c r="C26" s="21"/>
      <c r="D26" s="2">
        <f t="shared" ref="D26" si="234">D24-C24</f>
        <v>0</v>
      </c>
      <c r="E26" s="21"/>
      <c r="F26" s="2">
        <f t="shared" ref="F26" si="235">F24-E24</f>
        <v>0</v>
      </c>
      <c r="G26" s="21"/>
      <c r="H26" s="2">
        <f t="shared" ref="H26" si="236">H24-G24</f>
        <v>0</v>
      </c>
      <c r="I26" s="21"/>
      <c r="J26" s="2">
        <f t="shared" ref="J26" si="237">J24-I24</f>
        <v>0</v>
      </c>
      <c r="K26" s="21"/>
      <c r="L26" s="2">
        <f t="shared" ref="L26" si="238">L24-K24</f>
        <v>0</v>
      </c>
      <c r="M26" s="21"/>
      <c r="N26" s="2">
        <f t="shared" ref="N26" si="239">N24-M24</f>
        <v>0</v>
      </c>
      <c r="O26" s="21"/>
      <c r="P26" s="2">
        <f t="shared" ref="P26" si="240">P24-O24</f>
        <v>0</v>
      </c>
      <c r="Q26" s="105"/>
      <c r="R26" s="11"/>
      <c r="S26" s="23"/>
      <c r="T26" s="2">
        <f t="shared" ref="T26" si="241">T24-S24</f>
        <v>0</v>
      </c>
      <c r="U26" s="21"/>
      <c r="V26" s="2">
        <f t="shared" ref="V26" si="242">V24-U24</f>
        <v>0</v>
      </c>
      <c r="W26" s="21"/>
      <c r="X26" s="2">
        <f t="shared" ref="X26" si="243">X24-W24</f>
        <v>0</v>
      </c>
      <c r="Y26" s="21"/>
      <c r="Z26" s="2">
        <f t="shared" ref="Z26" si="244">Z24-Y24</f>
        <v>0</v>
      </c>
      <c r="AA26" s="21"/>
      <c r="AB26" s="2">
        <f t="shared" ref="AB26" si="245">AB24-AA24</f>
        <v>0</v>
      </c>
      <c r="AC26" s="21"/>
      <c r="AD26" s="2">
        <f t="shared" ref="AD26" si="246">AD24-AC24</f>
        <v>0</v>
      </c>
      <c r="AE26" s="21"/>
      <c r="AF26" s="2">
        <f t="shared" ref="AF26" si="247">AF24-AE24</f>
        <v>0</v>
      </c>
      <c r="AG26" s="105"/>
      <c r="AH26" s="11"/>
      <c r="AI26" s="23"/>
      <c r="AJ26" s="2">
        <f t="shared" ref="AJ26" si="248">AJ24-AI24</f>
        <v>0</v>
      </c>
      <c r="AK26" s="21"/>
      <c r="AL26" s="2">
        <f t="shared" ref="AL26" si="249">AL24-AK24</f>
        <v>0</v>
      </c>
      <c r="AM26" s="21"/>
      <c r="AN26" s="2">
        <f t="shared" ref="AN26" si="250">AN24-AM24</f>
        <v>0</v>
      </c>
      <c r="AO26" s="21"/>
      <c r="AP26" s="2">
        <f t="shared" ref="AP26" si="251">AP24-AO24</f>
        <v>0</v>
      </c>
      <c r="AQ26" s="21"/>
      <c r="AR26" s="2">
        <f t="shared" ref="AR26" si="252">AR24-AQ24</f>
        <v>0</v>
      </c>
      <c r="AS26" s="21"/>
      <c r="AT26" s="2">
        <f t="shared" ref="AT26" si="253">AT24-AS24</f>
        <v>0</v>
      </c>
      <c r="AU26" s="21"/>
      <c r="AV26" s="2">
        <f t="shared" ref="AV26" si="254">AV24-AU24</f>
        <v>0</v>
      </c>
      <c r="AW26" s="105"/>
      <c r="AX26" s="11"/>
      <c r="AY26" s="23"/>
      <c r="AZ26" s="2">
        <f t="shared" ref="AZ26" si="255">AZ24-AY24</f>
        <v>0</v>
      </c>
      <c r="BA26" s="21"/>
      <c r="BB26" s="2">
        <f t="shared" ref="BB26" si="256">BB24-BA24</f>
        <v>0</v>
      </c>
      <c r="BC26" s="21"/>
      <c r="BD26" s="2">
        <f t="shared" ref="BD26" si="257">BD24-BC24</f>
        <v>0</v>
      </c>
      <c r="BE26" s="21"/>
      <c r="BF26" s="2">
        <f t="shared" ref="BF26" si="258">BF24-BE24</f>
        <v>0</v>
      </c>
      <c r="BG26" s="21"/>
      <c r="BH26" s="2">
        <f t="shared" ref="BH26" si="259">BH24-BG24</f>
        <v>0</v>
      </c>
      <c r="BI26" s="21"/>
      <c r="BJ26" s="2">
        <f t="shared" ref="BJ26" si="260">BJ24-BI24</f>
        <v>0</v>
      </c>
      <c r="BK26" s="21"/>
      <c r="BL26" s="2">
        <f t="shared" ref="BL26" si="261">BL24-BK24</f>
        <v>0</v>
      </c>
      <c r="BM26" s="105"/>
      <c r="BN26" s="11"/>
      <c r="BO26" s="23"/>
      <c r="BP26" s="2">
        <f t="shared" ref="BP26" si="262">BP24-BO24</f>
        <v>0</v>
      </c>
      <c r="BQ26" s="21"/>
      <c r="BR26" s="2">
        <f t="shared" ref="BR26" si="263">BR24-BQ24</f>
        <v>0</v>
      </c>
      <c r="BS26" s="21"/>
      <c r="BT26" s="2">
        <f t="shared" ref="BT26" si="264">BT24-BS24</f>
        <v>0</v>
      </c>
      <c r="BU26" s="21"/>
      <c r="BV26" s="2">
        <f t="shared" ref="BV26" si="265">BV24-BU24</f>
        <v>0</v>
      </c>
      <c r="BW26" s="21"/>
      <c r="BX26" s="2">
        <f t="shared" ref="BX26" si="266">BX24-BW24</f>
        <v>0</v>
      </c>
      <c r="BY26" s="21"/>
      <c r="BZ26" s="2">
        <f t="shared" ref="BZ26" si="267">BZ24-BY24</f>
        <v>0</v>
      </c>
      <c r="CA26" s="21"/>
      <c r="CB26" s="2">
        <f t="shared" ref="CB26" si="268">CB24-CA24</f>
        <v>0</v>
      </c>
      <c r="CC26" s="105"/>
      <c r="CD26" s="12"/>
      <c r="CG26" s="24"/>
      <c r="CH26" s="74"/>
      <c r="CI26" s="74"/>
      <c r="CJ26" s="74"/>
      <c r="CK26" s="74"/>
      <c r="CL26" s="74"/>
      <c r="CM26" s="24"/>
      <c r="CN26" s="74"/>
      <c r="CO26" s="74"/>
      <c r="CP26" s="74"/>
      <c r="CQ26" s="74"/>
      <c r="CR26" s="74"/>
      <c r="CS26" s="74"/>
      <c r="CT26" s="74"/>
      <c r="CU26" s="74"/>
      <c r="CV26" s="24"/>
      <c r="CW26" s="74"/>
      <c r="CX26" s="74"/>
      <c r="CY26" s="74"/>
      <c r="CZ26" s="74"/>
      <c r="DA26" s="74"/>
      <c r="DB26" s="74"/>
      <c r="DC26" s="74"/>
      <c r="DD26" s="24"/>
    </row>
    <row r="27" spans="1:108" x14ac:dyDescent="0.2">
      <c r="A27" s="17"/>
      <c r="B27" s="99" t="str">
        <f>Param!$D$8</f>
        <v>Personne 07</v>
      </c>
      <c r="C27" s="19"/>
      <c r="D27" s="20"/>
      <c r="E27" s="19"/>
      <c r="F27" s="20"/>
      <c r="G27" s="19"/>
      <c r="H27" s="20"/>
      <c r="I27" s="19"/>
      <c r="J27" s="20"/>
      <c r="K27" s="19"/>
      <c r="L27" s="20"/>
      <c r="M27" s="19"/>
      <c r="N27" s="20"/>
      <c r="O27" s="19"/>
      <c r="P27" s="20"/>
      <c r="Q27" s="105">
        <f t="shared" ref="Q27" si="269">D29+F29+H29+J29+L29+N29+P29</f>
        <v>0</v>
      </c>
      <c r="R27" s="11"/>
      <c r="S27" s="22"/>
      <c r="T27" s="20"/>
      <c r="U27" s="19"/>
      <c r="V27" s="20"/>
      <c r="W27" s="19"/>
      <c r="X27" s="20"/>
      <c r="Y27" s="19"/>
      <c r="Z27" s="20"/>
      <c r="AA27" s="19"/>
      <c r="AB27" s="20"/>
      <c r="AC27" s="19"/>
      <c r="AD27" s="20"/>
      <c r="AE27" s="19"/>
      <c r="AF27" s="20"/>
      <c r="AG27" s="105">
        <f t="shared" ref="AG27" si="270">T29+V29+X29+Z29+AB29+AD29+AF29</f>
        <v>0</v>
      </c>
      <c r="AH27" s="11"/>
      <c r="AI27" s="22"/>
      <c r="AJ27" s="20"/>
      <c r="AK27" s="19"/>
      <c r="AL27" s="20"/>
      <c r="AM27" s="19"/>
      <c r="AN27" s="20"/>
      <c r="AO27" s="19"/>
      <c r="AP27" s="20"/>
      <c r="AQ27" s="19"/>
      <c r="AR27" s="20"/>
      <c r="AS27" s="19"/>
      <c r="AT27" s="20"/>
      <c r="AU27" s="19"/>
      <c r="AV27" s="20"/>
      <c r="AW27" s="105">
        <f t="shared" ref="AW27" si="271">AJ29+AL29+AN29+AP29+AR29+AT29+AV29</f>
        <v>0</v>
      </c>
      <c r="AX27" s="11"/>
      <c r="AY27" s="22"/>
      <c r="AZ27" s="20"/>
      <c r="BA27" s="19"/>
      <c r="BB27" s="20"/>
      <c r="BC27" s="19"/>
      <c r="BD27" s="20"/>
      <c r="BE27" s="19"/>
      <c r="BF27" s="20"/>
      <c r="BG27" s="19"/>
      <c r="BH27" s="20"/>
      <c r="BI27" s="19"/>
      <c r="BJ27" s="20"/>
      <c r="BK27" s="19"/>
      <c r="BL27" s="20"/>
      <c r="BM27" s="105">
        <f t="shared" ref="BM27" si="272">AZ29+BB29+BD29+BF29+BH29+BJ29+BL29</f>
        <v>0</v>
      </c>
      <c r="BN27" s="11"/>
      <c r="BO27" s="22"/>
      <c r="BP27" s="20"/>
      <c r="BQ27" s="19"/>
      <c r="BR27" s="20"/>
      <c r="BS27" s="19"/>
      <c r="BT27" s="20"/>
      <c r="BU27" s="19"/>
      <c r="BV27" s="20"/>
      <c r="BW27" s="19"/>
      <c r="BX27" s="20"/>
      <c r="BY27" s="19"/>
      <c r="BZ27" s="20"/>
      <c r="CA27" s="19"/>
      <c r="CB27" s="20"/>
      <c r="CC27" s="105">
        <f t="shared" ref="CC27" si="273">BP29+BR29+BT29+BV29+BX29+BZ29+CB29</f>
        <v>0</v>
      </c>
      <c r="CD27" s="12"/>
      <c r="CE27" s="29" t="s">
        <v>35</v>
      </c>
      <c r="CG27" s="24"/>
      <c r="CH27" s="74">
        <f>COUNTIF($C28:$CB28,$CH$5)</f>
        <v>0</v>
      </c>
      <c r="CI27" s="74">
        <f>COUNTIF($C28:$CB28,$CI$5)</f>
        <v>0</v>
      </c>
      <c r="CJ27" s="74">
        <f>COUNTIF($C28:$CB28,$CJ$5)</f>
        <v>0</v>
      </c>
      <c r="CK27" s="74">
        <f>COUNTIF($C28:$CB28,$CK$5)</f>
        <v>0</v>
      </c>
      <c r="CL27" s="74">
        <f>COUNTIF($C28:$CB28,$CL$5)</f>
        <v>0</v>
      </c>
      <c r="CM27" s="24"/>
      <c r="CN27" s="74">
        <f>COUNTIF($C29:$CB29,$CN$5)</f>
        <v>0</v>
      </c>
      <c r="CO27" s="74">
        <f>COUNTIF($C29:$CB29,$CO$5)</f>
        <v>0</v>
      </c>
      <c r="CP27" s="74">
        <f>COUNTIF($C29:$CB29,$CP$5)</f>
        <v>0</v>
      </c>
      <c r="CQ27" s="74">
        <f>COUNTIF($C29:$CB29,$CQ$5)</f>
        <v>0</v>
      </c>
      <c r="CR27" s="74">
        <f>COUNTIF($C29:$CB29,$CR$5)</f>
        <v>0</v>
      </c>
      <c r="CS27" s="74">
        <f>COUNTIF($C29:$CB29,$CS$5)</f>
        <v>0</v>
      </c>
      <c r="CT27" s="74">
        <f>COUNTIF($C29:$CB29,$CT$5)</f>
        <v>0</v>
      </c>
      <c r="CU27" s="74">
        <f>COUNTIF($C29:$CB29,$CU$5)</f>
        <v>0</v>
      </c>
      <c r="CV27" s="24"/>
      <c r="CW27" s="74"/>
      <c r="CX27" s="74"/>
      <c r="CY27" s="74"/>
      <c r="CZ27" s="74"/>
      <c r="DA27" s="74"/>
      <c r="DB27" s="74"/>
      <c r="DC27" s="74"/>
      <c r="DD27" s="24"/>
    </row>
    <row r="28" spans="1:108" x14ac:dyDescent="0.2">
      <c r="A28" s="17"/>
      <c r="B28" s="100"/>
      <c r="C28" s="104"/>
      <c r="D28" s="103"/>
      <c r="E28" s="104"/>
      <c r="F28" s="103"/>
      <c r="G28" s="104"/>
      <c r="H28" s="103"/>
      <c r="I28" s="104"/>
      <c r="J28" s="103"/>
      <c r="K28" s="104"/>
      <c r="L28" s="103"/>
      <c r="M28" s="104"/>
      <c r="N28" s="103"/>
      <c r="O28" s="104"/>
      <c r="P28" s="103"/>
      <c r="Q28" s="105"/>
      <c r="R28" s="11"/>
      <c r="S28" s="102"/>
      <c r="T28" s="103"/>
      <c r="U28" s="104"/>
      <c r="V28" s="103"/>
      <c r="W28" s="104"/>
      <c r="X28" s="103"/>
      <c r="Y28" s="104"/>
      <c r="Z28" s="103"/>
      <c r="AA28" s="104"/>
      <c r="AB28" s="103"/>
      <c r="AC28" s="104"/>
      <c r="AD28" s="103"/>
      <c r="AE28" s="104"/>
      <c r="AF28" s="103"/>
      <c r="AG28" s="105"/>
      <c r="AH28" s="11"/>
      <c r="AI28" s="102"/>
      <c r="AJ28" s="103"/>
      <c r="AK28" s="104"/>
      <c r="AL28" s="103"/>
      <c r="AM28" s="104"/>
      <c r="AN28" s="103"/>
      <c r="AO28" s="104"/>
      <c r="AP28" s="103"/>
      <c r="AQ28" s="104"/>
      <c r="AR28" s="103"/>
      <c r="AS28" s="104"/>
      <c r="AT28" s="103"/>
      <c r="AU28" s="104"/>
      <c r="AV28" s="103"/>
      <c r="AW28" s="105"/>
      <c r="AX28" s="11"/>
      <c r="AY28" s="102"/>
      <c r="AZ28" s="103"/>
      <c r="BA28" s="104"/>
      <c r="BB28" s="103"/>
      <c r="BC28" s="104"/>
      <c r="BD28" s="103"/>
      <c r="BE28" s="104"/>
      <c r="BF28" s="103"/>
      <c r="BG28" s="104"/>
      <c r="BH28" s="103"/>
      <c r="BI28" s="104"/>
      <c r="BJ28" s="103"/>
      <c r="BK28" s="104"/>
      <c r="BL28" s="103"/>
      <c r="BM28" s="105"/>
      <c r="BN28" s="11"/>
      <c r="BO28" s="102"/>
      <c r="BP28" s="103"/>
      <c r="BQ28" s="104"/>
      <c r="BR28" s="103"/>
      <c r="BS28" s="104"/>
      <c r="BT28" s="103"/>
      <c r="BU28" s="104"/>
      <c r="BV28" s="103"/>
      <c r="BW28" s="104"/>
      <c r="BX28" s="103"/>
      <c r="BY28" s="104"/>
      <c r="BZ28" s="103"/>
      <c r="CA28" s="104"/>
      <c r="CB28" s="103"/>
      <c r="CC28" s="105"/>
      <c r="CD28" s="12"/>
      <c r="CG28" s="24"/>
      <c r="CH28" s="74"/>
      <c r="CI28" s="74"/>
      <c r="CJ28" s="74"/>
      <c r="CK28" s="74"/>
      <c r="CL28" s="74"/>
      <c r="CM28" s="24"/>
      <c r="CN28" s="74"/>
      <c r="CO28" s="74"/>
      <c r="CP28" s="74"/>
      <c r="CQ28" s="74"/>
      <c r="CR28" s="74"/>
      <c r="CS28" s="74"/>
      <c r="CT28" s="74"/>
      <c r="CU28" s="74"/>
      <c r="CV28" s="24"/>
      <c r="CW28" s="74"/>
      <c r="CX28" s="74"/>
      <c r="CY28" s="74"/>
      <c r="CZ28" s="74"/>
      <c r="DA28" s="74"/>
      <c r="DB28" s="74"/>
      <c r="DC28" s="74"/>
      <c r="DD28" s="24"/>
    </row>
    <row r="29" spans="1:108" x14ac:dyDescent="0.2">
      <c r="A29" s="17"/>
      <c r="B29" s="8" t="str">
        <f>VLOOKUP($B27,Tableau_Fonct,2,FALSE)</f>
        <v>Chef de manœuvre</v>
      </c>
      <c r="C29" s="21"/>
      <c r="D29" s="2">
        <f t="shared" ref="D29" si="274">D27-C27</f>
        <v>0</v>
      </c>
      <c r="E29" s="21"/>
      <c r="F29" s="2">
        <f t="shared" ref="F29" si="275">F27-E27</f>
        <v>0</v>
      </c>
      <c r="G29" s="21"/>
      <c r="H29" s="2">
        <f t="shared" ref="H29" si="276">H27-G27</f>
        <v>0</v>
      </c>
      <c r="I29" s="21"/>
      <c r="J29" s="2">
        <f t="shared" ref="J29" si="277">J27-I27</f>
        <v>0</v>
      </c>
      <c r="K29" s="21"/>
      <c r="L29" s="2">
        <f t="shared" ref="L29" si="278">L27-K27</f>
        <v>0</v>
      </c>
      <c r="M29" s="21"/>
      <c r="N29" s="2">
        <f t="shared" ref="N29" si="279">N27-M27</f>
        <v>0</v>
      </c>
      <c r="O29" s="21"/>
      <c r="P29" s="2">
        <f t="shared" ref="P29" si="280">P27-O27</f>
        <v>0</v>
      </c>
      <c r="Q29" s="105"/>
      <c r="R29" s="11"/>
      <c r="S29" s="23"/>
      <c r="T29" s="2">
        <f t="shared" ref="T29" si="281">T27-S27</f>
        <v>0</v>
      </c>
      <c r="U29" s="21"/>
      <c r="V29" s="2">
        <f t="shared" ref="V29" si="282">V27-U27</f>
        <v>0</v>
      </c>
      <c r="W29" s="21"/>
      <c r="X29" s="2">
        <f t="shared" ref="X29" si="283">X27-W27</f>
        <v>0</v>
      </c>
      <c r="Y29" s="21"/>
      <c r="Z29" s="2">
        <f t="shared" ref="Z29" si="284">Z27-Y27</f>
        <v>0</v>
      </c>
      <c r="AA29" s="21"/>
      <c r="AB29" s="2">
        <f t="shared" ref="AB29" si="285">AB27-AA27</f>
        <v>0</v>
      </c>
      <c r="AC29" s="21"/>
      <c r="AD29" s="2">
        <f t="shared" ref="AD29" si="286">AD27-AC27</f>
        <v>0</v>
      </c>
      <c r="AE29" s="21"/>
      <c r="AF29" s="2">
        <f t="shared" ref="AF29" si="287">AF27-AE27</f>
        <v>0</v>
      </c>
      <c r="AG29" s="105"/>
      <c r="AH29" s="11"/>
      <c r="AI29" s="23"/>
      <c r="AJ29" s="2">
        <f t="shared" ref="AJ29" si="288">AJ27-AI27</f>
        <v>0</v>
      </c>
      <c r="AK29" s="21"/>
      <c r="AL29" s="2">
        <f t="shared" ref="AL29" si="289">AL27-AK27</f>
        <v>0</v>
      </c>
      <c r="AM29" s="21"/>
      <c r="AN29" s="2">
        <f t="shared" ref="AN29" si="290">AN27-AM27</f>
        <v>0</v>
      </c>
      <c r="AO29" s="21"/>
      <c r="AP29" s="2">
        <f t="shared" ref="AP29" si="291">AP27-AO27</f>
        <v>0</v>
      </c>
      <c r="AQ29" s="21"/>
      <c r="AR29" s="2">
        <f t="shared" ref="AR29" si="292">AR27-AQ27</f>
        <v>0</v>
      </c>
      <c r="AS29" s="21"/>
      <c r="AT29" s="2">
        <f t="shared" ref="AT29" si="293">AT27-AS27</f>
        <v>0</v>
      </c>
      <c r="AU29" s="21"/>
      <c r="AV29" s="2">
        <f t="shared" ref="AV29" si="294">AV27-AU27</f>
        <v>0</v>
      </c>
      <c r="AW29" s="105"/>
      <c r="AX29" s="11"/>
      <c r="AY29" s="23"/>
      <c r="AZ29" s="2">
        <f t="shared" ref="AZ29" si="295">AZ27-AY27</f>
        <v>0</v>
      </c>
      <c r="BA29" s="21"/>
      <c r="BB29" s="2">
        <f t="shared" ref="BB29" si="296">BB27-BA27</f>
        <v>0</v>
      </c>
      <c r="BC29" s="21"/>
      <c r="BD29" s="2">
        <f t="shared" ref="BD29" si="297">BD27-BC27</f>
        <v>0</v>
      </c>
      <c r="BE29" s="21"/>
      <c r="BF29" s="2">
        <f t="shared" ref="BF29" si="298">BF27-BE27</f>
        <v>0</v>
      </c>
      <c r="BG29" s="21"/>
      <c r="BH29" s="2">
        <f t="shared" ref="BH29" si="299">BH27-BG27</f>
        <v>0</v>
      </c>
      <c r="BI29" s="21"/>
      <c r="BJ29" s="2">
        <f t="shared" ref="BJ29" si="300">BJ27-BI27</f>
        <v>0</v>
      </c>
      <c r="BK29" s="21"/>
      <c r="BL29" s="2">
        <f t="shared" ref="BL29" si="301">BL27-BK27</f>
        <v>0</v>
      </c>
      <c r="BM29" s="105"/>
      <c r="BN29" s="11"/>
      <c r="BO29" s="23"/>
      <c r="BP29" s="2">
        <f t="shared" ref="BP29" si="302">BP27-BO27</f>
        <v>0</v>
      </c>
      <c r="BQ29" s="21"/>
      <c r="BR29" s="2">
        <f t="shared" ref="BR29" si="303">BR27-BQ27</f>
        <v>0</v>
      </c>
      <c r="BS29" s="21"/>
      <c r="BT29" s="2">
        <f t="shared" ref="BT29" si="304">BT27-BS27</f>
        <v>0</v>
      </c>
      <c r="BU29" s="21"/>
      <c r="BV29" s="2">
        <f t="shared" ref="BV29" si="305">BV27-BU27</f>
        <v>0</v>
      </c>
      <c r="BW29" s="21"/>
      <c r="BX29" s="2">
        <f t="shared" ref="BX29" si="306">BX27-BW27</f>
        <v>0</v>
      </c>
      <c r="BY29" s="21"/>
      <c r="BZ29" s="2">
        <f t="shared" ref="BZ29" si="307">BZ27-BY27</f>
        <v>0</v>
      </c>
      <c r="CA29" s="21"/>
      <c r="CB29" s="2">
        <f t="shared" ref="CB29" si="308">CB27-CA27</f>
        <v>0</v>
      </c>
      <c r="CC29" s="105"/>
      <c r="CD29" s="12"/>
      <c r="CG29" s="24"/>
      <c r="CH29" s="74"/>
      <c r="CI29" s="74"/>
      <c r="CJ29" s="74"/>
      <c r="CK29" s="74"/>
      <c r="CL29" s="74"/>
      <c r="CM29" s="24"/>
      <c r="CN29" s="74"/>
      <c r="CO29" s="74"/>
      <c r="CP29" s="74"/>
      <c r="CQ29" s="74"/>
      <c r="CR29" s="74"/>
      <c r="CS29" s="74"/>
      <c r="CT29" s="74"/>
      <c r="CU29" s="74"/>
      <c r="CV29" s="24"/>
      <c r="CW29" s="74"/>
      <c r="CX29" s="74"/>
      <c r="CY29" s="74"/>
      <c r="CZ29" s="74"/>
      <c r="DA29" s="74"/>
      <c r="DB29" s="74"/>
      <c r="DC29" s="74"/>
      <c r="DD29" s="24"/>
    </row>
    <row r="30" spans="1:108" x14ac:dyDescent="0.2">
      <c r="A30" s="17"/>
      <c r="B30" s="99" t="str">
        <f>Param!$D$9</f>
        <v>Personne 08</v>
      </c>
      <c r="C30" s="19"/>
      <c r="D30" s="20"/>
      <c r="E30" s="19"/>
      <c r="F30" s="20"/>
      <c r="G30" s="19"/>
      <c r="H30" s="20"/>
      <c r="I30" s="19"/>
      <c r="J30" s="20"/>
      <c r="K30" s="19"/>
      <c r="L30" s="20"/>
      <c r="M30" s="19"/>
      <c r="N30" s="20"/>
      <c r="O30" s="19"/>
      <c r="P30" s="20"/>
      <c r="Q30" s="105">
        <f t="shared" ref="Q30" si="309">D32+F32+H32+J32+L32+N32+P32</f>
        <v>0</v>
      </c>
      <c r="R30" s="11"/>
      <c r="S30" s="22"/>
      <c r="T30" s="20"/>
      <c r="U30" s="19"/>
      <c r="V30" s="20"/>
      <c r="W30" s="19"/>
      <c r="X30" s="20"/>
      <c r="Y30" s="19"/>
      <c r="Z30" s="20"/>
      <c r="AA30" s="19"/>
      <c r="AB30" s="20"/>
      <c r="AC30" s="19"/>
      <c r="AD30" s="20"/>
      <c r="AE30" s="19"/>
      <c r="AF30" s="20"/>
      <c r="AG30" s="105">
        <f t="shared" ref="AG30" si="310">T32+V32+X32+Z32+AB32+AD32+AF32</f>
        <v>0</v>
      </c>
      <c r="AH30" s="11"/>
      <c r="AI30" s="22"/>
      <c r="AJ30" s="20"/>
      <c r="AK30" s="19"/>
      <c r="AL30" s="20"/>
      <c r="AM30" s="19"/>
      <c r="AN30" s="20"/>
      <c r="AO30" s="19"/>
      <c r="AP30" s="20"/>
      <c r="AQ30" s="19"/>
      <c r="AR30" s="20"/>
      <c r="AS30" s="19"/>
      <c r="AT30" s="20"/>
      <c r="AU30" s="19"/>
      <c r="AV30" s="20"/>
      <c r="AW30" s="105">
        <f t="shared" ref="AW30" si="311">AJ32+AL32+AN32+AP32+AR32+AT32+AV32</f>
        <v>0</v>
      </c>
      <c r="AX30" s="11"/>
      <c r="AY30" s="22"/>
      <c r="AZ30" s="20"/>
      <c r="BA30" s="19"/>
      <c r="BB30" s="20"/>
      <c r="BC30" s="19"/>
      <c r="BD30" s="20"/>
      <c r="BE30" s="19"/>
      <c r="BF30" s="20"/>
      <c r="BG30" s="19"/>
      <c r="BH30" s="20"/>
      <c r="BI30" s="19"/>
      <c r="BJ30" s="20"/>
      <c r="BK30" s="19"/>
      <c r="BL30" s="20"/>
      <c r="BM30" s="105">
        <f t="shared" ref="BM30" si="312">AZ32+BB32+BD32+BF32+BH32+BJ32+BL32</f>
        <v>0</v>
      </c>
      <c r="BN30" s="11"/>
      <c r="BO30" s="22"/>
      <c r="BP30" s="20"/>
      <c r="BQ30" s="19"/>
      <c r="BR30" s="20"/>
      <c r="BS30" s="19"/>
      <c r="BT30" s="20"/>
      <c r="BU30" s="19"/>
      <c r="BV30" s="20"/>
      <c r="BW30" s="19"/>
      <c r="BX30" s="20"/>
      <c r="BY30" s="19"/>
      <c r="BZ30" s="20"/>
      <c r="CA30" s="19"/>
      <c r="CB30" s="20"/>
      <c r="CC30" s="105">
        <f t="shared" ref="CC30" si="313">BP32+BR32+BT32+BV32+BX32+BZ32+CB32</f>
        <v>0</v>
      </c>
      <c r="CD30" s="12"/>
      <c r="CE30" s="29" t="s">
        <v>35</v>
      </c>
      <c r="CG30" s="24"/>
      <c r="CH30" s="74">
        <f>COUNTIF($C31:$CB31,$CH$5)</f>
        <v>0</v>
      </c>
      <c r="CI30" s="74">
        <f>COUNTIF($C31:$CB31,$CI$5)</f>
        <v>0</v>
      </c>
      <c r="CJ30" s="74">
        <f>COUNTIF($C31:$CB31,$CJ$5)</f>
        <v>0</v>
      </c>
      <c r="CK30" s="74">
        <f>COUNTIF($C31:$CB31,$CK$5)</f>
        <v>0</v>
      </c>
      <c r="CL30" s="74">
        <f>COUNTIF($C31:$CB31,$CL$5)</f>
        <v>0</v>
      </c>
      <c r="CM30" s="24"/>
      <c r="CN30" s="74">
        <f>COUNTIF($C32:$CB32,$CN$5)</f>
        <v>0</v>
      </c>
      <c r="CO30" s="74">
        <f>COUNTIF($C32:$CB32,$CO$5)</f>
        <v>0</v>
      </c>
      <c r="CP30" s="74">
        <f>COUNTIF($C32:$CB32,$CP$5)</f>
        <v>0</v>
      </c>
      <c r="CQ30" s="74">
        <f>COUNTIF($C32:$CB32,$CQ$5)</f>
        <v>0</v>
      </c>
      <c r="CR30" s="74">
        <f>COUNTIF($C32:$CB32,$CR$5)</f>
        <v>0</v>
      </c>
      <c r="CS30" s="74">
        <f>COUNTIF($C32:$CB32,$CS$5)</f>
        <v>0</v>
      </c>
      <c r="CT30" s="74">
        <f>COUNTIF($C32:$CB32,$CT$5)</f>
        <v>0</v>
      </c>
      <c r="CU30" s="74">
        <f>COUNTIF($C32:$CB32,$CU$5)</f>
        <v>0</v>
      </c>
      <c r="CV30" s="24"/>
      <c r="CW30" s="74"/>
      <c r="CX30" s="74"/>
      <c r="CY30" s="74"/>
      <c r="CZ30" s="74"/>
      <c r="DA30" s="74"/>
      <c r="DB30" s="74"/>
      <c r="DC30" s="74"/>
      <c r="DD30" s="24"/>
    </row>
    <row r="31" spans="1:108" x14ac:dyDescent="0.2">
      <c r="A31" s="17"/>
      <c r="B31" s="100"/>
      <c r="C31" s="104"/>
      <c r="D31" s="103"/>
      <c r="E31" s="104"/>
      <c r="F31" s="103"/>
      <c r="G31" s="104"/>
      <c r="H31" s="103"/>
      <c r="I31" s="104"/>
      <c r="J31" s="103"/>
      <c r="K31" s="104"/>
      <c r="L31" s="103"/>
      <c r="M31" s="104"/>
      <c r="N31" s="103"/>
      <c r="O31" s="104"/>
      <c r="P31" s="103"/>
      <c r="Q31" s="105"/>
      <c r="R31" s="11"/>
      <c r="S31" s="102"/>
      <c r="T31" s="103"/>
      <c r="U31" s="104"/>
      <c r="V31" s="103"/>
      <c r="W31" s="104"/>
      <c r="X31" s="103"/>
      <c r="Y31" s="104"/>
      <c r="Z31" s="103"/>
      <c r="AA31" s="104"/>
      <c r="AB31" s="103"/>
      <c r="AC31" s="104"/>
      <c r="AD31" s="103"/>
      <c r="AE31" s="104"/>
      <c r="AF31" s="103"/>
      <c r="AG31" s="105"/>
      <c r="AH31" s="11"/>
      <c r="AI31" s="102"/>
      <c r="AJ31" s="103"/>
      <c r="AK31" s="104"/>
      <c r="AL31" s="103"/>
      <c r="AM31" s="104"/>
      <c r="AN31" s="103"/>
      <c r="AO31" s="104"/>
      <c r="AP31" s="103"/>
      <c r="AQ31" s="104"/>
      <c r="AR31" s="103"/>
      <c r="AS31" s="104"/>
      <c r="AT31" s="103"/>
      <c r="AU31" s="104"/>
      <c r="AV31" s="103"/>
      <c r="AW31" s="105"/>
      <c r="AX31" s="11"/>
      <c r="AY31" s="102"/>
      <c r="AZ31" s="103"/>
      <c r="BA31" s="104"/>
      <c r="BB31" s="103"/>
      <c r="BC31" s="104"/>
      <c r="BD31" s="103"/>
      <c r="BE31" s="104"/>
      <c r="BF31" s="103"/>
      <c r="BG31" s="104"/>
      <c r="BH31" s="103"/>
      <c r="BI31" s="104"/>
      <c r="BJ31" s="103"/>
      <c r="BK31" s="104"/>
      <c r="BL31" s="103"/>
      <c r="BM31" s="105"/>
      <c r="BN31" s="11"/>
      <c r="BO31" s="102"/>
      <c r="BP31" s="103"/>
      <c r="BQ31" s="104"/>
      <c r="BR31" s="103"/>
      <c r="BS31" s="104"/>
      <c r="BT31" s="103"/>
      <c r="BU31" s="104"/>
      <c r="BV31" s="103"/>
      <c r="BW31" s="104"/>
      <c r="BX31" s="103"/>
      <c r="BY31" s="104"/>
      <c r="BZ31" s="103"/>
      <c r="CA31" s="104"/>
      <c r="CB31" s="103"/>
      <c r="CC31" s="105"/>
      <c r="CD31" s="12"/>
      <c r="CG31" s="24"/>
      <c r="CH31" s="74"/>
      <c r="CI31" s="74"/>
      <c r="CJ31" s="74"/>
      <c r="CK31" s="74"/>
      <c r="CL31" s="74"/>
      <c r="CM31" s="24"/>
      <c r="CN31" s="74"/>
      <c r="CO31" s="74"/>
      <c r="CP31" s="74"/>
      <c r="CQ31" s="74"/>
      <c r="CR31" s="74"/>
      <c r="CS31" s="74"/>
      <c r="CT31" s="74"/>
      <c r="CU31" s="74"/>
      <c r="CV31" s="24"/>
      <c r="CW31" s="74"/>
      <c r="CX31" s="74"/>
      <c r="CY31" s="74"/>
      <c r="CZ31" s="74"/>
      <c r="DA31" s="74"/>
      <c r="DB31" s="74"/>
      <c r="DC31" s="74"/>
      <c r="DD31" s="24"/>
    </row>
    <row r="32" spans="1:108" x14ac:dyDescent="0.2">
      <c r="A32" s="17"/>
      <c r="B32" s="8" t="str">
        <f>VLOOKUP($B30,Tableau_Fonct,2,FALSE)</f>
        <v>Equipier</v>
      </c>
      <c r="C32" s="21"/>
      <c r="D32" s="2">
        <f t="shared" ref="D32" si="314">D30-C30</f>
        <v>0</v>
      </c>
      <c r="E32" s="21"/>
      <c r="F32" s="2">
        <f t="shared" ref="F32" si="315">F30-E30</f>
        <v>0</v>
      </c>
      <c r="G32" s="21"/>
      <c r="H32" s="2">
        <f t="shared" ref="H32" si="316">H30-G30</f>
        <v>0</v>
      </c>
      <c r="I32" s="21"/>
      <c r="J32" s="2">
        <f t="shared" ref="J32" si="317">J30-I30</f>
        <v>0</v>
      </c>
      <c r="K32" s="21"/>
      <c r="L32" s="2">
        <f t="shared" ref="L32" si="318">L30-K30</f>
        <v>0</v>
      </c>
      <c r="M32" s="21"/>
      <c r="N32" s="2">
        <f t="shared" ref="N32" si="319">N30-M30</f>
        <v>0</v>
      </c>
      <c r="O32" s="21"/>
      <c r="P32" s="2">
        <f t="shared" ref="P32" si="320">P30-O30</f>
        <v>0</v>
      </c>
      <c r="Q32" s="105"/>
      <c r="R32" s="11"/>
      <c r="S32" s="23"/>
      <c r="T32" s="2">
        <f t="shared" ref="T32" si="321">T30-S30</f>
        <v>0</v>
      </c>
      <c r="U32" s="21"/>
      <c r="V32" s="2">
        <f t="shared" ref="V32" si="322">V30-U30</f>
        <v>0</v>
      </c>
      <c r="W32" s="21"/>
      <c r="X32" s="2">
        <f t="shared" ref="X32" si="323">X30-W30</f>
        <v>0</v>
      </c>
      <c r="Y32" s="21"/>
      <c r="Z32" s="2">
        <f t="shared" ref="Z32" si="324">Z30-Y30</f>
        <v>0</v>
      </c>
      <c r="AA32" s="21"/>
      <c r="AB32" s="2">
        <f t="shared" ref="AB32" si="325">AB30-AA30</f>
        <v>0</v>
      </c>
      <c r="AC32" s="21"/>
      <c r="AD32" s="2">
        <f t="shared" ref="AD32" si="326">AD30-AC30</f>
        <v>0</v>
      </c>
      <c r="AE32" s="21"/>
      <c r="AF32" s="2">
        <f t="shared" ref="AF32" si="327">AF30-AE30</f>
        <v>0</v>
      </c>
      <c r="AG32" s="105"/>
      <c r="AH32" s="11"/>
      <c r="AI32" s="23"/>
      <c r="AJ32" s="2">
        <f t="shared" ref="AJ32" si="328">AJ30-AI30</f>
        <v>0</v>
      </c>
      <c r="AK32" s="21"/>
      <c r="AL32" s="2">
        <f t="shared" ref="AL32" si="329">AL30-AK30</f>
        <v>0</v>
      </c>
      <c r="AM32" s="21"/>
      <c r="AN32" s="2">
        <f t="shared" ref="AN32" si="330">AN30-AM30</f>
        <v>0</v>
      </c>
      <c r="AO32" s="21"/>
      <c r="AP32" s="2">
        <f t="shared" ref="AP32" si="331">AP30-AO30</f>
        <v>0</v>
      </c>
      <c r="AQ32" s="21"/>
      <c r="AR32" s="2">
        <f t="shared" ref="AR32" si="332">AR30-AQ30</f>
        <v>0</v>
      </c>
      <c r="AS32" s="21"/>
      <c r="AT32" s="2">
        <f t="shared" ref="AT32" si="333">AT30-AS30</f>
        <v>0</v>
      </c>
      <c r="AU32" s="21"/>
      <c r="AV32" s="2">
        <f t="shared" ref="AV32" si="334">AV30-AU30</f>
        <v>0</v>
      </c>
      <c r="AW32" s="105"/>
      <c r="AX32" s="11"/>
      <c r="AY32" s="23"/>
      <c r="AZ32" s="2">
        <f t="shared" ref="AZ32" si="335">AZ30-AY30</f>
        <v>0</v>
      </c>
      <c r="BA32" s="21"/>
      <c r="BB32" s="2">
        <f t="shared" ref="BB32" si="336">BB30-BA30</f>
        <v>0</v>
      </c>
      <c r="BC32" s="21"/>
      <c r="BD32" s="2">
        <f t="shared" ref="BD32" si="337">BD30-BC30</f>
        <v>0</v>
      </c>
      <c r="BE32" s="21"/>
      <c r="BF32" s="2">
        <f t="shared" ref="BF32" si="338">BF30-BE30</f>
        <v>0</v>
      </c>
      <c r="BG32" s="21"/>
      <c r="BH32" s="2">
        <f t="shared" ref="BH32" si="339">BH30-BG30</f>
        <v>0</v>
      </c>
      <c r="BI32" s="21"/>
      <c r="BJ32" s="2">
        <f t="shared" ref="BJ32" si="340">BJ30-BI30</f>
        <v>0</v>
      </c>
      <c r="BK32" s="21"/>
      <c r="BL32" s="2">
        <f t="shared" ref="BL32" si="341">BL30-BK30</f>
        <v>0</v>
      </c>
      <c r="BM32" s="105"/>
      <c r="BN32" s="11"/>
      <c r="BO32" s="23"/>
      <c r="BP32" s="2">
        <f t="shared" ref="BP32" si="342">BP30-BO30</f>
        <v>0</v>
      </c>
      <c r="BQ32" s="21"/>
      <c r="BR32" s="2">
        <f t="shared" ref="BR32" si="343">BR30-BQ30</f>
        <v>0</v>
      </c>
      <c r="BS32" s="21"/>
      <c r="BT32" s="2">
        <f t="shared" ref="BT32" si="344">BT30-BS30</f>
        <v>0</v>
      </c>
      <c r="BU32" s="21"/>
      <c r="BV32" s="2">
        <f t="shared" ref="BV32" si="345">BV30-BU30</f>
        <v>0</v>
      </c>
      <c r="BW32" s="21"/>
      <c r="BX32" s="2">
        <f t="shared" ref="BX32" si="346">BX30-BW30</f>
        <v>0</v>
      </c>
      <c r="BY32" s="21"/>
      <c r="BZ32" s="2">
        <f t="shared" ref="BZ32" si="347">BZ30-BY30</f>
        <v>0</v>
      </c>
      <c r="CA32" s="21"/>
      <c r="CB32" s="2">
        <f t="shared" ref="CB32" si="348">CB30-CA30</f>
        <v>0</v>
      </c>
      <c r="CC32" s="105"/>
      <c r="CD32" s="12"/>
      <c r="CG32" s="24"/>
      <c r="CH32" s="74"/>
      <c r="CI32" s="74"/>
      <c r="CJ32" s="74"/>
      <c r="CK32" s="74"/>
      <c r="CL32" s="74"/>
      <c r="CM32" s="24"/>
      <c r="CN32" s="74"/>
      <c r="CO32" s="74"/>
      <c r="CP32" s="74"/>
      <c r="CQ32" s="74"/>
      <c r="CR32" s="74"/>
      <c r="CS32" s="74"/>
      <c r="CT32" s="74"/>
      <c r="CU32" s="74"/>
      <c r="CV32" s="24"/>
      <c r="CW32" s="74"/>
      <c r="CX32" s="74"/>
      <c r="CY32" s="74"/>
      <c r="CZ32" s="74"/>
      <c r="DA32" s="74"/>
      <c r="DB32" s="74"/>
      <c r="DC32" s="74"/>
      <c r="DD32" s="24"/>
    </row>
    <row r="33" spans="1:108" x14ac:dyDescent="0.2">
      <c r="A33" s="17"/>
      <c r="B33" s="99" t="str">
        <f>Param!$D$10</f>
        <v>Personne 09</v>
      </c>
      <c r="C33" s="19"/>
      <c r="D33" s="20"/>
      <c r="E33" s="19"/>
      <c r="F33" s="20"/>
      <c r="G33" s="19"/>
      <c r="H33" s="20"/>
      <c r="I33" s="19"/>
      <c r="J33" s="20"/>
      <c r="K33" s="19"/>
      <c r="L33" s="20"/>
      <c r="M33" s="19"/>
      <c r="N33" s="20"/>
      <c r="O33" s="19"/>
      <c r="P33" s="20"/>
      <c r="Q33" s="105">
        <f t="shared" ref="Q33" si="349">D35+F35+H35+J35+L35+N35+P35</f>
        <v>0</v>
      </c>
      <c r="R33" s="11"/>
      <c r="S33" s="22"/>
      <c r="T33" s="20"/>
      <c r="U33" s="19"/>
      <c r="V33" s="20"/>
      <c r="W33" s="19"/>
      <c r="X33" s="20"/>
      <c r="Y33" s="19"/>
      <c r="Z33" s="20"/>
      <c r="AA33" s="19"/>
      <c r="AB33" s="20"/>
      <c r="AC33" s="19"/>
      <c r="AD33" s="20"/>
      <c r="AE33" s="19"/>
      <c r="AF33" s="20"/>
      <c r="AG33" s="105">
        <f t="shared" ref="AG33" si="350">T35+V35+X35+Z35+AB35+AD35+AF35</f>
        <v>0</v>
      </c>
      <c r="AH33" s="11"/>
      <c r="AI33" s="22"/>
      <c r="AJ33" s="20"/>
      <c r="AK33" s="19"/>
      <c r="AL33" s="20"/>
      <c r="AM33" s="19"/>
      <c r="AN33" s="20"/>
      <c r="AO33" s="19"/>
      <c r="AP33" s="20"/>
      <c r="AQ33" s="19"/>
      <c r="AR33" s="20"/>
      <c r="AS33" s="19"/>
      <c r="AT33" s="20"/>
      <c r="AU33" s="19"/>
      <c r="AV33" s="20"/>
      <c r="AW33" s="105">
        <f t="shared" ref="AW33" si="351">AJ35+AL35+AN35+AP35+AR35+AT35+AV35</f>
        <v>0</v>
      </c>
      <c r="AX33" s="11"/>
      <c r="AY33" s="22"/>
      <c r="AZ33" s="20"/>
      <c r="BA33" s="19"/>
      <c r="BB33" s="20"/>
      <c r="BC33" s="19"/>
      <c r="BD33" s="20"/>
      <c r="BE33" s="19"/>
      <c r="BF33" s="20"/>
      <c r="BG33" s="19"/>
      <c r="BH33" s="20"/>
      <c r="BI33" s="19"/>
      <c r="BJ33" s="20"/>
      <c r="BK33" s="19"/>
      <c r="BL33" s="20"/>
      <c r="BM33" s="105">
        <f t="shared" ref="BM33" si="352">AZ35+BB35+BD35+BF35+BH35+BJ35+BL35</f>
        <v>0</v>
      </c>
      <c r="BN33" s="11"/>
      <c r="BO33" s="22"/>
      <c r="BP33" s="20"/>
      <c r="BQ33" s="19"/>
      <c r="BR33" s="20"/>
      <c r="BS33" s="19"/>
      <c r="BT33" s="20"/>
      <c r="BU33" s="19"/>
      <c r="BV33" s="20"/>
      <c r="BW33" s="19"/>
      <c r="BX33" s="20"/>
      <c r="BY33" s="19"/>
      <c r="BZ33" s="20"/>
      <c r="CA33" s="19"/>
      <c r="CB33" s="20"/>
      <c r="CC33" s="105">
        <f t="shared" ref="CC33" si="353">BP35+BR35+BT35+BV35+BX35+BZ35+CB35</f>
        <v>0</v>
      </c>
      <c r="CD33" s="12"/>
      <c r="CE33" s="29" t="s">
        <v>35</v>
      </c>
      <c r="CG33" s="24"/>
      <c r="CH33" s="74">
        <f>COUNTIF($C34:$CB34,$CH$5)</f>
        <v>0</v>
      </c>
      <c r="CI33" s="74">
        <f>COUNTIF($C34:$CB34,$CI$5)</f>
        <v>0</v>
      </c>
      <c r="CJ33" s="74">
        <f>COUNTIF($C34:$CB34,$CJ$5)</f>
        <v>0</v>
      </c>
      <c r="CK33" s="74">
        <f>COUNTIF($C34:$CB34,$CK$5)</f>
        <v>0</v>
      </c>
      <c r="CL33" s="74">
        <f>COUNTIF($C34:$CB34,$CL$5)</f>
        <v>0</v>
      </c>
      <c r="CM33" s="24"/>
      <c r="CN33" s="74">
        <f>COUNTIF($C35:$CB35,$CN$5)</f>
        <v>0</v>
      </c>
      <c r="CO33" s="74">
        <f>COUNTIF($C35:$CB35,$CO$5)</f>
        <v>0</v>
      </c>
      <c r="CP33" s="74">
        <f>COUNTIF($C35:$CB35,$CP$5)</f>
        <v>0</v>
      </c>
      <c r="CQ33" s="74">
        <f>COUNTIF($C35:$CB35,$CQ$5)</f>
        <v>0</v>
      </c>
      <c r="CR33" s="74">
        <f>COUNTIF($C35:$CB35,$CR$5)</f>
        <v>0</v>
      </c>
      <c r="CS33" s="74">
        <f>COUNTIF($C35:$CB35,$CS$5)</f>
        <v>0</v>
      </c>
      <c r="CT33" s="74">
        <f>COUNTIF($C35:$CB35,$CT$5)</f>
        <v>0</v>
      </c>
      <c r="CU33" s="74">
        <f>COUNTIF($C35:$CB35,$CU$5)</f>
        <v>0</v>
      </c>
      <c r="CV33" s="24"/>
      <c r="CW33" s="74"/>
      <c r="CX33" s="74"/>
      <c r="CY33" s="74"/>
      <c r="CZ33" s="74"/>
      <c r="DA33" s="74"/>
      <c r="DB33" s="74"/>
      <c r="DC33" s="74"/>
      <c r="DD33" s="24"/>
    </row>
    <row r="34" spans="1:108" x14ac:dyDescent="0.2">
      <c r="A34" s="17"/>
      <c r="B34" s="100"/>
      <c r="C34" s="104"/>
      <c r="D34" s="103"/>
      <c r="E34" s="104"/>
      <c r="F34" s="103"/>
      <c r="G34" s="104"/>
      <c r="H34" s="103"/>
      <c r="I34" s="104"/>
      <c r="J34" s="103"/>
      <c r="K34" s="104"/>
      <c r="L34" s="103"/>
      <c r="M34" s="104"/>
      <c r="N34" s="103"/>
      <c r="O34" s="104"/>
      <c r="P34" s="103"/>
      <c r="Q34" s="105"/>
      <c r="R34" s="11"/>
      <c r="S34" s="102"/>
      <c r="T34" s="103"/>
      <c r="U34" s="104"/>
      <c r="V34" s="103"/>
      <c r="W34" s="104"/>
      <c r="X34" s="103"/>
      <c r="Y34" s="104"/>
      <c r="Z34" s="103"/>
      <c r="AA34" s="104"/>
      <c r="AB34" s="103"/>
      <c r="AC34" s="104"/>
      <c r="AD34" s="103"/>
      <c r="AE34" s="104"/>
      <c r="AF34" s="103"/>
      <c r="AG34" s="105"/>
      <c r="AH34" s="11"/>
      <c r="AI34" s="102"/>
      <c r="AJ34" s="103"/>
      <c r="AK34" s="104"/>
      <c r="AL34" s="103"/>
      <c r="AM34" s="104"/>
      <c r="AN34" s="103"/>
      <c r="AO34" s="104"/>
      <c r="AP34" s="103"/>
      <c r="AQ34" s="104"/>
      <c r="AR34" s="103"/>
      <c r="AS34" s="104"/>
      <c r="AT34" s="103"/>
      <c r="AU34" s="104"/>
      <c r="AV34" s="103"/>
      <c r="AW34" s="105"/>
      <c r="AX34" s="11"/>
      <c r="AY34" s="102"/>
      <c r="AZ34" s="103"/>
      <c r="BA34" s="104"/>
      <c r="BB34" s="103"/>
      <c r="BC34" s="104"/>
      <c r="BD34" s="103"/>
      <c r="BE34" s="104"/>
      <c r="BF34" s="103"/>
      <c r="BG34" s="104"/>
      <c r="BH34" s="103"/>
      <c r="BI34" s="104"/>
      <c r="BJ34" s="103"/>
      <c r="BK34" s="104"/>
      <c r="BL34" s="103"/>
      <c r="BM34" s="105"/>
      <c r="BN34" s="11"/>
      <c r="BO34" s="102"/>
      <c r="BP34" s="103"/>
      <c r="BQ34" s="104"/>
      <c r="BR34" s="103"/>
      <c r="BS34" s="104"/>
      <c r="BT34" s="103"/>
      <c r="BU34" s="104"/>
      <c r="BV34" s="103"/>
      <c r="BW34" s="104"/>
      <c r="BX34" s="103"/>
      <c r="BY34" s="104"/>
      <c r="BZ34" s="103"/>
      <c r="CA34" s="104"/>
      <c r="CB34" s="103"/>
      <c r="CC34" s="105"/>
      <c r="CD34" s="12"/>
      <c r="CG34" s="24"/>
      <c r="CH34" s="74"/>
      <c r="CI34" s="74"/>
      <c r="CJ34" s="74"/>
      <c r="CK34" s="74"/>
      <c r="CL34" s="74"/>
      <c r="CM34" s="24"/>
      <c r="CN34" s="74"/>
      <c r="CO34" s="74"/>
      <c r="CP34" s="74"/>
      <c r="CQ34" s="74"/>
      <c r="CR34" s="74"/>
      <c r="CS34" s="74"/>
      <c r="CT34" s="74"/>
      <c r="CU34" s="74"/>
      <c r="CV34" s="24"/>
      <c r="CW34" s="74"/>
      <c r="CX34" s="74"/>
      <c r="CY34" s="74"/>
      <c r="CZ34" s="74"/>
      <c r="DA34" s="74"/>
      <c r="DB34" s="74"/>
      <c r="DC34" s="74"/>
      <c r="DD34" s="24"/>
    </row>
    <row r="35" spans="1:108" x14ac:dyDescent="0.2">
      <c r="A35" s="17"/>
      <c r="B35" s="8" t="str">
        <f>VLOOKUP($B33,Tableau_Fonct,2,FALSE)</f>
        <v>Equipier</v>
      </c>
      <c r="C35" s="21"/>
      <c r="D35" s="2">
        <f t="shared" ref="D35" si="354">D33-C33</f>
        <v>0</v>
      </c>
      <c r="E35" s="21"/>
      <c r="F35" s="2">
        <f t="shared" ref="F35" si="355">F33-E33</f>
        <v>0</v>
      </c>
      <c r="G35" s="21"/>
      <c r="H35" s="2">
        <f t="shared" ref="H35" si="356">H33-G33</f>
        <v>0</v>
      </c>
      <c r="I35" s="21"/>
      <c r="J35" s="2">
        <f t="shared" ref="J35" si="357">J33-I33</f>
        <v>0</v>
      </c>
      <c r="K35" s="21"/>
      <c r="L35" s="2">
        <f t="shared" ref="L35" si="358">L33-K33</f>
        <v>0</v>
      </c>
      <c r="M35" s="21"/>
      <c r="N35" s="2">
        <f t="shared" ref="N35" si="359">N33-M33</f>
        <v>0</v>
      </c>
      <c r="O35" s="21"/>
      <c r="P35" s="2">
        <f t="shared" ref="P35" si="360">P33-O33</f>
        <v>0</v>
      </c>
      <c r="Q35" s="105"/>
      <c r="R35" s="11"/>
      <c r="S35" s="23"/>
      <c r="T35" s="2">
        <f t="shared" ref="T35" si="361">T33-S33</f>
        <v>0</v>
      </c>
      <c r="U35" s="21"/>
      <c r="V35" s="2">
        <f t="shared" ref="V35" si="362">V33-U33</f>
        <v>0</v>
      </c>
      <c r="W35" s="21"/>
      <c r="X35" s="2">
        <f t="shared" ref="X35" si="363">X33-W33</f>
        <v>0</v>
      </c>
      <c r="Y35" s="21"/>
      <c r="Z35" s="2">
        <f t="shared" ref="Z35" si="364">Z33-Y33</f>
        <v>0</v>
      </c>
      <c r="AA35" s="21"/>
      <c r="AB35" s="2">
        <f t="shared" ref="AB35" si="365">AB33-AA33</f>
        <v>0</v>
      </c>
      <c r="AC35" s="21"/>
      <c r="AD35" s="2">
        <f t="shared" ref="AD35" si="366">AD33-AC33</f>
        <v>0</v>
      </c>
      <c r="AE35" s="21"/>
      <c r="AF35" s="2">
        <f t="shared" ref="AF35" si="367">AF33-AE33</f>
        <v>0</v>
      </c>
      <c r="AG35" s="105"/>
      <c r="AH35" s="11"/>
      <c r="AI35" s="23"/>
      <c r="AJ35" s="2">
        <f t="shared" ref="AJ35" si="368">AJ33-AI33</f>
        <v>0</v>
      </c>
      <c r="AK35" s="21"/>
      <c r="AL35" s="2">
        <f t="shared" ref="AL35" si="369">AL33-AK33</f>
        <v>0</v>
      </c>
      <c r="AM35" s="21"/>
      <c r="AN35" s="2">
        <f t="shared" ref="AN35" si="370">AN33-AM33</f>
        <v>0</v>
      </c>
      <c r="AO35" s="21"/>
      <c r="AP35" s="2">
        <f t="shared" ref="AP35" si="371">AP33-AO33</f>
        <v>0</v>
      </c>
      <c r="AQ35" s="21"/>
      <c r="AR35" s="2">
        <f t="shared" ref="AR35" si="372">AR33-AQ33</f>
        <v>0</v>
      </c>
      <c r="AS35" s="21"/>
      <c r="AT35" s="2">
        <f t="shared" ref="AT35" si="373">AT33-AS33</f>
        <v>0</v>
      </c>
      <c r="AU35" s="21"/>
      <c r="AV35" s="2">
        <f t="shared" ref="AV35" si="374">AV33-AU33</f>
        <v>0</v>
      </c>
      <c r="AW35" s="105"/>
      <c r="AX35" s="11"/>
      <c r="AY35" s="23"/>
      <c r="AZ35" s="2">
        <f t="shared" ref="AZ35" si="375">AZ33-AY33</f>
        <v>0</v>
      </c>
      <c r="BA35" s="21"/>
      <c r="BB35" s="2">
        <f t="shared" ref="BB35" si="376">BB33-BA33</f>
        <v>0</v>
      </c>
      <c r="BC35" s="21"/>
      <c r="BD35" s="2">
        <f t="shared" ref="BD35" si="377">BD33-BC33</f>
        <v>0</v>
      </c>
      <c r="BE35" s="21"/>
      <c r="BF35" s="2">
        <f t="shared" ref="BF35" si="378">BF33-BE33</f>
        <v>0</v>
      </c>
      <c r="BG35" s="21"/>
      <c r="BH35" s="2">
        <f t="shared" ref="BH35" si="379">BH33-BG33</f>
        <v>0</v>
      </c>
      <c r="BI35" s="21"/>
      <c r="BJ35" s="2">
        <f t="shared" ref="BJ35" si="380">BJ33-BI33</f>
        <v>0</v>
      </c>
      <c r="BK35" s="21"/>
      <c r="BL35" s="2">
        <f t="shared" ref="BL35" si="381">BL33-BK33</f>
        <v>0</v>
      </c>
      <c r="BM35" s="105"/>
      <c r="BN35" s="11"/>
      <c r="BO35" s="23"/>
      <c r="BP35" s="2">
        <f t="shared" ref="BP35" si="382">BP33-BO33</f>
        <v>0</v>
      </c>
      <c r="BQ35" s="21"/>
      <c r="BR35" s="2">
        <f t="shared" ref="BR35" si="383">BR33-BQ33</f>
        <v>0</v>
      </c>
      <c r="BS35" s="21"/>
      <c r="BT35" s="2">
        <f t="shared" ref="BT35" si="384">BT33-BS33</f>
        <v>0</v>
      </c>
      <c r="BU35" s="21"/>
      <c r="BV35" s="2">
        <f t="shared" ref="BV35" si="385">BV33-BU33</f>
        <v>0</v>
      </c>
      <c r="BW35" s="21"/>
      <c r="BX35" s="2">
        <f t="shared" ref="BX35" si="386">BX33-BW33</f>
        <v>0</v>
      </c>
      <c r="BY35" s="21"/>
      <c r="BZ35" s="2">
        <f t="shared" ref="BZ35" si="387">BZ33-BY33</f>
        <v>0</v>
      </c>
      <c r="CA35" s="21"/>
      <c r="CB35" s="2">
        <f t="shared" ref="CB35" si="388">CB33-CA33</f>
        <v>0</v>
      </c>
      <c r="CC35" s="105"/>
      <c r="CD35" s="12"/>
      <c r="CG35" s="24"/>
      <c r="CH35" s="74"/>
      <c r="CI35" s="74"/>
      <c r="CJ35" s="74"/>
      <c r="CK35" s="74"/>
      <c r="CL35" s="74"/>
      <c r="CM35" s="24"/>
      <c r="CN35" s="74"/>
      <c r="CO35" s="74"/>
      <c r="CP35" s="74"/>
      <c r="CQ35" s="74"/>
      <c r="CR35" s="74"/>
      <c r="CS35" s="74"/>
      <c r="CT35" s="74"/>
      <c r="CU35" s="74"/>
      <c r="CV35" s="24"/>
      <c r="CW35" s="74"/>
      <c r="CX35" s="74"/>
      <c r="CY35" s="74"/>
      <c r="CZ35" s="74"/>
      <c r="DA35" s="74"/>
      <c r="DB35" s="74"/>
      <c r="DC35" s="74"/>
      <c r="DD35" s="24"/>
    </row>
    <row r="36" spans="1:108" x14ac:dyDescent="0.2">
      <c r="A36" s="17"/>
      <c r="B36" s="99" t="str">
        <f>Param!$D$11</f>
        <v>Personne 10</v>
      </c>
      <c r="C36" s="19"/>
      <c r="D36" s="20"/>
      <c r="E36" s="19"/>
      <c r="F36" s="20"/>
      <c r="G36" s="19"/>
      <c r="H36" s="20"/>
      <c r="I36" s="19"/>
      <c r="J36" s="20"/>
      <c r="K36" s="19"/>
      <c r="L36" s="20"/>
      <c r="M36" s="19"/>
      <c r="N36" s="20"/>
      <c r="O36" s="19"/>
      <c r="P36" s="20"/>
      <c r="Q36" s="105">
        <f t="shared" ref="Q36" si="389">D38+F38+H38+J38+L38+N38+P38</f>
        <v>0</v>
      </c>
      <c r="R36" s="11"/>
      <c r="S36" s="22"/>
      <c r="T36" s="20"/>
      <c r="U36" s="19"/>
      <c r="V36" s="20"/>
      <c r="W36" s="19"/>
      <c r="X36" s="20"/>
      <c r="Y36" s="19"/>
      <c r="Z36" s="20"/>
      <c r="AA36" s="19"/>
      <c r="AB36" s="20"/>
      <c r="AC36" s="19"/>
      <c r="AD36" s="20"/>
      <c r="AE36" s="19"/>
      <c r="AF36" s="20"/>
      <c r="AG36" s="105">
        <f t="shared" ref="AG36" si="390">T38+V38+X38+Z38+AB38+AD38+AF38</f>
        <v>0</v>
      </c>
      <c r="AH36" s="11"/>
      <c r="AI36" s="22"/>
      <c r="AJ36" s="20"/>
      <c r="AK36" s="19"/>
      <c r="AL36" s="20"/>
      <c r="AM36" s="19"/>
      <c r="AN36" s="20"/>
      <c r="AO36" s="19"/>
      <c r="AP36" s="20"/>
      <c r="AQ36" s="19"/>
      <c r="AR36" s="20"/>
      <c r="AS36" s="19"/>
      <c r="AT36" s="20"/>
      <c r="AU36" s="19"/>
      <c r="AV36" s="20"/>
      <c r="AW36" s="105">
        <f t="shared" ref="AW36" si="391">AJ38+AL38+AN38+AP38+AR38+AT38+AV38</f>
        <v>0</v>
      </c>
      <c r="AX36" s="11"/>
      <c r="AY36" s="22"/>
      <c r="AZ36" s="20"/>
      <c r="BA36" s="19"/>
      <c r="BB36" s="20"/>
      <c r="BC36" s="19"/>
      <c r="BD36" s="20"/>
      <c r="BE36" s="19"/>
      <c r="BF36" s="20"/>
      <c r="BG36" s="19"/>
      <c r="BH36" s="20"/>
      <c r="BI36" s="19"/>
      <c r="BJ36" s="20"/>
      <c r="BK36" s="19"/>
      <c r="BL36" s="20"/>
      <c r="BM36" s="105">
        <f t="shared" ref="BM36" si="392">AZ38+BB38+BD38+BF38+BH38+BJ38+BL38</f>
        <v>0</v>
      </c>
      <c r="BN36" s="11"/>
      <c r="BO36" s="22"/>
      <c r="BP36" s="20"/>
      <c r="BQ36" s="19"/>
      <c r="BR36" s="20"/>
      <c r="BS36" s="19"/>
      <c r="BT36" s="20"/>
      <c r="BU36" s="19"/>
      <c r="BV36" s="20"/>
      <c r="BW36" s="19"/>
      <c r="BX36" s="20"/>
      <c r="BY36" s="19"/>
      <c r="BZ36" s="20"/>
      <c r="CA36" s="19"/>
      <c r="CB36" s="20"/>
      <c r="CC36" s="105">
        <f t="shared" ref="CC36" si="393">BP38+BR38+BT38+BV38+BX38+BZ38+CB38</f>
        <v>0</v>
      </c>
      <c r="CD36" s="12"/>
      <c r="CE36" s="29" t="s">
        <v>35</v>
      </c>
      <c r="CG36" s="24"/>
      <c r="CH36" s="74">
        <f>COUNTIF($C37:$CB37,$CH$5)</f>
        <v>0</v>
      </c>
      <c r="CI36" s="74">
        <f>COUNTIF($C37:$CB37,$CI$5)</f>
        <v>0</v>
      </c>
      <c r="CJ36" s="74">
        <f>COUNTIF($C37:$CB37,$CJ$5)</f>
        <v>0</v>
      </c>
      <c r="CK36" s="74">
        <f>COUNTIF($C37:$CB37,$CK$5)</f>
        <v>0</v>
      </c>
      <c r="CL36" s="74">
        <f>COUNTIF($C37:$CB37,$CL$5)</f>
        <v>0</v>
      </c>
      <c r="CM36" s="24"/>
      <c r="CN36" s="74">
        <f>COUNTIF($C38:$CB38,$CN$5)</f>
        <v>0</v>
      </c>
      <c r="CO36" s="74">
        <f>COUNTIF($C38:$CB38,$CO$5)</f>
        <v>0</v>
      </c>
      <c r="CP36" s="74">
        <f>COUNTIF($C38:$CB38,$CP$5)</f>
        <v>0</v>
      </c>
      <c r="CQ36" s="74">
        <f>COUNTIF($C38:$CB38,$CQ$5)</f>
        <v>0</v>
      </c>
      <c r="CR36" s="74">
        <f>COUNTIF($C38:$CB38,$CR$5)</f>
        <v>0</v>
      </c>
      <c r="CS36" s="74">
        <f>COUNTIF($C38:$CB38,$CS$5)</f>
        <v>0</v>
      </c>
      <c r="CT36" s="74">
        <f>COUNTIF($C38:$CB38,$CT$5)</f>
        <v>0</v>
      </c>
      <c r="CU36" s="74">
        <f>COUNTIF($C38:$CB38,$CU$5)</f>
        <v>0</v>
      </c>
      <c r="CV36" s="24"/>
      <c r="CW36" s="74"/>
      <c r="CX36" s="74"/>
      <c r="CY36" s="74"/>
      <c r="CZ36" s="74"/>
      <c r="DA36" s="74"/>
      <c r="DB36" s="74"/>
      <c r="DC36" s="74"/>
      <c r="DD36" s="24"/>
    </row>
    <row r="37" spans="1:108" x14ac:dyDescent="0.2">
      <c r="A37" s="17"/>
      <c r="B37" s="100"/>
      <c r="C37" s="104"/>
      <c r="D37" s="103"/>
      <c r="E37" s="104"/>
      <c r="F37" s="103"/>
      <c r="G37" s="104"/>
      <c r="H37" s="103"/>
      <c r="I37" s="104"/>
      <c r="J37" s="103"/>
      <c r="K37" s="104"/>
      <c r="L37" s="103"/>
      <c r="M37" s="104"/>
      <c r="N37" s="103"/>
      <c r="O37" s="104"/>
      <c r="P37" s="103"/>
      <c r="Q37" s="105"/>
      <c r="R37" s="11"/>
      <c r="S37" s="102"/>
      <c r="T37" s="103"/>
      <c r="U37" s="104"/>
      <c r="V37" s="103"/>
      <c r="W37" s="104"/>
      <c r="X37" s="103"/>
      <c r="Y37" s="104"/>
      <c r="Z37" s="103"/>
      <c r="AA37" s="104"/>
      <c r="AB37" s="103"/>
      <c r="AC37" s="104"/>
      <c r="AD37" s="103"/>
      <c r="AE37" s="104"/>
      <c r="AF37" s="103"/>
      <c r="AG37" s="105"/>
      <c r="AH37" s="11"/>
      <c r="AI37" s="102"/>
      <c r="AJ37" s="103"/>
      <c r="AK37" s="104"/>
      <c r="AL37" s="103"/>
      <c r="AM37" s="104"/>
      <c r="AN37" s="103"/>
      <c r="AO37" s="104"/>
      <c r="AP37" s="103"/>
      <c r="AQ37" s="104"/>
      <c r="AR37" s="103"/>
      <c r="AS37" s="104"/>
      <c r="AT37" s="103"/>
      <c r="AU37" s="104"/>
      <c r="AV37" s="103"/>
      <c r="AW37" s="105"/>
      <c r="AX37" s="11"/>
      <c r="AY37" s="102"/>
      <c r="AZ37" s="103"/>
      <c r="BA37" s="104"/>
      <c r="BB37" s="103"/>
      <c r="BC37" s="104"/>
      <c r="BD37" s="103"/>
      <c r="BE37" s="104"/>
      <c r="BF37" s="103"/>
      <c r="BG37" s="104"/>
      <c r="BH37" s="103"/>
      <c r="BI37" s="104"/>
      <c r="BJ37" s="103"/>
      <c r="BK37" s="104"/>
      <c r="BL37" s="103"/>
      <c r="BM37" s="105"/>
      <c r="BN37" s="11"/>
      <c r="BO37" s="102"/>
      <c r="BP37" s="103"/>
      <c r="BQ37" s="104"/>
      <c r="BR37" s="103"/>
      <c r="BS37" s="104"/>
      <c r="BT37" s="103"/>
      <c r="BU37" s="104"/>
      <c r="BV37" s="103"/>
      <c r="BW37" s="104"/>
      <c r="BX37" s="103"/>
      <c r="BY37" s="104"/>
      <c r="BZ37" s="103"/>
      <c r="CA37" s="104"/>
      <c r="CB37" s="103"/>
      <c r="CC37" s="105"/>
      <c r="CD37" s="12"/>
      <c r="CG37" s="24"/>
      <c r="CH37" s="74"/>
      <c r="CI37" s="74"/>
      <c r="CJ37" s="74"/>
      <c r="CK37" s="74"/>
      <c r="CL37" s="74"/>
      <c r="CM37" s="24"/>
      <c r="CN37" s="74"/>
      <c r="CO37" s="74"/>
      <c r="CP37" s="74"/>
      <c r="CQ37" s="74"/>
      <c r="CR37" s="74"/>
      <c r="CS37" s="74"/>
      <c r="CT37" s="74"/>
      <c r="CU37" s="74"/>
      <c r="CV37" s="24"/>
      <c r="CW37" s="74"/>
      <c r="CX37" s="74"/>
      <c r="CY37" s="74"/>
      <c r="CZ37" s="74"/>
      <c r="DA37" s="74"/>
      <c r="DB37" s="74"/>
      <c r="DC37" s="74"/>
      <c r="DD37" s="24"/>
    </row>
    <row r="38" spans="1:108" x14ac:dyDescent="0.2">
      <c r="A38" s="17"/>
      <c r="B38" s="8" t="str">
        <f>VLOOKUP($B36,Tableau_Fonct,2,FALSE)</f>
        <v>Chef de manœuvre</v>
      </c>
      <c r="C38" s="21"/>
      <c r="D38" s="2">
        <f t="shared" ref="D38" si="394">D36-C36</f>
        <v>0</v>
      </c>
      <c r="E38" s="21"/>
      <c r="F38" s="2">
        <f t="shared" ref="F38" si="395">F36-E36</f>
        <v>0</v>
      </c>
      <c r="G38" s="21"/>
      <c r="H38" s="2">
        <f t="shared" ref="H38" si="396">H36-G36</f>
        <v>0</v>
      </c>
      <c r="I38" s="21"/>
      <c r="J38" s="2">
        <f t="shared" ref="J38" si="397">J36-I36</f>
        <v>0</v>
      </c>
      <c r="K38" s="21"/>
      <c r="L38" s="2">
        <f t="shared" ref="L38" si="398">L36-K36</f>
        <v>0</v>
      </c>
      <c r="M38" s="21"/>
      <c r="N38" s="2">
        <f t="shared" ref="N38" si="399">N36-M36</f>
        <v>0</v>
      </c>
      <c r="O38" s="21"/>
      <c r="P38" s="2">
        <f t="shared" ref="P38" si="400">P36-O36</f>
        <v>0</v>
      </c>
      <c r="Q38" s="105"/>
      <c r="R38" s="11"/>
      <c r="S38" s="23"/>
      <c r="T38" s="2">
        <f t="shared" ref="T38" si="401">T36-S36</f>
        <v>0</v>
      </c>
      <c r="U38" s="21"/>
      <c r="V38" s="2">
        <f t="shared" ref="V38" si="402">V36-U36</f>
        <v>0</v>
      </c>
      <c r="W38" s="21"/>
      <c r="X38" s="2">
        <f t="shared" ref="X38" si="403">X36-W36</f>
        <v>0</v>
      </c>
      <c r="Y38" s="21"/>
      <c r="Z38" s="2">
        <f t="shared" ref="Z38" si="404">Z36-Y36</f>
        <v>0</v>
      </c>
      <c r="AA38" s="21"/>
      <c r="AB38" s="2">
        <f t="shared" ref="AB38" si="405">AB36-AA36</f>
        <v>0</v>
      </c>
      <c r="AC38" s="21"/>
      <c r="AD38" s="2">
        <f t="shared" ref="AD38" si="406">AD36-AC36</f>
        <v>0</v>
      </c>
      <c r="AE38" s="21"/>
      <c r="AF38" s="2">
        <f t="shared" ref="AF38" si="407">AF36-AE36</f>
        <v>0</v>
      </c>
      <c r="AG38" s="105"/>
      <c r="AH38" s="11"/>
      <c r="AI38" s="23"/>
      <c r="AJ38" s="2">
        <f t="shared" ref="AJ38" si="408">AJ36-AI36</f>
        <v>0</v>
      </c>
      <c r="AK38" s="21"/>
      <c r="AL38" s="2">
        <f t="shared" ref="AL38" si="409">AL36-AK36</f>
        <v>0</v>
      </c>
      <c r="AM38" s="21"/>
      <c r="AN38" s="2">
        <f t="shared" ref="AN38" si="410">AN36-AM36</f>
        <v>0</v>
      </c>
      <c r="AO38" s="21"/>
      <c r="AP38" s="2">
        <f t="shared" ref="AP38" si="411">AP36-AO36</f>
        <v>0</v>
      </c>
      <c r="AQ38" s="21"/>
      <c r="AR38" s="2">
        <f t="shared" ref="AR38" si="412">AR36-AQ36</f>
        <v>0</v>
      </c>
      <c r="AS38" s="21"/>
      <c r="AT38" s="2">
        <f t="shared" ref="AT38" si="413">AT36-AS36</f>
        <v>0</v>
      </c>
      <c r="AU38" s="21"/>
      <c r="AV38" s="2">
        <f t="shared" ref="AV38" si="414">AV36-AU36</f>
        <v>0</v>
      </c>
      <c r="AW38" s="105"/>
      <c r="AX38" s="11"/>
      <c r="AY38" s="23"/>
      <c r="AZ38" s="2">
        <f t="shared" ref="AZ38" si="415">AZ36-AY36</f>
        <v>0</v>
      </c>
      <c r="BA38" s="21"/>
      <c r="BB38" s="2">
        <f t="shared" ref="BB38" si="416">BB36-BA36</f>
        <v>0</v>
      </c>
      <c r="BC38" s="21"/>
      <c r="BD38" s="2">
        <f t="shared" ref="BD38" si="417">BD36-BC36</f>
        <v>0</v>
      </c>
      <c r="BE38" s="21"/>
      <c r="BF38" s="2">
        <f t="shared" ref="BF38" si="418">BF36-BE36</f>
        <v>0</v>
      </c>
      <c r="BG38" s="21"/>
      <c r="BH38" s="2">
        <f t="shared" ref="BH38" si="419">BH36-BG36</f>
        <v>0</v>
      </c>
      <c r="BI38" s="21"/>
      <c r="BJ38" s="2">
        <f t="shared" ref="BJ38" si="420">BJ36-BI36</f>
        <v>0</v>
      </c>
      <c r="BK38" s="21"/>
      <c r="BL38" s="2">
        <f t="shared" ref="BL38" si="421">BL36-BK36</f>
        <v>0</v>
      </c>
      <c r="BM38" s="105"/>
      <c r="BN38" s="11"/>
      <c r="BO38" s="23"/>
      <c r="BP38" s="2">
        <f t="shared" ref="BP38" si="422">BP36-BO36</f>
        <v>0</v>
      </c>
      <c r="BQ38" s="21"/>
      <c r="BR38" s="2">
        <f t="shared" ref="BR38" si="423">BR36-BQ36</f>
        <v>0</v>
      </c>
      <c r="BS38" s="21"/>
      <c r="BT38" s="2">
        <f t="shared" ref="BT38" si="424">BT36-BS36</f>
        <v>0</v>
      </c>
      <c r="BU38" s="21"/>
      <c r="BV38" s="2">
        <f t="shared" ref="BV38" si="425">BV36-BU36</f>
        <v>0</v>
      </c>
      <c r="BW38" s="21"/>
      <c r="BX38" s="2">
        <f t="shared" ref="BX38" si="426">BX36-BW36</f>
        <v>0</v>
      </c>
      <c r="BY38" s="21"/>
      <c r="BZ38" s="2">
        <f t="shared" ref="BZ38" si="427">BZ36-BY36</f>
        <v>0</v>
      </c>
      <c r="CA38" s="21"/>
      <c r="CB38" s="2">
        <f t="shared" ref="CB38" si="428">CB36-CA36</f>
        <v>0</v>
      </c>
      <c r="CC38" s="105"/>
      <c r="CD38" s="12"/>
      <c r="CG38" s="24"/>
      <c r="CH38" s="74"/>
      <c r="CI38" s="74"/>
      <c r="CJ38" s="74"/>
      <c r="CK38" s="74"/>
      <c r="CL38" s="74"/>
      <c r="CM38" s="24"/>
      <c r="CN38" s="74"/>
      <c r="CO38" s="74"/>
      <c r="CP38" s="74"/>
      <c r="CQ38" s="74"/>
      <c r="CR38" s="74"/>
      <c r="CS38" s="74"/>
      <c r="CT38" s="74"/>
      <c r="CU38" s="74"/>
      <c r="CV38" s="24"/>
      <c r="CW38" s="74"/>
      <c r="CX38" s="74"/>
      <c r="CY38" s="74"/>
      <c r="CZ38" s="74"/>
      <c r="DA38" s="74"/>
      <c r="DB38" s="74"/>
      <c r="DC38" s="74"/>
      <c r="DD38" s="24"/>
    </row>
    <row r="39" spans="1:108" x14ac:dyDescent="0.2">
      <c r="A39" s="17"/>
      <c r="B39" s="99" t="str">
        <f>Param!$D$12</f>
        <v>Personne 11</v>
      </c>
      <c r="C39" s="19"/>
      <c r="D39" s="20"/>
      <c r="E39" s="19"/>
      <c r="F39" s="20"/>
      <c r="G39" s="19"/>
      <c r="H39" s="20"/>
      <c r="I39" s="19"/>
      <c r="J39" s="20"/>
      <c r="K39" s="19"/>
      <c r="L39" s="20"/>
      <c r="M39" s="19"/>
      <c r="N39" s="20"/>
      <c r="O39" s="19"/>
      <c r="P39" s="20"/>
      <c r="Q39" s="105">
        <f t="shared" ref="Q39" si="429">D41+F41+H41+J41+L41+N41+P41</f>
        <v>0</v>
      </c>
      <c r="R39" s="11"/>
      <c r="S39" s="22"/>
      <c r="T39" s="20"/>
      <c r="U39" s="19"/>
      <c r="V39" s="20"/>
      <c r="W39" s="19"/>
      <c r="X39" s="20"/>
      <c r="Y39" s="19"/>
      <c r="Z39" s="20"/>
      <c r="AA39" s="19"/>
      <c r="AB39" s="20"/>
      <c r="AC39" s="19"/>
      <c r="AD39" s="20"/>
      <c r="AE39" s="19"/>
      <c r="AF39" s="20"/>
      <c r="AG39" s="105">
        <f t="shared" ref="AG39" si="430">T41+V41+X41+Z41+AB41+AD41+AF41</f>
        <v>0</v>
      </c>
      <c r="AH39" s="11"/>
      <c r="AI39" s="22"/>
      <c r="AJ39" s="20"/>
      <c r="AK39" s="19"/>
      <c r="AL39" s="20"/>
      <c r="AM39" s="19"/>
      <c r="AN39" s="20"/>
      <c r="AO39" s="19"/>
      <c r="AP39" s="20"/>
      <c r="AQ39" s="19"/>
      <c r="AR39" s="20"/>
      <c r="AS39" s="19"/>
      <c r="AT39" s="20"/>
      <c r="AU39" s="19"/>
      <c r="AV39" s="20"/>
      <c r="AW39" s="105">
        <f t="shared" ref="AW39" si="431">AJ41+AL41+AN41+AP41+AR41+AT41+AV41</f>
        <v>0</v>
      </c>
      <c r="AX39" s="11"/>
      <c r="AY39" s="22"/>
      <c r="AZ39" s="20"/>
      <c r="BA39" s="19"/>
      <c r="BB39" s="20"/>
      <c r="BC39" s="19"/>
      <c r="BD39" s="20"/>
      <c r="BE39" s="19"/>
      <c r="BF39" s="20"/>
      <c r="BG39" s="19"/>
      <c r="BH39" s="20"/>
      <c r="BI39" s="19"/>
      <c r="BJ39" s="20"/>
      <c r="BK39" s="19"/>
      <c r="BL39" s="20"/>
      <c r="BM39" s="105">
        <f t="shared" ref="BM39" si="432">AZ41+BB41+BD41+BF41+BH41+BJ41+BL41</f>
        <v>0</v>
      </c>
      <c r="BN39" s="11"/>
      <c r="BO39" s="22"/>
      <c r="BP39" s="20"/>
      <c r="BQ39" s="19"/>
      <c r="BR39" s="20"/>
      <c r="BS39" s="19"/>
      <c r="BT39" s="20"/>
      <c r="BU39" s="19"/>
      <c r="BV39" s="20"/>
      <c r="BW39" s="19"/>
      <c r="BX39" s="20"/>
      <c r="BY39" s="19"/>
      <c r="BZ39" s="20"/>
      <c r="CA39" s="19"/>
      <c r="CB39" s="20"/>
      <c r="CC39" s="105">
        <f t="shared" ref="CC39" si="433">BP41+BR41+BT41+BV41+BX41+BZ41+CB41</f>
        <v>0</v>
      </c>
      <c r="CD39" s="12"/>
      <c r="CE39" s="29" t="s">
        <v>35</v>
      </c>
      <c r="CG39" s="24"/>
      <c r="CH39" s="74">
        <f>COUNTIF($C40:$CB40,$CH$5)</f>
        <v>0</v>
      </c>
      <c r="CI39" s="74">
        <f>COUNTIF($C40:$CB40,$CI$5)</f>
        <v>0</v>
      </c>
      <c r="CJ39" s="74">
        <f>COUNTIF($C40:$CB40,$CJ$5)</f>
        <v>0</v>
      </c>
      <c r="CK39" s="74">
        <f>COUNTIF($C40:$CB40,$CK$5)</f>
        <v>0</v>
      </c>
      <c r="CL39" s="74">
        <f>COUNTIF($C40:$CB40,$CL$5)</f>
        <v>0</v>
      </c>
      <c r="CM39" s="24"/>
      <c r="CN39" s="74">
        <f>COUNTIF($C41:$CB41,$CN$5)</f>
        <v>0</v>
      </c>
      <c r="CO39" s="74">
        <f>COUNTIF($C41:$CB41,$CO$5)</f>
        <v>0</v>
      </c>
      <c r="CP39" s="74">
        <f>COUNTIF($C41:$CB41,$CP$5)</f>
        <v>0</v>
      </c>
      <c r="CQ39" s="74">
        <f>COUNTIF($C41:$CB41,$CQ$5)</f>
        <v>0</v>
      </c>
      <c r="CR39" s="74">
        <f>COUNTIF($C41:$CB41,$CR$5)</f>
        <v>0</v>
      </c>
      <c r="CS39" s="74">
        <f>COUNTIF($C41:$CB41,$CS$5)</f>
        <v>0</v>
      </c>
      <c r="CT39" s="74">
        <f>COUNTIF($C41:$CB41,$CT$5)</f>
        <v>0</v>
      </c>
      <c r="CU39" s="74">
        <f>COUNTIF($C41:$CB41,$CU$5)</f>
        <v>0</v>
      </c>
      <c r="CV39" s="24"/>
      <c r="CW39" s="74"/>
      <c r="CX39" s="74"/>
      <c r="CY39" s="74"/>
      <c r="CZ39" s="74"/>
      <c r="DA39" s="74"/>
      <c r="DB39" s="74"/>
      <c r="DC39" s="74"/>
      <c r="DD39" s="24"/>
    </row>
    <row r="40" spans="1:108" x14ac:dyDescent="0.2">
      <c r="A40" s="17"/>
      <c r="B40" s="100"/>
      <c r="C40" s="104"/>
      <c r="D40" s="103"/>
      <c r="E40" s="104"/>
      <c r="F40" s="103"/>
      <c r="G40" s="104"/>
      <c r="H40" s="103"/>
      <c r="I40" s="104"/>
      <c r="J40" s="103"/>
      <c r="K40" s="104"/>
      <c r="L40" s="103"/>
      <c r="M40" s="104"/>
      <c r="N40" s="103"/>
      <c r="O40" s="104"/>
      <c r="P40" s="103"/>
      <c r="Q40" s="105"/>
      <c r="R40" s="11"/>
      <c r="S40" s="102"/>
      <c r="T40" s="103"/>
      <c r="U40" s="104"/>
      <c r="V40" s="103"/>
      <c r="W40" s="104"/>
      <c r="X40" s="103"/>
      <c r="Y40" s="104"/>
      <c r="Z40" s="103"/>
      <c r="AA40" s="104"/>
      <c r="AB40" s="103"/>
      <c r="AC40" s="104"/>
      <c r="AD40" s="103"/>
      <c r="AE40" s="104"/>
      <c r="AF40" s="103"/>
      <c r="AG40" s="105"/>
      <c r="AH40" s="11"/>
      <c r="AI40" s="102"/>
      <c r="AJ40" s="103"/>
      <c r="AK40" s="104"/>
      <c r="AL40" s="103"/>
      <c r="AM40" s="104"/>
      <c r="AN40" s="103"/>
      <c r="AO40" s="104"/>
      <c r="AP40" s="103"/>
      <c r="AQ40" s="104"/>
      <c r="AR40" s="103"/>
      <c r="AS40" s="104"/>
      <c r="AT40" s="103"/>
      <c r="AU40" s="104"/>
      <c r="AV40" s="103"/>
      <c r="AW40" s="105"/>
      <c r="AX40" s="11"/>
      <c r="AY40" s="102"/>
      <c r="AZ40" s="103"/>
      <c r="BA40" s="104"/>
      <c r="BB40" s="103"/>
      <c r="BC40" s="104"/>
      <c r="BD40" s="103"/>
      <c r="BE40" s="104"/>
      <c r="BF40" s="103"/>
      <c r="BG40" s="104"/>
      <c r="BH40" s="103"/>
      <c r="BI40" s="104"/>
      <c r="BJ40" s="103"/>
      <c r="BK40" s="104"/>
      <c r="BL40" s="103"/>
      <c r="BM40" s="105"/>
      <c r="BN40" s="11"/>
      <c r="BO40" s="102"/>
      <c r="BP40" s="103"/>
      <c r="BQ40" s="104"/>
      <c r="BR40" s="103"/>
      <c r="BS40" s="104"/>
      <c r="BT40" s="103"/>
      <c r="BU40" s="104"/>
      <c r="BV40" s="103"/>
      <c r="BW40" s="104"/>
      <c r="BX40" s="103"/>
      <c r="BY40" s="104"/>
      <c r="BZ40" s="103"/>
      <c r="CA40" s="104"/>
      <c r="CB40" s="103"/>
      <c r="CC40" s="105"/>
      <c r="CD40" s="12"/>
      <c r="CG40" s="24"/>
      <c r="CH40" s="74"/>
      <c r="CI40" s="74"/>
      <c r="CJ40" s="74"/>
      <c r="CK40" s="74"/>
      <c r="CL40" s="74"/>
      <c r="CM40" s="24"/>
      <c r="CN40" s="74"/>
      <c r="CO40" s="74"/>
      <c r="CP40" s="74"/>
      <c r="CQ40" s="74"/>
      <c r="CR40" s="74"/>
      <c r="CS40" s="74"/>
      <c r="CT40" s="74"/>
      <c r="CU40" s="74"/>
      <c r="CV40" s="24"/>
      <c r="CW40" s="74"/>
      <c r="CX40" s="74"/>
      <c r="CY40" s="74"/>
      <c r="CZ40" s="74"/>
      <c r="DA40" s="74"/>
      <c r="DB40" s="74"/>
      <c r="DC40" s="74"/>
      <c r="DD40" s="24"/>
    </row>
    <row r="41" spans="1:108" x14ac:dyDescent="0.2">
      <c r="A41" s="17"/>
      <c r="B41" s="8" t="str">
        <f>VLOOKUP($B39,Tableau_Fonct,2,FALSE)</f>
        <v>Equipier</v>
      </c>
      <c r="C41" s="21"/>
      <c r="D41" s="2">
        <f t="shared" ref="D41" si="434">D39-C39</f>
        <v>0</v>
      </c>
      <c r="E41" s="21"/>
      <c r="F41" s="2">
        <f t="shared" ref="F41" si="435">F39-E39</f>
        <v>0</v>
      </c>
      <c r="G41" s="21"/>
      <c r="H41" s="2">
        <f t="shared" ref="H41" si="436">H39-G39</f>
        <v>0</v>
      </c>
      <c r="I41" s="21"/>
      <c r="J41" s="2">
        <f t="shared" ref="J41" si="437">J39-I39</f>
        <v>0</v>
      </c>
      <c r="K41" s="21"/>
      <c r="L41" s="2">
        <f t="shared" ref="L41" si="438">L39-K39</f>
        <v>0</v>
      </c>
      <c r="M41" s="21"/>
      <c r="N41" s="2">
        <f t="shared" ref="N41" si="439">N39-M39</f>
        <v>0</v>
      </c>
      <c r="O41" s="21"/>
      <c r="P41" s="2">
        <f t="shared" ref="P41" si="440">P39-O39</f>
        <v>0</v>
      </c>
      <c r="Q41" s="105"/>
      <c r="R41" s="11"/>
      <c r="S41" s="23"/>
      <c r="T41" s="2">
        <f t="shared" ref="T41" si="441">T39-S39</f>
        <v>0</v>
      </c>
      <c r="U41" s="21"/>
      <c r="V41" s="2">
        <f t="shared" ref="V41" si="442">V39-U39</f>
        <v>0</v>
      </c>
      <c r="W41" s="21"/>
      <c r="X41" s="2">
        <f t="shared" ref="X41" si="443">X39-W39</f>
        <v>0</v>
      </c>
      <c r="Y41" s="21"/>
      <c r="Z41" s="2">
        <f t="shared" ref="Z41" si="444">Z39-Y39</f>
        <v>0</v>
      </c>
      <c r="AA41" s="21"/>
      <c r="AB41" s="2">
        <f t="shared" ref="AB41" si="445">AB39-AA39</f>
        <v>0</v>
      </c>
      <c r="AC41" s="21"/>
      <c r="AD41" s="2">
        <f t="shared" ref="AD41" si="446">AD39-AC39</f>
        <v>0</v>
      </c>
      <c r="AE41" s="21"/>
      <c r="AF41" s="2">
        <f t="shared" ref="AF41" si="447">AF39-AE39</f>
        <v>0</v>
      </c>
      <c r="AG41" s="105"/>
      <c r="AH41" s="11"/>
      <c r="AI41" s="23"/>
      <c r="AJ41" s="2">
        <f t="shared" ref="AJ41" si="448">AJ39-AI39</f>
        <v>0</v>
      </c>
      <c r="AK41" s="21"/>
      <c r="AL41" s="2">
        <f t="shared" ref="AL41" si="449">AL39-AK39</f>
        <v>0</v>
      </c>
      <c r="AM41" s="21"/>
      <c r="AN41" s="2">
        <f t="shared" ref="AN41" si="450">AN39-AM39</f>
        <v>0</v>
      </c>
      <c r="AO41" s="21"/>
      <c r="AP41" s="2">
        <f t="shared" ref="AP41" si="451">AP39-AO39</f>
        <v>0</v>
      </c>
      <c r="AQ41" s="21"/>
      <c r="AR41" s="2">
        <f t="shared" ref="AR41" si="452">AR39-AQ39</f>
        <v>0</v>
      </c>
      <c r="AS41" s="21"/>
      <c r="AT41" s="2">
        <f t="shared" ref="AT41" si="453">AT39-AS39</f>
        <v>0</v>
      </c>
      <c r="AU41" s="21"/>
      <c r="AV41" s="2">
        <f t="shared" ref="AV41" si="454">AV39-AU39</f>
        <v>0</v>
      </c>
      <c r="AW41" s="105"/>
      <c r="AX41" s="11"/>
      <c r="AY41" s="23"/>
      <c r="AZ41" s="2">
        <f t="shared" ref="AZ41" si="455">AZ39-AY39</f>
        <v>0</v>
      </c>
      <c r="BA41" s="21"/>
      <c r="BB41" s="2">
        <f t="shared" ref="BB41" si="456">BB39-BA39</f>
        <v>0</v>
      </c>
      <c r="BC41" s="21"/>
      <c r="BD41" s="2">
        <f t="shared" ref="BD41" si="457">BD39-BC39</f>
        <v>0</v>
      </c>
      <c r="BE41" s="21"/>
      <c r="BF41" s="2">
        <f t="shared" ref="BF41" si="458">BF39-BE39</f>
        <v>0</v>
      </c>
      <c r="BG41" s="21"/>
      <c r="BH41" s="2">
        <f t="shared" ref="BH41" si="459">BH39-BG39</f>
        <v>0</v>
      </c>
      <c r="BI41" s="21"/>
      <c r="BJ41" s="2">
        <f t="shared" ref="BJ41" si="460">BJ39-BI39</f>
        <v>0</v>
      </c>
      <c r="BK41" s="21"/>
      <c r="BL41" s="2">
        <f t="shared" ref="BL41" si="461">BL39-BK39</f>
        <v>0</v>
      </c>
      <c r="BM41" s="105"/>
      <c r="BN41" s="11"/>
      <c r="BO41" s="23"/>
      <c r="BP41" s="2">
        <f t="shared" ref="BP41" si="462">BP39-BO39</f>
        <v>0</v>
      </c>
      <c r="BQ41" s="21"/>
      <c r="BR41" s="2">
        <f t="shared" ref="BR41" si="463">BR39-BQ39</f>
        <v>0</v>
      </c>
      <c r="BS41" s="21"/>
      <c r="BT41" s="2">
        <f t="shared" ref="BT41" si="464">BT39-BS39</f>
        <v>0</v>
      </c>
      <c r="BU41" s="21"/>
      <c r="BV41" s="2">
        <f t="shared" ref="BV41" si="465">BV39-BU39</f>
        <v>0</v>
      </c>
      <c r="BW41" s="21"/>
      <c r="BX41" s="2">
        <f t="shared" ref="BX41" si="466">BX39-BW39</f>
        <v>0</v>
      </c>
      <c r="BY41" s="21"/>
      <c r="BZ41" s="2">
        <f t="shared" ref="BZ41" si="467">BZ39-BY39</f>
        <v>0</v>
      </c>
      <c r="CA41" s="21"/>
      <c r="CB41" s="2">
        <f t="shared" ref="CB41" si="468">CB39-CA39</f>
        <v>0</v>
      </c>
      <c r="CC41" s="105"/>
      <c r="CD41" s="12"/>
      <c r="CG41" s="24"/>
      <c r="CH41" s="74"/>
      <c r="CI41" s="74"/>
      <c r="CJ41" s="74"/>
      <c r="CK41" s="74"/>
      <c r="CL41" s="74"/>
      <c r="CM41" s="24"/>
      <c r="CN41" s="74"/>
      <c r="CO41" s="74"/>
      <c r="CP41" s="74"/>
      <c r="CQ41" s="74"/>
      <c r="CR41" s="74"/>
      <c r="CS41" s="74"/>
      <c r="CT41" s="74"/>
      <c r="CU41" s="74"/>
      <c r="CV41" s="24"/>
      <c r="CW41" s="74"/>
      <c r="CX41" s="74"/>
      <c r="CY41" s="74"/>
      <c r="CZ41" s="74"/>
      <c r="DA41" s="74"/>
      <c r="DB41" s="74"/>
      <c r="DC41" s="74"/>
      <c r="DD41" s="24"/>
    </row>
    <row r="42" spans="1:108" x14ac:dyDescent="0.2">
      <c r="A42" s="17"/>
      <c r="B42" s="99" t="str">
        <f>Param!$D$13</f>
        <v>Personne 12</v>
      </c>
      <c r="C42" s="19"/>
      <c r="D42" s="20"/>
      <c r="E42" s="19"/>
      <c r="F42" s="20"/>
      <c r="G42" s="19"/>
      <c r="H42" s="20"/>
      <c r="I42" s="19"/>
      <c r="J42" s="20"/>
      <c r="K42" s="19"/>
      <c r="L42" s="20"/>
      <c r="M42" s="19"/>
      <c r="N42" s="20"/>
      <c r="O42" s="19"/>
      <c r="P42" s="20"/>
      <c r="Q42" s="105">
        <f t="shared" ref="Q42" si="469">D44+F44+H44+J44+L44+N44+P44</f>
        <v>0</v>
      </c>
      <c r="R42" s="11"/>
      <c r="S42" s="22"/>
      <c r="T42" s="20"/>
      <c r="U42" s="19"/>
      <c r="V42" s="20"/>
      <c r="W42" s="19"/>
      <c r="X42" s="20"/>
      <c r="Y42" s="19"/>
      <c r="Z42" s="20"/>
      <c r="AA42" s="19"/>
      <c r="AB42" s="20"/>
      <c r="AC42" s="19"/>
      <c r="AD42" s="20"/>
      <c r="AE42" s="19"/>
      <c r="AF42" s="20"/>
      <c r="AG42" s="105">
        <f t="shared" ref="AG42" si="470">T44+V44+X44+Z44+AB44+AD44+AF44</f>
        <v>0</v>
      </c>
      <c r="AH42" s="11"/>
      <c r="AI42" s="22"/>
      <c r="AJ42" s="20"/>
      <c r="AK42" s="19"/>
      <c r="AL42" s="20"/>
      <c r="AM42" s="19"/>
      <c r="AN42" s="20"/>
      <c r="AO42" s="19"/>
      <c r="AP42" s="20"/>
      <c r="AQ42" s="19"/>
      <c r="AR42" s="20"/>
      <c r="AS42" s="19"/>
      <c r="AT42" s="20"/>
      <c r="AU42" s="19"/>
      <c r="AV42" s="20"/>
      <c r="AW42" s="105">
        <f t="shared" ref="AW42" si="471">AJ44+AL44+AN44+AP44+AR44+AT44+AV44</f>
        <v>0</v>
      </c>
      <c r="AX42" s="11"/>
      <c r="AY42" s="22"/>
      <c r="AZ42" s="20"/>
      <c r="BA42" s="19"/>
      <c r="BB42" s="20"/>
      <c r="BC42" s="19"/>
      <c r="BD42" s="20"/>
      <c r="BE42" s="19"/>
      <c r="BF42" s="20"/>
      <c r="BG42" s="19"/>
      <c r="BH42" s="20"/>
      <c r="BI42" s="19"/>
      <c r="BJ42" s="20"/>
      <c r="BK42" s="19"/>
      <c r="BL42" s="20"/>
      <c r="BM42" s="105">
        <f t="shared" ref="BM42" si="472">AZ44+BB44+BD44+BF44+BH44+BJ44+BL44</f>
        <v>0</v>
      </c>
      <c r="BN42" s="11"/>
      <c r="BO42" s="22"/>
      <c r="BP42" s="20"/>
      <c r="BQ42" s="19"/>
      <c r="BR42" s="20"/>
      <c r="BS42" s="19"/>
      <c r="BT42" s="20"/>
      <c r="BU42" s="19"/>
      <c r="BV42" s="20"/>
      <c r="BW42" s="19"/>
      <c r="BX42" s="20"/>
      <c r="BY42" s="19"/>
      <c r="BZ42" s="20"/>
      <c r="CA42" s="19"/>
      <c r="CB42" s="20"/>
      <c r="CC42" s="105">
        <f t="shared" ref="CC42" si="473">BP44+BR44+BT44+BV44+BX44+BZ44+CB44</f>
        <v>0</v>
      </c>
      <c r="CD42" s="12"/>
      <c r="CE42" s="29" t="s">
        <v>35</v>
      </c>
      <c r="CG42" s="24"/>
      <c r="CH42" s="74">
        <f>COUNTIF($C43:$CB43,$CH$5)</f>
        <v>0</v>
      </c>
      <c r="CI42" s="74">
        <f>COUNTIF($C43:$CB43,$CI$5)</f>
        <v>0</v>
      </c>
      <c r="CJ42" s="74">
        <f>COUNTIF($C43:$CB43,$CJ$5)</f>
        <v>0</v>
      </c>
      <c r="CK42" s="74">
        <f>COUNTIF($C43:$CB43,$CK$5)</f>
        <v>0</v>
      </c>
      <c r="CL42" s="74">
        <f>COUNTIF($C43:$CB43,$CL$5)</f>
        <v>0</v>
      </c>
      <c r="CM42" s="24"/>
      <c r="CN42" s="74">
        <f>COUNTIF($C44:$CB44,$CN$5)</f>
        <v>0</v>
      </c>
      <c r="CO42" s="74">
        <f>COUNTIF($C44:$CB44,$CO$5)</f>
        <v>0</v>
      </c>
      <c r="CP42" s="74">
        <f>COUNTIF($C44:$CB44,$CP$5)</f>
        <v>0</v>
      </c>
      <c r="CQ42" s="74">
        <f>COUNTIF($C44:$CB44,$CQ$5)</f>
        <v>0</v>
      </c>
      <c r="CR42" s="74">
        <f>COUNTIF($C44:$CB44,$CR$5)</f>
        <v>0</v>
      </c>
      <c r="CS42" s="74">
        <f>COUNTIF($C44:$CB44,$CS$5)</f>
        <v>0</v>
      </c>
      <c r="CT42" s="74">
        <f>COUNTIF($C44:$CB44,$CT$5)</f>
        <v>0</v>
      </c>
      <c r="CU42" s="74">
        <f>COUNTIF($C44:$CB44,$CU$5)</f>
        <v>0</v>
      </c>
      <c r="CV42" s="24"/>
      <c r="CW42" s="74"/>
      <c r="CX42" s="74"/>
      <c r="CY42" s="74"/>
      <c r="CZ42" s="74"/>
      <c r="DA42" s="74"/>
      <c r="DB42" s="74"/>
      <c r="DC42" s="74"/>
      <c r="DD42" s="24"/>
    </row>
    <row r="43" spans="1:108" x14ac:dyDescent="0.2">
      <c r="A43" s="17"/>
      <c r="B43" s="100"/>
      <c r="C43" s="104"/>
      <c r="D43" s="103"/>
      <c r="E43" s="104"/>
      <c r="F43" s="103"/>
      <c r="G43" s="104"/>
      <c r="H43" s="103"/>
      <c r="I43" s="104"/>
      <c r="J43" s="103"/>
      <c r="K43" s="104"/>
      <c r="L43" s="103"/>
      <c r="M43" s="104"/>
      <c r="N43" s="103"/>
      <c r="O43" s="104"/>
      <c r="P43" s="103"/>
      <c r="Q43" s="105"/>
      <c r="R43" s="11"/>
      <c r="S43" s="102"/>
      <c r="T43" s="103"/>
      <c r="U43" s="104"/>
      <c r="V43" s="103"/>
      <c r="W43" s="104"/>
      <c r="X43" s="103"/>
      <c r="Y43" s="104"/>
      <c r="Z43" s="103"/>
      <c r="AA43" s="104"/>
      <c r="AB43" s="103"/>
      <c r="AC43" s="104"/>
      <c r="AD43" s="103"/>
      <c r="AE43" s="104"/>
      <c r="AF43" s="103"/>
      <c r="AG43" s="105"/>
      <c r="AH43" s="11"/>
      <c r="AI43" s="102"/>
      <c r="AJ43" s="103"/>
      <c r="AK43" s="104"/>
      <c r="AL43" s="103"/>
      <c r="AM43" s="104"/>
      <c r="AN43" s="103"/>
      <c r="AO43" s="104"/>
      <c r="AP43" s="103"/>
      <c r="AQ43" s="104"/>
      <c r="AR43" s="103"/>
      <c r="AS43" s="104"/>
      <c r="AT43" s="103"/>
      <c r="AU43" s="104"/>
      <c r="AV43" s="103"/>
      <c r="AW43" s="105"/>
      <c r="AX43" s="11"/>
      <c r="AY43" s="102"/>
      <c r="AZ43" s="103"/>
      <c r="BA43" s="104"/>
      <c r="BB43" s="103"/>
      <c r="BC43" s="104"/>
      <c r="BD43" s="103"/>
      <c r="BE43" s="104"/>
      <c r="BF43" s="103"/>
      <c r="BG43" s="104"/>
      <c r="BH43" s="103"/>
      <c r="BI43" s="104"/>
      <c r="BJ43" s="103"/>
      <c r="BK43" s="104"/>
      <c r="BL43" s="103"/>
      <c r="BM43" s="105"/>
      <c r="BN43" s="11"/>
      <c r="BO43" s="102"/>
      <c r="BP43" s="103"/>
      <c r="BQ43" s="104"/>
      <c r="BR43" s="103"/>
      <c r="BS43" s="104"/>
      <c r="BT43" s="103"/>
      <c r="BU43" s="104"/>
      <c r="BV43" s="103"/>
      <c r="BW43" s="104"/>
      <c r="BX43" s="103"/>
      <c r="BY43" s="104"/>
      <c r="BZ43" s="103"/>
      <c r="CA43" s="104"/>
      <c r="CB43" s="103"/>
      <c r="CC43" s="105"/>
      <c r="CD43" s="12"/>
      <c r="CG43" s="24"/>
      <c r="CH43" s="74"/>
      <c r="CI43" s="74"/>
      <c r="CJ43" s="74"/>
      <c r="CK43" s="74"/>
      <c r="CL43" s="74"/>
      <c r="CM43" s="24"/>
      <c r="CN43" s="74"/>
      <c r="CO43" s="74"/>
      <c r="CP43" s="74"/>
      <c r="CQ43" s="74"/>
      <c r="CR43" s="74"/>
      <c r="CS43" s="74"/>
      <c r="CT43" s="74"/>
      <c r="CU43" s="74"/>
      <c r="CV43" s="24"/>
      <c r="CW43" s="74"/>
      <c r="CX43" s="74"/>
      <c r="CY43" s="74"/>
      <c r="CZ43" s="74"/>
      <c r="DA43" s="74"/>
      <c r="DB43" s="74"/>
      <c r="DC43" s="74"/>
      <c r="DD43" s="24"/>
    </row>
    <row r="44" spans="1:108" x14ac:dyDescent="0.2">
      <c r="A44" s="17"/>
      <c r="B44" s="8" t="str">
        <f>VLOOKUP($B42,Tableau_Fonct,2,FALSE)</f>
        <v>Chef de manœuvre</v>
      </c>
      <c r="C44" s="21"/>
      <c r="D44" s="2">
        <f t="shared" ref="D44" si="474">D42-C42</f>
        <v>0</v>
      </c>
      <c r="E44" s="21"/>
      <c r="F44" s="2">
        <f t="shared" ref="F44" si="475">F42-E42</f>
        <v>0</v>
      </c>
      <c r="G44" s="21"/>
      <c r="H44" s="2">
        <f t="shared" ref="H44" si="476">H42-G42</f>
        <v>0</v>
      </c>
      <c r="I44" s="21"/>
      <c r="J44" s="2">
        <f t="shared" ref="J44" si="477">J42-I42</f>
        <v>0</v>
      </c>
      <c r="K44" s="21"/>
      <c r="L44" s="2">
        <f t="shared" ref="L44" si="478">L42-K42</f>
        <v>0</v>
      </c>
      <c r="M44" s="21"/>
      <c r="N44" s="2">
        <f t="shared" ref="N44" si="479">N42-M42</f>
        <v>0</v>
      </c>
      <c r="O44" s="21"/>
      <c r="P44" s="2">
        <f t="shared" ref="P44" si="480">P42-O42</f>
        <v>0</v>
      </c>
      <c r="Q44" s="105"/>
      <c r="R44" s="11"/>
      <c r="S44" s="23"/>
      <c r="T44" s="2">
        <f t="shared" ref="T44" si="481">T42-S42</f>
        <v>0</v>
      </c>
      <c r="U44" s="21"/>
      <c r="V44" s="2">
        <f t="shared" ref="V44" si="482">V42-U42</f>
        <v>0</v>
      </c>
      <c r="W44" s="21"/>
      <c r="X44" s="2">
        <f t="shared" ref="X44" si="483">X42-W42</f>
        <v>0</v>
      </c>
      <c r="Y44" s="21"/>
      <c r="Z44" s="2">
        <f t="shared" ref="Z44" si="484">Z42-Y42</f>
        <v>0</v>
      </c>
      <c r="AA44" s="21"/>
      <c r="AB44" s="2">
        <f t="shared" ref="AB44" si="485">AB42-AA42</f>
        <v>0</v>
      </c>
      <c r="AC44" s="21"/>
      <c r="AD44" s="2">
        <f t="shared" ref="AD44" si="486">AD42-AC42</f>
        <v>0</v>
      </c>
      <c r="AE44" s="21"/>
      <c r="AF44" s="2">
        <f t="shared" ref="AF44" si="487">AF42-AE42</f>
        <v>0</v>
      </c>
      <c r="AG44" s="105"/>
      <c r="AH44" s="11"/>
      <c r="AI44" s="23"/>
      <c r="AJ44" s="2">
        <f t="shared" ref="AJ44" si="488">AJ42-AI42</f>
        <v>0</v>
      </c>
      <c r="AK44" s="21"/>
      <c r="AL44" s="2">
        <f t="shared" ref="AL44" si="489">AL42-AK42</f>
        <v>0</v>
      </c>
      <c r="AM44" s="21"/>
      <c r="AN44" s="2">
        <f t="shared" ref="AN44" si="490">AN42-AM42</f>
        <v>0</v>
      </c>
      <c r="AO44" s="21"/>
      <c r="AP44" s="2">
        <f t="shared" ref="AP44" si="491">AP42-AO42</f>
        <v>0</v>
      </c>
      <c r="AQ44" s="21"/>
      <c r="AR44" s="2">
        <f t="shared" ref="AR44" si="492">AR42-AQ42</f>
        <v>0</v>
      </c>
      <c r="AS44" s="21"/>
      <c r="AT44" s="2">
        <f t="shared" ref="AT44" si="493">AT42-AS42</f>
        <v>0</v>
      </c>
      <c r="AU44" s="21"/>
      <c r="AV44" s="2">
        <f t="shared" ref="AV44" si="494">AV42-AU42</f>
        <v>0</v>
      </c>
      <c r="AW44" s="105"/>
      <c r="AX44" s="11"/>
      <c r="AY44" s="23"/>
      <c r="AZ44" s="2">
        <f t="shared" ref="AZ44" si="495">AZ42-AY42</f>
        <v>0</v>
      </c>
      <c r="BA44" s="21"/>
      <c r="BB44" s="2">
        <f t="shared" ref="BB44" si="496">BB42-BA42</f>
        <v>0</v>
      </c>
      <c r="BC44" s="21"/>
      <c r="BD44" s="2">
        <f t="shared" ref="BD44" si="497">BD42-BC42</f>
        <v>0</v>
      </c>
      <c r="BE44" s="21"/>
      <c r="BF44" s="2">
        <f t="shared" ref="BF44" si="498">BF42-BE42</f>
        <v>0</v>
      </c>
      <c r="BG44" s="21"/>
      <c r="BH44" s="2">
        <f t="shared" ref="BH44" si="499">BH42-BG42</f>
        <v>0</v>
      </c>
      <c r="BI44" s="21"/>
      <c r="BJ44" s="2">
        <f t="shared" ref="BJ44" si="500">BJ42-BI42</f>
        <v>0</v>
      </c>
      <c r="BK44" s="21"/>
      <c r="BL44" s="2">
        <f t="shared" ref="BL44" si="501">BL42-BK42</f>
        <v>0</v>
      </c>
      <c r="BM44" s="105"/>
      <c r="BN44" s="11"/>
      <c r="BO44" s="23"/>
      <c r="BP44" s="2">
        <f t="shared" ref="BP44" si="502">BP42-BO42</f>
        <v>0</v>
      </c>
      <c r="BQ44" s="21"/>
      <c r="BR44" s="2">
        <f t="shared" ref="BR44" si="503">BR42-BQ42</f>
        <v>0</v>
      </c>
      <c r="BS44" s="21"/>
      <c r="BT44" s="2">
        <f t="shared" ref="BT44" si="504">BT42-BS42</f>
        <v>0</v>
      </c>
      <c r="BU44" s="21"/>
      <c r="BV44" s="2">
        <f t="shared" ref="BV44" si="505">BV42-BU42</f>
        <v>0</v>
      </c>
      <c r="BW44" s="21"/>
      <c r="BX44" s="2">
        <f t="shared" ref="BX44" si="506">BX42-BW42</f>
        <v>0</v>
      </c>
      <c r="BY44" s="21"/>
      <c r="BZ44" s="2">
        <f t="shared" ref="BZ44" si="507">BZ42-BY42</f>
        <v>0</v>
      </c>
      <c r="CA44" s="21"/>
      <c r="CB44" s="2">
        <f t="shared" ref="CB44" si="508">CB42-CA42</f>
        <v>0</v>
      </c>
      <c r="CC44" s="105"/>
      <c r="CD44" s="12"/>
      <c r="CG44" s="24"/>
      <c r="CH44" s="74"/>
      <c r="CI44" s="74"/>
      <c r="CJ44" s="74"/>
      <c r="CK44" s="74"/>
      <c r="CL44" s="74"/>
      <c r="CM44" s="24"/>
      <c r="CN44" s="74"/>
      <c r="CO44" s="74"/>
      <c r="CP44" s="74"/>
      <c r="CQ44" s="74"/>
      <c r="CR44" s="74"/>
      <c r="CS44" s="74"/>
      <c r="CT44" s="74"/>
      <c r="CU44" s="74"/>
      <c r="CV44" s="24"/>
      <c r="CW44" s="74"/>
      <c r="CX44" s="74"/>
      <c r="CY44" s="74"/>
      <c r="CZ44" s="74"/>
      <c r="DA44" s="74"/>
      <c r="DB44" s="74"/>
      <c r="DC44" s="74"/>
      <c r="DD44" s="24"/>
    </row>
    <row r="45" spans="1:108" x14ac:dyDescent="0.2">
      <c r="A45" s="15"/>
      <c r="B45" s="9"/>
      <c r="C45" s="14"/>
      <c r="D45" s="14"/>
      <c r="E45" s="14"/>
      <c r="F45" s="14"/>
      <c r="G45" s="14"/>
      <c r="H45" s="14"/>
      <c r="I45" s="14"/>
      <c r="J45" s="14"/>
      <c r="K45" s="14"/>
      <c r="L45" s="14"/>
      <c r="M45" s="14"/>
      <c r="N45" s="14"/>
      <c r="O45" s="14"/>
      <c r="P45" s="14"/>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G45" s="24"/>
      <c r="CM45" s="24"/>
      <c r="CV45" s="24"/>
      <c r="DD45" s="24"/>
    </row>
  </sheetData>
  <mergeCells count="867">
    <mergeCell ref="Q42:Q44"/>
    <mergeCell ref="Q24:Q26"/>
    <mergeCell ref="Q27:Q29"/>
    <mergeCell ref="Q30:Q32"/>
    <mergeCell ref="Q33:Q35"/>
    <mergeCell ref="Q36:Q38"/>
    <mergeCell ref="Q39:Q41"/>
    <mergeCell ref="Q9:Q11"/>
    <mergeCell ref="Q12:Q14"/>
    <mergeCell ref="Q15:Q17"/>
    <mergeCell ref="Q18:Q20"/>
    <mergeCell ref="Q21:Q23"/>
    <mergeCell ref="C43:D43"/>
    <mergeCell ref="E43:F43"/>
    <mergeCell ref="G43:H43"/>
    <mergeCell ref="I43:J43"/>
    <mergeCell ref="K43:L43"/>
    <mergeCell ref="M43:N43"/>
    <mergeCell ref="O43:P43"/>
    <mergeCell ref="C40:D40"/>
    <mergeCell ref="E40:F40"/>
    <mergeCell ref="G40:H40"/>
    <mergeCell ref="I40:J40"/>
    <mergeCell ref="K40:L40"/>
    <mergeCell ref="M40:N40"/>
    <mergeCell ref="O40:P40"/>
    <mergeCell ref="O28:P28"/>
    <mergeCell ref="C31:D31"/>
    <mergeCell ref="E31:F31"/>
    <mergeCell ref="G31:H31"/>
    <mergeCell ref="I31:J31"/>
    <mergeCell ref="K31:L31"/>
    <mergeCell ref="M31:N31"/>
    <mergeCell ref="O31:P31"/>
    <mergeCell ref="C28:D28"/>
    <mergeCell ref="E28:F28"/>
    <mergeCell ref="G28:H28"/>
    <mergeCell ref="I28:J28"/>
    <mergeCell ref="K28:L28"/>
    <mergeCell ref="M28:N28"/>
    <mergeCell ref="O34:P34"/>
    <mergeCell ref="C37:D37"/>
    <mergeCell ref="E37:F37"/>
    <mergeCell ref="G37:H37"/>
    <mergeCell ref="I37:J37"/>
    <mergeCell ref="K37:L37"/>
    <mergeCell ref="M37:N37"/>
    <mergeCell ref="O37:P37"/>
    <mergeCell ref="C34:D34"/>
    <mergeCell ref="E34:F34"/>
    <mergeCell ref="G34:H34"/>
    <mergeCell ref="I34:J34"/>
    <mergeCell ref="K34:L34"/>
    <mergeCell ref="M34:N34"/>
    <mergeCell ref="O16:P16"/>
    <mergeCell ref="C19:D19"/>
    <mergeCell ref="E19:F19"/>
    <mergeCell ref="G19:H19"/>
    <mergeCell ref="I19:J19"/>
    <mergeCell ref="K19:L19"/>
    <mergeCell ref="M19:N19"/>
    <mergeCell ref="O19:P19"/>
    <mergeCell ref="C16:D16"/>
    <mergeCell ref="E16:F16"/>
    <mergeCell ref="G16:H16"/>
    <mergeCell ref="I16:J16"/>
    <mergeCell ref="K16:L16"/>
    <mergeCell ref="M16:N16"/>
    <mergeCell ref="O22:P22"/>
    <mergeCell ref="C25:D25"/>
    <mergeCell ref="E25:F25"/>
    <mergeCell ref="G25:H25"/>
    <mergeCell ref="I25:J25"/>
    <mergeCell ref="K25:L25"/>
    <mergeCell ref="M25:N25"/>
    <mergeCell ref="O25:P25"/>
    <mergeCell ref="C22:D22"/>
    <mergeCell ref="E22:F22"/>
    <mergeCell ref="G22:H22"/>
    <mergeCell ref="I22:J22"/>
    <mergeCell ref="K22:L22"/>
    <mergeCell ref="M22:N22"/>
    <mergeCell ref="C5:D5"/>
    <mergeCell ref="Q7:Q8"/>
    <mergeCell ref="C13:D13"/>
    <mergeCell ref="E13:F13"/>
    <mergeCell ref="G13:H13"/>
    <mergeCell ref="I13:J13"/>
    <mergeCell ref="K13:L13"/>
    <mergeCell ref="M13:N13"/>
    <mergeCell ref="O13:P13"/>
    <mergeCell ref="O7:P7"/>
    <mergeCell ref="O8:P8"/>
    <mergeCell ref="C10:D10"/>
    <mergeCell ref="E10:F10"/>
    <mergeCell ref="G10:H10"/>
    <mergeCell ref="I10:J10"/>
    <mergeCell ref="K10:L10"/>
    <mergeCell ref="M10:N10"/>
    <mergeCell ref="O10:P10"/>
    <mergeCell ref="I7:J7"/>
    <mergeCell ref="I8:J8"/>
    <mergeCell ref="K7:L7"/>
    <mergeCell ref="K8:L8"/>
    <mergeCell ref="M7:N7"/>
    <mergeCell ref="M8:N8"/>
    <mergeCell ref="C7:D7"/>
    <mergeCell ref="C8:D8"/>
    <mergeCell ref="E7:F7"/>
    <mergeCell ref="E8:F8"/>
    <mergeCell ref="G7:H7"/>
    <mergeCell ref="G8:H8"/>
    <mergeCell ref="I5:J5"/>
    <mergeCell ref="K5:L5"/>
    <mergeCell ref="S6:AG6"/>
    <mergeCell ref="S7:T7"/>
    <mergeCell ref="U7:V7"/>
    <mergeCell ref="W7:X7"/>
    <mergeCell ref="Y7:Z7"/>
    <mergeCell ref="AA7:AB7"/>
    <mergeCell ref="AC7:AD7"/>
    <mergeCell ref="AE7:AF7"/>
    <mergeCell ref="AG7:AG8"/>
    <mergeCell ref="S8:T8"/>
    <mergeCell ref="U8:V8"/>
    <mergeCell ref="W8:X8"/>
    <mergeCell ref="Y8:Z8"/>
    <mergeCell ref="AA8:AB8"/>
    <mergeCell ref="AC8:AD8"/>
    <mergeCell ref="AE8:AF8"/>
    <mergeCell ref="AG15:AG17"/>
    <mergeCell ref="S16:T16"/>
    <mergeCell ref="U16:V16"/>
    <mergeCell ref="W16:X16"/>
    <mergeCell ref="Y16:Z16"/>
    <mergeCell ref="AA16:AB16"/>
    <mergeCell ref="AC16:AD16"/>
    <mergeCell ref="AE16:AF16"/>
    <mergeCell ref="AG18:AG20"/>
    <mergeCell ref="S19:T19"/>
    <mergeCell ref="U19:V19"/>
    <mergeCell ref="W19:X19"/>
    <mergeCell ref="Y19:Z19"/>
    <mergeCell ref="AA19:AB19"/>
    <mergeCell ref="AC19:AD19"/>
    <mergeCell ref="AE19:AF19"/>
    <mergeCell ref="AG9:AG11"/>
    <mergeCell ref="S10:T10"/>
    <mergeCell ref="U10:V10"/>
    <mergeCell ref="W10:X10"/>
    <mergeCell ref="Y10:Z10"/>
    <mergeCell ref="AA10:AB10"/>
    <mergeCell ref="AC10:AD10"/>
    <mergeCell ref="AE10:AF10"/>
    <mergeCell ref="AG12:AG14"/>
    <mergeCell ref="S13:T13"/>
    <mergeCell ref="U13:V13"/>
    <mergeCell ref="W13:X13"/>
    <mergeCell ref="Y13:Z13"/>
    <mergeCell ref="AA13:AB13"/>
    <mergeCell ref="AC13:AD13"/>
    <mergeCell ref="AE13:AF13"/>
    <mergeCell ref="AG27:AG29"/>
    <mergeCell ref="S28:T28"/>
    <mergeCell ref="U28:V28"/>
    <mergeCell ref="W28:X28"/>
    <mergeCell ref="Y28:Z28"/>
    <mergeCell ref="AA28:AB28"/>
    <mergeCell ref="AC28:AD28"/>
    <mergeCell ref="AE28:AF28"/>
    <mergeCell ref="AG30:AG32"/>
    <mergeCell ref="S31:T31"/>
    <mergeCell ref="U31:V31"/>
    <mergeCell ref="W31:X31"/>
    <mergeCell ref="Y31:Z31"/>
    <mergeCell ref="AA31:AB31"/>
    <mergeCell ref="AC31:AD31"/>
    <mergeCell ref="AE31:AF31"/>
    <mergeCell ref="AG21:AG23"/>
    <mergeCell ref="S22:T22"/>
    <mergeCell ref="U22:V22"/>
    <mergeCell ref="W22:X22"/>
    <mergeCell ref="Y22:Z22"/>
    <mergeCell ref="AA22:AB22"/>
    <mergeCell ref="AC22:AD22"/>
    <mergeCell ref="AE22:AF22"/>
    <mergeCell ref="AG24:AG26"/>
    <mergeCell ref="S25:T25"/>
    <mergeCell ref="U25:V25"/>
    <mergeCell ref="W25:X25"/>
    <mergeCell ref="Y25:Z25"/>
    <mergeCell ref="AA25:AB25"/>
    <mergeCell ref="AC25:AD25"/>
    <mergeCell ref="AE25:AF25"/>
    <mergeCell ref="AG39:AG41"/>
    <mergeCell ref="S40:T40"/>
    <mergeCell ref="U40:V40"/>
    <mergeCell ref="W40:X40"/>
    <mergeCell ref="Y40:Z40"/>
    <mergeCell ref="AA40:AB40"/>
    <mergeCell ref="AC40:AD40"/>
    <mergeCell ref="AE40:AF40"/>
    <mergeCell ref="AG42:AG44"/>
    <mergeCell ref="S43:T43"/>
    <mergeCell ref="U43:V43"/>
    <mergeCell ref="W43:X43"/>
    <mergeCell ref="Y43:Z43"/>
    <mergeCell ref="AA43:AB43"/>
    <mergeCell ref="AC43:AD43"/>
    <mergeCell ref="AE43:AF43"/>
    <mergeCell ref="AG33:AG35"/>
    <mergeCell ref="S34:T34"/>
    <mergeCell ref="U34:V34"/>
    <mergeCell ref="W34:X34"/>
    <mergeCell ref="Y34:Z34"/>
    <mergeCell ref="AA34:AB34"/>
    <mergeCell ref="AC34:AD34"/>
    <mergeCell ref="AE34:AF34"/>
    <mergeCell ref="AG36:AG38"/>
    <mergeCell ref="S37:T37"/>
    <mergeCell ref="U37:V37"/>
    <mergeCell ref="W37:X37"/>
    <mergeCell ref="Y37:Z37"/>
    <mergeCell ref="AA37:AB37"/>
    <mergeCell ref="AC37:AD37"/>
    <mergeCell ref="AE37:AF37"/>
    <mergeCell ref="AW9:AW11"/>
    <mergeCell ref="AI10:AJ10"/>
    <mergeCell ref="AK10:AL10"/>
    <mergeCell ref="AM10:AN10"/>
    <mergeCell ref="AO10:AP10"/>
    <mergeCell ref="AQ10:AR10"/>
    <mergeCell ref="AS10:AT10"/>
    <mergeCell ref="AU10:AV10"/>
    <mergeCell ref="AW12:AW14"/>
    <mergeCell ref="AI13:AJ13"/>
    <mergeCell ref="AK13:AL13"/>
    <mergeCell ref="AM13:AN13"/>
    <mergeCell ref="AO13:AP13"/>
    <mergeCell ref="AQ13:AR13"/>
    <mergeCell ref="AS13:AT13"/>
    <mergeCell ref="AU13:AV13"/>
    <mergeCell ref="AI6:AW6"/>
    <mergeCell ref="AI7:AJ7"/>
    <mergeCell ref="AK7:AL7"/>
    <mergeCell ref="AM7:AN7"/>
    <mergeCell ref="AO7:AP7"/>
    <mergeCell ref="AQ7:AR7"/>
    <mergeCell ref="AS7:AT7"/>
    <mergeCell ref="AU7:AV7"/>
    <mergeCell ref="AW7:AW8"/>
    <mergeCell ref="AI8:AJ8"/>
    <mergeCell ref="AK8:AL8"/>
    <mergeCell ref="AM8:AN8"/>
    <mergeCell ref="AO8:AP8"/>
    <mergeCell ref="AQ8:AR8"/>
    <mergeCell ref="AS8:AT8"/>
    <mergeCell ref="AU8:AV8"/>
    <mergeCell ref="AW21:AW23"/>
    <mergeCell ref="AI22:AJ22"/>
    <mergeCell ref="AK22:AL22"/>
    <mergeCell ref="AM22:AN22"/>
    <mergeCell ref="AO22:AP22"/>
    <mergeCell ref="AQ22:AR22"/>
    <mergeCell ref="AS22:AT22"/>
    <mergeCell ref="AU22:AV22"/>
    <mergeCell ref="AW24:AW26"/>
    <mergeCell ref="AI25:AJ25"/>
    <mergeCell ref="AK25:AL25"/>
    <mergeCell ref="AM25:AN25"/>
    <mergeCell ref="AO25:AP25"/>
    <mergeCell ref="AQ25:AR25"/>
    <mergeCell ref="AS25:AT25"/>
    <mergeCell ref="AU25:AV25"/>
    <mergeCell ref="AW15:AW17"/>
    <mergeCell ref="AI16:AJ16"/>
    <mergeCell ref="AK16:AL16"/>
    <mergeCell ref="AM16:AN16"/>
    <mergeCell ref="AO16:AP16"/>
    <mergeCell ref="AQ16:AR16"/>
    <mergeCell ref="AS16:AT16"/>
    <mergeCell ref="AU16:AV16"/>
    <mergeCell ref="AW18:AW20"/>
    <mergeCell ref="AI19:AJ19"/>
    <mergeCell ref="AK19:AL19"/>
    <mergeCell ref="AM19:AN19"/>
    <mergeCell ref="AO19:AP19"/>
    <mergeCell ref="AQ19:AR19"/>
    <mergeCell ref="AS19:AT19"/>
    <mergeCell ref="AU19:AV19"/>
    <mergeCell ref="AS37:AT37"/>
    <mergeCell ref="AU37:AV37"/>
    <mergeCell ref="AW27:AW29"/>
    <mergeCell ref="AI28:AJ28"/>
    <mergeCell ref="AK28:AL28"/>
    <mergeCell ref="AM28:AN28"/>
    <mergeCell ref="AO28:AP28"/>
    <mergeCell ref="AQ28:AR28"/>
    <mergeCell ref="AS28:AT28"/>
    <mergeCell ref="AU28:AV28"/>
    <mergeCell ref="AW30:AW32"/>
    <mergeCell ref="AI31:AJ31"/>
    <mergeCell ref="AK31:AL31"/>
    <mergeCell ref="AM31:AN31"/>
    <mergeCell ref="AO31:AP31"/>
    <mergeCell ref="AQ31:AR31"/>
    <mergeCell ref="AS31:AT31"/>
    <mergeCell ref="AU31:AV31"/>
    <mergeCell ref="CA7:CB7"/>
    <mergeCell ref="CC7:CC8"/>
    <mergeCell ref="AY8:AZ8"/>
    <mergeCell ref="BA8:BB8"/>
    <mergeCell ref="BC8:BD8"/>
    <mergeCell ref="BE8:BF8"/>
    <mergeCell ref="BG8:BH8"/>
    <mergeCell ref="BI8:BJ8"/>
    <mergeCell ref="AW39:AW41"/>
    <mergeCell ref="AW33:AW35"/>
    <mergeCell ref="BS10:BT10"/>
    <mergeCell ref="BU10:BV10"/>
    <mergeCell ref="BW10:BX10"/>
    <mergeCell ref="BY10:BZ10"/>
    <mergeCell ref="CA10:CB10"/>
    <mergeCell ref="BK8:BL8"/>
    <mergeCell ref="BO8:BP8"/>
    <mergeCell ref="BQ8:BR8"/>
    <mergeCell ref="BS8:BT8"/>
    <mergeCell ref="BU8:BV8"/>
    <mergeCell ref="BW8:BX8"/>
    <mergeCell ref="BY8:BZ8"/>
    <mergeCell ref="CA8:CB8"/>
    <mergeCell ref="CC15:CC17"/>
    <mergeCell ref="AI40:AJ40"/>
    <mergeCell ref="AK40:AL40"/>
    <mergeCell ref="AM40:AN40"/>
    <mergeCell ref="AO40:AP40"/>
    <mergeCell ref="AQ40:AR40"/>
    <mergeCell ref="AS40:AT40"/>
    <mergeCell ref="AU40:AV40"/>
    <mergeCell ref="AW42:AW44"/>
    <mergeCell ref="AI43:AJ43"/>
    <mergeCell ref="AK43:AL43"/>
    <mergeCell ref="AM43:AN43"/>
    <mergeCell ref="AO43:AP43"/>
    <mergeCell ref="AQ43:AR43"/>
    <mergeCell ref="AS43:AT43"/>
    <mergeCell ref="AU43:AV43"/>
    <mergeCell ref="BS7:BT7"/>
    <mergeCell ref="BU7:BV7"/>
    <mergeCell ref="BW7:BX7"/>
    <mergeCell ref="BY7:BZ7"/>
    <mergeCell ref="AI34:AJ34"/>
    <mergeCell ref="AK34:AL34"/>
    <mergeCell ref="AM34:AN34"/>
    <mergeCell ref="AO34:AP34"/>
    <mergeCell ref="AQ34:AR34"/>
    <mergeCell ref="AS34:AT34"/>
    <mergeCell ref="AU34:AV34"/>
    <mergeCell ref="BO10:BP10"/>
    <mergeCell ref="BQ10:BR10"/>
    <mergeCell ref="BM9:BM11"/>
    <mergeCell ref="BM15:BM17"/>
    <mergeCell ref="AY16:AZ16"/>
    <mergeCell ref="BA16:BB16"/>
    <mergeCell ref="BC16:BD16"/>
    <mergeCell ref="BE16:BF16"/>
    <mergeCell ref="BG16:BH16"/>
    <mergeCell ref="BI16:BJ16"/>
    <mergeCell ref="BK16:BL16"/>
    <mergeCell ref="BO16:BP16"/>
    <mergeCell ref="BQ16:BR16"/>
    <mergeCell ref="BY16:BZ16"/>
    <mergeCell ref="CA16:CB16"/>
    <mergeCell ref="BM12:BM14"/>
    <mergeCell ref="CC12:CC14"/>
    <mergeCell ref="AY13:AZ13"/>
    <mergeCell ref="BA13:BB13"/>
    <mergeCell ref="BC13:BD13"/>
    <mergeCell ref="BE13:BF13"/>
    <mergeCell ref="BG13:BH13"/>
    <mergeCell ref="BI13:BJ13"/>
    <mergeCell ref="BK13:BL13"/>
    <mergeCell ref="BO13:BP13"/>
    <mergeCell ref="BQ13:BR13"/>
    <mergeCell ref="BS13:BT13"/>
    <mergeCell ref="BU13:BV13"/>
    <mergeCell ref="BW13:BX13"/>
    <mergeCell ref="BY13:BZ13"/>
    <mergeCell ref="CA13:CB13"/>
    <mergeCell ref="CC21:CC23"/>
    <mergeCell ref="AY22:AZ22"/>
    <mergeCell ref="BA22:BB22"/>
    <mergeCell ref="BC22:BD22"/>
    <mergeCell ref="BE22:BF22"/>
    <mergeCell ref="BG22:BH22"/>
    <mergeCell ref="BI22:BJ22"/>
    <mergeCell ref="BK22:BL22"/>
    <mergeCell ref="BO22:BP22"/>
    <mergeCell ref="BQ22:BR22"/>
    <mergeCell ref="BS22:BT22"/>
    <mergeCell ref="BU22:BV22"/>
    <mergeCell ref="BW22:BX22"/>
    <mergeCell ref="BY22:BZ22"/>
    <mergeCell ref="CA22:CB22"/>
    <mergeCell ref="BM21:BM23"/>
    <mergeCell ref="CC18:CC20"/>
    <mergeCell ref="AY19:AZ19"/>
    <mergeCell ref="BA19:BB19"/>
    <mergeCell ref="BC19:BD19"/>
    <mergeCell ref="BE19:BF19"/>
    <mergeCell ref="BG19:BH19"/>
    <mergeCell ref="BI19:BJ19"/>
    <mergeCell ref="BK19:BL19"/>
    <mergeCell ref="BO19:BP19"/>
    <mergeCell ref="BQ19:BR19"/>
    <mergeCell ref="BS19:BT19"/>
    <mergeCell ref="BU19:BV19"/>
    <mergeCell ref="BW19:BX19"/>
    <mergeCell ref="BY19:BZ19"/>
    <mergeCell ref="CA19:CB19"/>
    <mergeCell ref="BM18:BM20"/>
    <mergeCell ref="CA28:CB28"/>
    <mergeCell ref="BM24:BM26"/>
    <mergeCell ref="CC24:CC26"/>
    <mergeCell ref="AY25:AZ25"/>
    <mergeCell ref="BA25:BB25"/>
    <mergeCell ref="BC25:BD25"/>
    <mergeCell ref="BE25:BF25"/>
    <mergeCell ref="BG25:BH25"/>
    <mergeCell ref="BI25:BJ25"/>
    <mergeCell ref="BK25:BL25"/>
    <mergeCell ref="BO25:BP25"/>
    <mergeCell ref="BQ25:BR25"/>
    <mergeCell ref="BS25:BT25"/>
    <mergeCell ref="BU25:BV25"/>
    <mergeCell ref="BW25:BX25"/>
    <mergeCell ref="BY25:BZ25"/>
    <mergeCell ref="CA25:CB25"/>
    <mergeCell ref="BM27:BM29"/>
    <mergeCell ref="BO28:BP28"/>
    <mergeCell ref="BQ28:BR28"/>
    <mergeCell ref="BS28:BT28"/>
    <mergeCell ref="BE28:BF28"/>
    <mergeCell ref="BG28:BH28"/>
    <mergeCell ref="BI28:BJ28"/>
    <mergeCell ref="BO31:BP31"/>
    <mergeCell ref="BQ31:BR31"/>
    <mergeCell ref="BS31:BT31"/>
    <mergeCell ref="BU31:BV31"/>
    <mergeCell ref="BW31:BX31"/>
    <mergeCell ref="BM30:BM32"/>
    <mergeCell ref="BE34:BF34"/>
    <mergeCell ref="BG34:BH34"/>
    <mergeCell ref="BI34:BJ34"/>
    <mergeCell ref="BK34:BL34"/>
    <mergeCell ref="BO34:BP34"/>
    <mergeCell ref="BQ34:BR34"/>
    <mergeCell ref="BS34:BT34"/>
    <mergeCell ref="BU34:BV34"/>
    <mergeCell ref="BW34:BX34"/>
    <mergeCell ref="BM33:BM35"/>
    <mergeCell ref="M5:N5"/>
    <mergeCell ref="O5:P5"/>
    <mergeCell ref="BM42:BM44"/>
    <mergeCell ref="CC42:CC44"/>
    <mergeCell ref="AY43:AZ43"/>
    <mergeCell ref="BA43:BB43"/>
    <mergeCell ref="BC43:BD43"/>
    <mergeCell ref="BE43:BF43"/>
    <mergeCell ref="BG43:BH43"/>
    <mergeCell ref="BI43:BJ43"/>
    <mergeCell ref="BK43:BL43"/>
    <mergeCell ref="BO43:BP43"/>
    <mergeCell ref="BQ43:BR43"/>
    <mergeCell ref="BS43:BT43"/>
    <mergeCell ref="BU43:BV43"/>
    <mergeCell ref="BW43:BX43"/>
    <mergeCell ref="BY43:BZ43"/>
    <mergeCell ref="CA43:CB43"/>
    <mergeCell ref="BM39:BM41"/>
    <mergeCell ref="BE37:BF37"/>
    <mergeCell ref="BG37:BH37"/>
    <mergeCell ref="BI37:BJ37"/>
    <mergeCell ref="BK37:BL37"/>
    <mergeCell ref="BO37:BP37"/>
    <mergeCell ref="AY40:AZ40"/>
    <mergeCell ref="BA40:BB40"/>
    <mergeCell ref="BC40:BD40"/>
    <mergeCell ref="BE40:BF40"/>
    <mergeCell ref="BY40:BZ40"/>
    <mergeCell ref="CA40:CB40"/>
    <mergeCell ref="BM36:BM38"/>
    <mergeCell ref="CC36:CC38"/>
    <mergeCell ref="CK15:CK17"/>
    <mergeCell ref="CC27:CC29"/>
    <mergeCell ref="BU28:BV28"/>
    <mergeCell ref="BW28:BX28"/>
    <mergeCell ref="BY28:BZ28"/>
    <mergeCell ref="BQ37:BR37"/>
    <mergeCell ref="BS37:BT37"/>
    <mergeCell ref="BU37:BV37"/>
    <mergeCell ref="BW37:BX37"/>
    <mergeCell ref="BY37:BZ37"/>
    <mergeCell ref="CA37:CB37"/>
    <mergeCell ref="BG40:BH40"/>
    <mergeCell ref="BI40:BJ40"/>
    <mergeCell ref="BK40:BL40"/>
    <mergeCell ref="BO40:BP40"/>
    <mergeCell ref="BQ40:BR40"/>
    <mergeCell ref="BE5:BF5"/>
    <mergeCell ref="BU40:BV40"/>
    <mergeCell ref="BW40:BX40"/>
    <mergeCell ref="CI5:CI8"/>
    <mergeCell ref="CI9:CI11"/>
    <mergeCell ref="CJ9:CJ11"/>
    <mergeCell ref="CI12:CI14"/>
    <mergeCell ref="CJ12:CJ14"/>
    <mergeCell ref="CC9:CC11"/>
    <mergeCell ref="CH21:CH23"/>
    <mergeCell ref="CI21:CI23"/>
    <mergeCell ref="CJ21:CJ23"/>
    <mergeCell ref="CC39:CC41"/>
    <mergeCell ref="BS40:BT40"/>
    <mergeCell ref="CC30:CC32"/>
    <mergeCell ref="BY31:BZ31"/>
    <mergeCell ref="CA31:CB31"/>
    <mergeCell ref="CC33:CC35"/>
    <mergeCell ref="BY34:BZ34"/>
    <mergeCell ref="CA34:CB34"/>
    <mergeCell ref="BE31:BF31"/>
    <mergeCell ref="BG31:BH31"/>
    <mergeCell ref="BI31:BJ31"/>
    <mergeCell ref="BK31:BL31"/>
    <mergeCell ref="BK28:BL28"/>
    <mergeCell ref="BO5:BP5"/>
    <mergeCell ref="BQ5:BR5"/>
    <mergeCell ref="BS5:BT5"/>
    <mergeCell ref="BU5:BV5"/>
    <mergeCell ref="BW5:BX5"/>
    <mergeCell ref="BS16:BT16"/>
    <mergeCell ref="BU16:BV16"/>
    <mergeCell ref="BW16:BX16"/>
    <mergeCell ref="AY6:BM6"/>
    <mergeCell ref="BO6:CC6"/>
    <mergeCell ref="AY7:AZ7"/>
    <mergeCell ref="BA7:BB7"/>
    <mergeCell ref="BC7:BD7"/>
    <mergeCell ref="BE7:BF7"/>
    <mergeCell ref="BG7:BH7"/>
    <mergeCell ref="BI7:BJ7"/>
    <mergeCell ref="BK7:BL7"/>
    <mergeCell ref="BM7:BM8"/>
    <mergeCell ref="BO7:BP7"/>
    <mergeCell ref="BQ7:BR7"/>
    <mergeCell ref="AY5:AZ5"/>
    <mergeCell ref="BA5:BB5"/>
    <mergeCell ref="BC5:BD5"/>
    <mergeCell ref="B33:B34"/>
    <mergeCell ref="B36:B37"/>
    <mergeCell ref="B21:B22"/>
    <mergeCell ref="B24:B25"/>
    <mergeCell ref="B27:B28"/>
    <mergeCell ref="B30:B31"/>
    <mergeCell ref="AY28:AZ28"/>
    <mergeCell ref="BA28:BB28"/>
    <mergeCell ref="BC28:BD28"/>
    <mergeCell ref="AY37:AZ37"/>
    <mergeCell ref="BA37:BB37"/>
    <mergeCell ref="BC37:BD37"/>
    <mergeCell ref="AY31:AZ31"/>
    <mergeCell ref="BA31:BB31"/>
    <mergeCell ref="BC31:BD31"/>
    <mergeCell ref="AY34:AZ34"/>
    <mergeCell ref="BA34:BB34"/>
    <mergeCell ref="BC34:BD34"/>
    <mergeCell ref="AW36:AW38"/>
    <mergeCell ref="AI37:AJ37"/>
    <mergeCell ref="AK37:AL37"/>
    <mergeCell ref="AM37:AN37"/>
    <mergeCell ref="AO37:AP37"/>
    <mergeCell ref="AQ37:AR37"/>
    <mergeCell ref="B39:B40"/>
    <mergeCell ref="B42:B43"/>
    <mergeCell ref="CH5:CH8"/>
    <mergeCell ref="CH9:CH11"/>
    <mergeCell ref="CH12:CH14"/>
    <mergeCell ref="CH15:CH17"/>
    <mergeCell ref="CH24:CH26"/>
    <mergeCell ref="CH30:CH32"/>
    <mergeCell ref="CH36:CH38"/>
    <mergeCell ref="CH42:CH44"/>
    <mergeCell ref="C6:Q6"/>
    <mergeCell ref="B12:B13"/>
    <mergeCell ref="B15:B16"/>
    <mergeCell ref="B18:B19"/>
    <mergeCell ref="CA5:CB5"/>
    <mergeCell ref="BG5:BH5"/>
    <mergeCell ref="BI5:BJ5"/>
    <mergeCell ref="BK5:BL5"/>
    <mergeCell ref="S5:T5"/>
    <mergeCell ref="U5:V5"/>
    <mergeCell ref="W5:X5"/>
    <mergeCell ref="Y5:Z5"/>
    <mergeCell ref="AA5:AB5"/>
    <mergeCell ref="AC5:AD5"/>
    <mergeCell ref="AE5:AF5"/>
    <mergeCell ref="AI5:AJ5"/>
    <mergeCell ref="AK5:AL5"/>
    <mergeCell ref="B9:B10"/>
    <mergeCell ref="E5:F5"/>
    <mergeCell ref="G5:H5"/>
    <mergeCell ref="CH18:CH20"/>
    <mergeCell ref="CI18:CI20"/>
    <mergeCell ref="CJ18:CJ20"/>
    <mergeCell ref="CI15:CI17"/>
    <mergeCell ref="CJ15:CJ17"/>
    <mergeCell ref="AY10:AZ10"/>
    <mergeCell ref="BA10:BB10"/>
    <mergeCell ref="BC10:BD10"/>
    <mergeCell ref="BE10:BF10"/>
    <mergeCell ref="BG10:BH10"/>
    <mergeCell ref="BI10:BJ10"/>
    <mergeCell ref="BK10:BL10"/>
    <mergeCell ref="BY5:BZ5"/>
    <mergeCell ref="AM5:AN5"/>
    <mergeCell ref="AO5:AP5"/>
    <mergeCell ref="AQ5:AR5"/>
    <mergeCell ref="AS5:AT5"/>
    <mergeCell ref="AU5:AV5"/>
    <mergeCell ref="CH39:CH41"/>
    <mergeCell ref="CI39:CI41"/>
    <mergeCell ref="CJ39:CJ41"/>
    <mergeCell ref="CK39:CK41"/>
    <mergeCell ref="CL39:CL41"/>
    <mergeCell ref="CI30:CI32"/>
    <mergeCell ref="CJ30:CJ32"/>
    <mergeCell ref="CK30:CK32"/>
    <mergeCell ref="CL30:CL32"/>
    <mergeCell ref="CH33:CH35"/>
    <mergeCell ref="CI33:CI35"/>
    <mergeCell ref="CJ33:CJ35"/>
    <mergeCell ref="CK33:CK35"/>
    <mergeCell ref="CL33:CL35"/>
    <mergeCell ref="CI36:CI38"/>
    <mergeCell ref="CJ36:CJ38"/>
    <mergeCell ref="CK36:CK38"/>
    <mergeCell ref="CL36:CL38"/>
    <mergeCell ref="CI24:CI26"/>
    <mergeCell ref="CJ24:CJ26"/>
    <mergeCell ref="CK24:CK26"/>
    <mergeCell ref="CL24:CL26"/>
    <mergeCell ref="CH27:CH29"/>
    <mergeCell ref="CI27:CI29"/>
    <mergeCell ref="CJ27:CJ29"/>
    <mergeCell ref="CK27:CK29"/>
    <mergeCell ref="CL27:CL29"/>
    <mergeCell ref="CJ5:CJ8"/>
    <mergeCell ref="CN18:CN20"/>
    <mergeCell ref="CO18:CO20"/>
    <mergeCell ref="CP18:CP20"/>
    <mergeCell ref="CQ18:CQ20"/>
    <mergeCell ref="CR18:CR20"/>
    <mergeCell ref="CR12:CR14"/>
    <mergeCell ref="CI42:CI44"/>
    <mergeCell ref="CJ42:CJ44"/>
    <mergeCell ref="CK42:CK44"/>
    <mergeCell ref="CL42:CL44"/>
    <mergeCell ref="CR5:CR8"/>
    <mergeCell ref="CQ5:CQ8"/>
    <mergeCell ref="CP5:CP8"/>
    <mergeCell ref="CO5:CO8"/>
    <mergeCell ref="CN5:CN8"/>
    <mergeCell ref="CN9:CN11"/>
    <mergeCell ref="CO9:CO11"/>
    <mergeCell ref="CP9:CP11"/>
    <mergeCell ref="CQ9:CQ11"/>
    <mergeCell ref="CR9:CR11"/>
    <mergeCell ref="CN12:CN14"/>
    <mergeCell ref="CO12:CO14"/>
    <mergeCell ref="CP12:CP14"/>
    <mergeCell ref="CP21:CP23"/>
    <mergeCell ref="CQ21:CQ23"/>
    <mergeCell ref="CR21:CR23"/>
    <mergeCell ref="CS21:CS23"/>
    <mergeCell ref="CT21:CT23"/>
    <mergeCell ref="CU21:CU23"/>
    <mergeCell ref="CL15:CL17"/>
    <mergeCell ref="CL5:CL8"/>
    <mergeCell ref="CK5:CK8"/>
    <mergeCell ref="CU5:CU8"/>
    <mergeCell ref="CT5:CT8"/>
    <mergeCell ref="CS5:CS8"/>
    <mergeCell ref="CS9:CS11"/>
    <mergeCell ref="CT9:CT11"/>
    <mergeCell ref="CU9:CU11"/>
    <mergeCell ref="CQ12:CQ14"/>
    <mergeCell ref="CK9:CK11"/>
    <mergeCell ref="CL9:CL11"/>
    <mergeCell ref="CK12:CK14"/>
    <mergeCell ref="CL12:CL14"/>
    <mergeCell ref="CK18:CK20"/>
    <mergeCell ref="CL18:CL20"/>
    <mergeCell ref="CK21:CK23"/>
    <mergeCell ref="CL21:CL23"/>
    <mergeCell ref="CN33:CN35"/>
    <mergeCell ref="CO33:CO35"/>
    <mergeCell ref="CP33:CP35"/>
    <mergeCell ref="CQ33:CQ35"/>
    <mergeCell ref="CR33:CR35"/>
    <mergeCell ref="CS33:CS35"/>
    <mergeCell ref="CT33:CT35"/>
    <mergeCell ref="CU33:CU35"/>
    <mergeCell ref="CS12:CS14"/>
    <mergeCell ref="CT12:CT14"/>
    <mergeCell ref="CU12:CU14"/>
    <mergeCell ref="CN15:CN17"/>
    <mergeCell ref="CO15:CO17"/>
    <mergeCell ref="CP15:CP17"/>
    <mergeCell ref="CQ15:CQ17"/>
    <mergeCell ref="CR15:CR17"/>
    <mergeCell ref="CS15:CS17"/>
    <mergeCell ref="CT15:CT17"/>
    <mergeCell ref="CU15:CU17"/>
    <mergeCell ref="CS18:CS20"/>
    <mergeCell ref="CT18:CT20"/>
    <mergeCell ref="CU18:CU20"/>
    <mergeCell ref="CN21:CN23"/>
    <mergeCell ref="CO21:CO23"/>
    <mergeCell ref="CQ27:CQ29"/>
    <mergeCell ref="CR27:CR29"/>
    <mergeCell ref="CS27:CS29"/>
    <mergeCell ref="CT27:CT29"/>
    <mergeCell ref="CU27:CU29"/>
    <mergeCell ref="CO30:CO32"/>
    <mergeCell ref="CP30:CP32"/>
    <mergeCell ref="CQ30:CQ32"/>
    <mergeCell ref="CR30:CR32"/>
    <mergeCell ref="CS30:CS32"/>
    <mergeCell ref="CT30:CT32"/>
    <mergeCell ref="CU30:CU32"/>
    <mergeCell ref="DC5:DC8"/>
    <mergeCell ref="DB5:DB8"/>
    <mergeCell ref="DA5:DA8"/>
    <mergeCell ref="CZ5:CZ8"/>
    <mergeCell ref="CY5:CY8"/>
    <mergeCell ref="CX5:CX8"/>
    <mergeCell ref="CW5:CW8"/>
    <mergeCell ref="CN42:CN44"/>
    <mergeCell ref="CO42:CO44"/>
    <mergeCell ref="CP42:CP44"/>
    <mergeCell ref="CQ42:CQ44"/>
    <mergeCell ref="CR42:CR44"/>
    <mergeCell ref="CS42:CS44"/>
    <mergeCell ref="CT42:CT44"/>
    <mergeCell ref="CU42:CU44"/>
    <mergeCell ref="CN36:CN38"/>
    <mergeCell ref="CO36:CO38"/>
    <mergeCell ref="CP36:CP38"/>
    <mergeCell ref="CQ36:CQ38"/>
    <mergeCell ref="CR36:CR38"/>
    <mergeCell ref="CS36:CS38"/>
    <mergeCell ref="CT36:CT38"/>
    <mergeCell ref="CU36:CU38"/>
    <mergeCell ref="CN39:CN41"/>
    <mergeCell ref="CO39:CO41"/>
    <mergeCell ref="CP39:CP41"/>
    <mergeCell ref="CQ39:CQ41"/>
    <mergeCell ref="CR39:CR41"/>
    <mergeCell ref="CS39:CS41"/>
    <mergeCell ref="CT39:CT41"/>
    <mergeCell ref="CU39:CU41"/>
    <mergeCell ref="CN30:CN32"/>
    <mergeCell ref="CW15:CW17"/>
    <mergeCell ref="CW27:CW29"/>
    <mergeCell ref="CW21:CW23"/>
    <mergeCell ref="CW39:CW41"/>
    <mergeCell ref="CW33:CW35"/>
    <mergeCell ref="CN24:CN26"/>
    <mergeCell ref="CO24:CO26"/>
    <mergeCell ref="CP24:CP26"/>
    <mergeCell ref="CQ24:CQ26"/>
    <mergeCell ref="CR24:CR26"/>
    <mergeCell ref="CS24:CS26"/>
    <mergeCell ref="CT24:CT26"/>
    <mergeCell ref="CU24:CU26"/>
    <mergeCell ref="CN27:CN29"/>
    <mergeCell ref="CO27:CO29"/>
    <mergeCell ref="CP27:CP29"/>
    <mergeCell ref="CX15:CX17"/>
    <mergeCell ref="CY15:CY17"/>
    <mergeCell ref="CZ15:CZ17"/>
    <mergeCell ref="DA15:DA17"/>
    <mergeCell ref="DB15:DB17"/>
    <mergeCell ref="DC15:DC17"/>
    <mergeCell ref="CW18:CW20"/>
    <mergeCell ref="CX18:CX20"/>
    <mergeCell ref="CY18:CY20"/>
    <mergeCell ref="CZ18:CZ20"/>
    <mergeCell ref="DA18:DA20"/>
    <mergeCell ref="DB18:DB20"/>
    <mergeCell ref="DC18:DC20"/>
    <mergeCell ref="CW9:CW11"/>
    <mergeCell ref="CX9:CX11"/>
    <mergeCell ref="CY9:CY11"/>
    <mergeCell ref="CZ9:CZ11"/>
    <mergeCell ref="DA9:DA11"/>
    <mergeCell ref="DB9:DB11"/>
    <mergeCell ref="DC9:DC11"/>
    <mergeCell ref="CW12:CW14"/>
    <mergeCell ref="CX12:CX14"/>
    <mergeCell ref="CY12:CY14"/>
    <mergeCell ref="CZ12:CZ14"/>
    <mergeCell ref="DA12:DA14"/>
    <mergeCell ref="DB12:DB14"/>
    <mergeCell ref="DC12:DC14"/>
    <mergeCell ref="CX27:CX29"/>
    <mergeCell ref="CY27:CY29"/>
    <mergeCell ref="CZ27:CZ29"/>
    <mergeCell ref="DA27:DA29"/>
    <mergeCell ref="DB27:DB29"/>
    <mergeCell ref="DC27:DC29"/>
    <mergeCell ref="CW30:CW32"/>
    <mergeCell ref="CX30:CX32"/>
    <mergeCell ref="CY30:CY32"/>
    <mergeCell ref="CZ30:CZ32"/>
    <mergeCell ref="DA30:DA32"/>
    <mergeCell ref="DB30:DB32"/>
    <mergeCell ref="DC30:DC32"/>
    <mergeCell ref="CX21:CX23"/>
    <mergeCell ref="CY21:CY23"/>
    <mergeCell ref="CZ21:CZ23"/>
    <mergeCell ref="DA21:DA23"/>
    <mergeCell ref="DB21:DB23"/>
    <mergeCell ref="DC21:DC23"/>
    <mergeCell ref="CW24:CW26"/>
    <mergeCell ref="CX24:CX26"/>
    <mergeCell ref="CY24:CY26"/>
    <mergeCell ref="CZ24:CZ26"/>
    <mergeCell ref="DA24:DA26"/>
    <mergeCell ref="DB24:DB26"/>
    <mergeCell ref="DC24:DC26"/>
    <mergeCell ref="CX39:CX41"/>
    <mergeCell ref="CY39:CY41"/>
    <mergeCell ref="CZ39:CZ41"/>
    <mergeCell ref="DA39:DA41"/>
    <mergeCell ref="DB39:DB41"/>
    <mergeCell ref="DC39:DC41"/>
    <mergeCell ref="CW42:CW44"/>
    <mergeCell ref="CX42:CX44"/>
    <mergeCell ref="CY42:CY44"/>
    <mergeCell ref="CZ42:CZ44"/>
    <mergeCell ref="DA42:DA44"/>
    <mergeCell ref="DB42:DB44"/>
    <mergeCell ref="DC42:DC44"/>
    <mergeCell ref="CX33:CX35"/>
    <mergeCell ref="CY33:CY35"/>
    <mergeCell ref="CZ33:CZ35"/>
    <mergeCell ref="DA33:DA35"/>
    <mergeCell ref="DB33:DB35"/>
    <mergeCell ref="DC33:DC35"/>
    <mergeCell ref="CW36:CW38"/>
    <mergeCell ref="CX36:CX38"/>
    <mergeCell ref="CY36:CY38"/>
    <mergeCell ref="CZ36:CZ38"/>
    <mergeCell ref="DA36:DA38"/>
    <mergeCell ref="DB36:DB38"/>
    <mergeCell ref="DC36:DC38"/>
  </mergeCells>
  <conditionalFormatting sqref="C9:P44 S9:AF44 AI9:AV44 AY9:BL44 BO9:CB44">
    <cfRule type="cellIs" dxfId="6" priority="15" operator="equal">
      <formula>0</formula>
    </cfRule>
  </conditionalFormatting>
  <conditionalFormatting sqref="C9:CB44">
    <cfRule type="cellIs" dxfId="5" priority="1" operator="equal">
      <formula>"Délégation"</formula>
    </cfRule>
    <cfRule type="cellIs" dxfId="4" priority="2" operator="equal">
      <formula>"Mal / At"</formula>
    </cfRule>
    <cfRule type="cellIs" dxfId="3" priority="3" operator="equal">
      <formula>"Vis méd"</formula>
    </cfRule>
    <cfRule type="cellIs" dxfId="2" priority="4" operator="equal">
      <formula>"Formation"</formula>
    </cfRule>
    <cfRule type="cellIs" dxfId="1" priority="5" operator="equal">
      <formula>"Congé"</formula>
    </cfRule>
    <cfRule type="cellIs" dxfId="0" priority="7" operator="equal">
      <formula>"Repos"</formula>
    </cfRule>
  </conditionalFormatting>
  <dataValidations count="2">
    <dataValidation type="list" allowBlank="1" showInputMessage="1" showErrorMessage="1" sqref="C11 CA11 BY11 BW11 BU11 BS11 BQ11 BO14 BO17 BO20 BO23 BO26 BO29 BO32 BO35 BO38 BO41 BO44 CA14 CA17 CA20 CA23 CA26 CA29 CA32 CA35 CA38 CA41 CA44 BY14 BY17 BY20 BY23 BY26 BY29 BY32 BY35 BY38 BY41 BY44 BW14 BW17 BW20 BW23 BW26 BW29 BW32 BW35 BW38 BW41 BW44 BU14 BU17 BU20 BU23 BU26 BU29 BU32 BU35 BU38 BU41 BU44 BS14 BS17 BS20 BS23 BS26 BS29 BS32 BS35 BS38 BS41 BS44 BQ14 BQ17 BQ20 BQ23 BQ26 BQ29 BQ32 BQ35 BQ38 BQ41 BQ44 BO11 BK11 BI11 BG11 BE11 BC11 BA11 AY14 AY17 AY20 AY23 AY26 AY29 AY32 AY35 AY38 AY41 AY44 BK14 BK17 BK20 BK23 BK26 BK29 BK32 BK35 BK38 BK41 BK44 BI14 BI17 BI20 BI23 BI26 BI29 BI32 BI35 BI38 BI41 BI44 BG14 BG17 BG20 BG23 BG26 BG29 BG32 BG35 BG38 BG41 BG44 BE14 BE17 BE20 BE23 BE26 BE29 BE32 BE35 BE38 BE41 BE44 BC14 BC17 BC20 BC23 BC26 BC29 BC32 BC35 BC38 BC41 BC44 BA14 BA17 BA20 BA23 BA26 BA29 BA32 BA35 BA38 BA41 BA44 AY11 AU11 AS11 AQ11 AO11 AM11 AK11 AI14 AI17 AI20 AI23 AI26 AI29 AI32 AI35 AI38 AI41 AI44 AU14 AU17 AU20 AU23 AU26 AU29 AU32 AU35 AU38 AU41 AU44 AS14 AS17 AS20 AS23 AS26 AS29 AS32 AS35 AS38 AS41 AS44 AQ14 AQ17 AQ20 AQ23 AQ26 AQ29 AQ32 AQ35 AQ38 AQ41 AQ44 AO14 AO17 AO20 AO23 AO26 AO29 AO32 AO35 AO38 AO41 AO44 AM14 AM17 AM20 AM23 AM26 AM29 AM32 AM35 AM38 AM41 AM44 AK14 AK17 AK20 AK23 AK26 AK29 AK32 AK35 AK38 AK41 AK44 AI11 AE11 AC11 AA11 Y11 W11 U11 S14 S17 S20 S23 S26 S29 S32 S35 S38 S41 S44 AE14 AE17 AE20 AE23 AE26 AE29 AE32 AE35 AE38 AE41 AE44 AC14 AC17 AC20 AC23 AC26 AC29 AC32 AC35 AC38 AC41 AC44 AA14 AA17 AA20 AA23 AA26 AA29 AA32 AA35 AA38 AA41 AA44 Y14 Y17 Y20 Y23 Y26 Y29 Y32 Y35 Y38 Y41 Y44 W14 W17 W20 W23 W26 W29 W32 W35 W38 W41 W44 U14 U17 U20 U23 U26 U29 U32 U35 U38 U41 U44 S11 O11 M11 K11 I11 G11 E11 C14 C17 C20 C23 C26 C29 C32 C35 C38 C41 C44 O14 O17 O20 O23 O26 O29 O32 O35 O38 O41 O44 M14 M17 M20 M23 M26 M29 M32 M35 M38 M41 M44 K14 K17 K20 K23 K26 K29 K32 K35 K38 K41 K44 I14 I17 I20 I23 I26 I29 I32 I35 I38 I41 I44 G14 G17 G20 G23 G26 G29 G32 G35 G38 G41 G44 E14 E17 E20 E23 E26 E29 E32 E35 E38 E41 E44">
      <formula1>List_Fonction</formula1>
    </dataValidation>
    <dataValidation type="list" allowBlank="1" showInputMessage="1" sqref="C10:P10 BO43:CB43 BO40:CB40 BO37:CB37 BO34:CB34 BO31:CB31 BO28:CB28 BO25:CB25 BO22:CB22 BO19:CB19 BO16:CB16 BO13:CB13 BO10:CB10 AY43:BL43 AY40:BL40 AY37:BL37 AY34:BL34 AY31:BL31 AY28:BL28 AY25:BL25 AY22:BL22 AY19:BL19 AY16:BL16 AY13:BL13 AY10:BL10 AI43:AV43 AI40:AV40 AI37:AV37 AI34:AV34 AI31:AV31 AI28:AV28 AI25:AV25 AI22:AV22 AI19:AV19 AI16:AV16 AI13:AV13 AI10:AV10 S43:AF43 S40:AF40 S37:AF37 S34:AF34 S31:AF31 S28:AF28 S25:AF25 S22:AF22 S19:AF19 S16:AF16 S13:AF13 S10:AF10 C43:P43 C40:P40 C37:P37 C34:P34 C31:P31 C28:P28 C25:P25 C22:P22 C19:P19 C16:P16 C13:P13">
      <formula1>List_Evenement</formula1>
    </dataValidation>
  </dataValidations>
  <pageMargins left="0.11811023622047245" right="0.11811023622047245" top="0.15748031496062992" bottom="0.15748031496062992" header="0.31496062992125984" footer="0.31496062992125984"/>
  <pageSetup paperSize="9" scale="44" fitToWidth="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Param</vt:lpstr>
      <vt:lpstr>Planning prévisionnel</vt:lpstr>
      <vt:lpstr>Data</vt:lpstr>
      <vt:lpstr>Semaine</vt:lpstr>
      <vt:lpstr>Férié</vt:lpstr>
      <vt:lpstr>Semaine!Impression_des_titres</vt:lpstr>
      <vt:lpstr>mois_toupie</vt:lpstr>
      <vt:lpstr>N°_année</vt:lpstr>
      <vt:lpstr>Tableau_Fonct</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Michel</cp:lastModifiedBy>
  <cp:lastPrinted>2015-07-10T08:38:23Z</cp:lastPrinted>
  <dcterms:created xsi:type="dcterms:W3CDTF">2015-07-08T14:02:08Z</dcterms:created>
  <dcterms:modified xsi:type="dcterms:W3CDTF">2015-07-16T21:46:30Z</dcterms:modified>
</cp:coreProperties>
</file>