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showInkAnnotation="0" codeName="ThisWorkbook" defaultThemeVersion="124226"/>
  <bookViews>
    <workbookView xWindow="-15" yWindow="4545" windowWidth="15600" windowHeight="3165"/>
  </bookViews>
  <sheets>
    <sheet name="Liste Adhérents " sheetId="1" r:id="rId1"/>
    <sheet name="Régions" sheetId="2" r:id="rId2"/>
  </sheets>
  <definedNames>
    <definedName name="_xlnm._FilterDatabase" localSheetId="0" hidden="1">'Liste Adhérents '!$A$11:$V$301</definedName>
    <definedName name="_xlnm._FilterDatabase" localSheetId="1" hidden="1">Régions!$C$3:$D$99</definedName>
    <definedName name="_xlnm.Criteria" localSheetId="0">'Liste Adhérents '!$K$1:$K$2</definedName>
    <definedName name="Dept">TRIM(SUBSTITUTE(SUBSTITUTE(SUBSTITUTE(SUBSTITUTE(SUBSTITUTE(VLOOKUP('Liste Adhérents '!$S1,Régions!$A$4:$D$99,2,FALSE),"ô","o"),"Î","I"),"ê","e"),"é","e"),"è","e"))</definedName>
    <definedName name="_xlnm.Print_Area" localSheetId="0">'Liste Adhérents '!$A$13:$V$300</definedName>
  </definedNames>
  <calcPr calcId="114210"/>
</workbook>
</file>

<file path=xl/calcChain.xml><?xml version="1.0" encoding="utf-8"?>
<calcChain xmlns="http://schemas.openxmlformats.org/spreadsheetml/2006/main">
  <c r="S12" i="1"/>
  <c r="U12"/>
  <c r="S13"/>
  <c r="U13"/>
  <c r="S14"/>
  <c r="U14"/>
  <c r="S15"/>
  <c r="U15"/>
  <c r="S16"/>
  <c r="U16"/>
  <c r="S17"/>
  <c r="U17"/>
  <c r="S18"/>
  <c r="U18"/>
  <c r="S19"/>
  <c r="U19"/>
  <c r="S20"/>
  <c r="U20"/>
  <c r="S21"/>
  <c r="U21"/>
  <c r="S22"/>
  <c r="U22"/>
  <c r="S23"/>
  <c r="U23"/>
  <c r="S24"/>
  <c r="U24"/>
  <c r="S25"/>
  <c r="U25"/>
  <c r="S26"/>
  <c r="U26"/>
  <c r="S27"/>
  <c r="U27"/>
  <c r="S28"/>
  <c r="U28"/>
  <c r="S29"/>
  <c r="U29"/>
  <c r="S30"/>
  <c r="U30"/>
  <c r="S31"/>
  <c r="U31"/>
  <c r="S32"/>
  <c r="U32"/>
  <c r="S33"/>
  <c r="U33"/>
  <c r="S34"/>
  <c r="U34"/>
  <c r="S35"/>
  <c r="U35"/>
  <c r="S36"/>
  <c r="U36"/>
  <c r="S37"/>
  <c r="U37"/>
  <c r="S38"/>
  <c r="U38"/>
  <c r="S39"/>
  <c r="U39"/>
  <c r="S40"/>
  <c r="U40"/>
  <c r="S41"/>
  <c r="U41"/>
  <c r="S42"/>
  <c r="U42"/>
  <c r="S43"/>
  <c r="U43"/>
  <c r="S44"/>
  <c r="U44"/>
  <c r="S45"/>
  <c r="U45"/>
  <c r="S46"/>
  <c r="U46"/>
  <c r="S47"/>
  <c r="U47"/>
  <c r="S48"/>
  <c r="U48"/>
  <c r="S49"/>
  <c r="U49"/>
  <c r="S50"/>
  <c r="U50"/>
  <c r="S51"/>
  <c r="U51"/>
  <c r="S52"/>
  <c r="U52"/>
  <c r="S53"/>
  <c r="U53"/>
  <c r="S54"/>
  <c r="U54"/>
  <c r="S55"/>
  <c r="U55"/>
  <c r="S56"/>
  <c r="U56"/>
  <c r="S57"/>
  <c r="U57"/>
  <c r="S58"/>
  <c r="U58"/>
  <c r="S60"/>
  <c r="U60"/>
  <c r="S61"/>
  <c r="U61"/>
  <c r="S62"/>
  <c r="U62"/>
  <c r="S63"/>
  <c r="U63"/>
  <c r="S64"/>
  <c r="U64"/>
  <c r="S65"/>
  <c r="U65"/>
  <c r="S66"/>
  <c r="U66"/>
  <c r="S67"/>
  <c r="U67"/>
  <c r="S68"/>
  <c r="U68"/>
  <c r="S69"/>
  <c r="U69"/>
  <c r="S70"/>
  <c r="U70"/>
  <c r="S71"/>
  <c r="U71"/>
  <c r="S72"/>
  <c r="U72"/>
  <c r="S73"/>
  <c r="U73"/>
  <c r="S74"/>
  <c r="U74"/>
  <c r="S75"/>
  <c r="U75"/>
  <c r="S76"/>
  <c r="U76"/>
  <c r="S77"/>
  <c r="U77"/>
  <c r="S78"/>
  <c r="U78"/>
  <c r="S79"/>
  <c r="U79"/>
  <c r="S80"/>
  <c r="U80"/>
  <c r="S81"/>
  <c r="U81"/>
  <c r="S82"/>
  <c r="U82"/>
  <c r="S83"/>
  <c r="U83"/>
  <c r="S84"/>
  <c r="U84"/>
  <c r="S85"/>
  <c r="U85"/>
  <c r="S86"/>
  <c r="U86"/>
  <c r="S87"/>
  <c r="U87"/>
  <c r="S88"/>
  <c r="U88"/>
  <c r="S89"/>
  <c r="U89"/>
  <c r="S90"/>
  <c r="U90"/>
  <c r="S91"/>
  <c r="U91"/>
  <c r="S92"/>
  <c r="U92"/>
  <c r="S93"/>
  <c r="U93"/>
  <c r="S94"/>
  <c r="U94"/>
  <c r="S95"/>
  <c r="U95"/>
  <c r="S96"/>
  <c r="U96"/>
  <c r="S97"/>
  <c r="U97"/>
  <c r="S98"/>
  <c r="U98"/>
  <c r="S99"/>
  <c r="U99"/>
  <c r="S100"/>
  <c r="U100"/>
  <c r="S101"/>
  <c r="U101"/>
  <c r="S102"/>
  <c r="U102"/>
  <c r="S103"/>
  <c r="U103"/>
  <c r="S104"/>
  <c r="U104"/>
  <c r="S105"/>
  <c r="U105"/>
  <c r="S106"/>
  <c r="U106"/>
  <c r="S107"/>
  <c r="U107"/>
  <c r="S108"/>
  <c r="U108"/>
  <c r="S109"/>
  <c r="U109"/>
  <c r="S110"/>
  <c r="U110"/>
  <c r="S111"/>
  <c r="U111"/>
  <c r="S112"/>
  <c r="U112"/>
  <c r="S113"/>
  <c r="U113"/>
  <c r="S114"/>
  <c r="U114"/>
  <c r="S115"/>
  <c r="U115"/>
  <c r="S116"/>
  <c r="U116"/>
  <c r="S117"/>
  <c r="U117"/>
  <c r="S118"/>
  <c r="U118"/>
  <c r="S119"/>
  <c r="U119"/>
  <c r="S120"/>
  <c r="U120"/>
  <c r="S121"/>
  <c r="U121"/>
  <c r="S122"/>
  <c r="U122"/>
  <c r="S123"/>
  <c r="U123"/>
  <c r="S124"/>
  <c r="U124"/>
  <c r="S125"/>
  <c r="U125"/>
  <c r="S126"/>
  <c r="U126"/>
  <c r="S127"/>
  <c r="U127"/>
  <c r="S128"/>
  <c r="U128"/>
  <c r="S129"/>
  <c r="U129"/>
  <c r="S130"/>
  <c r="U130"/>
  <c r="S131"/>
  <c r="U131"/>
  <c r="S132"/>
  <c r="U132"/>
  <c r="S133"/>
  <c r="U133"/>
  <c r="S134"/>
  <c r="U134"/>
  <c r="S135"/>
  <c r="U135"/>
  <c r="S136"/>
  <c r="U136"/>
  <c r="S137"/>
  <c r="U137"/>
  <c r="S138"/>
  <c r="U138"/>
  <c r="S139"/>
  <c r="U139"/>
  <c r="S140"/>
  <c r="U140"/>
  <c r="S141"/>
  <c r="U141"/>
  <c r="S142"/>
  <c r="U142"/>
  <c r="S143"/>
  <c r="U143"/>
  <c r="S144"/>
  <c r="U144"/>
  <c r="S145"/>
  <c r="U145"/>
  <c r="S146"/>
  <c r="U146"/>
  <c r="S147"/>
  <c r="U147"/>
  <c r="S148"/>
  <c r="U148"/>
  <c r="S149"/>
  <c r="U149"/>
  <c r="S150"/>
  <c r="U150"/>
  <c r="S151"/>
  <c r="U151"/>
  <c r="S152"/>
  <c r="U152"/>
  <c r="S153"/>
  <c r="U153"/>
  <c r="S154"/>
  <c r="U154"/>
  <c r="S155"/>
  <c r="U155"/>
  <c r="S156"/>
  <c r="U156"/>
  <c r="S157"/>
  <c r="U157"/>
  <c r="S158"/>
  <c r="U158"/>
  <c r="S159"/>
  <c r="U159"/>
  <c r="S160"/>
  <c r="U160"/>
  <c r="S161"/>
  <c r="U161"/>
  <c r="S162"/>
  <c r="U162"/>
  <c r="S163"/>
  <c r="U163"/>
  <c r="S164"/>
  <c r="U164"/>
  <c r="S165"/>
  <c r="U165"/>
  <c r="S166"/>
  <c r="U166"/>
  <c r="S167"/>
  <c r="U167"/>
  <c r="S168"/>
  <c r="U168"/>
  <c r="S169"/>
  <c r="U169"/>
  <c r="S170"/>
  <c r="U170"/>
  <c r="S171"/>
  <c r="U171"/>
  <c r="S172"/>
  <c r="U172"/>
  <c r="S173"/>
  <c r="U173"/>
  <c r="S174"/>
  <c r="U174"/>
  <c r="S175"/>
  <c r="U175"/>
  <c r="S176"/>
  <c r="U176"/>
  <c r="S177"/>
  <c r="U177"/>
  <c r="S178"/>
  <c r="U178"/>
  <c r="S179"/>
  <c r="U179"/>
  <c r="S180"/>
  <c r="U180"/>
  <c r="S181"/>
  <c r="U181"/>
  <c r="S182"/>
  <c r="U182"/>
  <c r="S183"/>
  <c r="U183"/>
  <c r="S184"/>
  <c r="U184"/>
  <c r="S185"/>
  <c r="U185"/>
  <c r="S186"/>
  <c r="U186"/>
  <c r="S187"/>
  <c r="U187"/>
  <c r="S188"/>
  <c r="U188"/>
  <c r="S189"/>
  <c r="U189"/>
  <c r="S190"/>
  <c r="U190"/>
  <c r="S191"/>
  <c r="U191"/>
  <c r="S192"/>
  <c r="U192"/>
  <c r="S193"/>
  <c r="U193"/>
  <c r="S194"/>
  <c r="U194"/>
  <c r="S195"/>
  <c r="U195"/>
  <c r="S196"/>
  <c r="U196"/>
  <c r="S198"/>
  <c r="U198"/>
  <c r="S199"/>
  <c r="U199"/>
  <c r="S200"/>
  <c r="U200"/>
  <c r="S201"/>
  <c r="U201"/>
  <c r="S202"/>
  <c r="U202"/>
  <c r="S203"/>
  <c r="U203"/>
  <c r="S204"/>
  <c r="U204"/>
  <c r="S205"/>
  <c r="U205"/>
  <c r="S206"/>
  <c r="U206"/>
  <c r="S207"/>
  <c r="U207"/>
  <c r="S208"/>
  <c r="U208"/>
  <c r="S209"/>
  <c r="U209"/>
  <c r="S210"/>
  <c r="U210"/>
  <c r="S211"/>
  <c r="U211"/>
  <c r="S212"/>
  <c r="U212"/>
  <c r="S213"/>
  <c r="U213"/>
  <c r="S215"/>
  <c r="U215"/>
  <c r="S216"/>
  <c r="U216"/>
  <c r="S217"/>
  <c r="U217"/>
  <c r="S218"/>
  <c r="U218"/>
  <c r="S219"/>
  <c r="U219"/>
  <c r="S220"/>
  <c r="U220"/>
  <c r="S221"/>
  <c r="U221"/>
  <c r="S222"/>
  <c r="U222"/>
  <c r="S223"/>
  <c r="U223"/>
  <c r="S224"/>
  <c r="U224"/>
  <c r="S225"/>
  <c r="U225"/>
  <c r="S226"/>
  <c r="U226"/>
  <c r="S227"/>
  <c r="U227"/>
  <c r="S228"/>
  <c r="U228"/>
  <c r="S229"/>
  <c r="U229"/>
  <c r="S230"/>
  <c r="U230"/>
  <c r="S231"/>
  <c r="U231"/>
  <c r="S232"/>
  <c r="U232"/>
  <c r="S233"/>
  <c r="U233"/>
  <c r="S234"/>
  <c r="U234"/>
  <c r="S235"/>
  <c r="U235"/>
  <c r="S236"/>
  <c r="U236"/>
  <c r="S237"/>
  <c r="U237"/>
  <c r="S238"/>
  <c r="U238"/>
  <c r="S239"/>
  <c r="U239"/>
  <c r="S240"/>
  <c r="U240"/>
  <c r="S241"/>
  <c r="U241"/>
  <c r="S242"/>
  <c r="U242"/>
  <c r="S243"/>
  <c r="U243"/>
  <c r="S244"/>
  <c r="U244"/>
  <c r="S245"/>
  <c r="U245"/>
  <c r="S246"/>
  <c r="U246"/>
  <c r="S247"/>
  <c r="U247"/>
  <c r="S248"/>
  <c r="U248"/>
  <c r="S249"/>
  <c r="U249"/>
  <c r="S250"/>
  <c r="U250"/>
  <c r="S251"/>
  <c r="U251"/>
  <c r="S252"/>
  <c r="U252"/>
  <c r="S253"/>
  <c r="U253"/>
  <c r="S254"/>
  <c r="U254"/>
  <c r="S255"/>
  <c r="U255"/>
  <c r="S256"/>
  <c r="U256"/>
  <c r="S257"/>
  <c r="U257"/>
  <c r="S258"/>
  <c r="U258"/>
  <c r="S259"/>
  <c r="U259"/>
  <c r="S260"/>
  <c r="U260"/>
  <c r="S261"/>
  <c r="U261"/>
  <c r="S262"/>
  <c r="U262"/>
  <c r="S263"/>
  <c r="U263"/>
  <c r="S264"/>
  <c r="U264"/>
  <c r="S265"/>
  <c r="U265"/>
  <c r="S266"/>
  <c r="U266"/>
  <c r="S267"/>
  <c r="U267"/>
  <c r="S268"/>
  <c r="U268"/>
  <c r="S269"/>
  <c r="U269"/>
  <c r="S270"/>
  <c r="U270"/>
  <c r="U271"/>
  <c r="U272"/>
  <c r="U273"/>
  <c r="U274"/>
  <c r="U275"/>
  <c r="U276"/>
  <c r="U277"/>
  <c r="U278"/>
  <c r="U279"/>
  <c r="U280"/>
  <c r="U281"/>
  <c r="U282"/>
  <c r="U283"/>
  <c r="U284"/>
  <c r="U285"/>
  <c r="U286"/>
  <c r="U287"/>
  <c r="U288"/>
  <c r="U289"/>
  <c r="U290"/>
  <c r="U291"/>
  <c r="U292"/>
  <c r="U293"/>
  <c r="U294"/>
  <c r="U295"/>
  <c r="U296"/>
  <c r="U297"/>
  <c r="U298"/>
  <c r="U299"/>
  <c r="U300"/>
  <c r="M8"/>
  <c r="F271"/>
  <c r="C9"/>
  <c r="C8"/>
  <c r="E10"/>
  <c r="E9"/>
  <c r="T68"/>
  <c r="T270"/>
  <c r="T269"/>
  <c r="V267"/>
  <c r="V266"/>
  <c r="T265"/>
  <c r="V264"/>
  <c r="T263"/>
  <c r="V261"/>
  <c r="V260"/>
  <c r="V258"/>
  <c r="V255"/>
  <c r="V253"/>
  <c r="T251"/>
  <c r="T250"/>
  <c r="T249"/>
  <c r="T248"/>
  <c r="T246"/>
  <c r="T244"/>
  <c r="V243"/>
  <c r="V242"/>
  <c r="V240"/>
  <c r="T239"/>
  <c r="T237"/>
  <c r="T236"/>
  <c r="V233"/>
  <c r="T231"/>
  <c r="V229"/>
  <c r="V228"/>
  <c r="T227"/>
  <c r="V222"/>
  <c r="V221"/>
  <c r="T219"/>
  <c r="T218"/>
  <c r="V212"/>
  <c r="V211"/>
  <c r="T210"/>
  <c r="V209"/>
  <c r="T206"/>
  <c r="V205"/>
  <c r="V200"/>
  <c r="T199"/>
  <c r="T198"/>
  <c r="T195"/>
  <c r="V194"/>
  <c r="T192"/>
  <c r="T191"/>
  <c r="V190"/>
  <c r="S197"/>
  <c r="T197"/>
  <c r="V187"/>
  <c r="T184"/>
  <c r="V181"/>
  <c r="V178"/>
  <c r="T177"/>
  <c r="V176"/>
  <c r="T175"/>
  <c r="T171"/>
  <c r="V170"/>
  <c r="V168"/>
  <c r="T164"/>
  <c r="V163"/>
  <c r="T162"/>
  <c r="V161"/>
  <c r="T160"/>
  <c r="V159"/>
  <c r="V157"/>
  <c r="T156"/>
  <c r="T155"/>
  <c r="T154"/>
  <c r="V153"/>
  <c r="T152"/>
  <c r="T151"/>
  <c r="T148"/>
  <c r="T144"/>
  <c r="T143"/>
  <c r="T141"/>
  <c r="V139"/>
  <c r="T138"/>
  <c r="T133"/>
  <c r="V131"/>
  <c r="T127"/>
  <c r="T126"/>
  <c r="V125"/>
  <c r="V124"/>
  <c r="T123"/>
  <c r="V122"/>
  <c r="V121"/>
  <c r="V120"/>
  <c r="T119"/>
  <c r="V117"/>
  <c r="T116"/>
  <c r="T114"/>
  <c r="V113"/>
  <c r="T112"/>
  <c r="T111"/>
  <c r="T110"/>
  <c r="S271"/>
  <c r="V271"/>
  <c r="V105"/>
  <c r="T103"/>
  <c r="V99"/>
  <c r="V98"/>
  <c r="T95"/>
  <c r="V94"/>
  <c r="T93"/>
  <c r="T91"/>
  <c r="T89"/>
  <c r="V87"/>
  <c r="V85"/>
  <c r="T84"/>
  <c r="T83"/>
  <c r="V78"/>
  <c r="V77"/>
  <c r="V76"/>
  <c r="T75"/>
  <c r="V74"/>
  <c r="T72"/>
  <c r="T71"/>
  <c r="V70"/>
  <c r="V69"/>
  <c r="V67"/>
  <c r="T65"/>
  <c r="V62"/>
  <c r="T60"/>
  <c r="V58"/>
  <c r="V54"/>
  <c r="V53"/>
  <c r="V52"/>
  <c r="T51"/>
  <c r="V47"/>
  <c r="T46"/>
  <c r="T45"/>
  <c r="V43"/>
  <c r="V41"/>
  <c r="T40"/>
  <c r="V39"/>
  <c r="V38"/>
  <c r="V35"/>
  <c r="V34"/>
  <c r="T32"/>
  <c r="T31"/>
  <c r="V29"/>
  <c r="V23"/>
  <c r="V22"/>
  <c r="V21"/>
  <c r="V16"/>
  <c r="V14"/>
  <c r="A9"/>
  <c r="F255"/>
  <c r="V88"/>
  <c r="V296"/>
  <c r="V297"/>
  <c r="V298"/>
  <c r="V299"/>
  <c r="V300"/>
  <c r="F299"/>
  <c r="S299"/>
  <c r="T299"/>
  <c r="F300"/>
  <c r="S300"/>
  <c r="T300"/>
  <c r="F296"/>
  <c r="S296"/>
  <c r="T296"/>
  <c r="F297"/>
  <c r="S297"/>
  <c r="T297"/>
  <c r="F298"/>
  <c r="S298"/>
  <c r="T298"/>
  <c r="R4"/>
  <c r="F17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4"/>
  <c r="F273"/>
  <c r="F272"/>
  <c r="F184"/>
  <c r="F111"/>
  <c r="F204"/>
  <c r="F244"/>
  <c r="F231"/>
  <c r="F226"/>
  <c r="F222"/>
  <c r="F217"/>
  <c r="F214"/>
  <c r="F212"/>
  <c r="F200"/>
  <c r="F161"/>
  <c r="F160"/>
  <c r="F137"/>
  <c r="F132"/>
  <c r="F37"/>
  <c r="F18"/>
  <c r="F15"/>
  <c r="S59"/>
  <c r="T59"/>
  <c r="S214"/>
  <c r="T214"/>
  <c r="V272"/>
  <c r="V273"/>
  <c r="V274"/>
  <c r="V275"/>
  <c r="V276"/>
  <c r="V277"/>
  <c r="V278"/>
  <c r="V279"/>
  <c r="V280"/>
  <c r="V281"/>
  <c r="V282"/>
  <c r="V283"/>
  <c r="V284"/>
  <c r="V285"/>
  <c r="V286"/>
  <c r="V287"/>
  <c r="V288"/>
  <c r="V289"/>
  <c r="V290"/>
  <c r="V291"/>
  <c r="V292"/>
  <c r="V293"/>
  <c r="V294"/>
  <c r="V295"/>
  <c r="T158"/>
  <c r="V232"/>
  <c r="V36"/>
  <c r="V19"/>
  <c r="V134"/>
  <c r="T20"/>
  <c r="T225"/>
  <c r="T203"/>
  <c r="T150"/>
  <c r="T256"/>
  <c r="T101"/>
  <c r="T107"/>
  <c r="V183"/>
  <c r="V108"/>
  <c r="S272"/>
  <c r="T272"/>
  <c r="S273"/>
  <c r="T273"/>
  <c r="S274"/>
  <c r="T274"/>
  <c r="S275"/>
  <c r="T275"/>
  <c r="S276"/>
  <c r="T276"/>
  <c r="S277"/>
  <c r="T277"/>
  <c r="S278"/>
  <c r="T278"/>
  <c r="S279"/>
  <c r="T279"/>
  <c r="S280"/>
  <c r="T280"/>
  <c r="S281"/>
  <c r="T281"/>
  <c r="S282"/>
  <c r="T282"/>
  <c r="S283"/>
  <c r="T283"/>
  <c r="S284"/>
  <c r="T284"/>
  <c r="S285"/>
  <c r="T285"/>
  <c r="S286"/>
  <c r="T286"/>
  <c r="S287"/>
  <c r="T287"/>
  <c r="S288"/>
  <c r="T288"/>
  <c r="S289"/>
  <c r="T289"/>
  <c r="S290"/>
  <c r="T290"/>
  <c r="S291"/>
  <c r="T291"/>
  <c r="S292"/>
  <c r="T292"/>
  <c r="S293"/>
  <c r="T293"/>
  <c r="S294"/>
  <c r="T294"/>
  <c r="S295"/>
  <c r="T295"/>
  <c r="F253"/>
  <c r="T271"/>
  <c r="V151"/>
  <c r="F219"/>
  <c r="F128"/>
  <c r="F162"/>
  <c r="F263"/>
  <c r="F177"/>
  <c r="F70"/>
  <c r="T217"/>
  <c r="V130"/>
  <c r="T194"/>
  <c r="T212"/>
  <c r="T187"/>
  <c r="T176"/>
  <c r="V90"/>
  <c r="T190"/>
  <c r="T118"/>
  <c r="T252"/>
  <c r="V126"/>
  <c r="T98"/>
  <c r="V231"/>
  <c r="T186"/>
  <c r="V114"/>
  <c r="T135"/>
  <c r="V172"/>
  <c r="T208"/>
  <c r="V107"/>
  <c r="T168"/>
  <c r="T240"/>
  <c r="V51"/>
  <c r="V186"/>
  <c r="T22"/>
  <c r="T204"/>
  <c r="V199"/>
  <c r="V155"/>
  <c r="V256"/>
  <c r="T94"/>
  <c r="V135"/>
  <c r="V144"/>
  <c r="V118"/>
  <c r="T85"/>
  <c r="T257"/>
  <c r="V208"/>
  <c r="V248"/>
  <c r="V180"/>
  <c r="V236"/>
  <c r="V265"/>
  <c r="V204"/>
  <c r="T139"/>
  <c r="V269"/>
  <c r="V164"/>
  <c r="V257"/>
  <c r="T47"/>
  <c r="V160"/>
  <c r="T130"/>
  <c r="T90"/>
  <c r="T261"/>
  <c r="T172"/>
  <c r="T180"/>
  <c r="T122"/>
  <c r="V217"/>
  <c r="V244"/>
  <c r="V252"/>
  <c r="T221"/>
  <c r="T241"/>
  <c r="T266"/>
  <c r="V237"/>
  <c r="T63"/>
  <c r="V188"/>
  <c r="V246"/>
  <c r="T86"/>
  <c r="T99"/>
  <c r="T165"/>
  <c r="T209"/>
  <c r="V13"/>
  <c r="T222"/>
  <c r="T161"/>
  <c r="V241"/>
  <c r="T56"/>
  <c r="T70"/>
  <c r="T262"/>
  <c r="V31"/>
  <c r="T13"/>
  <c r="T213"/>
  <c r="T200"/>
  <c r="V156"/>
  <c r="V169"/>
  <c r="T23"/>
  <c r="T52"/>
  <c r="T78"/>
  <c r="V109"/>
  <c r="T169"/>
  <c r="V140"/>
  <c r="T44"/>
  <c r="V56"/>
  <c r="V165"/>
  <c r="T205"/>
  <c r="V262"/>
  <c r="T17"/>
  <c r="V86"/>
  <c r="T233"/>
  <c r="V91"/>
  <c r="T108"/>
  <c r="V203"/>
  <c r="V27"/>
  <c r="V17"/>
  <c r="T36"/>
  <c r="V61"/>
  <c r="T188"/>
  <c r="T105"/>
  <c r="V150"/>
  <c r="T82"/>
  <c r="V40"/>
  <c r="V82"/>
  <c r="T35"/>
  <c r="T61"/>
  <c r="V65"/>
  <c r="V213"/>
  <c r="T109"/>
  <c r="V245"/>
  <c r="V95"/>
  <c r="V111"/>
  <c r="V152"/>
  <c r="T131"/>
  <c r="T140"/>
  <c r="T245"/>
  <c r="V123"/>
  <c r="T258"/>
  <c r="V48"/>
  <c r="T74"/>
  <c r="T27"/>
  <c r="T48"/>
  <c r="V44"/>
  <c r="V119"/>
  <c r="V127"/>
  <c r="V218"/>
  <c r="T202"/>
  <c r="T15"/>
  <c r="V45"/>
  <c r="V57"/>
  <c r="V28"/>
  <c r="V103"/>
  <c r="V223"/>
  <c r="V18"/>
  <c r="T129"/>
  <c r="T223"/>
  <c r="V146"/>
  <c r="T153"/>
  <c r="V12"/>
  <c r="T134"/>
  <c r="T28"/>
  <c r="T235"/>
  <c r="T229"/>
  <c r="V24"/>
  <c r="T12"/>
  <c r="V112"/>
  <c r="T92"/>
  <c r="V149"/>
  <c r="T183"/>
  <c r="V72"/>
  <c r="V167"/>
  <c r="T255"/>
  <c r="T79"/>
  <c r="V225"/>
  <c r="T24"/>
  <c r="T228"/>
  <c r="T167"/>
  <c r="V129"/>
  <c r="T62"/>
  <c r="V75"/>
  <c r="V84"/>
  <c r="V133"/>
  <c r="V196"/>
  <c r="V162"/>
  <c r="V251"/>
  <c r="V66"/>
  <c r="T193"/>
  <c r="T196"/>
  <c r="V92"/>
  <c r="V184"/>
  <c r="T113"/>
  <c r="V102"/>
  <c r="T25"/>
  <c r="T149"/>
  <c r="V202"/>
  <c r="V193"/>
  <c r="T102"/>
  <c r="V79"/>
  <c r="T146"/>
  <c r="V142"/>
  <c r="T232"/>
  <c r="V235"/>
  <c r="T211"/>
  <c r="T142"/>
  <c r="T88"/>
  <c r="V210"/>
  <c r="T67"/>
  <c r="T147"/>
  <c r="V93"/>
  <c r="V147"/>
  <c r="V141"/>
  <c r="T57"/>
  <c r="V143"/>
  <c r="T18"/>
  <c r="T53"/>
  <c r="T267"/>
  <c r="T163"/>
  <c r="V171"/>
  <c r="V158"/>
  <c r="V25"/>
  <c r="V63"/>
  <c r="T58"/>
  <c r="V254"/>
  <c r="V230"/>
  <c r="T100"/>
  <c r="V100"/>
  <c r="V26"/>
  <c r="T26"/>
  <c r="T30"/>
  <c r="V30"/>
  <c r="T39"/>
  <c r="T43"/>
  <c r="T55"/>
  <c r="V55"/>
  <c r="V60"/>
  <c r="T64"/>
  <c r="V64"/>
  <c r="V73"/>
  <c r="T73"/>
  <c r="T77"/>
  <c r="T104"/>
  <c r="V104"/>
  <c r="V110"/>
  <c r="V116"/>
  <c r="T120"/>
  <c r="V128"/>
  <c r="T128"/>
  <c r="T132"/>
  <c r="V132"/>
  <c r="T137"/>
  <c r="V137"/>
  <c r="T157"/>
  <c r="T166"/>
  <c r="V166"/>
  <c r="T178"/>
  <c r="V192"/>
  <c r="V201"/>
  <c r="T201"/>
  <c r="V206"/>
  <c r="V215"/>
  <c r="T215"/>
  <c r="T234"/>
  <c r="V234"/>
  <c r="T238"/>
  <c r="V238"/>
  <c r="T242"/>
  <c r="V250"/>
  <c r="T259"/>
  <c r="V259"/>
  <c r="V263"/>
  <c r="T182"/>
  <c r="V182"/>
  <c r="V106"/>
  <c r="T106"/>
  <c r="T21"/>
  <c r="T29"/>
  <c r="V33"/>
  <c r="T33"/>
  <c r="T38"/>
  <c r="T42"/>
  <c r="V42"/>
  <c r="V46"/>
  <c r="T50"/>
  <c r="V50"/>
  <c r="T80"/>
  <c r="V80"/>
  <c r="V89"/>
  <c r="V97"/>
  <c r="T97"/>
  <c r="T117"/>
  <c r="T121"/>
  <c r="T125"/>
  <c r="V138"/>
  <c r="V154"/>
  <c r="T159"/>
  <c r="V175"/>
  <c r="V179"/>
  <c r="T179"/>
  <c r="T185"/>
  <c r="V185"/>
  <c r="V189"/>
  <c r="T189"/>
  <c r="V198"/>
  <c r="V216"/>
  <c r="T216"/>
  <c r="V220"/>
  <c r="T220"/>
  <c r="V224"/>
  <c r="T224"/>
  <c r="V239"/>
  <c r="T243"/>
  <c r="V247"/>
  <c r="T247"/>
  <c r="T260"/>
  <c r="T264"/>
  <c r="V268"/>
  <c r="T268"/>
  <c r="V20"/>
  <c r="T14"/>
  <c r="V32"/>
  <c r="T41"/>
  <c r="V49"/>
  <c r="T49"/>
  <c r="V71"/>
  <c r="V83"/>
  <c r="V115"/>
  <c r="T115"/>
  <c r="T136"/>
  <c r="V136"/>
  <c r="V145"/>
  <c r="T145"/>
  <c r="T173"/>
  <c r="V173"/>
  <c r="V177"/>
  <c r="T181"/>
  <c r="V191"/>
  <c r="V195"/>
  <c r="V227"/>
  <c r="V249"/>
  <c r="T253"/>
  <c r="V270"/>
  <c r="T54"/>
  <c r="V15"/>
  <c r="T81"/>
  <c r="V101"/>
  <c r="T16"/>
  <c r="V96"/>
  <c r="V81"/>
  <c r="T19"/>
  <c r="V148"/>
  <c r="F93"/>
  <c r="F72"/>
  <c r="F34"/>
  <c r="F31"/>
  <c r="F47"/>
  <c r="F250"/>
  <c r="F209"/>
  <c r="F127"/>
  <c r="F21"/>
  <c r="F180"/>
  <c r="F63"/>
  <c r="F20"/>
  <c r="F118"/>
  <c r="F97"/>
  <c r="F90"/>
  <c r="F121"/>
  <c r="F174"/>
  <c r="F151"/>
  <c r="F40"/>
  <c r="F256"/>
  <c r="F233"/>
  <c r="F228"/>
  <c r="F13"/>
  <c r="F44"/>
  <c r="F262"/>
  <c r="F108"/>
  <c r="F216"/>
  <c r="F152"/>
  <c r="F146"/>
  <c r="F103"/>
  <c r="F169"/>
  <c r="F76"/>
  <c r="F52"/>
  <c r="F185"/>
  <c r="F266"/>
  <c r="F33"/>
  <c r="F207"/>
  <c r="F99"/>
  <c r="F265"/>
  <c r="F159"/>
  <c r="F29"/>
  <c r="F186"/>
  <c r="F117"/>
  <c r="F208"/>
  <c r="F240"/>
  <c r="F206"/>
  <c r="F149"/>
  <c r="F133"/>
  <c r="F101"/>
  <c r="F234"/>
  <c r="F224"/>
  <c r="F237"/>
  <c r="F98"/>
  <c r="T34"/>
  <c r="T69"/>
  <c r="T96"/>
  <c r="F38"/>
  <c r="F115"/>
  <c r="F16"/>
  <c r="F175"/>
  <c r="F158"/>
  <c r="F64"/>
  <c r="F172"/>
  <c r="F39"/>
  <c r="F261"/>
  <c r="F89"/>
  <c r="F30"/>
  <c r="F260"/>
  <c r="F65"/>
  <c r="F140"/>
  <c r="F102"/>
  <c r="F254"/>
  <c r="F145"/>
  <c r="F91"/>
  <c r="F110"/>
  <c r="F187"/>
  <c r="F211"/>
  <c r="F221"/>
  <c r="F223"/>
  <c r="F136"/>
  <c r="F213"/>
  <c r="F156"/>
  <c r="F230"/>
  <c r="F267"/>
  <c r="F85"/>
  <c r="F181"/>
  <c r="F61"/>
  <c r="F12"/>
  <c r="F107"/>
  <c r="F227"/>
  <c r="F268"/>
  <c r="F54"/>
  <c r="F154"/>
  <c r="F114"/>
  <c r="F120"/>
  <c r="F106"/>
  <c r="F189"/>
  <c r="F123"/>
  <c r="F83"/>
  <c r="F238"/>
  <c r="F129"/>
  <c r="F252"/>
  <c r="F131"/>
  <c r="F182"/>
  <c r="F95"/>
  <c r="F81"/>
  <c r="F247"/>
  <c r="F203"/>
  <c r="F66"/>
  <c r="F32"/>
  <c r="F248"/>
  <c r="F269"/>
  <c r="F24"/>
  <c r="F251"/>
  <c r="F86"/>
  <c r="F270"/>
  <c r="F198"/>
  <c r="F125"/>
  <c r="F105"/>
  <c r="F188"/>
  <c r="F243"/>
  <c r="F201"/>
  <c r="F45"/>
  <c r="F215"/>
  <c r="F87"/>
  <c r="F141"/>
  <c r="F49"/>
  <c r="F232"/>
  <c r="F116"/>
  <c r="F143"/>
  <c r="F218"/>
  <c r="F79"/>
  <c r="F150"/>
  <c r="F170"/>
  <c r="F229"/>
  <c r="F144"/>
  <c r="F190"/>
  <c r="F246"/>
  <c r="F167"/>
  <c r="F74"/>
  <c r="F51"/>
  <c r="F41"/>
  <c r="F60"/>
  <c r="F259"/>
  <c r="F23"/>
  <c r="F164"/>
  <c r="F71"/>
  <c r="F122"/>
  <c r="F258"/>
  <c r="F179"/>
  <c r="F168"/>
  <c r="F113"/>
  <c r="F73"/>
  <c r="F241"/>
  <c r="F88"/>
  <c r="F28"/>
  <c r="F197"/>
  <c r="F46"/>
  <c r="F245"/>
  <c r="F257"/>
  <c r="F42"/>
  <c r="F92"/>
  <c r="F264"/>
  <c r="F25"/>
  <c r="F75"/>
  <c r="F163"/>
  <c r="F202"/>
  <c r="F183"/>
  <c r="F104"/>
  <c r="F157"/>
  <c r="F249"/>
  <c r="F109"/>
  <c r="F43"/>
  <c r="F139"/>
  <c r="F155"/>
  <c r="F196"/>
  <c r="F80"/>
  <c r="F48"/>
  <c r="F236"/>
  <c r="F173"/>
  <c r="F22"/>
  <c r="F126"/>
  <c r="F220"/>
  <c r="F36"/>
  <c r="F191"/>
  <c r="F50"/>
  <c r="F153"/>
  <c r="F193"/>
  <c r="F195"/>
  <c r="F82"/>
  <c r="F124"/>
  <c r="F26"/>
  <c r="F56"/>
  <c r="F178"/>
  <c r="F165"/>
  <c r="F84"/>
  <c r="F235"/>
  <c r="F94"/>
  <c r="F171"/>
  <c r="F62"/>
  <c r="F59"/>
  <c r="F55"/>
  <c r="F53"/>
  <c r="F147"/>
  <c r="F239"/>
  <c r="F242"/>
  <c r="F100"/>
  <c r="F130"/>
  <c r="F35"/>
  <c r="F194"/>
  <c r="F210"/>
  <c r="F134"/>
  <c r="F14"/>
  <c r="F96"/>
  <c r="F176"/>
  <c r="F199"/>
  <c r="F119"/>
  <c r="F166"/>
  <c r="F69"/>
  <c r="F27"/>
  <c r="F205"/>
  <c r="F68"/>
  <c r="F77"/>
  <c r="F67"/>
  <c r="F135"/>
  <c r="F57"/>
  <c r="F138"/>
  <c r="F225"/>
  <c r="F192"/>
  <c r="F142"/>
  <c r="F112"/>
  <c r="F78"/>
  <c r="F148"/>
  <c r="F58"/>
  <c r="F19"/>
  <c r="T254"/>
  <c r="T230"/>
  <c r="V174"/>
  <c r="V219"/>
  <c r="T87"/>
  <c r="T124"/>
  <c r="V37"/>
  <c r="T37"/>
  <c r="T76"/>
  <c r="V226"/>
  <c r="T226"/>
  <c r="T66"/>
  <c r="T170"/>
  <c r="T207"/>
  <c r="V207"/>
  <c r="T174"/>
  <c r="J8"/>
  <c r="M9"/>
  <c r="J9"/>
</calcChain>
</file>

<file path=xl/comments1.xml><?xml version="1.0" encoding="utf-8"?>
<comments xmlns="http://schemas.openxmlformats.org/spreadsheetml/2006/main">
  <authors>
    <author>Antoine</author>
  </authors>
  <commentList>
    <comment ref="D3" authorId="0">
      <text>
        <r>
          <rPr>
            <b/>
            <sz val="9"/>
            <color indexed="81"/>
            <rFont val="Tahoma"/>
            <family val="2"/>
          </rPr>
          <t>En cliquant sur la flèche bas :</t>
        </r>
        <r>
          <rPr>
            <sz val="9"/>
            <color indexed="81"/>
            <rFont val="Tahoma"/>
            <family val="2"/>
          </rPr>
          <t xml:space="preserve">
Permet de sélectionner une région par son NOM
en cliquant dessus
OU
Pour sélectionner les régions par NUMERO 
cliquer sur la flèche bas dans N°
</t>
        </r>
        <r>
          <rPr>
            <b/>
            <sz val="9"/>
            <color indexed="10"/>
            <rFont val="Tahoma"/>
            <family val="2"/>
          </rPr>
          <t>Pour retouver l'ensemble, cliquer sur "tous"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<sst xmlns="http://schemas.openxmlformats.org/spreadsheetml/2006/main" count="783" uniqueCount="186">
  <si>
    <t>Monsieur</t>
  </si>
  <si>
    <t>Madame</t>
  </si>
  <si>
    <t>Monsieuir</t>
  </si>
  <si>
    <t>Titre</t>
  </si>
  <si>
    <t>NOM</t>
  </si>
  <si>
    <t>PRENOM</t>
  </si>
  <si>
    <t>CONJOINT</t>
  </si>
  <si>
    <t>Adresse</t>
  </si>
  <si>
    <t>Code postal</t>
  </si>
  <si>
    <t>Ville</t>
  </si>
  <si>
    <t>Courriel</t>
  </si>
  <si>
    <t>Fixe</t>
  </si>
  <si>
    <t>Internet</t>
  </si>
  <si>
    <t>Mobile</t>
  </si>
  <si>
    <t>Date naissance</t>
  </si>
  <si>
    <t>Date entrée</t>
  </si>
  <si>
    <t>Actifs
Bienf</t>
  </si>
  <si>
    <t>A</t>
  </si>
  <si>
    <t>B</t>
  </si>
  <si>
    <t>Nous sommes le</t>
  </si>
  <si>
    <t xml:space="preserve">Adhérents au total </t>
  </si>
  <si>
    <t xml:space="preserve">LIMITE DE SAISIE </t>
  </si>
  <si>
    <t>Age
dans l'année</t>
  </si>
  <si>
    <t>Liste des départements et régions</t>
  </si>
  <si>
    <t>Régions</t>
  </si>
  <si>
    <t>Départ.</t>
  </si>
  <si>
    <t>Département</t>
  </si>
  <si>
    <t>N°</t>
  </si>
  <si>
    <t>NOM DE LA REGION</t>
  </si>
  <si>
    <t>Ain</t>
  </si>
  <si>
    <t>Rhône -  Alpes - Auvergne</t>
  </si>
  <si>
    <t>Aisne</t>
  </si>
  <si>
    <t>Nord</t>
  </si>
  <si>
    <t>Allier</t>
  </si>
  <si>
    <t>Alpes de Hautes-Provence</t>
  </si>
  <si>
    <t>Provence Alpes Côte d'Azur</t>
  </si>
  <si>
    <t>Hautes-Alpes</t>
  </si>
  <si>
    <t>Alpes-Maritimes</t>
  </si>
  <si>
    <t>Ardèche</t>
  </si>
  <si>
    <t>Ardennes</t>
  </si>
  <si>
    <t>Alsace Lorraine - Champagne Ardennes</t>
  </si>
  <si>
    <t>Ariège</t>
  </si>
  <si>
    <t>Midi Pyrénnées -Languedoc Roussillon</t>
  </si>
  <si>
    <t>Aube</t>
  </si>
  <si>
    <t>Aude</t>
  </si>
  <si>
    <t>Aveyron</t>
  </si>
  <si>
    <t>Bouches-du-Rhône</t>
  </si>
  <si>
    <t>Calvados</t>
  </si>
  <si>
    <t>Basse et Haute Normandie</t>
  </si>
  <si>
    <t>Cantal</t>
  </si>
  <si>
    <t>Charente</t>
  </si>
  <si>
    <t>Charente-Maritime</t>
  </si>
  <si>
    <t>Cher</t>
  </si>
  <si>
    <t>Centre</t>
  </si>
  <si>
    <t>Corrèze</t>
  </si>
  <si>
    <t>Côte-d'Or</t>
  </si>
  <si>
    <t>Bourgogne - Franche Comté - Territoire de Belfort - Haute Marne</t>
  </si>
  <si>
    <t>Côtes d'Armor</t>
  </si>
  <si>
    <t>Bretagne - Pays de Loire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</si>
  <si>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</si>
  <si>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</si>
  <si>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</si>
  <si>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</si>
  <si>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</si>
  <si>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</si>
  <si>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</si>
  <si>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</si>
  <si>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</si>
  <si>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</si>
  <si>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</si>
  <si>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</si>
  <si>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</si>
  <si>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</si>
  <si>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</si>
  <si>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</si>
  <si>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</si>
  <si>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</si>
  <si>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</si>
  <si>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</si>
  <si>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</si>
  <si>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</si>
  <si>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</si>
  <si>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</si>
  <si>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</si>
  <si>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</si>
  <si>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</si>
  <si>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</si>
  <si>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</si>
  <si>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</si>
  <si>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</si>
  <si>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</si>
  <si>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</si>
  <si>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</si>
  <si>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</si>
  <si>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</si>
  <si>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</si>
  <si>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</si>
  <si>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</si>
  <si>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</si>
  <si>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</si>
  <si>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</si>
  <si>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</si>
  <si>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</si>
  <si>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</si>
  <si>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</si>
  <si>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</si>
  <si>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</si>
  <si>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</si>
  <si>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</si>
  <si>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</si>
  <si>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</si>
  <si>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Paris - Centre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</si>
  <si>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</si>
  <si>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</si>
  <si>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</si>
  <si>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</si>
  <si>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</si>
  <si>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</si>
  <si>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</si>
  <si>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</si>
  <si>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</si>
  <si>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</si>
  <si>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</si>
  <si>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</si>
  <si>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</si>
  <si>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</si>
  <si>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Territoire-de-Belfort</t>
  </si>
  <si>
    <t>Essonne</t>
  </si>
  <si>
    <t>Hauts-de-Seine</t>
  </si>
  <si>
    <t>Seine-Saint-Denis</t>
  </si>
  <si>
    <t>Val-de-Marne</t>
  </si>
  <si>
    <t>2A</t>
  </si>
  <si>
    <t>Corse-du-Sud</t>
  </si>
  <si>
    <t>2B</t>
  </si>
  <si>
    <t>Haute-Corse</t>
  </si>
  <si>
    <t>Départ</t>
  </si>
  <si>
    <t>Région</t>
  </si>
  <si>
    <t>Nom</t>
  </si>
  <si>
    <t>Région 1</t>
  </si>
  <si>
    <t>Région 2</t>
  </si>
  <si>
    <t>Région 3</t>
  </si>
  <si>
    <t>Région 4</t>
  </si>
  <si>
    <t>Région 5</t>
  </si>
  <si>
    <t>Région 6</t>
  </si>
  <si>
    <t>Région 7</t>
  </si>
  <si>
    <t>Région 8</t>
  </si>
  <si>
    <t>Région 9</t>
  </si>
  <si>
    <t>Région 10</t>
  </si>
  <si>
    <t>Région 11</t>
  </si>
  <si>
    <t>Région 12</t>
  </si>
  <si>
    <t>(Tous)</t>
  </si>
  <si>
    <t>Val-d-Oise</t>
  </si>
  <si>
    <t>ADHERENTS</t>
  </si>
  <si>
    <t>Paris - Ile de France</t>
  </si>
  <si>
    <t>Adhérents</t>
  </si>
  <si>
    <t>Bienfaiteur(s)</t>
  </si>
  <si>
    <t>Date naissance
Conjoint</t>
  </si>
  <si>
    <t>NOM
Conjoint</t>
  </si>
  <si>
    <t>choisir ici ==&gt;</t>
  </si>
  <si>
    <t>Bienfaiteurs</t>
  </si>
  <si>
    <t>Poitou - Charentes-Limousin</t>
  </si>
  <si>
    <t>Aquitaine</t>
  </si>
  <si>
    <r>
      <t xml:space="preserve">Nom
</t>
    </r>
    <r>
      <rPr>
        <b/>
        <sz val="8"/>
        <color indexed="8"/>
        <rFont val="Calibri"/>
        <family val="2"/>
      </rPr>
      <t>1 seul clic gauche</t>
    </r>
  </si>
  <si>
    <t>&lt;= Actifs//Veufs =&gt;</t>
  </si>
  <si>
    <t>V</t>
  </si>
  <si>
    <t>Pour afficher &amp; compter les inscrits depuis le…</t>
  </si>
  <si>
    <r>
      <t>indiquer dans ce cadre jaune la date /</t>
    </r>
    <r>
      <rPr>
        <i/>
        <sz val="10"/>
        <color indexed="10"/>
        <rFont val="Arial"/>
        <family val="2"/>
      </rPr>
      <t xml:space="preserve"> vide = tous</t>
    </r>
  </si>
  <si>
    <t>nombre d'adhérents</t>
  </si>
  <si>
    <t xml:space="preserve">Bienfaiteur(s) ==&gt; </t>
  </si>
  <si>
    <t>Veuf(s) ==&gt;</t>
  </si>
  <si>
    <t>Mosieur</t>
  </si>
  <si>
    <t>D</t>
  </si>
  <si>
    <t>Délégués</t>
  </si>
  <si>
    <t>Actifs</t>
  </si>
  <si>
    <t>DA</t>
  </si>
  <si>
    <t>SOUCI n° 1</t>
  </si>
  <si>
    <r>
      <t xml:space="preserve">en cliquant sur une région, apparaît en </t>
    </r>
    <r>
      <rPr>
        <b/>
        <sz val="11"/>
        <color indexed="16"/>
        <rFont val="Calibri"/>
        <family val="2"/>
      </rPr>
      <t>I9</t>
    </r>
    <r>
      <rPr>
        <sz val="11"/>
        <rFont val="Calibri"/>
        <family val="2"/>
      </rPr>
      <t>ici la région concernée avec la ventilation entre adhérents, actifs etc…</t>
    </r>
  </si>
  <si>
    <t xml:space="preserve">qui ont été retenu dans le code pour avoir le numéro de la région </t>
  </si>
  <si>
    <t>par contre en cliquant sur  "bienfaiteurs" j'ai "rs" et sur délégués…."és"</t>
  </si>
  <si>
    <t>SOUCI n° 2</t>
  </si>
  <si>
    <t>En indiquant une date xx/xx/xxxx en R 3, j'obtenais le nombre d'adhérents depuis</t>
  </si>
  <si>
    <t>cette date et ceux-ci s'affichaient en dessous</t>
  </si>
  <si>
    <t>j'aimerai retrouver cet affichage qui apparaît quelques instants après Entrée avant de disparaître.</t>
  </si>
  <si>
    <t>pour mémoire, quand R3 est vide aucune recherche n'est faite</t>
  </si>
  <si>
    <r>
      <t>j'aimerai avoir l'affichage de Bienfaiteurs et Délégués  et si cela n'est pas compliqué Tous -</t>
    </r>
    <r>
      <rPr>
        <i/>
        <sz val="11"/>
        <color indexed="16"/>
        <rFont val="Calibri"/>
        <family val="2"/>
      </rPr>
      <t>sans la ventilation</t>
    </r>
    <r>
      <rPr>
        <b/>
        <i/>
        <sz val="11"/>
        <color indexed="16"/>
        <rFont val="Calibri"/>
        <family val="2"/>
      </rPr>
      <t>- et non les 2 dernières lettres</t>
    </r>
  </si>
  <si>
    <t>http://forum.excel-pratique.com/excel/affichage-ephemere-t36619.html</t>
  </si>
</sst>
</file>

<file path=xl/styles.xml><?xml version="1.0" encoding="utf-8"?>
<styleSheet xmlns="http://schemas.openxmlformats.org/spreadsheetml/2006/main">
  <numFmts count="2">
    <numFmt numFmtId="164" formatCode="00000"/>
    <numFmt numFmtId="165" formatCode="00"/>
  </numFmts>
  <fonts count="5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i/>
      <sz val="12"/>
      <color indexed="8"/>
      <name val="Arial Narrow"/>
      <family val="2"/>
    </font>
    <font>
      <b/>
      <sz val="12"/>
      <color indexed="8"/>
      <name val="Arial Narrow"/>
      <family val="2"/>
    </font>
    <font>
      <i/>
      <sz val="12"/>
      <color indexed="8"/>
      <name val="Arial Black"/>
      <family val="2"/>
    </font>
    <font>
      <sz val="16"/>
      <color indexed="9"/>
      <name val="Arial Black"/>
      <family val="2"/>
    </font>
    <font>
      <u/>
      <sz val="11"/>
      <color indexed="12"/>
      <name val="Calibri"/>
      <family val="2"/>
    </font>
    <font>
      <b/>
      <sz val="11"/>
      <color indexed="8"/>
      <name val="Arial"/>
      <family val="2"/>
    </font>
    <font>
      <sz val="11"/>
      <color indexed="10"/>
      <name val="Arial"/>
      <family val="2"/>
    </font>
    <font>
      <sz val="8"/>
      <name val="Calibri"/>
      <family val="2"/>
    </font>
    <font>
      <b/>
      <sz val="24"/>
      <color indexed="8"/>
      <name val="Calibri"/>
      <family val="2"/>
    </font>
    <font>
      <sz val="11"/>
      <name val="Calibri"/>
      <family val="2"/>
    </font>
    <font>
      <b/>
      <i/>
      <sz val="14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10"/>
      <name val="Tahoma"/>
      <family val="2"/>
    </font>
    <font>
      <sz val="10"/>
      <color indexed="10"/>
      <name val="Arial Black"/>
      <family val="2"/>
    </font>
    <font>
      <b/>
      <sz val="11"/>
      <color indexed="10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u/>
      <sz val="10"/>
      <color indexed="12"/>
      <name val="Arial"/>
      <family val="2"/>
    </font>
    <font>
      <b/>
      <sz val="9"/>
      <name val="Arial"/>
      <family val="2"/>
    </font>
    <font>
      <b/>
      <i/>
      <sz val="10"/>
      <name val="Arial"/>
      <family val="2"/>
    </font>
    <font>
      <sz val="8"/>
      <color indexed="8"/>
      <name val="Calibri"/>
      <family val="2"/>
    </font>
    <font>
      <sz val="10"/>
      <name val="Arial Black"/>
      <family val="2"/>
    </font>
    <font>
      <u/>
      <sz val="11"/>
      <color indexed="12"/>
      <name val="Arial Narrow"/>
      <family val="2"/>
    </font>
    <font>
      <b/>
      <sz val="11"/>
      <name val="Arial Narrow"/>
      <family val="2"/>
    </font>
    <font>
      <sz val="8"/>
      <color indexed="8"/>
      <name val="Arial Narrow"/>
      <family val="2"/>
    </font>
    <font>
      <b/>
      <sz val="8"/>
      <name val="Arial Narrow"/>
      <family val="2"/>
    </font>
    <font>
      <sz val="11"/>
      <color indexed="8"/>
      <name val="Calibri"/>
      <family val="2"/>
    </font>
    <font>
      <b/>
      <sz val="12"/>
      <color indexed="60"/>
      <name val="Arial Narrow"/>
      <family val="2"/>
    </font>
    <font>
      <i/>
      <sz val="12"/>
      <color indexed="60"/>
      <name val="Arial Narrow"/>
      <family val="2"/>
    </font>
    <font>
      <i/>
      <sz val="10"/>
      <color indexed="8"/>
      <name val="Arial"/>
      <family val="2"/>
    </font>
    <font>
      <b/>
      <sz val="10"/>
      <color indexed="8"/>
      <name val="Calibri"/>
      <family val="2"/>
    </font>
    <font>
      <b/>
      <sz val="8"/>
      <color indexed="8"/>
      <name val="Calibri"/>
      <family val="2"/>
    </font>
    <font>
      <b/>
      <sz val="9"/>
      <color indexed="10"/>
      <name val="Calibri"/>
      <family val="2"/>
    </font>
    <font>
      <i/>
      <sz val="11"/>
      <color indexed="8"/>
      <name val="Calibri"/>
      <family val="2"/>
    </font>
    <font>
      <b/>
      <i/>
      <sz val="10"/>
      <color indexed="12"/>
      <name val="Arial Narrow"/>
      <family val="2"/>
    </font>
    <font>
      <b/>
      <i/>
      <sz val="12"/>
      <color indexed="8"/>
      <name val="Arial Narrow"/>
      <family val="2"/>
    </font>
    <font>
      <b/>
      <sz val="12"/>
      <color indexed="20"/>
      <name val="Arial Narrow"/>
      <family val="2"/>
    </font>
    <font>
      <sz val="12"/>
      <color indexed="60"/>
      <name val="Arial Narrow"/>
      <family val="2"/>
    </font>
    <font>
      <b/>
      <sz val="12"/>
      <color indexed="58"/>
      <name val="Calibri"/>
      <family val="2"/>
    </font>
    <font>
      <strike/>
      <sz val="10"/>
      <color indexed="10"/>
      <name val="Arial"/>
      <family val="2"/>
    </font>
    <font>
      <b/>
      <sz val="10"/>
      <name val="Arial Unicode MS"/>
      <family val="2"/>
    </font>
    <font>
      <i/>
      <sz val="10"/>
      <color indexed="10"/>
      <name val="Arial"/>
      <family val="2"/>
    </font>
    <font>
      <b/>
      <sz val="10"/>
      <color indexed="16"/>
      <name val="Arial"/>
      <family val="2"/>
    </font>
    <font>
      <b/>
      <sz val="10"/>
      <color indexed="16"/>
      <name val="Calibri"/>
      <family val="2"/>
    </font>
    <font>
      <b/>
      <sz val="11"/>
      <name val="Calibri"/>
      <family val="2"/>
    </font>
    <font>
      <sz val="18"/>
      <color indexed="56"/>
      <name val="Arial Black"/>
      <family val="2"/>
    </font>
    <font>
      <sz val="11"/>
      <name val="Calibri"/>
      <family val="2"/>
    </font>
    <font>
      <b/>
      <i/>
      <sz val="11"/>
      <color indexed="16"/>
      <name val="Calibri"/>
      <family val="2"/>
    </font>
    <font>
      <b/>
      <sz val="11"/>
      <color indexed="16"/>
      <name val="Calibri"/>
      <family val="2"/>
    </font>
    <font>
      <b/>
      <sz val="11"/>
      <color indexed="10"/>
      <name val="Calibri"/>
      <family val="2"/>
    </font>
    <font>
      <i/>
      <sz val="11"/>
      <color indexed="16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</fills>
  <borders count="18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185">
    <xf numFmtId="0" fontId="0" fillId="0" borderId="0" xfId="0"/>
    <xf numFmtId="0" fontId="0" fillId="0" borderId="0" xfId="0" applyFill="1"/>
    <xf numFmtId="165" fontId="0" fillId="0" borderId="0" xfId="0" applyNumberFormat="1" applyFill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165" fontId="2" fillId="0" borderId="0" xfId="0" applyNumberFormat="1" applyFont="1" applyFill="1" applyAlignment="1">
      <alignment horizontal="center" vertical="center" wrapText="1"/>
    </xf>
    <xf numFmtId="165" fontId="15" fillId="2" borderId="0" xfId="0" applyNumberFormat="1" applyFont="1" applyFill="1" applyAlignment="1" applyProtection="1">
      <alignment horizontal="center" vertical="center" wrapText="1"/>
      <protection locked="0"/>
    </xf>
    <xf numFmtId="0" fontId="14" fillId="0" borderId="0" xfId="0" applyFont="1" applyAlignment="1"/>
    <xf numFmtId="165" fontId="0" fillId="0" borderId="0" xfId="0" applyNumberFormat="1" applyFill="1" applyAlignment="1">
      <alignment horizontal="center" wrapText="1"/>
    </xf>
    <xf numFmtId="0" fontId="8" fillId="0" borderId="0" xfId="1" applyAlignment="1" applyProtection="1">
      <alignment wrapText="1"/>
    </xf>
    <xf numFmtId="165" fontId="13" fillId="0" borderId="0" xfId="1" applyNumberFormat="1" applyFont="1" applyAlignment="1" applyProtection="1">
      <alignment horizontal="center" wrapText="1"/>
    </xf>
    <xf numFmtId="0" fontId="13" fillId="0" borderId="0" xfId="1" applyFont="1" applyAlignment="1" applyProtection="1">
      <alignment horizontal="left" wrapText="1"/>
    </xf>
    <xf numFmtId="0" fontId="8" fillId="0" borderId="0" xfId="1" applyFont="1" applyAlignment="1" applyProtection="1">
      <alignment wrapText="1"/>
    </xf>
    <xf numFmtId="165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left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shrinkToFit="1"/>
      <protection locked="0"/>
    </xf>
    <xf numFmtId="1" fontId="10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vertical="center" shrinkToFit="1"/>
      <protection locked="0"/>
    </xf>
    <xf numFmtId="164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14" fontId="0" fillId="0" borderId="0" xfId="0" applyNumberFormat="1" applyAlignment="1" applyProtection="1">
      <alignment horizontal="center" vertical="center" shrinkToFit="1"/>
      <protection locked="0"/>
    </xf>
    <xf numFmtId="0" fontId="0" fillId="0" borderId="0" xfId="0" applyProtection="1"/>
    <xf numFmtId="0" fontId="8" fillId="0" borderId="0" xfId="1" applyAlignment="1" applyProtection="1"/>
    <xf numFmtId="0" fontId="23" fillId="0" borderId="0" xfId="1" applyFont="1" applyAlignment="1" applyProtection="1">
      <protection locked="0"/>
    </xf>
    <xf numFmtId="0" fontId="8" fillId="0" borderId="0" xfId="1" applyAlignment="1" applyProtection="1">
      <protection locked="0"/>
    </xf>
    <xf numFmtId="0" fontId="20" fillId="3" borderId="0" xfId="0" applyFont="1" applyFill="1" applyAlignment="1" applyProtection="1">
      <alignment horizontal="center"/>
    </xf>
    <xf numFmtId="0" fontId="0" fillId="0" borderId="0" xfId="0" applyFill="1" applyProtection="1"/>
    <xf numFmtId="0" fontId="0" fillId="0" borderId="0" xfId="0" applyAlignment="1" applyProtection="1">
      <alignment horizontal="center"/>
    </xf>
    <xf numFmtId="0" fontId="20" fillId="0" borderId="0" xfId="0" applyFont="1" applyFill="1" applyAlignment="1" applyProtection="1">
      <alignment horizontal="center"/>
    </xf>
    <xf numFmtId="0" fontId="5" fillId="0" borderId="0" xfId="0" applyFont="1" applyFill="1" applyProtection="1"/>
    <xf numFmtId="0" fontId="0" fillId="0" borderId="0" xfId="0" applyAlignment="1" applyProtection="1"/>
    <xf numFmtId="0" fontId="6" fillId="0" borderId="0" xfId="0" applyFont="1" applyAlignment="1" applyProtection="1"/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 shrinkToFit="1"/>
    </xf>
    <xf numFmtId="0" fontId="9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0" fillId="0" borderId="0" xfId="0" applyBorder="1" applyProtection="1"/>
    <xf numFmtId="0" fontId="0" fillId="4" borderId="0" xfId="0" applyFill="1" applyProtection="1"/>
    <xf numFmtId="0" fontId="26" fillId="0" borderId="1" xfId="0" applyFont="1" applyBorder="1" applyAlignment="1">
      <alignment horizontal="center" vertical="center" wrapText="1"/>
    </xf>
    <xf numFmtId="0" fontId="2" fillId="5" borderId="0" xfId="0" applyFont="1" applyFill="1" applyAlignment="1" applyProtection="1">
      <alignment horizontal="center"/>
    </xf>
    <xf numFmtId="0" fontId="24" fillId="5" borderId="0" xfId="0" applyFont="1" applyFill="1" applyBorder="1" applyAlignment="1" applyProtection="1">
      <alignment horizontal="center" vertical="center"/>
    </xf>
    <xf numFmtId="165" fontId="28" fillId="0" borderId="0" xfId="1" applyNumberFormat="1" applyFont="1" applyAlignment="1" applyProtection="1">
      <alignment horizontal="center"/>
      <protection locked="0"/>
    </xf>
    <xf numFmtId="165" fontId="29" fillId="0" borderId="0" xfId="1" applyNumberFormat="1" applyFont="1" applyAlignment="1" applyProtection="1">
      <alignment horizontal="center"/>
      <protection locked="0"/>
    </xf>
    <xf numFmtId="165" fontId="30" fillId="0" borderId="0" xfId="0" applyNumberFormat="1" applyFont="1" applyAlignment="1" applyProtection="1">
      <alignment horizontal="center"/>
      <protection locked="0"/>
    </xf>
    <xf numFmtId="0" fontId="1" fillId="0" borderId="0" xfId="0" applyFont="1" applyProtection="1"/>
    <xf numFmtId="0" fontId="1" fillId="0" borderId="0" xfId="0" applyFont="1" applyFill="1" applyAlignment="1" applyProtection="1"/>
    <xf numFmtId="0" fontId="1" fillId="0" borderId="0" xfId="0" applyFont="1" applyFill="1" applyProtection="1"/>
    <xf numFmtId="0" fontId="32" fillId="4" borderId="0" xfId="0" applyFont="1" applyFill="1" applyProtection="1"/>
    <xf numFmtId="0" fontId="32" fillId="0" borderId="0" xfId="0" applyFont="1" applyProtection="1"/>
    <xf numFmtId="0" fontId="7" fillId="4" borderId="0" xfId="0" applyFont="1" applyFill="1" applyAlignment="1" applyProtection="1">
      <alignment horizontal="center"/>
    </xf>
    <xf numFmtId="14" fontId="0" fillId="0" borderId="0" xfId="0" applyNumberFormat="1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33" fillId="0" borderId="2" xfId="0" applyFont="1" applyFill="1" applyBorder="1" applyProtection="1"/>
    <xf numFmtId="0" fontId="0" fillId="0" borderId="0" xfId="0" applyAlignment="1" applyProtection="1">
      <alignment horizontal="center" vertical="center" shrinkToFit="1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35" fillId="0" borderId="0" xfId="0" applyFont="1" applyAlignment="1" applyProtection="1">
      <alignment horizontal="left"/>
    </xf>
    <xf numFmtId="14" fontId="0" fillId="0" borderId="0" xfId="0" applyNumberFormat="1" applyProtection="1"/>
    <xf numFmtId="49" fontId="21" fillId="0" borderId="0" xfId="0" applyNumberFormat="1" applyFont="1" applyProtection="1"/>
    <xf numFmtId="49" fontId="22" fillId="0" borderId="0" xfId="0" applyNumberFormat="1" applyFont="1" applyAlignment="1" applyProtection="1">
      <alignment horizontal="center" vertical="center" wrapText="1"/>
    </xf>
    <xf numFmtId="49" fontId="0" fillId="0" borderId="0" xfId="0" applyNumberFormat="1" applyProtection="1">
      <protection locked="0"/>
    </xf>
    <xf numFmtId="49" fontId="8" fillId="0" borderId="0" xfId="1" applyNumberFormat="1" applyAlignment="1" applyProtection="1">
      <protection locked="0"/>
    </xf>
    <xf numFmtId="49" fontId="21" fillId="0" borderId="0" xfId="0" applyNumberFormat="1" applyFont="1" applyProtection="1">
      <protection locked="0"/>
    </xf>
    <xf numFmtId="49" fontId="23" fillId="0" borderId="0" xfId="1" applyNumberFormat="1" applyFont="1" applyAlignment="1" applyProtection="1"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8" fillId="0" borderId="0" xfId="1" applyAlignment="1" applyProtection="1">
      <alignment wrapText="1"/>
      <protection locked="0"/>
    </xf>
    <xf numFmtId="0" fontId="8" fillId="0" borderId="0" xfId="1" applyFont="1" applyAlignment="1" applyProtection="1">
      <alignment wrapText="1"/>
      <protection locked="0"/>
    </xf>
    <xf numFmtId="0" fontId="27" fillId="5" borderId="0" xfId="0" applyFont="1" applyFill="1" applyAlignment="1" applyProtection="1">
      <alignment vertical="center"/>
    </xf>
    <xf numFmtId="0" fontId="27" fillId="5" borderId="3" xfId="0" applyFont="1" applyFill="1" applyBorder="1" applyAlignment="1" applyProtection="1">
      <alignment vertical="center"/>
    </xf>
    <xf numFmtId="0" fontId="0" fillId="0" borderId="0" xfId="0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alignment shrinkToFit="1"/>
      <protection locked="0"/>
    </xf>
    <xf numFmtId="14" fontId="0" fillId="0" borderId="0" xfId="0" applyNumberFormat="1" applyFill="1" applyBorder="1" applyAlignment="1" applyProtection="1">
      <alignment horizontal="center"/>
      <protection locked="0"/>
    </xf>
    <xf numFmtId="0" fontId="39" fillId="0" borderId="0" xfId="0" applyFont="1" applyProtection="1"/>
    <xf numFmtId="0" fontId="5" fillId="6" borderId="0" xfId="0" applyFont="1" applyFill="1" applyAlignment="1" applyProtection="1">
      <alignment horizontal="center"/>
    </xf>
    <xf numFmtId="0" fontId="41" fillId="6" borderId="0" xfId="0" applyFont="1" applyFill="1" applyAlignment="1" applyProtection="1">
      <alignment horizontal="center" vertical="top"/>
    </xf>
    <xf numFmtId="165" fontId="30" fillId="0" borderId="0" xfId="0" applyNumberFormat="1" applyFont="1" applyBorder="1" applyAlignment="1" applyProtection="1">
      <alignment horizontal="center"/>
      <protection locked="0"/>
    </xf>
    <xf numFmtId="0" fontId="0" fillId="0" borderId="0" xfId="0" applyAlignment="1" applyProtection="1">
      <alignment wrapText="1" shrinkToFi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NumberFormat="1" applyAlignment="1" applyProtection="1">
      <alignment wrapText="1" shrinkToFit="1"/>
      <protection locked="0"/>
    </xf>
    <xf numFmtId="0" fontId="46" fillId="0" borderId="4" xfId="0" applyFont="1" applyBorder="1" applyAlignment="1">
      <alignment horizontal="center"/>
    </xf>
    <xf numFmtId="0" fontId="1" fillId="0" borderId="0" xfId="0" applyFont="1" applyAlignment="1" applyProtection="1">
      <alignment horizontal="center"/>
    </xf>
    <xf numFmtId="0" fontId="39" fillId="0" borderId="0" xfId="0" applyFont="1" applyAlignment="1" applyProtection="1">
      <alignment horizontal="center"/>
    </xf>
    <xf numFmtId="0" fontId="22" fillId="0" borderId="0" xfId="0" applyFont="1" applyAlignment="1" applyProtection="1">
      <alignment horizontal="left"/>
    </xf>
    <xf numFmtId="0" fontId="22" fillId="0" borderId="0" xfId="0" applyFont="1" applyAlignment="1" applyProtection="1">
      <alignment horizontal="center"/>
    </xf>
    <xf numFmtId="49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vertical="center" wrapText="1" shrinkToFit="1"/>
      <protection locked="0"/>
    </xf>
    <xf numFmtId="0" fontId="43" fillId="0" borderId="0" xfId="0" applyFont="1" applyFill="1" applyBorder="1" applyAlignment="1" applyProtection="1">
      <alignment vertical="top"/>
    </xf>
    <xf numFmtId="49" fontId="21" fillId="0" borderId="0" xfId="0" applyNumberFormat="1" applyFont="1" applyBorder="1" applyProtection="1"/>
    <xf numFmtId="0" fontId="0" fillId="0" borderId="0" xfId="0" applyBorder="1" applyAlignment="1" applyProtection="1">
      <alignment horizontal="center"/>
    </xf>
    <xf numFmtId="0" fontId="43" fillId="0" borderId="2" xfId="0" applyFont="1" applyFill="1" applyBorder="1" applyAlignment="1" applyProtection="1">
      <alignment horizontal="right" vertical="top"/>
    </xf>
    <xf numFmtId="0" fontId="34" fillId="0" borderId="5" xfId="0" applyFont="1" applyFill="1" applyBorder="1" applyAlignment="1" applyProtection="1"/>
    <xf numFmtId="0" fontId="43" fillId="0" borderId="5" xfId="0" applyFont="1" applyFill="1" applyBorder="1" applyAlignment="1" applyProtection="1">
      <alignment horizontal="right" vertical="top"/>
    </xf>
    <xf numFmtId="0" fontId="33" fillId="0" borderId="6" xfId="0" applyFont="1" applyFill="1" applyBorder="1" applyAlignment="1" applyProtection="1">
      <alignment horizontal="center" vertical="top"/>
    </xf>
    <xf numFmtId="0" fontId="33" fillId="0" borderId="7" xfId="0" applyFont="1" applyFill="1" applyBorder="1" applyAlignment="1" applyProtection="1">
      <alignment horizontal="center" vertical="top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Fill="1" applyAlignment="1" applyProtection="1">
      <alignment vertical="center"/>
      <protection locked="0"/>
    </xf>
    <xf numFmtId="1" fontId="10" fillId="0" borderId="0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0" fontId="8" fillId="0" borderId="0" xfId="1" applyAlignment="1" applyProtection="1">
      <alignment vertical="center"/>
      <protection locked="0"/>
    </xf>
    <xf numFmtId="14" fontId="0" fillId="0" borderId="0" xfId="0" applyNumberFormat="1" applyAlignment="1" applyProtection="1">
      <alignment vertical="center"/>
      <protection locked="0"/>
    </xf>
    <xf numFmtId="165" fontId="30" fillId="0" borderId="0" xfId="0" applyNumberFormat="1" applyFont="1" applyAlignment="1" applyProtection="1">
      <alignment horizontal="center" vertical="center"/>
      <protection locked="0"/>
    </xf>
    <xf numFmtId="165" fontId="28" fillId="0" borderId="0" xfId="1" applyNumberFormat="1" applyFont="1" applyAlignment="1" applyProtection="1">
      <alignment horizontal="center" vertical="center"/>
      <protection locked="0"/>
    </xf>
    <xf numFmtId="165" fontId="29" fillId="0" borderId="0" xfId="1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</xf>
    <xf numFmtId="0" fontId="20" fillId="3" borderId="0" xfId="0" applyFont="1" applyFill="1" applyAlignment="1" applyProtection="1">
      <alignment horizontal="center" vertical="center"/>
    </xf>
    <xf numFmtId="0" fontId="36" fillId="0" borderId="0" xfId="0" applyFont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</xf>
    <xf numFmtId="0" fontId="25" fillId="5" borderId="0" xfId="0" applyFont="1" applyFill="1" applyAlignment="1" applyProtection="1">
      <alignment vertical="center"/>
    </xf>
    <xf numFmtId="0" fontId="2" fillId="5" borderId="0" xfId="0" applyFont="1" applyFill="1" applyAlignment="1" applyProtection="1">
      <alignment horizontal="center" vertical="center"/>
    </xf>
    <xf numFmtId="0" fontId="42" fillId="6" borderId="8" xfId="0" applyFont="1" applyFill="1" applyBorder="1" applyAlignment="1" applyProtection="1">
      <alignment vertical="center"/>
    </xf>
    <xf numFmtId="0" fontId="5" fillId="6" borderId="0" xfId="0" applyFont="1" applyFill="1" applyAlignment="1" applyProtection="1">
      <alignment vertical="center"/>
    </xf>
    <xf numFmtId="0" fontId="4" fillId="6" borderId="0" xfId="0" applyFont="1" applyFill="1" applyAlignment="1" applyProtection="1">
      <alignment horizontal="center" vertical="center"/>
    </xf>
    <xf numFmtId="0" fontId="6" fillId="0" borderId="0" xfId="0" applyFont="1" applyAlignment="1" applyProtection="1">
      <alignment horizontal="left" vertical="center"/>
    </xf>
    <xf numFmtId="0" fontId="0" fillId="0" borderId="0" xfId="0" applyAlignment="1" applyProtection="1">
      <alignment vertical="center" wrapText="1"/>
      <protection locked="0"/>
    </xf>
    <xf numFmtId="0" fontId="21" fillId="0" borderId="0" xfId="0" applyFont="1" applyAlignment="1" applyProtection="1">
      <alignment vertical="center"/>
      <protection locked="0"/>
    </xf>
    <xf numFmtId="49" fontId="8" fillId="0" borderId="0" xfId="1" applyNumberFormat="1" applyAlignment="1" applyProtection="1">
      <alignment vertical="center"/>
      <protection locked="0"/>
    </xf>
    <xf numFmtId="0" fontId="0" fillId="0" borderId="0" xfId="0" applyFont="1" applyAlignment="1" applyProtection="1">
      <alignment vertical="center" wrapText="1" shrinkToFit="1"/>
      <protection locked="0"/>
    </xf>
    <xf numFmtId="0" fontId="0" fillId="0" borderId="0" xfId="0" applyBorder="1" applyAlignment="1" applyProtection="1">
      <alignment vertical="center"/>
      <protection locked="0"/>
    </xf>
    <xf numFmtId="165" fontId="28" fillId="0" borderId="0" xfId="1" applyNumberFormat="1" applyFont="1" applyFill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</xf>
    <xf numFmtId="14" fontId="45" fillId="0" borderId="0" xfId="0" applyNumberFormat="1" applyFont="1" applyFill="1" applyBorder="1" applyAlignment="1" applyProtection="1">
      <alignment horizontal="center" wrapText="1"/>
    </xf>
    <xf numFmtId="0" fontId="38" fillId="0" borderId="0" xfId="0" applyFont="1" applyAlignment="1" applyProtection="1">
      <alignment horizontal="center" wrapText="1"/>
    </xf>
    <xf numFmtId="0" fontId="44" fillId="0" borderId="9" xfId="0" applyFont="1" applyBorder="1" applyAlignment="1">
      <alignment horizontal="center" wrapText="1"/>
    </xf>
    <xf numFmtId="0" fontId="44" fillId="0" borderId="10" xfId="0" applyFont="1" applyBorder="1" applyAlignment="1">
      <alignment horizontal="center" wrapText="1"/>
    </xf>
    <xf numFmtId="0" fontId="0" fillId="0" borderId="0" xfId="0" applyBorder="1" applyAlignment="1" applyProtection="1">
      <alignment wrapText="1"/>
    </xf>
    <xf numFmtId="0" fontId="7" fillId="4" borderId="0" xfId="0" applyFont="1" applyFill="1" applyAlignment="1" applyProtection="1">
      <alignment horizontal="center" wrapText="1"/>
    </xf>
    <xf numFmtId="0" fontId="33" fillId="0" borderId="2" xfId="0" applyFont="1" applyFill="1" applyBorder="1" applyAlignment="1" applyProtection="1">
      <alignment horizontal="center"/>
    </xf>
    <xf numFmtId="0" fontId="33" fillId="0" borderId="5" xfId="0" applyFont="1" applyFill="1" applyBorder="1" applyAlignment="1" applyProtection="1">
      <alignment horizontal="center"/>
    </xf>
    <xf numFmtId="165" fontId="30" fillId="0" borderId="11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14" fontId="0" fillId="0" borderId="0" xfId="0" applyNumberFormat="1" applyAlignment="1" applyProtection="1">
      <protection locked="0"/>
    </xf>
    <xf numFmtId="14" fontId="0" fillId="0" borderId="0" xfId="0" applyNumberFormat="1" applyAlignment="1" applyProtection="1">
      <alignment horizontal="center"/>
    </xf>
    <xf numFmtId="0" fontId="20" fillId="0" borderId="0" xfId="0" applyFont="1" applyFill="1" applyAlignment="1" applyProtection="1"/>
    <xf numFmtId="0" fontId="23" fillId="0" borderId="0" xfId="1" applyFont="1" applyFill="1" applyAlignment="1" applyProtection="1">
      <protection locked="0"/>
    </xf>
    <xf numFmtId="0" fontId="8" fillId="0" borderId="0" xfId="1" applyFill="1" applyAlignment="1" applyProtection="1">
      <alignment vertical="center"/>
      <protection locked="0"/>
    </xf>
    <xf numFmtId="0" fontId="8" fillId="0" borderId="0" xfId="1" applyFill="1" applyAlignment="1" applyProtection="1">
      <protection locked="0"/>
    </xf>
    <xf numFmtId="49" fontId="0" fillId="0" borderId="0" xfId="0" applyNumberFormat="1" applyFill="1" applyProtection="1">
      <protection locked="0"/>
    </xf>
    <xf numFmtId="0" fontId="21" fillId="0" borderId="0" xfId="0" applyFont="1" applyFill="1" applyProtection="1">
      <protection locked="0"/>
    </xf>
    <xf numFmtId="49" fontId="8" fillId="0" borderId="0" xfId="1" applyNumberFormat="1" applyFill="1" applyAlignment="1" applyProtection="1">
      <protection locked="0"/>
    </xf>
    <xf numFmtId="49" fontId="8" fillId="0" borderId="0" xfId="1" applyNumberFormat="1" applyFill="1" applyAlignment="1" applyProtection="1"/>
    <xf numFmtId="49" fontId="8" fillId="0" borderId="0" xfId="1" applyNumberFormat="1" applyFill="1" applyAlignment="1" applyProtection="1">
      <alignment vertical="center"/>
      <protection locked="0"/>
    </xf>
    <xf numFmtId="0" fontId="23" fillId="0" borderId="0" xfId="1" applyFont="1" applyFill="1" applyAlignment="1" applyProtection="1">
      <alignment vertical="center"/>
      <protection locked="0"/>
    </xf>
    <xf numFmtId="0" fontId="21" fillId="0" borderId="0" xfId="0" applyFont="1" applyFill="1" applyAlignment="1" applyProtection="1">
      <alignment vertical="center"/>
      <protection locked="0"/>
    </xf>
    <xf numFmtId="49" fontId="23" fillId="0" borderId="0" xfId="1" applyNumberFormat="1" applyFont="1" applyFill="1" applyAlignment="1" applyProtection="1">
      <alignment vertical="center"/>
      <protection locked="0"/>
    </xf>
    <xf numFmtId="49" fontId="21" fillId="0" borderId="0" xfId="0" applyNumberFormat="1" applyFont="1" applyFill="1" applyProtection="1">
      <protection locked="0"/>
    </xf>
    <xf numFmtId="0" fontId="0" fillId="0" borderId="0" xfId="0" applyFill="1" applyAlignment="1" applyProtection="1"/>
    <xf numFmtId="165" fontId="31" fillId="0" borderId="0" xfId="1" applyNumberFormat="1" applyFont="1" applyFill="1" applyAlignment="1" applyProtection="1">
      <alignment horizontal="center"/>
      <protection locked="0"/>
    </xf>
    <xf numFmtId="165" fontId="31" fillId="0" borderId="0" xfId="1" applyNumberFormat="1" applyFont="1" applyFill="1" applyAlignment="1" applyProtection="1">
      <alignment horizontal="center" vertical="center"/>
      <protection locked="0"/>
    </xf>
    <xf numFmtId="0" fontId="32" fillId="0" borderId="0" xfId="0" applyFont="1" applyFill="1" applyProtection="1"/>
    <xf numFmtId="165" fontId="29" fillId="0" borderId="0" xfId="1" applyNumberFormat="1" applyFont="1" applyFill="1" applyAlignment="1" applyProtection="1">
      <alignment horizontal="center"/>
      <protection locked="0"/>
    </xf>
    <xf numFmtId="14" fontId="0" fillId="0" borderId="0" xfId="0" applyNumberFormat="1" applyFill="1" applyProtection="1">
      <protection locked="0"/>
    </xf>
    <xf numFmtId="14" fontId="0" fillId="0" borderId="0" xfId="0" applyNumberFormat="1" applyFill="1" applyProtection="1"/>
    <xf numFmtId="14" fontId="48" fillId="0" borderId="0" xfId="0" applyNumberFormat="1" applyFont="1" applyFill="1" applyBorder="1" applyAlignment="1" applyProtection="1">
      <alignment horizontal="center" wrapText="1"/>
    </xf>
    <xf numFmtId="0" fontId="49" fillId="0" borderId="0" xfId="0" applyFont="1" applyAlignment="1" applyProtection="1">
      <alignment horizontal="center"/>
    </xf>
    <xf numFmtId="0" fontId="50" fillId="0" borderId="0" xfId="0" applyFont="1" applyAlignment="1" applyProtection="1">
      <alignment horizontal="center" vertical="center"/>
      <protection locked="0"/>
    </xf>
    <xf numFmtId="0" fontId="50" fillId="0" borderId="0" xfId="0" applyFont="1" applyAlignment="1" applyProtection="1">
      <alignment horizontal="center"/>
      <protection locked="0"/>
    </xf>
    <xf numFmtId="49" fontId="0" fillId="0" borderId="0" xfId="0" applyNumberFormat="1" applyAlignment="1" applyProtection="1">
      <alignment horizontal="right"/>
    </xf>
    <xf numFmtId="49" fontId="2" fillId="0" borderId="0" xfId="0" applyNumberFormat="1" applyFont="1" applyAlignment="1" applyProtection="1">
      <alignment horizontal="right" vertical="center" wrapText="1"/>
    </xf>
    <xf numFmtId="49" fontId="0" fillId="0" borderId="0" xfId="0" applyNumberFormat="1" applyAlignment="1" applyProtection="1">
      <alignment horizontal="right"/>
      <protection locked="0"/>
    </xf>
    <xf numFmtId="49" fontId="0" fillId="0" borderId="0" xfId="0" applyNumberFormat="1" applyAlignment="1" applyProtection="1">
      <alignment horizontal="right" vertical="center"/>
      <protection locked="0"/>
    </xf>
    <xf numFmtId="49" fontId="0" fillId="4" borderId="0" xfId="0" applyNumberFormat="1" applyFill="1" applyAlignment="1" applyProtection="1">
      <alignment horizontal="right"/>
    </xf>
    <xf numFmtId="14" fontId="0" fillId="0" borderId="0" xfId="0" applyNumberFormat="1" applyAlignment="1" applyProtection="1">
      <alignment horizontal="left"/>
    </xf>
    <xf numFmtId="0" fontId="52" fillId="0" borderId="0" xfId="0" applyFont="1" applyFill="1" applyAlignment="1" applyProtection="1">
      <alignment vertical="center"/>
    </xf>
    <xf numFmtId="0" fontId="15" fillId="0" borderId="0" xfId="0" applyFont="1" applyFill="1" applyAlignment="1" applyProtection="1">
      <alignment vertical="center"/>
    </xf>
    <xf numFmtId="0" fontId="53" fillId="0" borderId="11" xfId="0" applyFont="1" applyFill="1" applyBorder="1" applyProtection="1"/>
    <xf numFmtId="0" fontId="55" fillId="0" borderId="0" xfId="0" applyFont="1" applyProtection="1"/>
    <xf numFmtId="0" fontId="54" fillId="0" borderId="11" xfId="0" applyFont="1" applyFill="1" applyBorder="1" applyProtection="1"/>
    <xf numFmtId="0" fontId="8" fillId="0" borderId="0" xfId="1" applyAlignment="1" applyProtection="1"/>
    <xf numFmtId="0" fontId="19" fillId="6" borderId="0" xfId="0" applyFont="1" applyFill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14" fontId="40" fillId="2" borderId="0" xfId="0" applyNumberFormat="1" applyFont="1" applyFill="1" applyBorder="1" applyAlignment="1" applyProtection="1">
      <alignment horizontal="center" vertical="center"/>
    </xf>
    <xf numFmtId="0" fontId="42" fillId="6" borderId="12" xfId="0" applyFont="1" applyFill="1" applyBorder="1" applyAlignment="1" applyProtection="1">
      <alignment horizontal="center" vertical="center"/>
    </xf>
    <xf numFmtId="0" fontId="42" fillId="6" borderId="13" xfId="0" applyFont="1" applyFill="1" applyBorder="1" applyAlignment="1" applyProtection="1">
      <alignment horizontal="center"/>
    </xf>
    <xf numFmtId="0" fontId="40" fillId="2" borderId="14" xfId="0" applyFont="1" applyFill="1" applyBorder="1" applyAlignment="1" applyProtection="1">
      <alignment horizontal="center" vertical="center"/>
    </xf>
    <xf numFmtId="0" fontId="40" fillId="2" borderId="15" xfId="0" applyFont="1" applyFill="1" applyBorder="1" applyAlignment="1" applyProtection="1">
      <alignment horizontal="center" vertical="center"/>
    </xf>
    <xf numFmtId="0" fontId="51" fillId="2" borderId="16" xfId="0" applyFont="1" applyFill="1" applyBorder="1" applyAlignment="1" applyProtection="1">
      <alignment horizontal="center"/>
    </xf>
    <xf numFmtId="0" fontId="51" fillId="2" borderId="14" xfId="0" applyFont="1" applyFill="1" applyBorder="1" applyAlignment="1" applyProtection="1">
      <alignment horizontal="center"/>
    </xf>
    <xf numFmtId="0" fontId="51" fillId="2" borderId="17" xfId="0" applyFont="1" applyFill="1" applyBorder="1" applyAlignment="1" applyProtection="1">
      <alignment horizontal="center"/>
    </xf>
    <xf numFmtId="0" fontId="14" fillId="0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5">
    <dxf>
      <font>
        <color auto="1"/>
      </font>
      <fill>
        <patternFill>
          <bgColor rgb="FFFFFF00"/>
        </patternFill>
      </fill>
    </dxf>
    <dxf>
      <fill>
        <patternFill>
          <bgColor indexed="43"/>
        </patternFill>
      </fill>
    </dxf>
    <dxf>
      <font>
        <b/>
        <i val="0"/>
        <u val="none"/>
        <color auto="1"/>
      </font>
      <fill>
        <patternFill>
          <bgColor rgb="FF92D050"/>
        </patternFill>
      </fill>
    </dxf>
    <dxf>
      <fill>
        <patternFill>
          <bgColor indexed="34"/>
        </patternFill>
      </fill>
    </dxf>
    <dxf>
      <fill>
        <patternFill>
          <bgColor indexed="34"/>
        </patternFill>
      </fill>
      <border>
        <left style="dashDot">
          <color indexed="64"/>
        </left>
        <right style="dashDot">
          <color indexed="64"/>
        </right>
        <top style="dashDot">
          <color indexed="64"/>
        </top>
        <bottom style="dashDot">
          <color indexed="64"/>
        </bottom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790575</xdr:colOff>
      <xdr:row>0</xdr:row>
      <xdr:rowOff>152400</xdr:rowOff>
    </xdr:from>
    <xdr:to>
      <xdr:col>10</xdr:col>
      <xdr:colOff>866775</xdr:colOff>
      <xdr:row>2</xdr:row>
      <xdr:rowOff>0</xdr:rowOff>
    </xdr:to>
    <xdr:sp macro="" textlink="">
      <xdr:nvSpPr>
        <xdr:cNvPr id="2049" name="Text Box 93"/>
        <xdr:cNvSpPr txBox="1">
          <a:spLocks noChangeArrowheads="1"/>
        </xdr:cNvSpPr>
      </xdr:nvSpPr>
      <xdr:spPr bwMode="auto">
        <a:xfrm>
          <a:off x="12411075" y="1524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428625</xdr:colOff>
      <xdr:row>3</xdr:row>
      <xdr:rowOff>28575</xdr:rowOff>
    </xdr:from>
    <xdr:to>
      <xdr:col>10</xdr:col>
      <xdr:colOff>504825</xdr:colOff>
      <xdr:row>4</xdr:row>
      <xdr:rowOff>47625</xdr:rowOff>
    </xdr:to>
    <xdr:sp macro="" textlink="">
      <xdr:nvSpPr>
        <xdr:cNvPr id="2050" name="Text Box 95"/>
        <xdr:cNvSpPr txBox="1">
          <a:spLocks noChangeArrowheads="1"/>
        </xdr:cNvSpPr>
      </xdr:nvSpPr>
      <xdr:spPr bwMode="auto">
        <a:xfrm>
          <a:off x="12049125" y="6096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866775</xdr:colOff>
      <xdr:row>0</xdr:row>
      <xdr:rowOff>95250</xdr:rowOff>
    </xdr:from>
    <xdr:to>
      <xdr:col>11</xdr:col>
      <xdr:colOff>66675</xdr:colOff>
      <xdr:row>4</xdr:row>
      <xdr:rowOff>161925</xdr:rowOff>
    </xdr:to>
    <xdr:sp macro="" textlink="">
      <xdr:nvSpPr>
        <xdr:cNvPr id="2051" name="Text Box 3"/>
        <xdr:cNvSpPr txBox="1">
          <a:spLocks noChangeArrowheads="1"/>
        </xdr:cNvSpPr>
      </xdr:nvSpPr>
      <xdr:spPr bwMode="auto">
        <a:xfrm>
          <a:off x="6696075" y="95250"/>
          <a:ext cx="7524750" cy="847725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le souci 2 ta cellule en Q4 était au format Texte (la macro en a besoin pour y placer une formule)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ffichage-ephemere-t36619.html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hist-geo.com/Localiser/Departement/Eure-27.php" TargetMode="External"/><Relationship Id="rId21" Type="http://schemas.openxmlformats.org/officeDocument/2006/relationships/hyperlink" Target="http://www.hist-geo.com/Localiser/Departement/Cotes-d-Armor-22.php" TargetMode="External"/><Relationship Id="rId34" Type="http://schemas.openxmlformats.org/officeDocument/2006/relationships/hyperlink" Target="http://www.hist-geo.com/Localiser/Departement/Ille-et-Vilaine-35.php" TargetMode="External"/><Relationship Id="rId42" Type="http://schemas.openxmlformats.org/officeDocument/2006/relationships/hyperlink" Target="http://www.hist-geo.com/Localiser/Departement/Haute-Loire-43.php" TargetMode="External"/><Relationship Id="rId47" Type="http://schemas.openxmlformats.org/officeDocument/2006/relationships/hyperlink" Target="http://www.hist-geo.com/Localiser/Departement/Lozere-48.php" TargetMode="External"/><Relationship Id="rId50" Type="http://schemas.openxmlformats.org/officeDocument/2006/relationships/hyperlink" Target="http://www.hist-geo.com/Localiser/Departement/Marne-51.php" TargetMode="External"/><Relationship Id="rId55" Type="http://schemas.openxmlformats.org/officeDocument/2006/relationships/hyperlink" Target="http://www.hist-geo.com/Localiser/Departement/Morbihan-56.php" TargetMode="External"/><Relationship Id="rId63" Type="http://schemas.openxmlformats.org/officeDocument/2006/relationships/hyperlink" Target="http://www.hist-geo.com/Localiser/Departement/Pyrenees-Atlantiques-64.php" TargetMode="External"/><Relationship Id="rId68" Type="http://schemas.openxmlformats.org/officeDocument/2006/relationships/hyperlink" Target="http://www.hist-geo.com/Localiser/Departement/Rhone-69.php" TargetMode="External"/><Relationship Id="rId76" Type="http://schemas.openxmlformats.org/officeDocument/2006/relationships/hyperlink" Target="http://www.hist-geo.com/Localiser/Departement/Seine-et-Marne-77.php" TargetMode="External"/><Relationship Id="rId84" Type="http://schemas.openxmlformats.org/officeDocument/2006/relationships/hyperlink" Target="http://www.hist-geo.com/Localiser/Departement/Vendee-85.php" TargetMode="External"/><Relationship Id="rId89" Type="http://schemas.openxmlformats.org/officeDocument/2006/relationships/hyperlink" Target="http://www.hist-geo.com/Localiser/Departement/Territoire-de-Belfort-90.php" TargetMode="External"/><Relationship Id="rId97" Type="http://schemas.openxmlformats.org/officeDocument/2006/relationships/printerSettings" Target="../printerSettings/printerSettings2.bin"/><Relationship Id="rId7" Type="http://schemas.openxmlformats.org/officeDocument/2006/relationships/hyperlink" Target="http://www.hist-geo.com/Localiser/Departement/Ardeche-07.php" TargetMode="External"/><Relationship Id="rId71" Type="http://schemas.openxmlformats.org/officeDocument/2006/relationships/hyperlink" Target="http://www.hist-geo.com/Localiser/Departement/Sarthe-72.php" TargetMode="External"/><Relationship Id="rId92" Type="http://schemas.openxmlformats.org/officeDocument/2006/relationships/hyperlink" Target="http://www.hist-geo.com/Localiser/Departement/Seine-Saint-Denis-93.php" TargetMode="External"/><Relationship Id="rId2" Type="http://schemas.openxmlformats.org/officeDocument/2006/relationships/hyperlink" Target="http://www.hist-geo.com/Localiser/Departement/Aisne-02.php" TargetMode="External"/><Relationship Id="rId16" Type="http://schemas.openxmlformats.org/officeDocument/2006/relationships/hyperlink" Target="http://www.hist-geo.com/Localiser/Departement/Charente-16.php" TargetMode="External"/><Relationship Id="rId29" Type="http://schemas.openxmlformats.org/officeDocument/2006/relationships/hyperlink" Target="http://www.hist-geo.com/Localiser/Departement/Gard-30.php" TargetMode="External"/><Relationship Id="rId11" Type="http://schemas.openxmlformats.org/officeDocument/2006/relationships/hyperlink" Target="http://www.hist-geo.com/Localiser/Departement/Aude-11.php" TargetMode="External"/><Relationship Id="rId24" Type="http://schemas.openxmlformats.org/officeDocument/2006/relationships/hyperlink" Target="http://www.hist-geo.com/Localiser/Departement/Doubs-25.php" TargetMode="External"/><Relationship Id="rId32" Type="http://schemas.openxmlformats.org/officeDocument/2006/relationships/hyperlink" Target="http://www.hist-geo.com/Localiser/Departement/Gironde-33.php" TargetMode="External"/><Relationship Id="rId37" Type="http://schemas.openxmlformats.org/officeDocument/2006/relationships/hyperlink" Target="http://www.hist-geo.com/Localiser/Departement/Isere-38.php" TargetMode="External"/><Relationship Id="rId40" Type="http://schemas.openxmlformats.org/officeDocument/2006/relationships/hyperlink" Target="http://www.hist-geo.com/Localiser/Departement/Loir-et-Cher-41.php" TargetMode="External"/><Relationship Id="rId45" Type="http://schemas.openxmlformats.org/officeDocument/2006/relationships/hyperlink" Target="http://www.hist-geo.com/Localiser/Departement/Lot-46.php" TargetMode="External"/><Relationship Id="rId53" Type="http://schemas.openxmlformats.org/officeDocument/2006/relationships/hyperlink" Target="http://www.hist-geo.com/Localiser/Departement/Meurthe-et-Moselle-54.php" TargetMode="External"/><Relationship Id="rId58" Type="http://schemas.openxmlformats.org/officeDocument/2006/relationships/hyperlink" Target="http://www.hist-geo.com/Localiser/Departement/Nord-59.php" TargetMode="External"/><Relationship Id="rId66" Type="http://schemas.openxmlformats.org/officeDocument/2006/relationships/hyperlink" Target="http://www.hist-geo.com/Localiser/Departement/Bas-Rhin-67.php" TargetMode="External"/><Relationship Id="rId74" Type="http://schemas.openxmlformats.org/officeDocument/2006/relationships/hyperlink" Target="http://www.hist-geo.com/Localiser/Departement/Paris-75.php" TargetMode="External"/><Relationship Id="rId79" Type="http://schemas.openxmlformats.org/officeDocument/2006/relationships/hyperlink" Target="http://www.hist-geo.com/Localiser/Departement/Somme-80.php" TargetMode="External"/><Relationship Id="rId87" Type="http://schemas.openxmlformats.org/officeDocument/2006/relationships/hyperlink" Target="http://www.hist-geo.com/Localiser/Departement/Vosges-88.php" TargetMode="External"/><Relationship Id="rId5" Type="http://schemas.openxmlformats.org/officeDocument/2006/relationships/hyperlink" Target="http://www.hist-geo.com/Localiser/Departement/Hautes-Alpes-05.php" TargetMode="External"/><Relationship Id="rId61" Type="http://schemas.openxmlformats.org/officeDocument/2006/relationships/hyperlink" Target="http://www.hist-geo.com/Localiser/Departement/Pas-de-Calais-62.php" TargetMode="External"/><Relationship Id="rId82" Type="http://schemas.openxmlformats.org/officeDocument/2006/relationships/hyperlink" Target="http://www.hist-geo.com/Localiser/Departement/Var-83.php" TargetMode="External"/><Relationship Id="rId90" Type="http://schemas.openxmlformats.org/officeDocument/2006/relationships/hyperlink" Target="http://www.hist-geo.com/Localiser/Departement/Essonne-91.php" TargetMode="External"/><Relationship Id="rId95" Type="http://schemas.openxmlformats.org/officeDocument/2006/relationships/hyperlink" Target="http://www.hist-geo.com/Localiser/Departement/Corse-du-Sud-2A.php" TargetMode="External"/><Relationship Id="rId19" Type="http://schemas.openxmlformats.org/officeDocument/2006/relationships/hyperlink" Target="http://www.hist-geo.com/Localiser/Departement/Correze-19.php" TargetMode="External"/><Relationship Id="rId14" Type="http://schemas.openxmlformats.org/officeDocument/2006/relationships/hyperlink" Target="http://www.hist-geo.com/Localiser/Departement/Calvados-14.php" TargetMode="External"/><Relationship Id="rId22" Type="http://schemas.openxmlformats.org/officeDocument/2006/relationships/hyperlink" Target="http://www.hist-geo.com/Localiser/Departement/Creuse-23.php" TargetMode="External"/><Relationship Id="rId27" Type="http://schemas.openxmlformats.org/officeDocument/2006/relationships/hyperlink" Target="http://www.hist-geo.com/Localiser/Departement/Eure-et-Loir-28.php" TargetMode="External"/><Relationship Id="rId30" Type="http://schemas.openxmlformats.org/officeDocument/2006/relationships/hyperlink" Target="http://www.hist-geo.com/Localiser/Departement/Haute-Garonne-31.php" TargetMode="External"/><Relationship Id="rId35" Type="http://schemas.openxmlformats.org/officeDocument/2006/relationships/hyperlink" Target="http://www.hist-geo.com/Localiser/Departement/Indre-36.php" TargetMode="External"/><Relationship Id="rId43" Type="http://schemas.openxmlformats.org/officeDocument/2006/relationships/hyperlink" Target="http://www.hist-geo.com/Localiser/Departement/Loire-Atlantique-44.php" TargetMode="External"/><Relationship Id="rId48" Type="http://schemas.openxmlformats.org/officeDocument/2006/relationships/hyperlink" Target="http://www.hist-geo.com/Localiser/Departement/Maine-et-Loire-49.php" TargetMode="External"/><Relationship Id="rId56" Type="http://schemas.openxmlformats.org/officeDocument/2006/relationships/hyperlink" Target="http://www.hist-geo.com/Localiser/Departement/Moselle-57.php" TargetMode="External"/><Relationship Id="rId64" Type="http://schemas.openxmlformats.org/officeDocument/2006/relationships/hyperlink" Target="http://www.hist-geo.com/Localiser/Departement/Hautes-Pyrenees-65.php" TargetMode="External"/><Relationship Id="rId69" Type="http://schemas.openxmlformats.org/officeDocument/2006/relationships/hyperlink" Target="http://www.hist-geo.com/Localiser/Departement/Haute-Saone-70.php" TargetMode="External"/><Relationship Id="rId77" Type="http://schemas.openxmlformats.org/officeDocument/2006/relationships/hyperlink" Target="http://www.hist-geo.com/Localiser/Departement/Yvelines-78.php" TargetMode="External"/><Relationship Id="rId8" Type="http://schemas.openxmlformats.org/officeDocument/2006/relationships/hyperlink" Target="http://www.hist-geo.com/Localiser/Departement/Ardennes-08.php" TargetMode="External"/><Relationship Id="rId51" Type="http://schemas.openxmlformats.org/officeDocument/2006/relationships/hyperlink" Target="http://www.hist-geo.com/Localiser/Departement/Haute-Marne-52.php" TargetMode="External"/><Relationship Id="rId72" Type="http://schemas.openxmlformats.org/officeDocument/2006/relationships/hyperlink" Target="http://www.hist-geo.com/Localiser/Departement/Savoie-73.php" TargetMode="External"/><Relationship Id="rId80" Type="http://schemas.openxmlformats.org/officeDocument/2006/relationships/hyperlink" Target="http://www.hist-geo.com/Localiser/Departement/Tarn-81.php" TargetMode="External"/><Relationship Id="rId85" Type="http://schemas.openxmlformats.org/officeDocument/2006/relationships/hyperlink" Target="http://www.hist-geo.com/Localiser/Departement/Vienne-86.php" TargetMode="External"/><Relationship Id="rId93" Type="http://schemas.openxmlformats.org/officeDocument/2006/relationships/hyperlink" Target="http://www.hist-geo.com/Localiser/Departement/Val-de-Marne-94.php" TargetMode="External"/><Relationship Id="rId98" Type="http://schemas.openxmlformats.org/officeDocument/2006/relationships/vmlDrawing" Target="../drawings/vmlDrawing1.vml"/><Relationship Id="rId3" Type="http://schemas.openxmlformats.org/officeDocument/2006/relationships/hyperlink" Target="http://www.hist-geo.com/Localiser/Departement/Allier-03.php" TargetMode="External"/><Relationship Id="rId12" Type="http://schemas.openxmlformats.org/officeDocument/2006/relationships/hyperlink" Target="http://www.hist-geo.com/Localiser/Departement/Aveyron-12.php" TargetMode="External"/><Relationship Id="rId17" Type="http://schemas.openxmlformats.org/officeDocument/2006/relationships/hyperlink" Target="http://www.hist-geo.com/Localiser/Departement/Charente-Maritime-17.php" TargetMode="External"/><Relationship Id="rId25" Type="http://schemas.openxmlformats.org/officeDocument/2006/relationships/hyperlink" Target="http://www.hist-geo.com/Localiser/Departement/Drome-26.php" TargetMode="External"/><Relationship Id="rId33" Type="http://schemas.openxmlformats.org/officeDocument/2006/relationships/hyperlink" Target="http://www.hist-geo.com/Localiser/Departement/Herault-34.php" TargetMode="External"/><Relationship Id="rId38" Type="http://schemas.openxmlformats.org/officeDocument/2006/relationships/hyperlink" Target="http://www.hist-geo.com/Localiser/Departement/Jura-39.php" TargetMode="External"/><Relationship Id="rId46" Type="http://schemas.openxmlformats.org/officeDocument/2006/relationships/hyperlink" Target="http://www.hist-geo.com/Localiser/Departement/Lot-et-Garonne-47.php" TargetMode="External"/><Relationship Id="rId59" Type="http://schemas.openxmlformats.org/officeDocument/2006/relationships/hyperlink" Target="http://www.hist-geo.com/Localiser/Departement/Oise-60.php" TargetMode="External"/><Relationship Id="rId67" Type="http://schemas.openxmlformats.org/officeDocument/2006/relationships/hyperlink" Target="http://www.hist-geo.com/Localiser/Departement/Haut-Rhin-68.php" TargetMode="External"/><Relationship Id="rId20" Type="http://schemas.openxmlformats.org/officeDocument/2006/relationships/hyperlink" Target="http://www.hist-geo.com/Localiser/Departement/Cote-d-Or-21.php" TargetMode="External"/><Relationship Id="rId41" Type="http://schemas.openxmlformats.org/officeDocument/2006/relationships/hyperlink" Target="http://www.hist-geo.com/Localiser/Departement/Loire-42.php" TargetMode="External"/><Relationship Id="rId54" Type="http://schemas.openxmlformats.org/officeDocument/2006/relationships/hyperlink" Target="http://www.hist-geo.com/Localiser/Departement/Meuse-55.php" TargetMode="External"/><Relationship Id="rId62" Type="http://schemas.openxmlformats.org/officeDocument/2006/relationships/hyperlink" Target="http://www.hist-geo.com/Localiser/Departement/Puy-de-Dome-63.php" TargetMode="External"/><Relationship Id="rId70" Type="http://schemas.openxmlformats.org/officeDocument/2006/relationships/hyperlink" Target="http://www.hist-geo.com/Localiser/Departement/Saone-et-Loire-71.php" TargetMode="External"/><Relationship Id="rId75" Type="http://schemas.openxmlformats.org/officeDocument/2006/relationships/hyperlink" Target="http://www.hist-geo.com/Localiser/Departement/Seine-Maritime-76.php" TargetMode="External"/><Relationship Id="rId83" Type="http://schemas.openxmlformats.org/officeDocument/2006/relationships/hyperlink" Target="http://www.hist-geo.com/Localiser/Departement/Vaucluse-84.php" TargetMode="External"/><Relationship Id="rId88" Type="http://schemas.openxmlformats.org/officeDocument/2006/relationships/hyperlink" Target="http://www.hist-geo.com/Localiser/Departement/Yonne-89.php" TargetMode="External"/><Relationship Id="rId91" Type="http://schemas.openxmlformats.org/officeDocument/2006/relationships/hyperlink" Target="http://www.hist-geo.com/Localiser/Departement/Hauts-de-Seine-92.php" TargetMode="External"/><Relationship Id="rId96" Type="http://schemas.openxmlformats.org/officeDocument/2006/relationships/hyperlink" Target="http://www.hist-geo.com/Localiser/Departement/Haute-Corse-2B.php" TargetMode="External"/><Relationship Id="rId1" Type="http://schemas.openxmlformats.org/officeDocument/2006/relationships/hyperlink" Target="http://www.hist-geo.com/Localiser/Departement/Ain-01.php" TargetMode="External"/><Relationship Id="rId6" Type="http://schemas.openxmlformats.org/officeDocument/2006/relationships/hyperlink" Target="http://www.hist-geo.com/Localiser/Departement/Alpes-Maritimes-06.php" TargetMode="External"/><Relationship Id="rId15" Type="http://schemas.openxmlformats.org/officeDocument/2006/relationships/hyperlink" Target="http://www.hist-geo.com/Localiser/Departement/Cantal-15.php" TargetMode="External"/><Relationship Id="rId23" Type="http://schemas.openxmlformats.org/officeDocument/2006/relationships/hyperlink" Target="http://www.hist-geo.com/Localiser/Departement/Dordogne-24.php" TargetMode="External"/><Relationship Id="rId28" Type="http://schemas.openxmlformats.org/officeDocument/2006/relationships/hyperlink" Target="http://www.hist-geo.com/Localiser/Departement/Finistere-29.php" TargetMode="External"/><Relationship Id="rId36" Type="http://schemas.openxmlformats.org/officeDocument/2006/relationships/hyperlink" Target="http://www.hist-geo.com/Localiser/Departement/Indre-et-Loire-37.php" TargetMode="External"/><Relationship Id="rId49" Type="http://schemas.openxmlformats.org/officeDocument/2006/relationships/hyperlink" Target="http://www.hist-geo.com/Localiser/Departement/Manche-50.php" TargetMode="External"/><Relationship Id="rId57" Type="http://schemas.openxmlformats.org/officeDocument/2006/relationships/hyperlink" Target="http://www.hist-geo.com/Localiser/Departement/Nievre-58.php" TargetMode="External"/><Relationship Id="rId10" Type="http://schemas.openxmlformats.org/officeDocument/2006/relationships/hyperlink" Target="http://www.hist-geo.com/Localiser/Departement/Aube-10.php" TargetMode="External"/><Relationship Id="rId31" Type="http://schemas.openxmlformats.org/officeDocument/2006/relationships/hyperlink" Target="http://www.hist-geo.com/Localiser/Departement/Gers-32.php" TargetMode="External"/><Relationship Id="rId44" Type="http://schemas.openxmlformats.org/officeDocument/2006/relationships/hyperlink" Target="http://www.hist-geo.com/Localiser/Departement/Loiret-45.php" TargetMode="External"/><Relationship Id="rId52" Type="http://schemas.openxmlformats.org/officeDocument/2006/relationships/hyperlink" Target="http://www.hist-geo.com/Localiser/Departement/Mayenne-53.php" TargetMode="External"/><Relationship Id="rId60" Type="http://schemas.openxmlformats.org/officeDocument/2006/relationships/hyperlink" Target="http://www.hist-geo.com/Localiser/Departement/Orne-61.php" TargetMode="External"/><Relationship Id="rId65" Type="http://schemas.openxmlformats.org/officeDocument/2006/relationships/hyperlink" Target="http://www.hist-geo.com/Localiser/Departement/Pyrenees-Orientales-66.php" TargetMode="External"/><Relationship Id="rId73" Type="http://schemas.openxmlformats.org/officeDocument/2006/relationships/hyperlink" Target="http://www.hist-geo.com/Localiser/Departement/Haute-Savoie-74.php" TargetMode="External"/><Relationship Id="rId78" Type="http://schemas.openxmlformats.org/officeDocument/2006/relationships/hyperlink" Target="http://www.hist-geo.com/Localiser/Departement/Deux-Sevres-79.php" TargetMode="External"/><Relationship Id="rId81" Type="http://schemas.openxmlformats.org/officeDocument/2006/relationships/hyperlink" Target="http://www.hist-geo.com/Localiser/Departement/Tarn-et-Garonne-82.php" TargetMode="External"/><Relationship Id="rId86" Type="http://schemas.openxmlformats.org/officeDocument/2006/relationships/hyperlink" Target="http://www.hist-geo.com/Localiser/Departement/Haute-Vienne-87.php" TargetMode="External"/><Relationship Id="rId94" Type="http://schemas.openxmlformats.org/officeDocument/2006/relationships/hyperlink" Target="http://www.hist-geo.com/Localiser/Departement/Val-d-Oise-95.php" TargetMode="External"/><Relationship Id="rId99" Type="http://schemas.openxmlformats.org/officeDocument/2006/relationships/comments" Target="../comments1.xml"/><Relationship Id="rId4" Type="http://schemas.openxmlformats.org/officeDocument/2006/relationships/hyperlink" Target="http://www.hist-geo.com/Localiser/Departement/Alpes-de-Hautes-Provence-04.php" TargetMode="External"/><Relationship Id="rId9" Type="http://schemas.openxmlformats.org/officeDocument/2006/relationships/hyperlink" Target="http://www.hist-geo.com/Localiser/Departement/Ariege-09.php" TargetMode="External"/><Relationship Id="rId13" Type="http://schemas.openxmlformats.org/officeDocument/2006/relationships/hyperlink" Target="http://www.hist-geo.com/Localiser/Departement/Bouches-du-Rhone-13.php" TargetMode="External"/><Relationship Id="rId18" Type="http://schemas.openxmlformats.org/officeDocument/2006/relationships/hyperlink" Target="http://www.hist-geo.com/Localiser/Departement/Cher-18.php" TargetMode="External"/><Relationship Id="rId39" Type="http://schemas.openxmlformats.org/officeDocument/2006/relationships/hyperlink" Target="http://www.hist-geo.com/Localiser/Departement/Landes-40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indexed="57"/>
  </sheetPr>
  <dimension ref="A1:AA302"/>
  <sheetViews>
    <sheetView tabSelected="1" zoomScaleNormal="100" zoomScaleSheetLayoutView="100" workbookViewId="0">
      <pane ySplit="9" topLeftCell="A43" activePane="bottomLeft" state="frozen"/>
      <selection pane="bottomLeft" activeCell="I51" sqref="I51"/>
    </sheetView>
  </sheetViews>
  <sheetFormatPr baseColWidth="10" defaultRowHeight="15"/>
  <cols>
    <col min="1" max="1" width="5.85546875" style="30" customWidth="1"/>
    <col min="2" max="2" width="13.85546875" style="108" customWidth="1"/>
    <col min="3" max="3" width="20.42578125" style="108" customWidth="1"/>
    <col min="4" max="4" width="17.7109375" style="108" customWidth="1"/>
    <col min="5" max="5" width="17.5703125" style="24" customWidth="1"/>
    <col min="6" max="6" width="12" style="24" customWidth="1"/>
    <col min="7" max="7" width="21.5703125" style="24" customWidth="1"/>
    <col min="8" max="8" width="14.5703125" style="24" customWidth="1"/>
    <col min="9" max="9" width="36.7109375" style="125" bestFit="1" customWidth="1"/>
    <col min="10" max="10" width="14" style="30" customWidth="1"/>
    <col min="11" max="11" width="38" style="24" customWidth="1"/>
    <col min="12" max="12" width="36.42578125" style="61" customWidth="1"/>
    <col min="13" max="13" width="16.140625" style="30" customWidth="1"/>
    <col min="14" max="14" width="14.140625" style="30" customWidth="1"/>
    <col min="15" max="15" width="12.7109375" style="30" bestFit="1" customWidth="1"/>
    <col min="16" max="16" width="11.85546875" style="24" customWidth="1"/>
    <col min="17" max="17" width="8.7109375" style="162" customWidth="1"/>
    <col min="18" max="18" width="11.5703125" style="24" customWidth="1"/>
    <col min="19" max="19" width="7.42578125" style="24" customWidth="1"/>
    <col min="20" max="20" width="18.28515625" style="52" customWidth="1"/>
    <col min="21" max="21" width="8.85546875" style="52" customWidth="1"/>
    <col min="22" max="22" width="44.7109375" style="29" customWidth="1"/>
    <col min="23" max="16384" width="11.42578125" style="24"/>
  </cols>
  <sheetData>
    <row r="1" spans="1:23">
      <c r="A1" s="174" t="s">
        <v>158</v>
      </c>
      <c r="B1" s="174"/>
      <c r="C1" s="109" t="s">
        <v>150</v>
      </c>
      <c r="D1" s="109" t="s">
        <v>138</v>
      </c>
      <c r="E1" s="28" t="s">
        <v>139</v>
      </c>
      <c r="G1" s="171" t="s">
        <v>175</v>
      </c>
      <c r="I1" s="173" t="s">
        <v>185</v>
      </c>
      <c r="J1" s="159"/>
      <c r="K1" s="167"/>
      <c r="L1" s="171" t="s">
        <v>179</v>
      </c>
      <c r="T1" s="48"/>
      <c r="U1" s="48"/>
      <c r="W1"/>
    </row>
    <row r="2" spans="1:23">
      <c r="A2" s="33"/>
      <c r="B2" s="110" t="s">
        <v>159</v>
      </c>
      <c r="C2" s="111" t="s">
        <v>172</v>
      </c>
      <c r="D2" s="109" t="s">
        <v>144</v>
      </c>
      <c r="E2" s="28" t="s">
        <v>145</v>
      </c>
      <c r="G2" s="168" t="s">
        <v>176</v>
      </c>
      <c r="J2" s="158"/>
      <c r="K2" s="31"/>
      <c r="L2" s="168" t="s">
        <v>180</v>
      </c>
      <c r="O2" s="84"/>
      <c r="R2" s="87" t="s">
        <v>165</v>
      </c>
      <c r="T2" s="48"/>
      <c r="U2" s="48"/>
    </row>
    <row r="3" spans="1:23" ht="15.75" thickBot="1">
      <c r="B3" s="109" t="s">
        <v>140</v>
      </c>
      <c r="C3" s="109" t="s">
        <v>141</v>
      </c>
      <c r="D3" s="109" t="s">
        <v>142</v>
      </c>
      <c r="E3" s="28" t="s">
        <v>143</v>
      </c>
      <c r="G3" s="169" t="s">
        <v>178</v>
      </c>
      <c r="I3" s="126"/>
      <c r="K3" s="138"/>
      <c r="L3" s="169" t="s">
        <v>181</v>
      </c>
      <c r="N3" s="85"/>
      <c r="O3" s="85"/>
      <c r="P3" s="76"/>
      <c r="R3" s="157"/>
      <c r="S3" s="59" t="s">
        <v>166</v>
      </c>
      <c r="T3" s="48"/>
      <c r="U3" s="48"/>
    </row>
    <row r="4" spans="1:23" ht="15.75" thickBot="1">
      <c r="B4" s="109" t="s">
        <v>146</v>
      </c>
      <c r="C4" s="109" t="s">
        <v>147</v>
      </c>
      <c r="D4" s="109" t="s">
        <v>148</v>
      </c>
      <c r="E4" s="28" t="s">
        <v>149</v>
      </c>
      <c r="G4" s="170" t="s">
        <v>184</v>
      </c>
      <c r="K4" s="138"/>
      <c r="L4" s="170" t="s">
        <v>182</v>
      </c>
      <c r="Q4"/>
      <c r="R4" s="83" t="str">
        <f>IF(R3="","",SUMPRODUCT(N(R14:R301&gt;=R3)))</f>
        <v/>
      </c>
      <c r="S4" s="86" t="s">
        <v>167</v>
      </c>
      <c r="T4" s="48"/>
      <c r="U4" s="48"/>
    </row>
    <row r="5" spans="1:23" ht="16.5" thickTop="1" thickBot="1">
      <c r="A5" s="70"/>
      <c r="B5" s="70"/>
      <c r="C5" s="44"/>
      <c r="D5" s="42"/>
      <c r="E5" s="42"/>
      <c r="G5" s="170" t="s">
        <v>177</v>
      </c>
      <c r="I5" s="127"/>
      <c r="K5" s="31"/>
      <c r="L5" s="172" t="s">
        <v>183</v>
      </c>
      <c r="T5" s="48"/>
      <c r="U5" s="48"/>
    </row>
    <row r="6" spans="1:23" ht="16.5" thickTop="1" thickBot="1">
      <c r="A6" s="71"/>
      <c r="B6" s="71"/>
      <c r="C6" s="112"/>
      <c r="D6" s="113"/>
      <c r="E6" s="43"/>
      <c r="K6" s="31"/>
      <c r="T6" s="48"/>
      <c r="U6" s="48"/>
    </row>
    <row r="7" spans="1:23" ht="24.75" thickTop="1" thickBot="1">
      <c r="A7" s="181"/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2"/>
      <c r="T7" s="182"/>
      <c r="U7" s="182"/>
      <c r="V7" s="183"/>
    </row>
    <row r="8" spans="1:23" ht="17.25" thickTop="1" thickBot="1">
      <c r="A8" s="179" t="s">
        <v>19</v>
      </c>
      <c r="B8" s="180"/>
      <c r="C8" s="114">
        <f>SUMPRODUCT(COUNTIF(A12:A301,{"A*";"B*";"V*";"D*"}))</f>
        <v>259</v>
      </c>
      <c r="D8" s="177" t="s">
        <v>20</v>
      </c>
      <c r="E8" s="178"/>
      <c r="F8" s="32"/>
      <c r="I8" s="128" t="s">
        <v>136</v>
      </c>
      <c r="J8" s="132">
        <f>SUMPRODUCT(($A$12:$A$300={"A","B","V","D","Da"})*($U$12:$U$300=$I$9))</f>
        <v>38</v>
      </c>
      <c r="K8" s="56" t="s">
        <v>154</v>
      </c>
      <c r="L8" s="93" t="s">
        <v>168</v>
      </c>
      <c r="M8" s="96">
        <f>SUMPRODUCT(($A$12:$A$300={"B"})*($U$12:$U$300=$I$9))</f>
        <v>6</v>
      </c>
      <c r="P8" s="33"/>
      <c r="R8" s="33"/>
      <c r="S8" s="29"/>
      <c r="T8" s="50"/>
      <c r="U8" s="49"/>
    </row>
    <row r="9" spans="1:23" ht="16.5" thickBot="1">
      <c r="A9" s="176">
        <f ca="1">TODAY()</f>
        <v>41312</v>
      </c>
      <c r="B9" s="176"/>
      <c r="C9" s="115">
        <f>SUMPRODUCT(COUNTIF(A12:A301,{"A*";"D*"}))</f>
        <v>216</v>
      </c>
      <c r="D9" s="116" t="s">
        <v>163</v>
      </c>
      <c r="E9" s="77">
        <f>COUNTIF(A12:A301,"V*")</f>
        <v>17</v>
      </c>
      <c r="I9" s="129">
        <v>4</v>
      </c>
      <c r="J9" s="133">
        <f>SUMPRODUCT(($A$12:$A$300={"A","D","Da"})*($U$12:$U$300=$I$9))</f>
        <v>29</v>
      </c>
      <c r="K9" s="94" t="s">
        <v>173</v>
      </c>
      <c r="L9" s="95" t="s">
        <v>169</v>
      </c>
      <c r="M9" s="97">
        <f>SUMPRODUCT(($A$12:$A$300={"V"})*($U$12:$U$300=$I$9))</f>
        <v>3</v>
      </c>
      <c r="S9" s="29"/>
      <c r="T9" s="50"/>
      <c r="U9" s="50"/>
      <c r="V9" s="151"/>
    </row>
    <row r="10" spans="1:23" ht="15.75">
      <c r="B10" s="117" t="s">
        <v>152</v>
      </c>
      <c r="D10" s="116" t="s">
        <v>155</v>
      </c>
      <c r="E10" s="78">
        <f>COUNTIF(A12:A301,"B*")</f>
        <v>26</v>
      </c>
      <c r="G10" s="34" t="s">
        <v>6</v>
      </c>
      <c r="H10" s="34"/>
      <c r="I10" s="130"/>
      <c r="J10" s="92"/>
      <c r="K10" s="90"/>
      <c r="L10" s="91"/>
      <c r="M10" s="92"/>
      <c r="P10" s="33"/>
      <c r="R10" s="33"/>
      <c r="S10" s="175" t="s">
        <v>135</v>
      </c>
      <c r="T10" s="175"/>
      <c r="U10" s="35" t="s">
        <v>136</v>
      </c>
      <c r="V10" s="36"/>
    </row>
    <row r="11" spans="1:23" ht="45">
      <c r="A11" s="36" t="s">
        <v>16</v>
      </c>
      <c r="B11" s="35" t="s">
        <v>3</v>
      </c>
      <c r="C11" s="36" t="s">
        <v>4</v>
      </c>
      <c r="D11" s="37" t="s">
        <v>5</v>
      </c>
      <c r="E11" s="36" t="s">
        <v>14</v>
      </c>
      <c r="F11" s="38" t="s">
        <v>22</v>
      </c>
      <c r="G11" s="35" t="s">
        <v>157</v>
      </c>
      <c r="H11" s="35" t="s">
        <v>156</v>
      </c>
      <c r="I11" s="39" t="s">
        <v>7</v>
      </c>
      <c r="J11" s="35" t="s">
        <v>8</v>
      </c>
      <c r="K11" s="35" t="s">
        <v>9</v>
      </c>
      <c r="L11" s="62" t="s">
        <v>10</v>
      </c>
      <c r="M11" s="35" t="s">
        <v>11</v>
      </c>
      <c r="N11" s="35" t="s">
        <v>13</v>
      </c>
      <c r="O11" s="35" t="s">
        <v>12</v>
      </c>
      <c r="P11" s="35"/>
      <c r="Q11" s="163"/>
      <c r="R11" s="36" t="s">
        <v>15</v>
      </c>
      <c r="S11" s="30" t="s">
        <v>27</v>
      </c>
      <c r="T11" s="35" t="s">
        <v>162</v>
      </c>
      <c r="U11" s="35" t="s">
        <v>27</v>
      </c>
      <c r="V11" s="36" t="s">
        <v>137</v>
      </c>
    </row>
    <row r="12" spans="1:23" s="108" customFormat="1" ht="16.5">
      <c r="A12" s="15" t="s">
        <v>17</v>
      </c>
      <c r="B12" s="72" t="s">
        <v>0</v>
      </c>
      <c r="C12" s="73"/>
      <c r="D12" s="74"/>
      <c r="E12" s="75"/>
      <c r="F12" s="19" t="str">
        <f t="shared" ref="F12:F75" si="0">IF(E12="","",YEAR($A$9)-YEAR(E12))</f>
        <v/>
      </c>
      <c r="G12" s="20"/>
      <c r="H12" s="57"/>
      <c r="I12" s="80"/>
      <c r="J12" s="21">
        <v>78380</v>
      </c>
      <c r="K12" s="16"/>
      <c r="L12" s="17"/>
      <c r="M12" s="15"/>
      <c r="N12" s="15"/>
      <c r="O12" s="15"/>
      <c r="P12" s="16"/>
      <c r="Q12" s="164"/>
      <c r="R12" s="156"/>
      <c r="S12" s="79">
        <f t="shared" ref="S12:S75" si="1">IF(J12="","",IF(LEN(J12)=4,VALUE(LEFT(J12,1)),VALUE(LEFT(J12,2))))</f>
        <v>78</v>
      </c>
      <c r="T12" s="45" t="str">
        <f ca="1">IF(J12="","",HYPERLINK("http://www.hist-geo.com/Localiser/Departement/"&amp;Dept&amp;CHAR(45)&amp;TEXT(S12,"00")&amp;".php",VLOOKUP($S12,Régions!$A$4:$D$99,2,FALSE)))</f>
        <v>Yvelines</v>
      </c>
      <c r="U12" s="155">
        <f ca="1">IF(J12="","",VLOOKUP($S12,Régions!$A$4:$D$99,3,FALSE))</f>
        <v>12</v>
      </c>
      <c r="V12" s="152" t="str">
        <f ca="1">IF(J12="","",VLOOKUP($S12,Régions!$A$4:$D$99,4,FALSE))</f>
        <v>Paris - Ile de France</v>
      </c>
    </row>
    <row r="13" spans="1:23" ht="16.5">
      <c r="A13" s="15" t="s">
        <v>17</v>
      </c>
      <c r="B13" s="16" t="s">
        <v>0</v>
      </c>
      <c r="C13" s="73"/>
      <c r="D13" s="74"/>
      <c r="E13" s="75"/>
      <c r="F13" s="19" t="str">
        <f t="shared" si="0"/>
        <v/>
      </c>
      <c r="G13" s="20"/>
      <c r="H13" s="57"/>
      <c r="I13" s="80"/>
      <c r="J13" s="21">
        <v>78240</v>
      </c>
      <c r="K13" s="16"/>
      <c r="L13" s="139"/>
      <c r="M13" s="15"/>
      <c r="N13" s="15"/>
      <c r="O13" s="15"/>
      <c r="P13" s="22"/>
      <c r="Q13" s="164"/>
      <c r="R13" s="22"/>
      <c r="S13" s="79">
        <f t="shared" si="1"/>
        <v>78</v>
      </c>
      <c r="T13" s="45" t="str">
        <f ca="1">IF(J13="","",HYPERLINK("http://www.hist-geo.com/Localiser/Departement/"&amp;Dept&amp;CHAR(45)&amp;TEXT(S13,"00")&amp;".php",VLOOKUP($S13,Régions!$A$4:$D$99,2,FALSE)))</f>
        <v>Yvelines</v>
      </c>
      <c r="U13" s="46">
        <f ca="1">IF(J13="","",VLOOKUP($S13,Régions!$A$4:$D$99,3,FALSE))</f>
        <v>12</v>
      </c>
      <c r="V13" s="152" t="str">
        <f ca="1">IF(J13="","",VLOOKUP($S13,Régions!$A$4:$D$99,4,FALSE))</f>
        <v>Paris - Ile de France</v>
      </c>
    </row>
    <row r="14" spans="1:23" ht="16.5">
      <c r="A14" s="160" t="s">
        <v>174</v>
      </c>
      <c r="B14" s="99" t="s">
        <v>0</v>
      </c>
      <c r="C14" s="73"/>
      <c r="D14" s="74"/>
      <c r="E14" s="75"/>
      <c r="F14" s="101" t="str">
        <f t="shared" si="0"/>
        <v/>
      </c>
      <c r="G14" s="20"/>
      <c r="H14" s="57"/>
      <c r="I14" s="89"/>
      <c r="J14" s="102">
        <v>13600</v>
      </c>
      <c r="K14" s="99"/>
      <c r="L14" s="140"/>
      <c r="M14" s="98"/>
      <c r="N14" s="98"/>
      <c r="O14" s="98"/>
      <c r="P14" s="104"/>
      <c r="Q14" s="165"/>
      <c r="R14" s="104"/>
      <c r="S14" s="134">
        <f t="shared" si="1"/>
        <v>13</v>
      </c>
      <c r="T14" s="106" t="str">
        <f ca="1">IF(J14="","",HYPERLINK("http://www.hist-geo.com/Localiser/Departement/"&amp;Dept&amp;CHAR(45)&amp;TEXT(S14,"00")&amp;".php",VLOOKUP($S14,Régions!$A$4:$D$99,2,FALSE)))</f>
        <v>Bouches-du-Rhône</v>
      </c>
      <c r="U14" s="107">
        <f ca="1">IF(J14="","",VLOOKUP($S14,Régions!$A$4:$D$99,3,FALSE))</f>
        <v>7</v>
      </c>
      <c r="V14" s="153" t="str">
        <f ca="1">IF(J14="","",VLOOKUP($S14,Régions!$A$4:$D$99,4,FALSE))</f>
        <v>Provence Alpes Côte d'Azur</v>
      </c>
      <c r="W14" s="25"/>
    </row>
    <row r="15" spans="1:23" ht="16.5">
      <c r="A15" s="98" t="s">
        <v>17</v>
      </c>
      <c r="B15" s="99" t="s">
        <v>0</v>
      </c>
      <c r="C15" s="73"/>
      <c r="D15" s="74"/>
      <c r="E15" s="75"/>
      <c r="F15" s="101" t="str">
        <f t="shared" si="0"/>
        <v/>
      </c>
      <c r="G15" s="20"/>
      <c r="H15" s="57"/>
      <c r="I15" s="118"/>
      <c r="J15" s="98">
        <v>31000</v>
      </c>
      <c r="K15" s="99"/>
      <c r="L15" s="100"/>
      <c r="M15" s="98"/>
      <c r="N15" s="98"/>
      <c r="O15" s="98"/>
      <c r="P15" s="99"/>
      <c r="Q15" s="165"/>
      <c r="R15" s="104"/>
      <c r="S15" s="105">
        <f t="shared" si="1"/>
        <v>31</v>
      </c>
      <c r="T15" s="106" t="str">
        <f ca="1">IF(J15="","",HYPERLINK("http://www.hist-geo.com/Localiser/Departement/"&amp;Dept&amp;CHAR(45)&amp;TEXT(S15,"00")&amp;".php",VLOOKUP($S15,Régions!$A$4:$D$99,2,FALSE)))</f>
        <v>Haute-Garonne</v>
      </c>
      <c r="U15" s="107">
        <f ca="1">IF(J15="","",VLOOKUP($S15,Régions!$A$4:$D$99,3,FALSE))</f>
        <v>11</v>
      </c>
      <c r="V15" s="153" t="str">
        <f ca="1">IF(J15="","",VLOOKUP($S15,Régions!$A$4:$D$99,4,FALSE))</f>
        <v>Midi Pyrénnées -Languedoc Roussillon</v>
      </c>
    </row>
    <row r="16" spans="1:23" s="108" customFormat="1" ht="16.5">
      <c r="A16" s="15" t="s">
        <v>17</v>
      </c>
      <c r="B16" s="16" t="s">
        <v>0</v>
      </c>
      <c r="C16" s="73"/>
      <c r="D16" s="74"/>
      <c r="E16" s="75"/>
      <c r="F16" s="19" t="str">
        <f t="shared" si="0"/>
        <v/>
      </c>
      <c r="G16" s="20"/>
      <c r="H16" s="23"/>
      <c r="I16" s="80"/>
      <c r="J16" s="21">
        <v>17000</v>
      </c>
      <c r="K16" s="16"/>
      <c r="L16" s="141"/>
      <c r="M16" s="15"/>
      <c r="N16" s="15"/>
      <c r="O16" s="15"/>
      <c r="P16" s="22"/>
      <c r="Q16" s="164"/>
      <c r="R16" s="22"/>
      <c r="S16" s="47">
        <f t="shared" si="1"/>
        <v>17</v>
      </c>
      <c r="T16" s="45" t="str">
        <f ca="1">IF(J16="","",HYPERLINK("http://www.hist-geo.com/Localiser/Departement/"&amp;Dept&amp;CHAR(45)&amp;TEXT(S16,"00")&amp;".php",VLOOKUP($S16,Régions!$A$4:$D$99,2,FALSE)))</f>
        <v>Charente-Maritime</v>
      </c>
      <c r="U16" s="46">
        <f ca="1">IF(J16="","",VLOOKUP($S16,Régions!$A$4:$D$99,3,FALSE))</f>
        <v>10</v>
      </c>
      <c r="V16" s="152" t="str">
        <f ca="1">IF(J16="","",VLOOKUP($S16,Régions!$A$4:$D$99,4,FALSE))</f>
        <v>Poitou - Charentes-Limousin</v>
      </c>
    </row>
    <row r="17" spans="1:27" s="108" customFormat="1" ht="16.5">
      <c r="A17" s="15" t="s">
        <v>18</v>
      </c>
      <c r="B17" s="99" t="s">
        <v>0</v>
      </c>
      <c r="C17" s="73"/>
      <c r="D17" s="74"/>
      <c r="E17" s="75"/>
      <c r="F17" s="19" t="str">
        <f t="shared" si="0"/>
        <v/>
      </c>
      <c r="G17" s="20"/>
      <c r="H17" s="57"/>
      <c r="I17" s="80"/>
      <c r="J17" s="21">
        <v>56470</v>
      </c>
      <c r="K17" s="16"/>
      <c r="L17" s="142"/>
      <c r="M17" s="15"/>
      <c r="N17" s="15"/>
      <c r="O17" s="15"/>
      <c r="P17" s="22"/>
      <c r="Q17" s="164"/>
      <c r="R17" s="156"/>
      <c r="S17" s="47">
        <f t="shared" si="1"/>
        <v>56</v>
      </c>
      <c r="T17" s="45" t="str">
        <f ca="1">IF(J17="","",HYPERLINK("http://www.hist-geo.com/Localiser/Departement/"&amp;Dept&amp;CHAR(45)&amp;TEXT(S17,"00")&amp;".php",VLOOKUP($S17,Régions!$A$4:$D$99,2,FALSE)))</f>
        <v>Morbihan</v>
      </c>
      <c r="U17" s="46">
        <f ca="1">IF(J17="","",VLOOKUP($S17,Régions!$A$4:$D$99,3,FALSE))</f>
        <v>3</v>
      </c>
      <c r="V17" s="152" t="str">
        <f ca="1">IF(J17="","",VLOOKUP($S17,Régions!$A$4:$D$99,4,FALSE))</f>
        <v>Bretagne - Pays de Loire</v>
      </c>
    </row>
    <row r="18" spans="1:27" ht="16.5">
      <c r="A18" s="15" t="s">
        <v>164</v>
      </c>
      <c r="B18" s="16" t="s">
        <v>1</v>
      </c>
      <c r="C18" s="73"/>
      <c r="D18" s="74"/>
      <c r="E18" s="75"/>
      <c r="F18" s="19" t="str">
        <f t="shared" si="0"/>
        <v/>
      </c>
      <c r="G18" s="20"/>
      <c r="H18" s="57"/>
      <c r="I18" s="80"/>
      <c r="J18" s="21">
        <v>26600</v>
      </c>
      <c r="K18" s="16"/>
      <c r="L18" s="17"/>
      <c r="M18" s="15"/>
      <c r="N18" s="15"/>
      <c r="O18" s="15"/>
      <c r="P18" s="16"/>
      <c r="Q18" s="164"/>
      <c r="R18" s="22"/>
      <c r="S18" s="47">
        <f t="shared" si="1"/>
        <v>26</v>
      </c>
      <c r="T18" s="45" t="str">
        <f ca="1">IF(J18="","",HYPERLINK("http://www.hist-geo.com/Localiser/Departement/"&amp;Dept&amp;CHAR(45)&amp;TEXT(S18,"00")&amp;".php",VLOOKUP($S18,Régions!$A$4:$D$99,2,FALSE)))</f>
        <v>Drôme</v>
      </c>
      <c r="U18" s="46">
        <f ca="1">IF(J18="","",VLOOKUP($S18,Régions!$A$4:$D$99,3,FALSE))</f>
        <v>6</v>
      </c>
      <c r="V18" s="152" t="str">
        <f ca="1">IF(J18="","",VLOOKUP($S18,Régions!$A$4:$D$99,4,FALSE))</f>
        <v>Rhône -  Alpes - Auvergne</v>
      </c>
    </row>
    <row r="19" spans="1:27" ht="16.5">
      <c r="A19" s="15" t="s">
        <v>18</v>
      </c>
      <c r="B19" s="16" t="s">
        <v>0</v>
      </c>
      <c r="C19" s="73"/>
      <c r="D19" s="74"/>
      <c r="E19" s="75"/>
      <c r="F19" s="19" t="str">
        <f t="shared" si="0"/>
        <v/>
      </c>
      <c r="G19" s="16"/>
      <c r="H19" s="58"/>
      <c r="I19" s="81"/>
      <c r="J19" s="15">
        <v>92330</v>
      </c>
      <c r="K19" s="16"/>
      <c r="L19" s="141"/>
      <c r="M19" s="15"/>
      <c r="N19" s="15"/>
      <c r="O19" s="15"/>
      <c r="P19" s="22"/>
      <c r="Q19" s="164"/>
      <c r="R19" s="104"/>
      <c r="S19" s="47">
        <f t="shared" si="1"/>
        <v>92</v>
      </c>
      <c r="T19" s="45" t="str">
        <f ca="1">IF(J19="","",HYPERLINK("http://www.hist-geo.com/Localiser/Departement/"&amp;Dept&amp;CHAR(45)&amp;TEXT(S19,"00")&amp;".php",VLOOKUP($S19,Régions!$A$4:$D$99,2,FALSE)))</f>
        <v>Hauts-de-Seine</v>
      </c>
      <c r="U19" s="46">
        <f ca="1">IF(J19="","",VLOOKUP($S19,Régions!$A$4:$D$99,3,FALSE))</f>
        <v>12</v>
      </c>
      <c r="V19" s="152" t="str">
        <f ca="1">IF(J19="","",VLOOKUP($S19,Régions!$A$4:$D$99,4,FALSE))</f>
        <v>Paris - Ile de France</v>
      </c>
    </row>
    <row r="20" spans="1:27" ht="16.5">
      <c r="A20" s="15" t="s">
        <v>18</v>
      </c>
      <c r="B20" s="16" t="s">
        <v>0</v>
      </c>
      <c r="C20" s="73"/>
      <c r="D20" s="74"/>
      <c r="E20" s="75"/>
      <c r="F20" s="19" t="str">
        <f t="shared" si="0"/>
        <v/>
      </c>
      <c r="G20" s="16"/>
      <c r="H20" s="58"/>
      <c r="I20" s="81"/>
      <c r="J20" s="15">
        <v>24380</v>
      </c>
      <c r="K20" s="16"/>
      <c r="L20" s="141"/>
      <c r="M20" s="15"/>
      <c r="N20" s="15"/>
      <c r="O20" s="15"/>
      <c r="P20" s="22"/>
      <c r="Q20" s="164"/>
      <c r="R20" s="104">
        <v>40891</v>
      </c>
      <c r="S20" s="47">
        <f t="shared" si="1"/>
        <v>24</v>
      </c>
      <c r="T20" s="45" t="str">
        <f ca="1">IF(J20="","",HYPERLINK("http://www.hist-geo.com/Localiser/Departement/"&amp;Dept&amp;CHAR(45)&amp;TEXT(S20,"00")&amp;".php",VLOOKUP($S20,Régions!$A$4:$D$99,2,FALSE)))</f>
        <v>Dordogne</v>
      </c>
      <c r="U20" s="46">
        <f ca="1">IF(J20="","",VLOOKUP($S20,Régions!$A$4:$D$99,3,FALSE))</f>
        <v>9</v>
      </c>
      <c r="V20" s="152" t="str">
        <f ca="1">IF(J20="","",VLOOKUP($S20,Régions!$A$4:$D$99,4,FALSE))</f>
        <v>Aquitaine</v>
      </c>
    </row>
    <row r="21" spans="1:27" ht="16.5">
      <c r="A21" s="15" t="s">
        <v>17</v>
      </c>
      <c r="B21" s="16" t="s">
        <v>0</v>
      </c>
      <c r="C21" s="73"/>
      <c r="D21" s="74"/>
      <c r="E21" s="75"/>
      <c r="F21" s="19" t="str">
        <f t="shared" si="0"/>
        <v/>
      </c>
      <c r="G21" s="20"/>
      <c r="H21" s="57"/>
      <c r="I21" s="80"/>
      <c r="J21" s="21">
        <v>91470</v>
      </c>
      <c r="K21" s="16"/>
      <c r="L21" s="143"/>
      <c r="M21" s="15"/>
      <c r="N21" s="15"/>
      <c r="O21" s="15"/>
      <c r="P21" s="16"/>
      <c r="Q21" s="164"/>
      <c r="R21" s="22"/>
      <c r="S21" s="47">
        <f t="shared" si="1"/>
        <v>91</v>
      </c>
      <c r="T21" s="45" t="str">
        <f ca="1">IF(J21="","",HYPERLINK("http://www.hist-geo.com/Localiser/Departement/"&amp;Dept&amp;CHAR(45)&amp;TEXT(S21,"00")&amp;".php",VLOOKUP($S21,Régions!$A$4:$D$99,2,FALSE)))</f>
        <v>Essonne</v>
      </c>
      <c r="U21" s="46">
        <f ca="1">IF(J21="","",VLOOKUP($S21,Régions!$A$4:$D$99,3,FALSE))</f>
        <v>12</v>
      </c>
      <c r="V21" s="152" t="str">
        <f ca="1">IF(J21="","",VLOOKUP($S21,Régions!$A$4:$D$99,4,FALSE))</f>
        <v>Paris - Ile de France</v>
      </c>
    </row>
    <row r="22" spans="1:27" ht="16.5">
      <c r="A22" s="15" t="s">
        <v>17</v>
      </c>
      <c r="B22" s="16" t="s">
        <v>0</v>
      </c>
      <c r="C22" s="73"/>
      <c r="D22" s="74"/>
      <c r="E22" s="75"/>
      <c r="F22" s="19" t="str">
        <f t="shared" si="0"/>
        <v/>
      </c>
      <c r="G22" s="20"/>
      <c r="H22" s="57"/>
      <c r="I22" s="80"/>
      <c r="J22" s="21">
        <v>45200</v>
      </c>
      <c r="K22" s="16"/>
      <c r="L22" s="17"/>
      <c r="M22" s="15"/>
      <c r="N22" s="15"/>
      <c r="O22" s="15"/>
      <c r="P22" s="22"/>
      <c r="Q22" s="164"/>
      <c r="R22" s="22">
        <v>40866</v>
      </c>
      <c r="S22" s="47">
        <f t="shared" si="1"/>
        <v>45</v>
      </c>
      <c r="T22" s="45" t="str">
        <f ca="1">IF(J22="","",HYPERLINK("http://www.hist-geo.com/Localiser/Departement/"&amp;Dept&amp;CHAR(45)&amp;TEXT(S22,"00")&amp;".php",VLOOKUP($S22,Régions!$A$4:$D$99,2,FALSE)))</f>
        <v>Loiret</v>
      </c>
      <c r="U22" s="46">
        <f ca="1">IF(J22="","",VLOOKUP($S22,Régions!$A$4:$D$99,3,FALSE))</f>
        <v>4</v>
      </c>
      <c r="V22" s="152" t="str">
        <f ca="1">IF(J22="","",VLOOKUP($S22,Régions!$A$4:$D$99,4,FALSE))</f>
        <v>Centre</v>
      </c>
      <c r="W22" s="16"/>
    </row>
    <row r="23" spans="1:27" ht="16.5">
      <c r="A23" s="15" t="s">
        <v>17</v>
      </c>
      <c r="B23" s="16" t="s">
        <v>1</v>
      </c>
      <c r="C23" s="73"/>
      <c r="D23" s="74"/>
      <c r="E23" s="75"/>
      <c r="F23" s="19" t="str">
        <f t="shared" si="0"/>
        <v/>
      </c>
      <c r="G23" s="20"/>
      <c r="H23" s="57"/>
      <c r="I23" s="80"/>
      <c r="J23" s="21">
        <v>29260</v>
      </c>
      <c r="K23" s="16"/>
      <c r="L23" s="141"/>
      <c r="M23" s="15"/>
      <c r="N23" s="15"/>
      <c r="O23" s="15"/>
      <c r="P23" s="22"/>
      <c r="Q23" s="164"/>
      <c r="R23" s="22"/>
      <c r="S23" s="47">
        <f t="shared" si="1"/>
        <v>29</v>
      </c>
      <c r="T23" s="45" t="str">
        <f ca="1">IF(J23="","",HYPERLINK("http://www.hist-geo.com/Localiser/Departement/"&amp;Dept&amp;CHAR(45)&amp;TEXT(S23,"00")&amp;".php",VLOOKUP($S23,Régions!$A$4:$D$99,2,FALSE)))</f>
        <v>Finistère</v>
      </c>
      <c r="U23" s="46">
        <f ca="1">IF(J23="","",VLOOKUP($S23,Régions!$A$4:$D$99,3,FALSE))</f>
        <v>3</v>
      </c>
      <c r="V23" s="152" t="str">
        <f ca="1">IF(J23="","",VLOOKUP($S23,Régions!$A$4:$D$99,4,FALSE))</f>
        <v>Bretagne - Pays de Loire</v>
      </c>
      <c r="W23" s="27"/>
    </row>
    <row r="24" spans="1:27" ht="16.5">
      <c r="A24" s="98" t="s">
        <v>17</v>
      </c>
      <c r="B24" s="122" t="s">
        <v>0</v>
      </c>
      <c r="C24" s="73"/>
      <c r="D24" s="74"/>
      <c r="E24" s="75"/>
      <c r="F24" s="101" t="str">
        <f t="shared" si="0"/>
        <v/>
      </c>
      <c r="G24" s="20"/>
      <c r="H24" s="23"/>
      <c r="I24" s="89"/>
      <c r="J24" s="102">
        <v>74160</v>
      </c>
      <c r="K24" s="99"/>
      <c r="L24" s="140"/>
      <c r="M24" s="98"/>
      <c r="N24" s="98"/>
      <c r="O24" s="98"/>
      <c r="P24" s="104"/>
      <c r="Q24" s="165"/>
      <c r="R24" s="22">
        <v>41198</v>
      </c>
      <c r="S24" s="105">
        <f t="shared" si="1"/>
        <v>74</v>
      </c>
      <c r="T24" s="106" t="str">
        <f ca="1">IF(J24="","",HYPERLINK("http://www.hist-geo.com/Localiser/Departement/"&amp;Dept&amp;CHAR(45)&amp;TEXT(S24,"00")&amp;".php",VLOOKUP($S24,Régions!$A$4:$D$99,2,FALSE)))</f>
        <v>Haute-Savoie</v>
      </c>
      <c r="U24" s="107">
        <f ca="1">IF(J24="","",VLOOKUP($S24,Régions!$A$4:$D$99,3,FALSE))</f>
        <v>6</v>
      </c>
      <c r="V24" s="153" t="str">
        <f ca="1">IF(J24="","",VLOOKUP($S24,Régions!$A$4:$D$99,4,FALSE))</f>
        <v>Rhône -  Alpes - Auvergne</v>
      </c>
      <c r="W24" s="27"/>
    </row>
    <row r="25" spans="1:27" ht="16.5">
      <c r="A25" s="15" t="s">
        <v>17</v>
      </c>
      <c r="B25" s="16" t="s">
        <v>0</v>
      </c>
      <c r="C25" s="73"/>
      <c r="D25" s="74"/>
      <c r="E25" s="75"/>
      <c r="F25" s="19" t="str">
        <f t="shared" si="0"/>
        <v/>
      </c>
      <c r="G25" s="20"/>
      <c r="H25" s="57"/>
      <c r="I25" s="80"/>
      <c r="J25" s="21">
        <v>6160</v>
      </c>
      <c r="K25" s="16"/>
      <c r="L25" s="17"/>
      <c r="M25" s="15"/>
      <c r="N25" s="15"/>
      <c r="O25" s="15"/>
      <c r="P25" s="22"/>
      <c r="Q25" s="164"/>
      <c r="R25" s="22">
        <v>41215</v>
      </c>
      <c r="S25" s="47">
        <f t="shared" si="1"/>
        <v>6</v>
      </c>
      <c r="T25" s="45" t="str">
        <f ca="1">IF(J25="","",HYPERLINK("http://www.hist-geo.com/Localiser/Departement/"&amp;Dept&amp;CHAR(45)&amp;TEXT(S25,"00")&amp;".php",VLOOKUP($S25,Régions!$A$4:$D$99,2,FALSE)))</f>
        <v>Alpes-Maritimes</v>
      </c>
      <c r="U25" s="46">
        <f ca="1">IF(J25="","",VLOOKUP($S25,Régions!$A$4:$D$99,3,FALSE))</f>
        <v>7</v>
      </c>
      <c r="V25" s="152" t="str">
        <f ca="1">IF(J25="","",VLOOKUP($S25,Régions!$A$4:$D$99,4,FALSE))</f>
        <v>Provence Alpes Côte d'Azur</v>
      </c>
      <c r="W25" s="16"/>
    </row>
    <row r="26" spans="1:27" s="108" customFormat="1" ht="16.5">
      <c r="A26" s="15" t="s">
        <v>17</v>
      </c>
      <c r="B26" s="16" t="s">
        <v>0</v>
      </c>
      <c r="C26" s="73"/>
      <c r="D26" s="74"/>
      <c r="E26" s="75"/>
      <c r="F26" s="19" t="str">
        <f t="shared" si="0"/>
        <v/>
      </c>
      <c r="G26" s="20"/>
      <c r="H26" s="57"/>
      <c r="I26" s="80"/>
      <c r="J26" s="21">
        <v>92290</v>
      </c>
      <c r="K26" s="16"/>
      <c r="L26" s="141"/>
      <c r="M26" s="15"/>
      <c r="N26" s="15"/>
      <c r="O26" s="15"/>
      <c r="P26" s="16"/>
      <c r="Q26" s="164"/>
      <c r="R26" s="22"/>
      <c r="S26" s="47">
        <f t="shared" si="1"/>
        <v>92</v>
      </c>
      <c r="T26" s="45" t="str">
        <f ca="1">IF(J26="","",HYPERLINK("http://www.hist-geo.com/Localiser/Departement/"&amp;Dept&amp;CHAR(45)&amp;TEXT(S26,"00")&amp;".php",VLOOKUP($S26,Régions!$A$4:$D$99,2,FALSE)))</f>
        <v>Hauts-de-Seine</v>
      </c>
      <c r="U26" s="46">
        <f ca="1">IF(J26="","",VLOOKUP($S26,Régions!$A$4:$D$99,3,FALSE))</f>
        <v>12</v>
      </c>
      <c r="V26" s="152" t="str">
        <f ca="1">IF(J26="","",VLOOKUP($S26,Régions!$A$4:$D$99,4,FALSE))</f>
        <v>Paris - Ile de France</v>
      </c>
      <c r="W26" s="119"/>
    </row>
    <row r="27" spans="1:27" ht="16.5">
      <c r="A27" s="15" t="s">
        <v>17</v>
      </c>
      <c r="B27" s="16" t="s">
        <v>0</v>
      </c>
      <c r="C27" s="73"/>
      <c r="D27" s="74"/>
      <c r="E27" s="75"/>
      <c r="F27" s="19" t="str">
        <f t="shared" si="0"/>
        <v/>
      </c>
      <c r="G27" s="20"/>
      <c r="H27" s="57"/>
      <c r="I27" s="80"/>
      <c r="J27" s="21">
        <v>69270</v>
      </c>
      <c r="K27" s="16"/>
      <c r="L27" s="17"/>
      <c r="M27" s="15"/>
      <c r="N27" s="15"/>
      <c r="O27" s="15"/>
      <c r="P27" s="16"/>
      <c r="Q27" s="164"/>
      <c r="R27" s="22"/>
      <c r="S27" s="47">
        <f t="shared" si="1"/>
        <v>69</v>
      </c>
      <c r="T27" s="45" t="str">
        <f ca="1">IF(J27="","",HYPERLINK("http://www.hist-geo.com/Localiser/Departement/"&amp;Dept&amp;CHAR(45)&amp;TEXT(S27,"00")&amp;".php",VLOOKUP($S27,Régions!$A$4:$D$99,2,FALSE)))</f>
        <v>Rhône</v>
      </c>
      <c r="U27" s="46">
        <f ca="1">IF(J27="","",VLOOKUP($S27,Régions!$A$4:$D$99,3,FALSE))</f>
        <v>6</v>
      </c>
      <c r="V27" s="152" t="str">
        <f ca="1">IF(J27="","",VLOOKUP($S27,Régions!$A$4:$D$99,4,FALSE))</f>
        <v>Rhône -  Alpes - Auvergne</v>
      </c>
      <c r="W27" s="27"/>
    </row>
    <row r="28" spans="1:27" ht="16.5">
      <c r="A28" s="98" t="s">
        <v>164</v>
      </c>
      <c r="B28" s="99" t="s">
        <v>1</v>
      </c>
      <c r="C28" s="73"/>
      <c r="D28" s="74"/>
      <c r="E28" s="75"/>
      <c r="F28" s="101" t="str">
        <f t="shared" si="0"/>
        <v/>
      </c>
      <c r="G28" s="20"/>
      <c r="H28" s="57"/>
      <c r="I28" s="89"/>
      <c r="J28" s="102">
        <v>28190</v>
      </c>
      <c r="K28" s="99"/>
      <c r="L28" s="100"/>
      <c r="M28" s="98"/>
      <c r="N28" s="98"/>
      <c r="O28" s="98"/>
      <c r="P28" s="99"/>
      <c r="Q28" s="165"/>
      <c r="R28" s="22"/>
      <c r="S28" s="105">
        <f t="shared" si="1"/>
        <v>28</v>
      </c>
      <c r="T28" s="106" t="str">
        <f ca="1">IF(J28="","",HYPERLINK("http://www.hist-geo.com/Localiser/Departement/"&amp;Dept&amp;CHAR(45)&amp;TEXT(S28,"00")&amp;".php",VLOOKUP($S28,Régions!$A$4:$D$99,2,FALSE)))</f>
        <v>Eure-et-Loir</v>
      </c>
      <c r="U28" s="107">
        <f ca="1">IF(J28="","",VLOOKUP($S28,Régions!$A$4:$D$99,3,FALSE))</f>
        <v>4</v>
      </c>
      <c r="V28" s="153" t="str">
        <f ca="1">IF(J28="","",VLOOKUP($S28,Régions!$A$4:$D$99,4,FALSE))</f>
        <v>Centre</v>
      </c>
      <c r="W28" s="26"/>
    </row>
    <row r="29" spans="1:27" s="108" customFormat="1" ht="16.5">
      <c r="A29" s="15" t="s">
        <v>17</v>
      </c>
      <c r="B29" s="16" t="s">
        <v>0</v>
      </c>
      <c r="C29" s="73"/>
      <c r="D29" s="74"/>
      <c r="E29" s="75"/>
      <c r="F29" s="19" t="str">
        <f t="shared" si="0"/>
        <v/>
      </c>
      <c r="G29" s="16"/>
      <c r="H29" s="58"/>
      <c r="I29" s="81"/>
      <c r="J29" s="15">
        <v>78150</v>
      </c>
      <c r="K29" s="16"/>
      <c r="L29" s="141"/>
      <c r="M29" s="15"/>
      <c r="N29" s="15"/>
      <c r="O29" s="15"/>
      <c r="P29" s="22"/>
      <c r="Q29" s="164"/>
      <c r="R29" s="104">
        <v>41120</v>
      </c>
      <c r="S29" s="47">
        <f t="shared" si="1"/>
        <v>78</v>
      </c>
      <c r="T29" s="45" t="str">
        <f ca="1">IF(J29="","",HYPERLINK("http://www.hist-geo.com/Localiser/Departement/"&amp;Dept&amp;CHAR(45)&amp;TEXT(S29,"00")&amp;".php",VLOOKUP($S29,Régions!$A$4:$D$99,2,FALSE)))</f>
        <v>Yvelines</v>
      </c>
      <c r="U29" s="46">
        <f ca="1">IF(J29="","",VLOOKUP($S29,Régions!$A$4:$D$99,3,FALSE))</f>
        <v>12</v>
      </c>
      <c r="V29" s="152" t="str">
        <f ca="1">IF(J29="","",VLOOKUP($S29,Régions!$A$4:$D$99,4,FALSE))</f>
        <v>Paris - Ile de France</v>
      </c>
      <c r="W29" s="99"/>
    </row>
    <row r="30" spans="1:27" ht="16.5">
      <c r="A30" s="15" t="s">
        <v>17</v>
      </c>
      <c r="B30" s="16" t="s">
        <v>0</v>
      </c>
      <c r="C30" s="73"/>
      <c r="D30" s="74"/>
      <c r="E30" s="75"/>
      <c r="F30" s="19" t="str">
        <f t="shared" si="0"/>
        <v/>
      </c>
      <c r="G30" s="20"/>
      <c r="H30" s="57"/>
      <c r="I30" s="80"/>
      <c r="J30" s="21">
        <v>91150</v>
      </c>
      <c r="K30" s="16"/>
      <c r="L30" s="139"/>
      <c r="M30" s="15"/>
      <c r="N30" s="15"/>
      <c r="O30" s="15"/>
      <c r="P30" s="16"/>
      <c r="Q30" s="164"/>
      <c r="R30" s="22"/>
      <c r="S30" s="47">
        <f t="shared" si="1"/>
        <v>91</v>
      </c>
      <c r="T30" s="45" t="str">
        <f ca="1">IF(J30="","",HYPERLINK("http://www.hist-geo.com/Localiser/Departement/"&amp;Dept&amp;CHAR(45)&amp;TEXT(S30,"00")&amp;".php",VLOOKUP($S30,Régions!$A$4:$D$99,2,FALSE)))</f>
        <v>Essonne</v>
      </c>
      <c r="U30" s="46">
        <f ca="1">IF(J30="","",VLOOKUP($S30,Régions!$A$4:$D$99,3,FALSE))</f>
        <v>12</v>
      </c>
      <c r="V30" s="152" t="str">
        <f ca="1">IF(J30="","",VLOOKUP($S30,Régions!$A$4:$D$99,4,FALSE))</f>
        <v>Paris - Ile de France</v>
      </c>
    </row>
    <row r="31" spans="1:27" ht="16.5">
      <c r="A31" s="15" t="s">
        <v>17</v>
      </c>
      <c r="B31" s="16" t="s">
        <v>0</v>
      </c>
      <c r="C31" s="73"/>
      <c r="D31" s="74"/>
      <c r="E31" s="75"/>
      <c r="F31" s="19" t="str">
        <f t="shared" si="0"/>
        <v/>
      </c>
      <c r="G31" s="20"/>
      <c r="H31" s="57"/>
      <c r="I31" s="80"/>
      <c r="J31" s="21">
        <v>41300</v>
      </c>
      <c r="K31" s="16"/>
      <c r="L31" s="17"/>
      <c r="M31" s="15"/>
      <c r="N31" s="15"/>
      <c r="O31" s="15"/>
      <c r="P31" s="16"/>
      <c r="Q31" s="164"/>
      <c r="R31" s="22"/>
      <c r="S31" s="47">
        <f t="shared" si="1"/>
        <v>41</v>
      </c>
      <c r="T31" s="45" t="str">
        <f ca="1">IF(J31="","",HYPERLINK("http://www.hist-geo.com/Localiser/Departement/"&amp;Dept&amp;CHAR(45)&amp;TEXT(S31,"00")&amp;".php",VLOOKUP($S31,Régions!$A$4:$D$99,2,FALSE)))</f>
        <v>Loir-et-Cher</v>
      </c>
      <c r="U31" s="46">
        <f ca="1">IF(J31="","",VLOOKUP($S31,Régions!$A$4:$D$99,3,FALSE))</f>
        <v>4</v>
      </c>
      <c r="V31" s="152" t="str">
        <f ca="1">IF(J31="","",VLOOKUP($S31,Régions!$A$4:$D$99,4,FALSE))</f>
        <v>Centre</v>
      </c>
      <c r="W31" s="27"/>
    </row>
    <row r="32" spans="1:27" ht="16.5">
      <c r="A32" s="15" t="s">
        <v>17</v>
      </c>
      <c r="B32" s="16" t="s">
        <v>0</v>
      </c>
      <c r="C32" s="73"/>
      <c r="D32" s="74"/>
      <c r="E32" s="75"/>
      <c r="F32" s="19" t="str">
        <f t="shared" si="0"/>
        <v/>
      </c>
      <c r="G32" s="20"/>
      <c r="H32" s="57"/>
      <c r="I32" s="80"/>
      <c r="J32" s="21">
        <v>25160</v>
      </c>
      <c r="K32" s="16"/>
      <c r="L32" s="17"/>
      <c r="M32" s="15"/>
      <c r="N32" s="15"/>
      <c r="O32" s="15"/>
      <c r="P32" s="22"/>
      <c r="Q32" s="164"/>
      <c r="R32" s="22"/>
      <c r="S32" s="47">
        <f t="shared" si="1"/>
        <v>25</v>
      </c>
      <c r="T32" s="45" t="str">
        <f ca="1">IF(J32="","",HYPERLINK("http://www.hist-geo.com/Localiser/Departement/"&amp;Dept&amp;CHAR(45)&amp;TEXT(S32,"00")&amp;".php",VLOOKUP($S32,Régions!$A$4:$D$99,2,FALSE)))</f>
        <v>Doubs</v>
      </c>
      <c r="U32" s="46">
        <f ca="1">IF(J32="","",VLOOKUP($S32,Régions!$A$4:$D$99,3,FALSE))</f>
        <v>5</v>
      </c>
      <c r="V32" s="152" t="str">
        <f ca="1">IF(J32="","",VLOOKUP($S32,Régions!$A$4:$D$99,4,FALSE))</f>
        <v>Bourgogne - Franche Comté - Territoire de Belfort - Haute Marne</v>
      </c>
      <c r="W32" s="27"/>
      <c r="AA32" s="40"/>
    </row>
    <row r="33" spans="1:27" ht="16.5">
      <c r="A33" s="15" t="s">
        <v>17</v>
      </c>
      <c r="B33" s="16" t="s">
        <v>0</v>
      </c>
      <c r="C33" s="73"/>
      <c r="D33" s="74"/>
      <c r="E33" s="75"/>
      <c r="F33" s="19" t="str">
        <f t="shared" si="0"/>
        <v/>
      </c>
      <c r="G33" s="20"/>
      <c r="H33" s="57"/>
      <c r="I33" s="80"/>
      <c r="J33" s="21">
        <v>95420</v>
      </c>
      <c r="K33" s="16"/>
      <c r="L33" s="139"/>
      <c r="M33" s="15"/>
      <c r="N33" s="15"/>
      <c r="O33" s="15"/>
      <c r="P33" s="16"/>
      <c r="Q33" s="164"/>
      <c r="R33" s="104"/>
      <c r="S33" s="47">
        <f t="shared" si="1"/>
        <v>95</v>
      </c>
      <c r="T33" s="45" t="str">
        <f ca="1">IF(J33="","",HYPERLINK("http://www.hist-geo.com/Localiser/Departement/"&amp;Dept&amp;CHAR(45)&amp;TEXT(S33,"00")&amp;".php",VLOOKUP($S33,Régions!$A$4:$D$99,2,FALSE)))</f>
        <v>Val-d-Oise</v>
      </c>
      <c r="U33" s="46">
        <f ca="1">IF(J33="","",VLOOKUP($S33,Régions!$A$4:$D$99,3,FALSE))</f>
        <v>12</v>
      </c>
      <c r="V33" s="152" t="str">
        <f ca="1">IF(J33="","",VLOOKUP($S33,Régions!$A$4:$D$99,4,FALSE))</f>
        <v>Paris - Ile de France</v>
      </c>
      <c r="W33" s="27"/>
      <c r="AA33" s="40"/>
    </row>
    <row r="34" spans="1:27" ht="16.5">
      <c r="A34" s="15" t="s">
        <v>17</v>
      </c>
      <c r="B34" s="16" t="s">
        <v>0</v>
      </c>
      <c r="C34" s="73"/>
      <c r="D34" s="74"/>
      <c r="E34" s="75"/>
      <c r="F34" s="19" t="str">
        <f t="shared" si="0"/>
        <v/>
      </c>
      <c r="G34" s="20"/>
      <c r="H34" s="23"/>
      <c r="I34" s="80"/>
      <c r="J34" s="21">
        <v>18000</v>
      </c>
      <c r="K34" s="16"/>
      <c r="L34" s="141"/>
      <c r="M34" s="15"/>
      <c r="N34" s="15"/>
      <c r="O34" s="15"/>
      <c r="P34" s="22"/>
      <c r="Q34" s="164"/>
      <c r="R34" s="22">
        <v>41135</v>
      </c>
      <c r="S34" s="47">
        <f t="shared" si="1"/>
        <v>18</v>
      </c>
      <c r="T34" s="45" t="str">
        <f ca="1">IF(J34="","",HYPERLINK("http://www.hist-geo.com/Localiser/Departement/"&amp;Dept&amp;CHAR(45)&amp;TEXT(S34,"00")&amp;".php",VLOOKUP($S34,Régions!$A$4:$D$99,2,FALSE)))</f>
        <v>Cher</v>
      </c>
      <c r="U34" s="46">
        <f ca="1">IF(J34="","",VLOOKUP($S34,Régions!$A$4:$D$99,3,FALSE))</f>
        <v>4</v>
      </c>
      <c r="V34" s="152" t="str">
        <f ca="1">IF(J34="","",VLOOKUP($S34,Régions!$A$4:$D$99,4,FALSE))</f>
        <v>Centre</v>
      </c>
      <c r="W34" s="27"/>
      <c r="AA34" s="40"/>
    </row>
    <row r="35" spans="1:27" ht="16.5">
      <c r="A35" s="15" t="s">
        <v>17</v>
      </c>
      <c r="B35" s="16" t="s">
        <v>0</v>
      </c>
      <c r="C35" s="73"/>
      <c r="D35" s="74"/>
      <c r="E35" s="75"/>
      <c r="F35" s="19" t="str">
        <f t="shared" si="0"/>
        <v/>
      </c>
      <c r="G35" s="20"/>
      <c r="H35" s="57"/>
      <c r="I35" s="80"/>
      <c r="J35" s="21">
        <v>30960</v>
      </c>
      <c r="K35" s="16"/>
      <c r="L35" s="141"/>
      <c r="M35" s="15"/>
      <c r="N35" s="15"/>
      <c r="O35" s="15"/>
      <c r="P35" s="22"/>
      <c r="Q35" s="164"/>
      <c r="R35" s="22">
        <v>40803</v>
      </c>
      <c r="S35" s="47">
        <f t="shared" si="1"/>
        <v>30</v>
      </c>
      <c r="T35" s="45" t="str">
        <f ca="1">IF(J35="","",HYPERLINK("http://www.hist-geo.com/Localiser/Departement/"&amp;Dept&amp;CHAR(45)&amp;TEXT(S35,"00")&amp;".php",VLOOKUP($S35,Régions!$A$4:$D$99,2,FALSE)))</f>
        <v>Gard</v>
      </c>
      <c r="U35" s="46">
        <f ca="1">IF(J35="","",VLOOKUP($S35,Régions!$A$4:$D$99,3,FALSE))</f>
        <v>7</v>
      </c>
      <c r="V35" s="152" t="str">
        <f ca="1">IF(J35="","",VLOOKUP($S35,Régions!$A$4:$D$99,4,FALSE))</f>
        <v>Provence Alpes Côte d'Azur</v>
      </c>
      <c r="W35" s="26"/>
      <c r="AA35" s="40"/>
    </row>
    <row r="36" spans="1:27" ht="16.5">
      <c r="A36" s="15" t="s">
        <v>17</v>
      </c>
      <c r="B36" s="16" t="s">
        <v>0</v>
      </c>
      <c r="C36" s="73"/>
      <c r="D36" s="74"/>
      <c r="E36" s="75"/>
      <c r="F36" s="19" t="str">
        <f t="shared" si="0"/>
        <v/>
      </c>
      <c r="G36" s="16"/>
      <c r="H36" s="58"/>
      <c r="I36" s="81"/>
      <c r="J36" s="15">
        <v>14100</v>
      </c>
      <c r="K36" s="16"/>
      <c r="L36" s="141"/>
      <c r="M36" s="15"/>
      <c r="N36" s="15"/>
      <c r="O36" s="15"/>
      <c r="P36" s="22"/>
      <c r="Q36" s="164"/>
      <c r="R36" s="22"/>
      <c r="S36" s="47">
        <f t="shared" si="1"/>
        <v>14</v>
      </c>
      <c r="T36" s="45" t="str">
        <f ca="1">IF(J36="","",HYPERLINK("http://www.hist-geo.com/Localiser/Departement/"&amp;Dept&amp;CHAR(45)&amp;TEXT(S36,"00")&amp;".php",VLOOKUP($S36,Régions!$A$4:$D$99,2,FALSE)))</f>
        <v>Calvados</v>
      </c>
      <c r="U36" s="46">
        <f ca="1">IF(J36="","",VLOOKUP($S36,Régions!$A$4:$D$99,3,FALSE))</f>
        <v>2</v>
      </c>
      <c r="V36" s="152" t="str">
        <f ca="1">IF(J36="","",VLOOKUP($S36,Régions!$A$4:$D$99,4,FALSE))</f>
        <v>Basse et Haute Normandie</v>
      </c>
      <c r="W36" s="27"/>
    </row>
    <row r="37" spans="1:27" ht="16.5">
      <c r="A37" s="98" t="s">
        <v>17</v>
      </c>
      <c r="B37" s="99" t="s">
        <v>0</v>
      </c>
      <c r="C37" s="73"/>
      <c r="D37" s="74"/>
      <c r="E37" s="75"/>
      <c r="F37" s="101" t="str">
        <f t="shared" si="0"/>
        <v/>
      </c>
      <c r="G37" s="20"/>
      <c r="H37" s="57"/>
      <c r="I37" s="89"/>
      <c r="J37" s="102">
        <v>6150</v>
      </c>
      <c r="K37" s="99"/>
      <c r="L37" s="100"/>
      <c r="M37" s="98"/>
      <c r="N37" s="98"/>
      <c r="O37" s="98"/>
      <c r="P37" s="99"/>
      <c r="Q37" s="165"/>
      <c r="R37" s="22"/>
      <c r="S37" s="105">
        <f t="shared" si="1"/>
        <v>6</v>
      </c>
      <c r="T37" s="106" t="str">
        <f ca="1">IF(J37="","",HYPERLINK("http://www.hist-geo.com/Localiser/Departement/"&amp;Dept&amp;CHAR(45)&amp;TEXT(S37,"00")&amp;".php",VLOOKUP($S37,Régions!$A$4:$D$99,2,FALSE)))</f>
        <v>Alpes-Maritimes</v>
      </c>
      <c r="U37" s="107">
        <f ca="1">IF(J37="","",VLOOKUP($S37,Régions!$A$4:$D$99,3,FALSE))</f>
        <v>7</v>
      </c>
      <c r="V37" s="153" t="str">
        <f ca="1">IF(J37="","",VLOOKUP($S37,Régions!$A$4:$D$99,4,FALSE))</f>
        <v>Provence Alpes Côte d'Azur</v>
      </c>
    </row>
    <row r="38" spans="1:27" s="108" customFormat="1" ht="16.5">
      <c r="A38" s="15" t="s">
        <v>17</v>
      </c>
      <c r="B38" s="16" t="s">
        <v>0</v>
      </c>
      <c r="C38" s="73"/>
      <c r="D38" s="74"/>
      <c r="E38" s="75"/>
      <c r="F38" s="19" t="str">
        <f t="shared" si="0"/>
        <v/>
      </c>
      <c r="G38" s="20"/>
      <c r="H38" s="57"/>
      <c r="I38" s="80"/>
      <c r="J38" s="21">
        <v>56250</v>
      </c>
      <c r="K38" s="16"/>
      <c r="L38" s="141"/>
      <c r="M38" s="15"/>
      <c r="N38" s="15"/>
      <c r="O38" s="15"/>
      <c r="P38" s="16"/>
      <c r="Q38" s="164"/>
      <c r="R38" s="22"/>
      <c r="S38" s="47">
        <f t="shared" si="1"/>
        <v>56</v>
      </c>
      <c r="T38" s="45" t="str">
        <f ca="1">IF(J38="","",HYPERLINK("http://www.hist-geo.com/Localiser/Departement/"&amp;Dept&amp;CHAR(45)&amp;TEXT(S38,"00")&amp;".php",VLOOKUP($S38,Régions!$A$4:$D$99,2,FALSE)))</f>
        <v>Morbihan</v>
      </c>
      <c r="U38" s="46">
        <f ca="1">IF(J38="","",VLOOKUP($S38,Régions!$A$4:$D$99,3,FALSE))</f>
        <v>3</v>
      </c>
      <c r="V38" s="152" t="str">
        <f ca="1">IF(J38="","",VLOOKUP($S38,Régions!$A$4:$D$99,4,FALSE))</f>
        <v>Bretagne - Pays de Loire</v>
      </c>
      <c r="W38" s="119"/>
    </row>
    <row r="39" spans="1:27" ht="16.5">
      <c r="A39" s="161" t="s">
        <v>171</v>
      </c>
      <c r="B39" s="16" t="s">
        <v>0</v>
      </c>
      <c r="C39" s="73"/>
      <c r="D39" s="74"/>
      <c r="E39" s="75"/>
      <c r="F39" s="19" t="str">
        <f t="shared" si="0"/>
        <v/>
      </c>
      <c r="G39" s="20"/>
      <c r="H39" s="23"/>
      <c r="I39" s="80"/>
      <c r="J39" s="21">
        <v>36150</v>
      </c>
      <c r="K39" s="16"/>
      <c r="L39" s="141"/>
      <c r="M39" s="15"/>
      <c r="N39" s="15"/>
      <c r="O39" s="15"/>
      <c r="P39" s="22"/>
      <c r="Q39" s="164"/>
      <c r="R39" s="22"/>
      <c r="S39" s="47">
        <f t="shared" si="1"/>
        <v>36</v>
      </c>
      <c r="T39" s="45" t="str">
        <f ca="1">IF(J39="","",HYPERLINK("http://www.hist-geo.com/Localiser/Departement/"&amp;Dept&amp;CHAR(45)&amp;TEXT(S39,"00")&amp;".php",VLOOKUP($S39,Régions!$A$4:$D$99,2,FALSE)))</f>
        <v>Indre</v>
      </c>
      <c r="U39" s="46">
        <f ca="1">IF(J39="","",VLOOKUP($S39,Régions!$A$4:$D$99,3,FALSE))</f>
        <v>4</v>
      </c>
      <c r="V39" s="152" t="str">
        <f ca="1">IF(J39="","",VLOOKUP($S39,Régions!$A$4:$D$99,4,FALSE))</f>
        <v>Centre</v>
      </c>
      <c r="W39" s="27"/>
    </row>
    <row r="40" spans="1:27" ht="16.5">
      <c r="A40" s="15" t="s">
        <v>17</v>
      </c>
      <c r="B40" s="16" t="s">
        <v>0</v>
      </c>
      <c r="C40" s="73"/>
      <c r="D40" s="74"/>
      <c r="E40" s="75"/>
      <c r="F40" s="19" t="str">
        <f t="shared" si="0"/>
        <v/>
      </c>
      <c r="G40" s="20"/>
      <c r="H40" s="57"/>
      <c r="I40" s="82"/>
      <c r="J40" s="21">
        <v>33260</v>
      </c>
      <c r="K40" s="16"/>
      <c r="L40" s="17"/>
      <c r="M40" s="15"/>
      <c r="N40" s="15"/>
      <c r="O40" s="15"/>
      <c r="P40" s="16"/>
      <c r="Q40" s="164"/>
      <c r="R40" s="22"/>
      <c r="S40" s="47">
        <f t="shared" si="1"/>
        <v>33</v>
      </c>
      <c r="T40" s="45" t="str">
        <f ca="1">IF(J40="","",HYPERLINK("http://www.hist-geo.com/Localiser/Departement/"&amp;Dept&amp;CHAR(45)&amp;TEXT(S40,"00")&amp;".php",VLOOKUP($S40,Régions!$A$4:$D$99,2,FALSE)))</f>
        <v>Gironde</v>
      </c>
      <c r="U40" s="46">
        <f ca="1">IF(J40="","",VLOOKUP($S40,Régions!$A$4:$D$99,3,FALSE))</f>
        <v>9</v>
      </c>
      <c r="V40" s="152" t="str">
        <f ca="1">IF(J40="","",VLOOKUP($S40,Régions!$A$4:$D$99,4,FALSE))</f>
        <v>Aquitaine</v>
      </c>
      <c r="W40" s="27"/>
    </row>
    <row r="41" spans="1:27" ht="16.5">
      <c r="A41" s="15" t="s">
        <v>17</v>
      </c>
      <c r="B41" s="16" t="s">
        <v>0</v>
      </c>
      <c r="C41" s="73"/>
      <c r="D41" s="74"/>
      <c r="E41" s="75"/>
      <c r="F41" s="19" t="str">
        <f t="shared" si="0"/>
        <v/>
      </c>
      <c r="G41" s="20"/>
      <c r="H41" s="57"/>
      <c r="I41" s="80"/>
      <c r="J41" s="21">
        <v>16100</v>
      </c>
      <c r="K41" s="16"/>
      <c r="L41" s="17"/>
      <c r="M41" s="15"/>
      <c r="N41" s="15"/>
      <c r="O41" s="15"/>
      <c r="P41" s="16"/>
      <c r="Q41" s="164"/>
      <c r="R41" s="22">
        <v>41187</v>
      </c>
      <c r="S41" s="47">
        <f t="shared" si="1"/>
        <v>16</v>
      </c>
      <c r="T41" s="45" t="str">
        <f ca="1">IF(J41="","",HYPERLINK("http://www.hist-geo.com/Localiser/Departement/"&amp;Dept&amp;CHAR(45)&amp;TEXT(S41,"00")&amp;".php",VLOOKUP($S41,Régions!$A$4:$D$99,2,FALSE)))</f>
        <v>Charente</v>
      </c>
      <c r="U41" s="46">
        <f ca="1">IF(J41="","",VLOOKUP($S41,Régions!$A$4:$D$99,3,FALSE))</f>
        <v>10</v>
      </c>
      <c r="V41" s="152" t="str">
        <f ca="1">IF(J41="","",VLOOKUP($S41,Régions!$A$4:$D$99,4,FALSE))</f>
        <v>Poitou - Charentes-Limousin</v>
      </c>
      <c r="W41" s="27"/>
    </row>
    <row r="42" spans="1:27" ht="16.5">
      <c r="A42" s="98" t="s">
        <v>17</v>
      </c>
      <c r="B42" s="99" t="s">
        <v>0</v>
      </c>
      <c r="C42" s="73"/>
      <c r="D42" s="74"/>
      <c r="E42" s="75"/>
      <c r="F42" s="101" t="str">
        <f t="shared" si="0"/>
        <v/>
      </c>
      <c r="G42" s="20"/>
      <c r="H42" s="23"/>
      <c r="I42" s="89"/>
      <c r="J42" s="102">
        <v>87170</v>
      </c>
      <c r="K42" s="99"/>
      <c r="L42" s="140"/>
      <c r="M42" s="98"/>
      <c r="N42" s="98"/>
      <c r="O42" s="98"/>
      <c r="P42" s="104"/>
      <c r="Q42" s="165"/>
      <c r="R42" s="104"/>
      <c r="S42" s="105">
        <f t="shared" si="1"/>
        <v>87</v>
      </c>
      <c r="T42" s="106" t="str">
        <f ca="1">IF(J42="","",HYPERLINK("http://www.hist-geo.com/Localiser/Departement/"&amp;Dept&amp;CHAR(45)&amp;TEXT(S42,"00")&amp;".php",VLOOKUP($S42,Régions!$A$4:$D$99,2,FALSE)))</f>
        <v>Haute-Vienne</v>
      </c>
      <c r="U42" s="107">
        <f ca="1">IF(J42="","",VLOOKUP($S42,Régions!$A$4:$D$99,3,FALSE))</f>
        <v>10</v>
      </c>
      <c r="V42" s="153" t="str">
        <f ca="1">IF(J42="","",VLOOKUP($S42,Régions!$A$4:$D$99,4,FALSE))</f>
        <v>Poitou - Charentes-Limousin</v>
      </c>
      <c r="W42" s="27"/>
    </row>
    <row r="43" spans="1:27" s="108" customFormat="1" ht="16.5">
      <c r="A43" s="15" t="s">
        <v>18</v>
      </c>
      <c r="B43" s="99" t="s">
        <v>0</v>
      </c>
      <c r="C43" s="73"/>
      <c r="D43" s="74"/>
      <c r="E43" s="75"/>
      <c r="F43" s="19" t="str">
        <f t="shared" si="0"/>
        <v/>
      </c>
      <c r="G43" s="20"/>
      <c r="H43" s="57"/>
      <c r="I43" s="80"/>
      <c r="J43" s="21">
        <v>67450</v>
      </c>
      <c r="K43" s="16"/>
      <c r="L43" s="144"/>
      <c r="M43" s="15"/>
      <c r="N43" s="15"/>
      <c r="O43" s="15"/>
      <c r="P43" s="22"/>
      <c r="Q43" s="164"/>
      <c r="R43" s="22"/>
      <c r="S43" s="47">
        <f t="shared" si="1"/>
        <v>67</v>
      </c>
      <c r="T43" s="45" t="str">
        <f ca="1">IF(J43="","",HYPERLINK("http://www.hist-geo.com/Localiser/Departement/"&amp;Dept&amp;CHAR(45)&amp;TEXT(S43,"00")&amp;".php",VLOOKUP($S43,Régions!$A$4:$D$99,2,FALSE)))</f>
        <v>Bas-Rhin</v>
      </c>
      <c r="U43" s="46">
        <f ca="1">IF(J43="","",VLOOKUP($S43,Régions!$A$4:$D$99,3,FALSE))</f>
        <v>8</v>
      </c>
      <c r="V43" s="152" t="str">
        <f ca="1">IF(J43="","",VLOOKUP($S43,Régions!$A$4:$D$99,4,FALSE))</f>
        <v>Alsace Lorraine - Champagne Ardennes</v>
      </c>
      <c r="W43" s="103"/>
    </row>
    <row r="44" spans="1:27" ht="16.5">
      <c r="A44" s="98" t="s">
        <v>17</v>
      </c>
      <c r="B44" s="99" t="s">
        <v>0</v>
      </c>
      <c r="C44" s="73"/>
      <c r="D44" s="74"/>
      <c r="E44" s="75"/>
      <c r="F44" s="101" t="str">
        <f t="shared" si="0"/>
        <v/>
      </c>
      <c r="G44" s="99"/>
      <c r="H44" s="98"/>
      <c r="I44" s="118"/>
      <c r="J44" s="98">
        <v>78170</v>
      </c>
      <c r="K44" s="99"/>
      <c r="L44" s="140"/>
      <c r="M44" s="98"/>
      <c r="N44" s="98"/>
      <c r="O44" s="98"/>
      <c r="P44" s="99"/>
      <c r="Q44" s="165"/>
      <c r="R44" s="22"/>
      <c r="S44" s="105">
        <f t="shared" si="1"/>
        <v>78</v>
      </c>
      <c r="T44" s="106" t="str">
        <f ca="1">IF(J44="","",HYPERLINK("http://www.hist-geo.com/Localiser/Departement/"&amp;Dept&amp;CHAR(45)&amp;TEXT(S44,"00")&amp;".php",VLOOKUP($S44,Régions!$A$4:$D$99,2,FALSE)))</f>
        <v>Yvelines</v>
      </c>
      <c r="U44" s="107">
        <f ca="1">IF(J44="","",VLOOKUP($S44,Régions!$A$4:$D$99,3,FALSE))</f>
        <v>12</v>
      </c>
      <c r="V44" s="153" t="str">
        <f ca="1">IF(J44="","",VLOOKUP($S44,Régions!$A$4:$D$99,4,FALSE))</f>
        <v>Paris - Ile de France</v>
      </c>
      <c r="W44" s="64"/>
    </row>
    <row r="45" spans="1:27" s="108" customFormat="1" ht="16.5">
      <c r="A45" s="15" t="s">
        <v>17</v>
      </c>
      <c r="B45" s="16" t="s">
        <v>0</v>
      </c>
      <c r="C45" s="73"/>
      <c r="D45" s="74"/>
      <c r="E45" s="75"/>
      <c r="F45" s="19" t="str">
        <f t="shared" si="0"/>
        <v/>
      </c>
      <c r="G45" s="20"/>
      <c r="H45" s="23"/>
      <c r="I45" s="80"/>
      <c r="J45" s="21">
        <v>44430</v>
      </c>
      <c r="K45" s="16"/>
      <c r="L45" s="141"/>
      <c r="M45" s="15"/>
      <c r="N45" s="15"/>
      <c r="O45" s="15"/>
      <c r="P45" s="22"/>
      <c r="Q45" s="164"/>
      <c r="R45" s="22"/>
      <c r="S45" s="47">
        <f t="shared" si="1"/>
        <v>44</v>
      </c>
      <c r="T45" s="45" t="str">
        <f ca="1">IF(J45="","",HYPERLINK("http://www.hist-geo.com/Localiser/Departement/"&amp;Dept&amp;CHAR(45)&amp;TEXT(S45,"00")&amp;".php",VLOOKUP($S45,Régions!$A$4:$D$99,2,FALSE)))</f>
        <v>Loire-Atlantique</v>
      </c>
      <c r="U45" s="46">
        <f ca="1">IF(J45="","",VLOOKUP($S45,Régions!$A$4:$D$99,3,FALSE))</f>
        <v>3</v>
      </c>
      <c r="V45" s="152" t="str">
        <f ca="1">IF(J45="","",VLOOKUP($S45,Régions!$A$4:$D$99,4,FALSE))</f>
        <v>Bretagne - Pays de Loire</v>
      </c>
      <c r="W45" s="120"/>
    </row>
    <row r="46" spans="1:27" ht="16.5">
      <c r="A46" s="15" t="s">
        <v>17</v>
      </c>
      <c r="B46" s="16" t="s">
        <v>0</v>
      </c>
      <c r="C46" s="73"/>
      <c r="D46" s="74"/>
      <c r="E46" s="75"/>
      <c r="F46" s="19" t="str">
        <f t="shared" si="0"/>
        <v/>
      </c>
      <c r="G46" s="20"/>
      <c r="H46" s="57"/>
      <c r="I46" s="80"/>
      <c r="J46" s="21">
        <v>28630</v>
      </c>
      <c r="K46" s="16"/>
      <c r="L46" s="17"/>
      <c r="M46" s="15"/>
      <c r="N46" s="15"/>
      <c r="O46" s="15"/>
      <c r="P46" s="16"/>
      <c r="Q46" s="164"/>
      <c r="R46" s="22"/>
      <c r="S46" s="47">
        <f t="shared" si="1"/>
        <v>28</v>
      </c>
      <c r="T46" s="45" t="str">
        <f ca="1">IF(J46="","",HYPERLINK("http://www.hist-geo.com/Localiser/Departement/"&amp;Dept&amp;CHAR(45)&amp;TEXT(S46,"00")&amp;".php",VLOOKUP($S46,Régions!$A$4:$D$99,2,FALSE)))</f>
        <v>Eure-et-Loir</v>
      </c>
      <c r="U46" s="46">
        <f ca="1">IF(J46="","",VLOOKUP($S46,Régions!$A$4:$D$99,3,FALSE))</f>
        <v>4</v>
      </c>
      <c r="V46" s="152" t="str">
        <f ca="1">IF(J46="","",VLOOKUP($S46,Régions!$A$4:$D$99,4,FALSE))</f>
        <v>Centre</v>
      </c>
      <c r="W46" s="63"/>
    </row>
    <row r="47" spans="1:27" ht="16.5">
      <c r="A47" s="98" t="s">
        <v>17</v>
      </c>
      <c r="B47" s="99" t="s">
        <v>0</v>
      </c>
      <c r="C47" s="73"/>
      <c r="D47" s="74"/>
      <c r="E47" s="75"/>
      <c r="F47" s="101" t="str">
        <f t="shared" si="0"/>
        <v/>
      </c>
      <c r="G47" s="20"/>
      <c r="H47" s="57"/>
      <c r="I47" s="89"/>
      <c r="J47" s="102">
        <v>35000</v>
      </c>
      <c r="K47" s="99"/>
      <c r="L47" s="140"/>
      <c r="M47" s="98"/>
      <c r="N47" s="98"/>
      <c r="O47" s="98"/>
      <c r="P47" s="99"/>
      <c r="Q47" s="165"/>
      <c r="R47" s="104">
        <v>41099</v>
      </c>
      <c r="S47" s="105">
        <f t="shared" si="1"/>
        <v>35</v>
      </c>
      <c r="T47" s="106" t="str">
        <f ca="1">IF(J47="","",HYPERLINK("http://www.hist-geo.com/Localiser/Departement/"&amp;Dept&amp;CHAR(45)&amp;TEXT(S47,"00")&amp;".php",VLOOKUP($S47,Régions!$A$4:$D$99,2,FALSE)))</f>
        <v>Ille-et-Vilaine</v>
      </c>
      <c r="U47" s="107">
        <f ca="1">IF(J47="","",VLOOKUP($S47,Régions!$A$4:$D$99,3,FALSE))</f>
        <v>3</v>
      </c>
      <c r="V47" s="153" t="str">
        <f ca="1">IF(J47="","",VLOOKUP($S47,Régions!$A$4:$D$99,4,FALSE))</f>
        <v>Bretagne - Pays de Loire</v>
      </c>
      <c r="W47" s="65"/>
    </row>
    <row r="48" spans="1:27" s="108" customFormat="1" ht="16.5">
      <c r="A48" s="15" t="s">
        <v>17</v>
      </c>
      <c r="B48" s="16" t="s">
        <v>0</v>
      </c>
      <c r="C48" s="73"/>
      <c r="D48" s="74"/>
      <c r="E48" s="75"/>
      <c r="F48" s="19" t="str">
        <f t="shared" si="0"/>
        <v/>
      </c>
      <c r="G48" s="16"/>
      <c r="H48" s="58"/>
      <c r="I48" s="81"/>
      <c r="J48" s="15">
        <v>77370</v>
      </c>
      <c r="K48" s="16"/>
      <c r="L48" s="141"/>
      <c r="M48" s="15"/>
      <c r="N48" s="15"/>
      <c r="O48" s="15"/>
      <c r="P48" s="16"/>
      <c r="Q48" s="164"/>
      <c r="R48" s="22">
        <v>40690</v>
      </c>
      <c r="S48" s="47">
        <f t="shared" si="1"/>
        <v>77</v>
      </c>
      <c r="T48" s="45" t="str">
        <f ca="1">IF(J48="","",HYPERLINK("http://www.hist-geo.com/Localiser/Departement/"&amp;Dept&amp;CHAR(45)&amp;TEXT(S48,"00")&amp;".php",VLOOKUP($S48,Régions!$A$4:$D$99,2,FALSE)))</f>
        <v>Seine-et-Marne</v>
      </c>
      <c r="U48" s="46">
        <f ca="1">IF(J48="","",VLOOKUP($S48,Régions!$A$4:$D$99,3,FALSE))</f>
        <v>12</v>
      </c>
      <c r="V48" s="152" t="str">
        <f ca="1">IF(J48="","",VLOOKUP($S48,Régions!$A$4:$D$99,4,FALSE))</f>
        <v>Paris - Ile de France</v>
      </c>
      <c r="W48" s="120"/>
    </row>
    <row r="49" spans="1:23" ht="16.5">
      <c r="A49" s="15" t="s">
        <v>17</v>
      </c>
      <c r="B49" s="16" t="s">
        <v>1</v>
      </c>
      <c r="C49" s="73"/>
      <c r="D49" s="74"/>
      <c r="E49" s="75"/>
      <c r="F49" s="19" t="str">
        <f t="shared" si="0"/>
        <v/>
      </c>
      <c r="G49" s="20"/>
      <c r="H49" s="23"/>
      <c r="I49" s="81"/>
      <c r="J49" s="15">
        <v>47150</v>
      </c>
      <c r="K49" s="16"/>
      <c r="L49" s="141"/>
      <c r="M49" s="15"/>
      <c r="N49" s="15"/>
      <c r="O49" s="15"/>
      <c r="P49" s="22"/>
      <c r="Q49" s="164"/>
      <c r="R49" s="104">
        <v>40984</v>
      </c>
      <c r="S49" s="47">
        <f t="shared" si="1"/>
        <v>47</v>
      </c>
      <c r="T49" s="45" t="str">
        <f ca="1">IF(J49="","",HYPERLINK("http://www.hist-geo.com/Localiser/Departement/"&amp;Dept&amp;CHAR(45)&amp;TEXT(S49,"00")&amp;".php",VLOOKUP($S49,Régions!$A$4:$D$99,2,FALSE)))</f>
        <v>Lot-et-Garonne</v>
      </c>
      <c r="U49" s="46">
        <f ca="1">IF(J49="","",VLOOKUP($S49,Régions!$A$4:$D$99,3,FALSE))</f>
        <v>9</v>
      </c>
      <c r="V49" s="152" t="str">
        <f ca="1">IF(J49="","",VLOOKUP($S49,Régions!$A$4:$D$99,4,FALSE))</f>
        <v>Aquitaine</v>
      </c>
    </row>
    <row r="50" spans="1:23" ht="16.5">
      <c r="A50" s="15" t="s">
        <v>17</v>
      </c>
      <c r="B50" s="16" t="s">
        <v>0</v>
      </c>
      <c r="C50" s="73"/>
      <c r="D50" s="74"/>
      <c r="E50" s="75"/>
      <c r="F50" s="19" t="str">
        <f t="shared" si="0"/>
        <v/>
      </c>
      <c r="G50" s="20"/>
      <c r="H50" s="57"/>
      <c r="I50" s="80"/>
      <c r="J50" s="21">
        <v>73000</v>
      </c>
      <c r="K50" s="16"/>
      <c r="L50" s="17"/>
      <c r="M50" s="15"/>
      <c r="N50" s="15"/>
      <c r="O50" s="15"/>
      <c r="P50" s="16"/>
      <c r="Q50" s="164"/>
      <c r="R50" s="22"/>
      <c r="S50" s="47">
        <f t="shared" si="1"/>
        <v>73</v>
      </c>
      <c r="T50" s="45" t="str">
        <f ca="1">IF(J50="","",HYPERLINK("http://www.hist-geo.com/Localiser/Departement/"&amp;Dept&amp;CHAR(45)&amp;TEXT(S50,"00")&amp;".php",VLOOKUP($S50,Régions!$A$4:$D$99,2,FALSE)))</f>
        <v>Savoie</v>
      </c>
      <c r="U50" s="46">
        <f ca="1">IF(J50="","",VLOOKUP($S50,Régions!$A$4:$D$99,3,FALSE))</f>
        <v>6</v>
      </c>
      <c r="V50" s="152" t="str">
        <f ca="1">IF(J50="","",VLOOKUP($S50,Régions!$A$4:$D$99,4,FALSE))</f>
        <v>Rhône -  Alpes - Auvergne</v>
      </c>
      <c r="W50" s="66"/>
    </row>
    <row r="51" spans="1:23" ht="16.5">
      <c r="A51" s="15" t="s">
        <v>17</v>
      </c>
      <c r="B51" s="16" t="s">
        <v>0</v>
      </c>
      <c r="C51" s="73"/>
      <c r="D51" s="74"/>
      <c r="E51" s="75"/>
      <c r="F51" s="19" t="str">
        <f t="shared" si="0"/>
        <v/>
      </c>
      <c r="G51" s="16"/>
      <c r="H51" s="58"/>
      <c r="I51" s="81"/>
      <c r="J51" s="15">
        <v>77700</v>
      </c>
      <c r="K51" s="16"/>
      <c r="L51" s="141"/>
      <c r="M51" s="15"/>
      <c r="N51" s="15"/>
      <c r="O51" s="15"/>
      <c r="P51" s="16"/>
      <c r="Q51" s="164"/>
      <c r="R51" s="22"/>
      <c r="S51" s="47">
        <f t="shared" si="1"/>
        <v>77</v>
      </c>
      <c r="T51" s="45" t="str">
        <f ca="1">IF(J51="","",HYPERLINK("http://www.hist-geo.com/Localiser/Departement/"&amp;Dept&amp;CHAR(45)&amp;TEXT(S51,"00")&amp;".php",VLOOKUP($S51,Régions!$A$4:$D$99,2,FALSE)))</f>
        <v>Seine-et-Marne</v>
      </c>
      <c r="U51" s="46">
        <f ca="1">IF(J51="","",VLOOKUP($S51,Régions!$A$4:$D$99,3,FALSE))</f>
        <v>12</v>
      </c>
      <c r="V51" s="152" t="str">
        <f ca="1">IF(J51="","",VLOOKUP($S51,Régions!$A$4:$D$99,4,FALSE))</f>
        <v>Paris - Ile de France</v>
      </c>
      <c r="W51" s="63"/>
    </row>
    <row r="52" spans="1:23" ht="16.5">
      <c r="A52" s="15" t="s">
        <v>17</v>
      </c>
      <c r="B52" s="16" t="s">
        <v>0</v>
      </c>
      <c r="C52" s="73"/>
      <c r="D52" s="74"/>
      <c r="E52" s="75"/>
      <c r="F52" s="19" t="str">
        <f t="shared" si="0"/>
        <v/>
      </c>
      <c r="G52" s="20"/>
      <c r="H52" s="57"/>
      <c r="I52" s="80"/>
      <c r="J52" s="21">
        <v>50300</v>
      </c>
      <c r="K52" s="16"/>
      <c r="L52" s="141"/>
      <c r="M52" s="15"/>
      <c r="N52" s="15"/>
      <c r="O52" s="15"/>
      <c r="P52" s="22"/>
      <c r="Q52" s="164"/>
      <c r="R52" s="104"/>
      <c r="S52" s="47">
        <f t="shared" si="1"/>
        <v>50</v>
      </c>
      <c r="T52" s="45" t="str">
        <f ca="1">IF(J52="","",HYPERLINK("http://www.hist-geo.com/Localiser/Departement/"&amp;Dept&amp;CHAR(45)&amp;TEXT(S52,"00")&amp;".php",VLOOKUP($S52,Régions!$A$4:$D$99,2,FALSE)))</f>
        <v>Manche</v>
      </c>
      <c r="U52" s="46">
        <f ca="1">IF(J52="","",VLOOKUP($S52,Régions!$A$4:$D$99,3,FALSE))</f>
        <v>2</v>
      </c>
      <c r="V52" s="152" t="str">
        <f ca="1">IF(J52="","",VLOOKUP($S52,Régions!$A$4:$D$99,4,FALSE))</f>
        <v>Basse et Haute Normandie</v>
      </c>
      <c r="W52" s="64"/>
    </row>
    <row r="53" spans="1:23" ht="16.5">
      <c r="A53" s="15" t="s">
        <v>17</v>
      </c>
      <c r="B53" s="16" t="s">
        <v>0</v>
      </c>
      <c r="C53" s="73"/>
      <c r="D53" s="74"/>
      <c r="E53" s="75"/>
      <c r="F53" s="19" t="str">
        <f t="shared" si="0"/>
        <v/>
      </c>
      <c r="G53" s="16"/>
      <c r="H53" s="58"/>
      <c r="I53" s="81"/>
      <c r="J53" s="15">
        <v>91590</v>
      </c>
      <c r="K53" s="16"/>
      <c r="L53" s="141"/>
      <c r="M53" s="15"/>
      <c r="N53" s="15"/>
      <c r="O53" s="15"/>
      <c r="P53" s="16"/>
      <c r="Q53" s="164"/>
      <c r="R53" s="22">
        <v>41165</v>
      </c>
      <c r="S53" s="47">
        <f t="shared" si="1"/>
        <v>91</v>
      </c>
      <c r="T53" s="45" t="str">
        <f ca="1">IF(J53="","",HYPERLINK("http://www.hist-geo.com/Localiser/Departement/"&amp;Dept&amp;CHAR(45)&amp;TEXT(S53,"00")&amp;".php",VLOOKUP($S53,Régions!$A$4:$D$99,2,FALSE)))</f>
        <v>Essonne</v>
      </c>
      <c r="U53" s="46">
        <f ca="1">IF(J53="","",VLOOKUP($S53,Régions!$A$4:$D$99,3,FALSE))</f>
        <v>12</v>
      </c>
      <c r="V53" s="152" t="str">
        <f ca="1">IF(J53="","",VLOOKUP($S53,Régions!$A$4:$D$99,4,FALSE))</f>
        <v>Paris - Ile de France</v>
      </c>
      <c r="W53" s="64"/>
    </row>
    <row r="54" spans="1:23" ht="16.5">
      <c r="A54" s="98" t="s">
        <v>17</v>
      </c>
      <c r="B54" s="99" t="s">
        <v>0</v>
      </c>
      <c r="C54" s="73"/>
      <c r="D54" s="74"/>
      <c r="E54" s="75"/>
      <c r="F54" s="101" t="str">
        <f t="shared" si="0"/>
        <v/>
      </c>
      <c r="G54" s="20"/>
      <c r="H54" s="57"/>
      <c r="I54" s="89"/>
      <c r="J54" s="102">
        <v>91380</v>
      </c>
      <c r="K54" s="99"/>
      <c r="L54" s="140"/>
      <c r="M54" s="98"/>
      <c r="N54" s="98"/>
      <c r="O54" s="98"/>
      <c r="P54" s="104"/>
      <c r="Q54" s="165"/>
      <c r="R54" s="22">
        <v>40959</v>
      </c>
      <c r="S54" s="105">
        <f t="shared" si="1"/>
        <v>91</v>
      </c>
      <c r="T54" s="106" t="str">
        <f ca="1">IF(J54="","",HYPERLINK("http://www.hist-geo.com/Localiser/Departement/"&amp;Dept&amp;CHAR(45)&amp;TEXT(S54,"00")&amp;".php",VLOOKUP($S54,Régions!$A$4:$D$99,2,FALSE)))</f>
        <v>Essonne</v>
      </c>
      <c r="U54" s="107">
        <f ca="1">IF(J54="","",VLOOKUP($S54,Régions!$A$4:$D$99,3,FALSE))</f>
        <v>12</v>
      </c>
      <c r="V54" s="153" t="str">
        <f ca="1">IF(J54="","",VLOOKUP($S54,Régions!$A$4:$D$99,4,FALSE))</f>
        <v>Paris - Ile de France</v>
      </c>
      <c r="W54" s="64"/>
    </row>
    <row r="55" spans="1:23" s="108" customFormat="1" ht="16.5">
      <c r="A55" s="15" t="s">
        <v>17</v>
      </c>
      <c r="B55" s="16" t="s">
        <v>0</v>
      </c>
      <c r="C55" s="73"/>
      <c r="D55" s="74"/>
      <c r="E55" s="75"/>
      <c r="F55" s="19" t="str">
        <f t="shared" si="0"/>
        <v/>
      </c>
      <c r="G55" s="20"/>
      <c r="H55" s="57"/>
      <c r="I55" s="80"/>
      <c r="J55" s="21">
        <v>94301</v>
      </c>
      <c r="K55" s="16"/>
      <c r="L55" s="143"/>
      <c r="M55" s="15"/>
      <c r="N55" s="15"/>
      <c r="O55" s="15"/>
      <c r="P55" s="16"/>
      <c r="Q55" s="164"/>
      <c r="R55" s="22"/>
      <c r="S55" s="47">
        <f t="shared" si="1"/>
        <v>94</v>
      </c>
      <c r="T55" s="45" t="str">
        <f ca="1">IF(J55="","",HYPERLINK("http://www.hist-geo.com/Localiser/Departement/"&amp;Dept&amp;CHAR(45)&amp;TEXT(S55,"00")&amp;".php",VLOOKUP($S55,Régions!$A$4:$D$99,2,FALSE)))</f>
        <v>Val-de-Marne</v>
      </c>
      <c r="U55" s="46">
        <f ca="1">IF(J55="","",VLOOKUP($S55,Régions!$A$4:$D$99,3,FALSE))</f>
        <v>12</v>
      </c>
      <c r="V55" s="152" t="str">
        <f ca="1">IF(J55="","",VLOOKUP($S55,Régions!$A$4:$D$99,4,FALSE))</f>
        <v>Paris - Ile de France</v>
      </c>
      <c r="W55" s="120"/>
    </row>
    <row r="56" spans="1:23" ht="16.5">
      <c r="A56" s="15" t="s">
        <v>17</v>
      </c>
      <c r="B56" s="16" t="s">
        <v>0</v>
      </c>
      <c r="C56" s="73"/>
      <c r="D56" s="74"/>
      <c r="E56" s="75"/>
      <c r="F56" s="19" t="str">
        <f t="shared" si="0"/>
        <v/>
      </c>
      <c r="G56" s="20"/>
      <c r="H56" s="57"/>
      <c r="I56" s="80"/>
      <c r="J56" s="21">
        <v>49400</v>
      </c>
      <c r="K56" s="16"/>
      <c r="L56" s="141"/>
      <c r="M56" s="15"/>
      <c r="N56" s="15"/>
      <c r="O56" s="15"/>
      <c r="P56" s="16"/>
      <c r="Q56" s="164"/>
      <c r="R56" s="22">
        <v>41165</v>
      </c>
      <c r="S56" s="47">
        <f t="shared" si="1"/>
        <v>49</v>
      </c>
      <c r="T56" s="45" t="str">
        <f ca="1">IF(J56="","",HYPERLINK("http://www.hist-geo.com/Localiser/Departement/"&amp;Dept&amp;CHAR(45)&amp;TEXT(S56,"00")&amp;".php",VLOOKUP($S56,Régions!$A$4:$D$99,2,FALSE)))</f>
        <v>Maine-et-Loire</v>
      </c>
      <c r="U56" s="46">
        <f ca="1">IF(J56="","",VLOOKUP($S56,Régions!$A$4:$D$99,3,FALSE))</f>
        <v>3</v>
      </c>
      <c r="V56" s="152" t="str">
        <f ca="1">IF(J56="","",VLOOKUP($S56,Régions!$A$4:$D$99,4,FALSE))</f>
        <v>Bretagne - Pays de Loire</v>
      </c>
      <c r="W56" s="66"/>
    </row>
    <row r="57" spans="1:23" s="108" customFormat="1" ht="16.5">
      <c r="A57" s="161" t="s">
        <v>171</v>
      </c>
      <c r="B57" s="16" t="s">
        <v>0</v>
      </c>
      <c r="C57" s="73"/>
      <c r="D57" s="74"/>
      <c r="E57" s="75"/>
      <c r="F57" s="19" t="str">
        <f t="shared" si="0"/>
        <v/>
      </c>
      <c r="G57" s="20"/>
      <c r="H57" s="57"/>
      <c r="I57" s="80"/>
      <c r="J57" s="21">
        <v>29200</v>
      </c>
      <c r="K57" s="16"/>
      <c r="L57" s="141"/>
      <c r="M57" s="15"/>
      <c r="N57" s="15"/>
      <c r="O57" s="15"/>
      <c r="P57" s="16"/>
      <c r="Q57" s="164"/>
      <c r="R57" s="22"/>
      <c r="S57" s="47">
        <f t="shared" si="1"/>
        <v>29</v>
      </c>
      <c r="T57" s="45" t="str">
        <f ca="1">IF(J57="","",HYPERLINK("http://www.hist-geo.com/Localiser/Departement/"&amp;Dept&amp;CHAR(45)&amp;TEXT(S57,"00")&amp;".php",VLOOKUP($S57,Régions!$A$4:$D$99,2,FALSE)))</f>
        <v>Finistère</v>
      </c>
      <c r="U57" s="46">
        <f ca="1">IF(J57="","",VLOOKUP($S57,Régions!$A$4:$D$99,3,FALSE))</f>
        <v>3</v>
      </c>
      <c r="V57" s="152" t="str">
        <f ca="1">IF(J57="","",VLOOKUP($S57,Régions!$A$4:$D$99,4,FALSE))</f>
        <v>Bretagne - Pays de Loire</v>
      </c>
      <c r="W57" s="120"/>
    </row>
    <row r="58" spans="1:23" ht="16.5">
      <c r="A58" s="98" t="s">
        <v>164</v>
      </c>
      <c r="B58" s="99" t="s">
        <v>1</v>
      </c>
      <c r="C58" s="73"/>
      <c r="D58" s="74"/>
      <c r="E58" s="75"/>
      <c r="F58" s="101" t="str">
        <f t="shared" si="0"/>
        <v/>
      </c>
      <c r="G58" s="20"/>
      <c r="H58" s="57"/>
      <c r="I58" s="89"/>
      <c r="J58" s="102">
        <v>64000</v>
      </c>
      <c r="K58" s="99"/>
      <c r="L58" s="100"/>
      <c r="M58" s="98"/>
      <c r="N58" s="98"/>
      <c r="O58" s="98"/>
      <c r="P58" s="99"/>
      <c r="Q58" s="165"/>
      <c r="R58" s="22">
        <v>41159</v>
      </c>
      <c r="S58" s="105">
        <f t="shared" si="1"/>
        <v>64</v>
      </c>
      <c r="T58" s="106" t="str">
        <f ca="1">IF(J58="","",HYPERLINK("http://www.hist-geo.com/Localiser/Departement/"&amp;Dept&amp;CHAR(45)&amp;TEXT(S58,"00")&amp;".php",VLOOKUP($S58,Régions!$A$4:$D$99,2,FALSE)))</f>
        <v>Pyrénées-Atlantiques</v>
      </c>
      <c r="U58" s="107">
        <f ca="1">IF(J58="","",VLOOKUP($S58,Régions!$A$4:$D$99,3,FALSE))</f>
        <v>9</v>
      </c>
      <c r="V58" s="153" t="str">
        <f ca="1">IF(J58="","",VLOOKUP($S58,Régions!$A$4:$D$99,4,FALSE))</f>
        <v>Aquitaine</v>
      </c>
      <c r="W58" s="65"/>
    </row>
    <row r="59" spans="1:23" ht="16.5">
      <c r="A59" s="15" t="s">
        <v>17</v>
      </c>
      <c r="B59" s="16" t="s">
        <v>0</v>
      </c>
      <c r="C59" s="73"/>
      <c r="D59" s="74"/>
      <c r="E59" s="75"/>
      <c r="F59" s="19" t="str">
        <f t="shared" si="0"/>
        <v/>
      </c>
      <c r="G59" s="20"/>
      <c r="H59" s="57"/>
      <c r="I59" s="80"/>
      <c r="J59" s="21">
        <v>60300</v>
      </c>
      <c r="K59" s="16"/>
      <c r="L59" s="17"/>
      <c r="M59" s="15"/>
      <c r="N59" s="15"/>
      <c r="O59" s="15"/>
      <c r="P59" s="22"/>
      <c r="Q59" s="164"/>
      <c r="R59" s="104"/>
      <c r="S59" s="47">
        <f t="shared" si="1"/>
        <v>60</v>
      </c>
      <c r="T59" s="45" t="str">
        <f ca="1">IF(J59="","",HYPERLINK("http://www.hist-geo.com/Localiser/Departement/"&amp;Dept&amp;CHAR(45)&amp;TEXT(S59,"00")&amp;".php",VLOOKUP($S59,Régions!$A$4:$D$99,2,FALSE)))</f>
        <v>Oise</v>
      </c>
      <c r="U59" s="46">
        <v>12</v>
      </c>
      <c r="V59" s="152" t="s">
        <v>111</v>
      </c>
      <c r="W59" s="64"/>
    </row>
    <row r="60" spans="1:23" ht="16.5">
      <c r="A60" s="15" t="s">
        <v>17</v>
      </c>
      <c r="B60" s="16" t="s">
        <v>0</v>
      </c>
      <c r="C60" s="73"/>
      <c r="D60" s="74"/>
      <c r="E60" s="75"/>
      <c r="F60" s="19" t="str">
        <f t="shared" si="0"/>
        <v/>
      </c>
      <c r="G60" s="20"/>
      <c r="H60" s="57"/>
      <c r="I60" s="80"/>
      <c r="J60" s="21">
        <v>85180</v>
      </c>
      <c r="K60" s="16"/>
      <c r="L60" s="141"/>
      <c r="M60" s="15"/>
      <c r="N60" s="15"/>
      <c r="O60" s="15"/>
      <c r="P60" s="22"/>
      <c r="Q60" s="164"/>
      <c r="R60" s="22"/>
      <c r="S60" s="47">
        <f t="shared" si="1"/>
        <v>85</v>
      </c>
      <c r="T60" s="45" t="str">
        <f ca="1">IF(J60="","",HYPERLINK("http://www.hist-geo.com/Localiser/Departement/"&amp;Dept&amp;CHAR(45)&amp;TEXT(S60,"00")&amp;".php",VLOOKUP($S60,Régions!$A$4:$D$99,2,FALSE)))</f>
        <v>Vendée</v>
      </c>
      <c r="U60" s="46">
        <f ca="1">IF(J60="","",VLOOKUP($S60,Régions!$A$4:$D$99,3,FALSE))</f>
        <v>3</v>
      </c>
      <c r="V60" s="152" t="str">
        <f ca="1">IF(J60="","",VLOOKUP($S60,Régions!$A$4:$D$99,4,FALSE))</f>
        <v>Bretagne - Pays de Loire</v>
      </c>
      <c r="W60" s="64"/>
    </row>
    <row r="61" spans="1:23" ht="16.5">
      <c r="A61" s="15" t="s">
        <v>18</v>
      </c>
      <c r="B61" s="99" t="s">
        <v>0</v>
      </c>
      <c r="C61" s="73"/>
      <c r="D61" s="74"/>
      <c r="E61" s="75"/>
      <c r="F61" s="19" t="str">
        <f t="shared" si="0"/>
        <v/>
      </c>
      <c r="G61" s="20"/>
      <c r="H61" s="57"/>
      <c r="I61" s="80"/>
      <c r="J61" s="21">
        <v>35200</v>
      </c>
      <c r="K61" s="16"/>
      <c r="L61" s="144"/>
      <c r="M61" s="15"/>
      <c r="N61" s="15"/>
      <c r="O61" s="15"/>
      <c r="P61" s="22"/>
      <c r="Q61" s="164"/>
      <c r="R61" s="22"/>
      <c r="S61" s="47">
        <f t="shared" si="1"/>
        <v>35</v>
      </c>
      <c r="T61" s="45" t="str">
        <f ca="1">IF(J61="","",HYPERLINK("http://www.hist-geo.com/Localiser/Departement/"&amp;Dept&amp;CHAR(45)&amp;TEXT(S61,"00")&amp;".php",VLOOKUP($S61,Régions!$A$4:$D$99,2,FALSE)))</f>
        <v>Ille-et-Vilaine</v>
      </c>
      <c r="U61" s="46">
        <f ca="1">IF(J61="","",VLOOKUP($S61,Régions!$A$4:$D$99,3,FALSE))</f>
        <v>3</v>
      </c>
      <c r="V61" s="152" t="str">
        <f ca="1">IF(J61="","",VLOOKUP($S61,Régions!$A$4:$D$99,4,FALSE))</f>
        <v>Bretagne - Pays de Loire</v>
      </c>
    </row>
    <row r="62" spans="1:23" ht="16.5">
      <c r="A62" s="15" t="s">
        <v>17</v>
      </c>
      <c r="B62" s="16" t="s">
        <v>0</v>
      </c>
      <c r="C62" s="73"/>
      <c r="D62" s="74"/>
      <c r="E62" s="75"/>
      <c r="F62" s="19" t="str">
        <f t="shared" si="0"/>
        <v/>
      </c>
      <c r="G62" s="20"/>
      <c r="H62" s="57"/>
      <c r="I62" s="80"/>
      <c r="J62" s="21">
        <v>63600</v>
      </c>
      <c r="K62" s="16"/>
      <c r="L62" s="17"/>
      <c r="M62" s="15"/>
      <c r="N62" s="15"/>
      <c r="O62" s="15"/>
      <c r="P62" s="22"/>
      <c r="Q62" s="164"/>
      <c r="R62" s="22"/>
      <c r="S62" s="47">
        <f t="shared" si="1"/>
        <v>63</v>
      </c>
      <c r="T62" s="45" t="str">
        <f ca="1">IF(J62="","",HYPERLINK("http://www.hist-geo.com/Localiser/Departement/"&amp;Dept&amp;CHAR(45)&amp;TEXT(S62,"00")&amp;".php",VLOOKUP($S62,Régions!$A$4:$D$99,2,FALSE)))</f>
        <v>Puy-de-Dôme</v>
      </c>
      <c r="U62" s="46">
        <f ca="1">IF(J62="","",VLOOKUP($S62,Régions!$A$4:$D$99,3,FALSE))</f>
        <v>6</v>
      </c>
      <c r="V62" s="152" t="str">
        <f ca="1">IF(J62="","",VLOOKUP($S62,Régions!$A$4:$D$99,4,FALSE))</f>
        <v>Rhône -  Alpes - Auvergne</v>
      </c>
    </row>
    <row r="63" spans="1:23" ht="16.5">
      <c r="A63" s="15" t="s">
        <v>17</v>
      </c>
      <c r="B63" s="16" t="s">
        <v>0</v>
      </c>
      <c r="C63" s="73"/>
      <c r="D63" s="74"/>
      <c r="E63" s="75"/>
      <c r="F63" s="19" t="str">
        <f t="shared" si="0"/>
        <v/>
      </c>
      <c r="G63" s="20"/>
      <c r="H63" s="57"/>
      <c r="I63" s="80"/>
      <c r="J63" s="21">
        <v>28300</v>
      </c>
      <c r="K63" s="16"/>
      <c r="L63" s="141"/>
      <c r="M63" s="15"/>
      <c r="N63" s="15"/>
      <c r="O63" s="15"/>
      <c r="P63" s="22"/>
      <c r="Q63" s="164"/>
      <c r="R63" s="104"/>
      <c r="S63" s="47">
        <f t="shared" si="1"/>
        <v>28</v>
      </c>
      <c r="T63" s="45" t="str">
        <f ca="1">IF(J63="","",HYPERLINK("http://www.hist-geo.com/Localiser/Departement/"&amp;Dept&amp;CHAR(45)&amp;TEXT(S63,"00")&amp;".php",VLOOKUP($S63,Régions!$A$4:$D$99,2,FALSE)))</f>
        <v>Eure-et-Loir</v>
      </c>
      <c r="U63" s="46">
        <f ca="1">IF(J63="","",VLOOKUP($S63,Régions!$A$4:$D$99,3,FALSE))</f>
        <v>4</v>
      </c>
      <c r="V63" s="152" t="str">
        <f ca="1">IF(J63="","",VLOOKUP($S63,Régions!$A$4:$D$99,4,FALSE))</f>
        <v>Centre</v>
      </c>
    </row>
    <row r="64" spans="1:23" ht="16.5">
      <c r="A64" s="98" t="s">
        <v>17</v>
      </c>
      <c r="B64" s="99" t="s">
        <v>0</v>
      </c>
      <c r="C64" s="73"/>
      <c r="D64" s="74"/>
      <c r="E64" s="75"/>
      <c r="F64" s="101" t="str">
        <f t="shared" si="0"/>
        <v/>
      </c>
      <c r="G64" s="99"/>
      <c r="H64" s="124"/>
      <c r="I64" s="118"/>
      <c r="J64" s="98">
        <v>27160</v>
      </c>
      <c r="K64" s="99"/>
      <c r="L64" s="140"/>
      <c r="M64" s="98"/>
      <c r="N64" s="98"/>
      <c r="O64" s="98"/>
      <c r="P64" s="104"/>
      <c r="Q64" s="165"/>
      <c r="R64" s="22"/>
      <c r="S64" s="105">
        <f t="shared" si="1"/>
        <v>27</v>
      </c>
      <c r="T64" s="106" t="str">
        <f ca="1">IF(J64="","",HYPERLINK("http://www.hist-geo.com/Localiser/Departement/"&amp;Dept&amp;CHAR(45)&amp;TEXT(S64,"00")&amp;".php",VLOOKUP($S64,Régions!$A$4:$D$99,2,FALSE)))</f>
        <v>Eure</v>
      </c>
      <c r="U64" s="107">
        <f ca="1">IF(J64="","",VLOOKUP($S64,Régions!$A$4:$D$99,3,FALSE))</f>
        <v>2</v>
      </c>
      <c r="V64" s="153" t="str">
        <f ca="1">IF(J64="","",VLOOKUP($S64,Régions!$A$4:$D$99,4,FALSE))</f>
        <v>Basse et Haute Normandie</v>
      </c>
    </row>
    <row r="65" spans="1:27" ht="16.5">
      <c r="A65" s="15" t="s">
        <v>18</v>
      </c>
      <c r="B65" s="99" t="s">
        <v>0</v>
      </c>
      <c r="C65" s="73"/>
      <c r="D65" s="74"/>
      <c r="E65" s="75"/>
      <c r="F65" s="19" t="str">
        <f t="shared" si="0"/>
        <v/>
      </c>
      <c r="G65" s="20"/>
      <c r="H65" s="57"/>
      <c r="I65" s="81"/>
      <c r="J65" s="15">
        <v>75018</v>
      </c>
      <c r="K65" s="16"/>
      <c r="L65" s="142"/>
      <c r="M65" s="15"/>
      <c r="N65" s="15"/>
      <c r="O65" s="15"/>
      <c r="P65" s="22"/>
      <c r="Q65" s="164"/>
      <c r="R65" s="22"/>
      <c r="S65" s="47">
        <f t="shared" si="1"/>
        <v>75</v>
      </c>
      <c r="T65" s="45" t="str">
        <f ca="1">IF(J65="","",HYPERLINK("http://www.hist-geo.com/Localiser/Departement/"&amp;Dept&amp;CHAR(45)&amp;TEXT(S65,"00")&amp;".php",VLOOKUP($S65,Régions!$A$4:$D$99,2,FALSE)))</f>
        <v>Paris</v>
      </c>
      <c r="U65" s="46">
        <f ca="1">IF(J65="","",VLOOKUP($S65,Régions!$A$4:$D$99,3,FALSE))</f>
        <v>12</v>
      </c>
      <c r="V65" s="152" t="str">
        <f ca="1">IF(J65="","",VLOOKUP($S65,Régions!$A$4:$D$99,4,FALSE))</f>
        <v>Paris - Ile de France</v>
      </c>
    </row>
    <row r="66" spans="1:27" ht="16.5">
      <c r="A66" s="15" t="s">
        <v>17</v>
      </c>
      <c r="B66" s="16" t="s">
        <v>0</v>
      </c>
      <c r="C66" s="73"/>
      <c r="D66" s="74"/>
      <c r="E66" s="75"/>
      <c r="F66" s="19" t="str">
        <f t="shared" si="0"/>
        <v/>
      </c>
      <c r="G66" s="20"/>
      <c r="H66" s="57"/>
      <c r="I66" s="80"/>
      <c r="J66" s="21">
        <v>17200</v>
      </c>
      <c r="K66" s="16"/>
      <c r="L66" s="17"/>
      <c r="M66" s="15"/>
      <c r="N66" s="15"/>
      <c r="O66" s="15"/>
      <c r="P66" s="22"/>
      <c r="Q66" s="164"/>
      <c r="R66" s="22">
        <v>40700</v>
      </c>
      <c r="S66" s="47">
        <f t="shared" si="1"/>
        <v>17</v>
      </c>
      <c r="T66" s="45" t="str">
        <f ca="1">IF(J66="","",HYPERLINK("http://www.hist-geo.com/Localiser/Departement/"&amp;Dept&amp;CHAR(45)&amp;TEXT(S66,"00")&amp;".php",VLOOKUP($S66,Régions!$A$4:$D$99,2,FALSE)))</f>
        <v>Charente-Maritime</v>
      </c>
      <c r="U66" s="46">
        <f ca="1">IF(J66="","",VLOOKUP($S66,Régions!$A$4:$D$99,3,FALSE))</f>
        <v>10</v>
      </c>
      <c r="V66" s="152" t="str">
        <f ca="1">IF(J66="","",VLOOKUP($S66,Régions!$A$4:$D$99,4,FALSE))</f>
        <v>Poitou - Charentes-Limousin</v>
      </c>
    </row>
    <row r="67" spans="1:27" ht="16.5">
      <c r="A67" s="15" t="s">
        <v>17</v>
      </c>
      <c r="B67" s="16" t="s">
        <v>1</v>
      </c>
      <c r="C67" s="73"/>
      <c r="D67" s="74"/>
      <c r="E67" s="75"/>
      <c r="F67" s="19" t="str">
        <f t="shared" si="0"/>
        <v/>
      </c>
      <c r="G67" s="20"/>
      <c r="H67" s="57"/>
      <c r="I67" s="80"/>
      <c r="J67" s="21">
        <v>28200</v>
      </c>
      <c r="K67" s="16"/>
      <c r="L67" s="17"/>
      <c r="M67" s="15"/>
      <c r="N67" s="15"/>
      <c r="O67" s="15"/>
      <c r="P67" s="16"/>
      <c r="Q67" s="164"/>
      <c r="R67" s="22"/>
      <c r="S67" s="47">
        <f t="shared" si="1"/>
        <v>28</v>
      </c>
      <c r="T67" s="45" t="str">
        <f ca="1">IF(J67="","",HYPERLINK("http://www.hist-geo.com/Localiser/Departement/"&amp;Dept&amp;CHAR(45)&amp;TEXT(S67,"00")&amp;".php",VLOOKUP($S67,Régions!$A$4:$D$99,2,FALSE)))</f>
        <v>Eure-et-Loir</v>
      </c>
      <c r="U67" s="46">
        <f ca="1">IF(J67="","",VLOOKUP($S67,Régions!$A$4:$D$99,3,FALSE))</f>
        <v>4</v>
      </c>
      <c r="V67" s="152" t="str">
        <f ca="1">IF(J67="","",VLOOKUP($S67,Régions!$A$4:$D$99,4,FALSE))</f>
        <v>Centre</v>
      </c>
    </row>
    <row r="68" spans="1:27" ht="16.5">
      <c r="A68" s="30" t="s">
        <v>17</v>
      </c>
      <c r="B68" s="108" t="s">
        <v>0</v>
      </c>
      <c r="C68" s="73"/>
      <c r="D68" s="74"/>
      <c r="E68" s="75"/>
      <c r="F68" s="19" t="str">
        <f t="shared" si="0"/>
        <v/>
      </c>
      <c r="G68" s="20"/>
      <c r="H68" s="137"/>
      <c r="J68" s="30">
        <v>67340</v>
      </c>
      <c r="K68" s="16"/>
      <c r="L68" s="145"/>
      <c r="P68" s="137"/>
      <c r="R68" s="22"/>
      <c r="S68" s="47">
        <f t="shared" si="1"/>
        <v>67</v>
      </c>
      <c r="T68" s="45" t="str">
        <f ca="1">IF(J68="","",HYPERLINK("http://www.hist-geo.com/Localiser/Departement/"&amp;Dept&amp;CHAR(45)&amp;TEXT(S68,"00")&amp;".php",VLOOKUP($S68,Régions!$A$4:$D$99,2,FALSE)))</f>
        <v>Bas-Rhin</v>
      </c>
      <c r="U68" s="46">
        <f ca="1">IF(J68="","",VLOOKUP($S68,Régions!$A$4:$D$99,3,FALSE))</f>
        <v>8</v>
      </c>
    </row>
    <row r="69" spans="1:27" ht="16.5">
      <c r="A69" s="15" t="s">
        <v>17</v>
      </c>
      <c r="B69" s="16" t="s">
        <v>0</v>
      </c>
      <c r="C69" s="73"/>
      <c r="D69" s="74"/>
      <c r="E69" s="75"/>
      <c r="F69" s="19" t="str">
        <f t="shared" si="0"/>
        <v/>
      </c>
      <c r="G69" s="20"/>
      <c r="H69" s="57"/>
      <c r="I69" s="80"/>
      <c r="J69" s="21">
        <v>82150</v>
      </c>
      <c r="K69" s="16"/>
      <c r="L69" s="17"/>
      <c r="M69" s="15"/>
      <c r="N69" s="15"/>
      <c r="O69" s="15"/>
      <c r="P69" s="16"/>
      <c r="Q69" s="164"/>
      <c r="R69" s="104">
        <v>41161</v>
      </c>
      <c r="S69" s="47">
        <f t="shared" si="1"/>
        <v>82</v>
      </c>
      <c r="T69" s="45" t="str">
        <f ca="1">IF(J69="","",HYPERLINK("http://www.hist-geo.com/Localiser/Departement/"&amp;Dept&amp;CHAR(45)&amp;TEXT(S69,"00")&amp;".php",VLOOKUP($S69,Régions!$A$4:$D$99,2,FALSE)))</f>
        <v>Tarn-et-Garonne</v>
      </c>
      <c r="U69" s="46">
        <f ca="1">IF(J69="","",VLOOKUP($S69,Régions!$A$4:$D$99,3,FALSE))</f>
        <v>11</v>
      </c>
      <c r="V69" s="152" t="str">
        <f ca="1">IF(J69="","",VLOOKUP($S69,Régions!$A$4:$D$99,4,FALSE))</f>
        <v>Midi Pyrénnées -Languedoc Roussillon</v>
      </c>
    </row>
    <row r="70" spans="1:27" ht="16.5">
      <c r="A70" s="15" t="s">
        <v>17</v>
      </c>
      <c r="B70" s="16" t="s">
        <v>0</v>
      </c>
      <c r="C70" s="73"/>
      <c r="D70" s="74"/>
      <c r="E70" s="75"/>
      <c r="F70" s="19" t="str">
        <f t="shared" si="0"/>
        <v/>
      </c>
      <c r="G70" s="20"/>
      <c r="H70" s="57"/>
      <c r="I70" s="80"/>
      <c r="J70" s="21">
        <v>72320</v>
      </c>
      <c r="K70" s="16"/>
      <c r="L70" s="17"/>
      <c r="M70" s="15"/>
      <c r="N70" s="15"/>
      <c r="O70" s="15"/>
      <c r="P70" s="22"/>
      <c r="Q70" s="164"/>
      <c r="R70" s="22">
        <v>40955</v>
      </c>
      <c r="S70" s="47">
        <f t="shared" si="1"/>
        <v>72</v>
      </c>
      <c r="T70" s="45" t="str">
        <f ca="1">IF(J70="","",HYPERLINK("http://www.hist-geo.com/Localiser/Departement/"&amp;Dept&amp;CHAR(45)&amp;TEXT(S70,"00")&amp;".php",VLOOKUP($S70,Régions!$A$4:$D$99,2,FALSE)))</f>
        <v>Sarthe</v>
      </c>
      <c r="U70" s="46">
        <f ca="1">IF(J70="","",VLOOKUP($S70,Régions!$A$4:$D$99,3,FALSE))</f>
        <v>3</v>
      </c>
      <c r="V70" s="152" t="str">
        <f ca="1">IF(J70="","",VLOOKUP($S70,Régions!$A$4:$D$99,4,FALSE))</f>
        <v>Bretagne - Pays de Loire</v>
      </c>
      <c r="W70" s="27"/>
    </row>
    <row r="71" spans="1:27" ht="16.5">
      <c r="A71" s="15" t="s">
        <v>17</v>
      </c>
      <c r="B71" s="16" t="s">
        <v>0</v>
      </c>
      <c r="C71" s="73"/>
      <c r="D71" s="74"/>
      <c r="E71" s="75"/>
      <c r="F71" s="19" t="str">
        <f t="shared" si="0"/>
        <v/>
      </c>
      <c r="G71" s="20"/>
      <c r="H71" s="57"/>
      <c r="I71" s="80"/>
      <c r="J71" s="21">
        <v>72320</v>
      </c>
      <c r="K71" s="16"/>
      <c r="L71" s="141"/>
      <c r="M71" s="15"/>
      <c r="N71" s="15"/>
      <c r="O71" s="15"/>
      <c r="P71" s="16"/>
      <c r="Q71" s="164"/>
      <c r="R71" s="22"/>
      <c r="S71" s="47">
        <f t="shared" si="1"/>
        <v>72</v>
      </c>
      <c r="T71" s="45" t="str">
        <f ca="1">IF(J71="","",HYPERLINK("http://www.hist-geo.com/Localiser/Departement/"&amp;Dept&amp;CHAR(45)&amp;TEXT(S71,"00")&amp;".php",VLOOKUP($S71,Régions!$A$4:$D$99,2,FALSE)))</f>
        <v>Sarthe</v>
      </c>
      <c r="U71" s="46">
        <f ca="1">IF(J71="","",VLOOKUP($S71,Régions!$A$4:$D$99,3,FALSE))</f>
        <v>3</v>
      </c>
      <c r="V71" s="152" t="str">
        <f ca="1">IF(J71="","",VLOOKUP($S71,Régions!$A$4:$D$99,4,FALSE))</f>
        <v>Bretagne - Pays de Loire</v>
      </c>
    </row>
    <row r="72" spans="1:27" ht="16.5">
      <c r="A72" s="15" t="s">
        <v>17</v>
      </c>
      <c r="B72" s="16" t="s">
        <v>0</v>
      </c>
      <c r="C72" s="73"/>
      <c r="D72" s="74"/>
      <c r="E72" s="75"/>
      <c r="F72" s="19" t="str">
        <f t="shared" si="0"/>
        <v/>
      </c>
      <c r="G72" s="20"/>
      <c r="H72" s="57"/>
      <c r="I72" s="80"/>
      <c r="J72" s="21">
        <v>72110</v>
      </c>
      <c r="K72" s="16"/>
      <c r="L72" s="141"/>
      <c r="M72" s="15"/>
      <c r="N72" s="15"/>
      <c r="O72" s="15"/>
      <c r="P72" s="22"/>
      <c r="Q72" s="164"/>
      <c r="R72" s="22"/>
      <c r="S72" s="47">
        <f t="shared" si="1"/>
        <v>72</v>
      </c>
      <c r="T72" s="45" t="str">
        <f ca="1">IF(J72="","",HYPERLINK("http://www.hist-geo.com/Localiser/Departement/"&amp;Dept&amp;CHAR(45)&amp;TEXT(S72,"00")&amp;".php",VLOOKUP($S72,Régions!$A$4:$D$99,2,FALSE)))</f>
        <v>Sarthe</v>
      </c>
      <c r="U72" s="46">
        <f ca="1">IF(J72="","",VLOOKUP($S72,Régions!$A$4:$D$99,3,FALSE))</f>
        <v>3</v>
      </c>
      <c r="V72" s="152" t="str">
        <f ca="1">IF(J72="","",VLOOKUP($S72,Régions!$A$4:$D$99,4,FALSE))</f>
        <v>Bretagne - Pays de Loire</v>
      </c>
    </row>
    <row r="73" spans="1:27" ht="16.5">
      <c r="A73" s="161" t="s">
        <v>171</v>
      </c>
      <c r="B73" s="16" t="s">
        <v>0</v>
      </c>
      <c r="C73" s="73"/>
      <c r="D73" s="74"/>
      <c r="E73" s="75"/>
      <c r="F73" s="19" t="str">
        <f t="shared" si="0"/>
        <v/>
      </c>
      <c r="G73" s="20"/>
      <c r="H73" s="57"/>
      <c r="I73" s="80"/>
      <c r="J73" s="21">
        <v>91800</v>
      </c>
      <c r="K73" s="16"/>
      <c r="L73" s="141"/>
      <c r="M73" s="15"/>
      <c r="N73" s="15"/>
      <c r="O73" s="15"/>
      <c r="P73" s="16"/>
      <c r="Q73" s="164"/>
      <c r="R73" s="60">
        <v>41289</v>
      </c>
      <c r="S73" s="47">
        <f t="shared" si="1"/>
        <v>91</v>
      </c>
      <c r="T73" s="45" t="str">
        <f ca="1">IF(J73="","",HYPERLINK("http://www.hist-geo.com/Localiser/Departement/"&amp;Dept&amp;CHAR(45)&amp;TEXT(S73,"00")&amp;".php",VLOOKUP($S73,Régions!$A$4:$D$99,2,FALSE)))</f>
        <v>Essonne</v>
      </c>
      <c r="U73" s="46">
        <f ca="1">IF(J73="","",VLOOKUP($S73,Régions!$A$4:$D$99,3,FALSE))</f>
        <v>12</v>
      </c>
      <c r="V73" s="152" t="str">
        <f ca="1">IF(J73="","",VLOOKUP($S73,Régions!$A$4:$D$99,4,FALSE))</f>
        <v>Paris - Ile de France</v>
      </c>
    </row>
    <row r="74" spans="1:27" ht="16.5">
      <c r="A74" s="15" t="s">
        <v>18</v>
      </c>
      <c r="B74" s="99" t="s">
        <v>1</v>
      </c>
      <c r="C74" s="73"/>
      <c r="D74" s="74"/>
      <c r="E74" s="75"/>
      <c r="F74" s="19" t="str">
        <f t="shared" si="0"/>
        <v/>
      </c>
      <c r="G74" s="20"/>
      <c r="H74" s="57"/>
      <c r="I74" s="81"/>
      <c r="J74" s="15">
        <v>88400</v>
      </c>
      <c r="K74" s="16"/>
      <c r="L74" s="144"/>
      <c r="M74" s="15"/>
      <c r="N74" s="15"/>
      <c r="O74" s="15"/>
      <c r="P74" s="16"/>
      <c r="Q74" s="164"/>
      <c r="R74" s="22"/>
      <c r="S74" s="47">
        <f t="shared" si="1"/>
        <v>88</v>
      </c>
      <c r="T74" s="45" t="str">
        <f ca="1">IF(J74="","",HYPERLINK("http://www.hist-geo.com/Localiser/Departement/"&amp;Dept&amp;CHAR(45)&amp;TEXT(S74,"00")&amp;".php",VLOOKUP($S74,Régions!$A$4:$D$99,2,FALSE)))</f>
        <v>Vosges</v>
      </c>
      <c r="U74" s="46">
        <f ca="1">IF(J74="","",VLOOKUP($S74,Régions!$A$4:$D$99,3,FALSE))</f>
        <v>8</v>
      </c>
      <c r="V74" s="152" t="str">
        <f ca="1">IF(J74="","",VLOOKUP($S74,Régions!$A$4:$D$99,4,FALSE))</f>
        <v>Alsace Lorraine - Champagne Ardennes</v>
      </c>
    </row>
    <row r="75" spans="1:27" ht="16.5">
      <c r="A75" s="15" t="s">
        <v>17</v>
      </c>
      <c r="B75" s="16" t="s">
        <v>0</v>
      </c>
      <c r="C75" s="73"/>
      <c r="D75" s="74"/>
      <c r="E75" s="75"/>
      <c r="F75" s="19" t="str">
        <f t="shared" si="0"/>
        <v/>
      </c>
      <c r="G75" s="20"/>
      <c r="H75" s="57"/>
      <c r="I75" s="80"/>
      <c r="J75" s="21">
        <v>30000</v>
      </c>
      <c r="K75" s="16"/>
      <c r="L75" s="141"/>
      <c r="M75" s="15"/>
      <c r="N75" s="15"/>
      <c r="O75" s="15"/>
      <c r="P75" s="16"/>
      <c r="Q75" s="164"/>
      <c r="R75" s="22"/>
      <c r="S75" s="47">
        <f t="shared" si="1"/>
        <v>30</v>
      </c>
      <c r="T75" s="45" t="str">
        <f ca="1">IF(J75="","",HYPERLINK("http://www.hist-geo.com/Localiser/Departement/"&amp;Dept&amp;CHAR(45)&amp;TEXT(S75,"00")&amp;".php",VLOOKUP($S75,Régions!$A$4:$D$99,2,FALSE)))</f>
        <v>Gard</v>
      </c>
      <c r="U75" s="46">
        <f ca="1">IF(J75="","",VLOOKUP($S75,Régions!$A$4:$D$99,3,FALSE))</f>
        <v>7</v>
      </c>
      <c r="V75" s="152" t="str">
        <f ca="1">IF(J75="","",VLOOKUP($S75,Régions!$A$4:$D$99,4,FALSE))</f>
        <v>Provence Alpes Côte d'Azur</v>
      </c>
    </row>
    <row r="76" spans="1:27" s="108" customFormat="1" ht="16.5">
      <c r="A76" s="15" t="s">
        <v>17</v>
      </c>
      <c r="B76" s="16" t="s">
        <v>0</v>
      </c>
      <c r="C76" s="73"/>
      <c r="D76" s="74"/>
      <c r="E76" s="75"/>
      <c r="F76" s="19" t="str">
        <f t="shared" ref="F76:F139" si="2">IF(E76="","",YEAR($A$9)-YEAR(E76))</f>
        <v/>
      </c>
      <c r="G76" s="20"/>
      <c r="H76" s="57"/>
      <c r="I76" s="80"/>
      <c r="J76" s="21">
        <v>50800</v>
      </c>
      <c r="K76" s="16"/>
      <c r="L76" s="17"/>
      <c r="M76" s="15"/>
      <c r="N76" s="15"/>
      <c r="O76" s="15"/>
      <c r="P76" s="22"/>
      <c r="Q76" s="164"/>
      <c r="R76" s="22"/>
      <c r="S76" s="47">
        <f t="shared" ref="S76:S139" si="3">IF(J76="","",IF(LEN(J76)=4,VALUE(LEFT(J76,1)),VALUE(LEFT(J76,2))))</f>
        <v>50</v>
      </c>
      <c r="T76" s="45" t="str">
        <f ca="1">IF(J76="","",HYPERLINK("http://www.hist-geo.com/Localiser/Departement/"&amp;Dept&amp;CHAR(45)&amp;TEXT(S76,"00")&amp;".php",VLOOKUP($S76,Régions!$A$4:$D$99,2,FALSE)))</f>
        <v>Manche</v>
      </c>
      <c r="U76" s="46">
        <f ca="1">IF(J76="","",VLOOKUP($S76,Régions!$A$4:$D$99,3,FALSE))</f>
        <v>2</v>
      </c>
      <c r="V76" s="152" t="str">
        <f ca="1">IF(J76="","",VLOOKUP($S76,Régions!$A$4:$D$99,4,FALSE))</f>
        <v>Basse et Haute Normandie</v>
      </c>
      <c r="W76" s="24"/>
      <c r="X76" s="24"/>
      <c r="Y76" s="24"/>
      <c r="Z76" s="24"/>
      <c r="AA76" s="24"/>
    </row>
    <row r="77" spans="1:27" ht="16.5">
      <c r="A77" s="15" t="s">
        <v>17</v>
      </c>
      <c r="B77" s="16" t="s">
        <v>0</v>
      </c>
      <c r="C77" s="73"/>
      <c r="D77" s="74"/>
      <c r="E77" s="75"/>
      <c r="F77" s="19" t="str">
        <f t="shared" si="2"/>
        <v/>
      </c>
      <c r="G77" s="20"/>
      <c r="H77" s="57"/>
      <c r="I77" s="80"/>
      <c r="J77" s="21">
        <v>75004</v>
      </c>
      <c r="K77" s="16"/>
      <c r="L77" s="143"/>
      <c r="M77" s="15"/>
      <c r="N77" s="15"/>
      <c r="O77" s="15"/>
      <c r="P77" s="16"/>
      <c r="Q77" s="164"/>
      <c r="R77" s="22"/>
      <c r="S77" s="47">
        <f t="shared" si="3"/>
        <v>75</v>
      </c>
      <c r="T77" s="45" t="str">
        <f ca="1">IF(J77="","",HYPERLINK("http://www.hist-geo.com/Localiser/Departement/"&amp;Dept&amp;CHAR(45)&amp;TEXT(S77,"00")&amp;".php",VLOOKUP($S77,Régions!$A$4:$D$99,2,FALSE)))</f>
        <v>Paris</v>
      </c>
      <c r="U77" s="46">
        <f ca="1">IF(J77="","",VLOOKUP($S77,Régions!$A$4:$D$99,3,FALSE))</f>
        <v>12</v>
      </c>
      <c r="V77" s="152" t="str">
        <f ca="1">IF(J77="","",VLOOKUP($S77,Régions!$A$4:$D$99,4,FALSE))</f>
        <v>Paris - Ile de France</v>
      </c>
      <c r="W77" s="108"/>
      <c r="X77" s="108"/>
      <c r="Y77" s="108"/>
      <c r="Z77" s="108"/>
      <c r="AA77" s="108"/>
    </row>
    <row r="78" spans="1:27" ht="16.5">
      <c r="A78" s="15" t="s">
        <v>18</v>
      </c>
      <c r="B78" s="16" t="s">
        <v>0</v>
      </c>
      <c r="C78" s="73"/>
      <c r="D78" s="74"/>
      <c r="E78" s="75"/>
      <c r="F78" s="19" t="str">
        <f t="shared" si="2"/>
        <v/>
      </c>
      <c r="G78" s="16"/>
      <c r="H78" s="58"/>
      <c r="I78" s="81"/>
      <c r="J78" s="15">
        <v>91590</v>
      </c>
      <c r="K78" s="16"/>
      <c r="L78" s="141"/>
      <c r="M78" s="15"/>
      <c r="N78" s="15"/>
      <c r="O78" s="15"/>
      <c r="P78" s="22"/>
      <c r="Q78" s="164"/>
      <c r="R78" s="22"/>
      <c r="S78" s="47">
        <f t="shared" si="3"/>
        <v>91</v>
      </c>
      <c r="T78" s="45" t="str">
        <f ca="1">IF(J78="","",HYPERLINK("http://www.hist-geo.com/Localiser/Departement/"&amp;Dept&amp;CHAR(45)&amp;TEXT(S78,"00")&amp;".php",VLOOKUP($S78,Régions!$A$4:$D$99,2,FALSE)))</f>
        <v>Essonne</v>
      </c>
      <c r="U78" s="46">
        <f ca="1">IF(J78="","",VLOOKUP($S78,Régions!$A$4:$D$99,3,FALSE))</f>
        <v>12</v>
      </c>
      <c r="V78" s="152" t="str">
        <f ca="1">IF(J78="","",VLOOKUP($S78,Régions!$A$4:$D$99,4,FALSE))</f>
        <v>Paris - Ile de France</v>
      </c>
    </row>
    <row r="79" spans="1:27" s="108" customFormat="1" ht="16.5">
      <c r="A79" s="15" t="s">
        <v>17</v>
      </c>
      <c r="B79" s="16" t="s">
        <v>0</v>
      </c>
      <c r="C79" s="73"/>
      <c r="D79" s="74"/>
      <c r="E79" s="75"/>
      <c r="F79" s="19" t="str">
        <f t="shared" si="2"/>
        <v/>
      </c>
      <c r="G79" s="20"/>
      <c r="H79" s="57"/>
      <c r="I79" s="80"/>
      <c r="J79" s="21">
        <v>94470</v>
      </c>
      <c r="K79" s="16"/>
      <c r="L79" s="139"/>
      <c r="M79" s="15"/>
      <c r="N79" s="15"/>
      <c r="O79" s="15"/>
      <c r="P79" s="16"/>
      <c r="Q79" s="164"/>
      <c r="R79" s="22">
        <v>40936</v>
      </c>
      <c r="S79" s="47">
        <f t="shared" si="3"/>
        <v>94</v>
      </c>
      <c r="T79" s="45" t="str">
        <f ca="1">IF(J79="","",HYPERLINK("http://www.hist-geo.com/Localiser/Departement/"&amp;Dept&amp;CHAR(45)&amp;TEXT(S79,"00")&amp;".php",VLOOKUP($S79,Régions!$A$4:$D$99,2,FALSE)))</f>
        <v>Val-de-Marne</v>
      </c>
      <c r="U79" s="46">
        <f ca="1">IF(J79="","",VLOOKUP($S79,Régions!$A$4:$D$99,3,FALSE))</f>
        <v>12</v>
      </c>
      <c r="V79" s="152" t="str">
        <f ca="1">IF(J79="","",VLOOKUP($S79,Régions!$A$4:$D$99,4,FALSE))</f>
        <v>Paris - Ile de France</v>
      </c>
      <c r="W79" s="24"/>
      <c r="X79" s="24"/>
      <c r="Y79" s="24"/>
      <c r="Z79" s="24"/>
      <c r="AA79" s="24"/>
    </row>
    <row r="80" spans="1:27" ht="16.5">
      <c r="A80" s="98" t="s">
        <v>18</v>
      </c>
      <c r="B80" s="99" t="s">
        <v>0</v>
      </c>
      <c r="C80" s="73"/>
      <c r="D80" s="74"/>
      <c r="E80" s="75"/>
      <c r="F80" s="101" t="str">
        <f t="shared" si="2"/>
        <v/>
      </c>
      <c r="G80" s="20"/>
      <c r="H80" s="23"/>
      <c r="I80" s="89"/>
      <c r="J80" s="102">
        <v>75008</v>
      </c>
      <c r="K80" s="99"/>
      <c r="L80" s="146"/>
      <c r="M80" s="98"/>
      <c r="N80" s="98"/>
      <c r="O80" s="98"/>
      <c r="P80" s="104"/>
      <c r="Q80" s="165"/>
      <c r="R80" s="22">
        <v>40631</v>
      </c>
      <c r="S80" s="105">
        <f t="shared" si="3"/>
        <v>75</v>
      </c>
      <c r="T80" s="106" t="str">
        <f ca="1">IF(J80="","",HYPERLINK("http://www.hist-geo.com/Localiser/Departement/"&amp;Dept&amp;CHAR(45)&amp;TEXT(S80,"00")&amp;".php",VLOOKUP($S80,Régions!$A$4:$D$99,2,FALSE)))</f>
        <v>Paris</v>
      </c>
      <c r="U80" s="107">
        <f ca="1">IF(J80="","",VLOOKUP($S80,Régions!$A$4:$D$99,3,FALSE))</f>
        <v>12</v>
      </c>
      <c r="V80" s="153" t="str">
        <f ca="1">IF(J80="","",VLOOKUP($S80,Régions!$A$4:$D$99,4,FALSE))</f>
        <v>Paris - Ile de France</v>
      </c>
      <c r="W80" s="108"/>
      <c r="X80" s="108"/>
      <c r="Y80" s="108"/>
      <c r="Z80" s="108"/>
      <c r="AA80" s="108"/>
    </row>
    <row r="81" spans="1:27" ht="16.5">
      <c r="A81" s="15" t="s">
        <v>17</v>
      </c>
      <c r="B81" s="16" t="s">
        <v>0</v>
      </c>
      <c r="C81" s="73"/>
      <c r="D81" s="74"/>
      <c r="E81" s="75"/>
      <c r="F81" s="19" t="str">
        <f t="shared" si="2"/>
        <v/>
      </c>
      <c r="G81" s="20"/>
      <c r="H81" s="57"/>
      <c r="I81" s="80"/>
      <c r="J81" s="21">
        <v>77150</v>
      </c>
      <c r="K81" s="16"/>
      <c r="L81" s="139"/>
      <c r="M81" s="15"/>
      <c r="N81" s="15"/>
      <c r="O81" s="15"/>
      <c r="P81" s="22"/>
      <c r="Q81" s="164"/>
      <c r="R81" s="22"/>
      <c r="S81" s="79">
        <f t="shared" si="3"/>
        <v>77</v>
      </c>
      <c r="T81" s="45" t="str">
        <f ca="1">IF(J81="","",HYPERLINK("http://www.hist-geo.com/Localiser/Departement/"&amp;Dept&amp;CHAR(45)&amp;TEXT(S81,"00")&amp;".php",VLOOKUP($S81,Régions!$A$4:$D$99,2,FALSE)))</f>
        <v>Seine-et-Marne</v>
      </c>
      <c r="U81" s="46">
        <f ca="1">IF(J81="","",VLOOKUP($S81,Régions!$A$4:$D$99,3,FALSE))</f>
        <v>12</v>
      </c>
      <c r="V81" s="152" t="str">
        <f ca="1">IF(J81="","",VLOOKUP($S81,Régions!$A$4:$D$99,4,FALSE))</f>
        <v>Paris - Ile de France</v>
      </c>
    </row>
    <row r="82" spans="1:27" s="108" customFormat="1" ht="16.5">
      <c r="A82" s="15" t="s">
        <v>18</v>
      </c>
      <c r="B82" s="99" t="s">
        <v>0</v>
      </c>
      <c r="C82" s="73"/>
      <c r="D82" s="74"/>
      <c r="E82" s="75"/>
      <c r="F82" s="19" t="str">
        <f t="shared" si="2"/>
        <v/>
      </c>
      <c r="G82" s="20"/>
      <c r="H82" s="57"/>
      <c r="I82" s="80"/>
      <c r="J82" s="21">
        <v>28000</v>
      </c>
      <c r="K82" s="16"/>
      <c r="L82" s="142"/>
      <c r="M82" s="15"/>
      <c r="N82" s="15"/>
      <c r="O82" s="15"/>
      <c r="P82" s="22"/>
      <c r="Q82" s="164"/>
      <c r="R82" s="22"/>
      <c r="S82" s="47">
        <f t="shared" si="3"/>
        <v>28</v>
      </c>
      <c r="T82" s="45" t="str">
        <f ca="1">IF(J82="","",HYPERLINK("http://www.hist-geo.com/Localiser/Departement/"&amp;Dept&amp;CHAR(45)&amp;TEXT(S82,"00")&amp;".php",VLOOKUP($S82,Régions!$A$4:$D$99,2,FALSE)))</f>
        <v>Eure-et-Loir</v>
      </c>
      <c r="U82" s="46">
        <f ca="1">IF(J82="","",VLOOKUP($S82,Régions!$A$4:$D$99,3,FALSE))</f>
        <v>4</v>
      </c>
      <c r="V82" s="152" t="str">
        <f ca="1">IF(J82="","",VLOOKUP($S82,Régions!$A$4:$D$99,4,FALSE))</f>
        <v>Centre</v>
      </c>
      <c r="W82" s="24"/>
      <c r="X82" s="24"/>
      <c r="Y82" s="24"/>
      <c r="Z82" s="24"/>
      <c r="AA82" s="24"/>
    </row>
    <row r="83" spans="1:27" ht="16.5">
      <c r="A83" s="98" t="s">
        <v>17</v>
      </c>
      <c r="B83" s="99" t="s">
        <v>0</v>
      </c>
      <c r="C83" s="73"/>
      <c r="D83" s="74"/>
      <c r="E83" s="75"/>
      <c r="F83" s="101" t="str">
        <f t="shared" si="2"/>
        <v/>
      </c>
      <c r="G83" s="20"/>
      <c r="H83" s="57"/>
      <c r="I83" s="89"/>
      <c r="J83" s="102">
        <v>50000</v>
      </c>
      <c r="K83" s="99"/>
      <c r="L83" s="100"/>
      <c r="M83" s="98"/>
      <c r="N83" s="98"/>
      <c r="O83" s="98"/>
      <c r="P83" s="104"/>
      <c r="Q83" s="165"/>
      <c r="R83" s="22">
        <v>41162</v>
      </c>
      <c r="S83" s="105">
        <f t="shared" si="3"/>
        <v>50</v>
      </c>
      <c r="T83" s="106" t="str">
        <f ca="1">IF(J83="","",HYPERLINK("http://www.hist-geo.com/Localiser/Departement/"&amp;Dept&amp;CHAR(45)&amp;TEXT(S83,"00")&amp;".php",VLOOKUP($S83,Régions!$A$4:$D$99,2,FALSE)))</f>
        <v>Manche</v>
      </c>
      <c r="U83" s="107">
        <f ca="1">IF(J83="","",VLOOKUP($S83,Régions!$A$4:$D$99,3,FALSE))</f>
        <v>2</v>
      </c>
      <c r="V83" s="153" t="str">
        <f ca="1">IF(J83="","",VLOOKUP($S83,Régions!$A$4:$D$99,4,FALSE))</f>
        <v>Basse et Haute Normandie</v>
      </c>
      <c r="W83" s="108"/>
      <c r="X83" s="108"/>
      <c r="Y83" s="108"/>
      <c r="Z83" s="108"/>
      <c r="AA83" s="108"/>
    </row>
    <row r="84" spans="1:27" ht="16.5">
      <c r="A84" s="15" t="s">
        <v>164</v>
      </c>
      <c r="B84" s="16" t="s">
        <v>1</v>
      </c>
      <c r="C84" s="73"/>
      <c r="D84" s="74"/>
      <c r="E84" s="75"/>
      <c r="F84" s="19" t="str">
        <f t="shared" si="2"/>
        <v/>
      </c>
      <c r="G84" s="20"/>
      <c r="H84" s="57"/>
      <c r="I84" s="80"/>
      <c r="J84" s="21">
        <v>24800</v>
      </c>
      <c r="K84" s="16"/>
      <c r="L84" s="17"/>
      <c r="M84" s="15"/>
      <c r="N84" s="15"/>
      <c r="O84" s="15"/>
      <c r="P84" s="16"/>
      <c r="Q84" s="164"/>
      <c r="R84" s="22"/>
      <c r="S84" s="47">
        <f t="shared" si="3"/>
        <v>24</v>
      </c>
      <c r="T84" s="45" t="str">
        <f ca="1">IF(J84="","",HYPERLINK("http://www.hist-geo.com/Localiser/Departement/"&amp;Dept&amp;CHAR(45)&amp;TEXT(S84,"00")&amp;".php",VLOOKUP($S84,Régions!$A$4:$D$99,2,FALSE)))</f>
        <v>Dordogne</v>
      </c>
      <c r="U84" s="46">
        <f ca="1">IF(J84="","",VLOOKUP($S84,Régions!$A$4:$D$99,3,FALSE))</f>
        <v>9</v>
      </c>
      <c r="V84" s="152" t="str">
        <f ca="1">IF(J84="","",VLOOKUP($S84,Régions!$A$4:$D$99,4,FALSE))</f>
        <v>Aquitaine</v>
      </c>
    </row>
    <row r="85" spans="1:27" s="108" customFormat="1" ht="16.5">
      <c r="A85" s="15" t="s">
        <v>17</v>
      </c>
      <c r="B85" s="16" t="s">
        <v>1</v>
      </c>
      <c r="C85" s="73"/>
      <c r="D85" s="74"/>
      <c r="E85" s="75"/>
      <c r="F85" s="19" t="str">
        <f t="shared" si="2"/>
        <v/>
      </c>
      <c r="G85" s="20"/>
      <c r="H85" s="57"/>
      <c r="I85" s="80"/>
      <c r="J85" s="21">
        <v>94880</v>
      </c>
      <c r="K85" s="16"/>
      <c r="L85" s="139"/>
      <c r="M85" s="15"/>
      <c r="N85" s="15"/>
      <c r="O85" s="15"/>
      <c r="P85" s="22"/>
      <c r="Q85" s="164"/>
      <c r="R85" s="104">
        <v>40934</v>
      </c>
      <c r="S85" s="47">
        <f t="shared" si="3"/>
        <v>94</v>
      </c>
      <c r="T85" s="45" t="str">
        <f ca="1">IF(J85="","",HYPERLINK("http://www.hist-geo.com/Localiser/Departement/"&amp;Dept&amp;CHAR(45)&amp;TEXT(S85,"00")&amp;".php",VLOOKUP($S85,Régions!$A$4:$D$99,2,FALSE)))</f>
        <v>Val-de-Marne</v>
      </c>
      <c r="U85" s="46">
        <f ca="1">IF(J85="","",VLOOKUP($S85,Régions!$A$4:$D$99,3,FALSE))</f>
        <v>12</v>
      </c>
      <c r="V85" s="152" t="str">
        <f ca="1">IF(J85="","",VLOOKUP($S85,Régions!$A$4:$D$99,4,FALSE))</f>
        <v>Paris - Ile de France</v>
      </c>
      <c r="W85" s="24"/>
      <c r="X85" s="24"/>
      <c r="Y85" s="24"/>
      <c r="Z85" s="24"/>
      <c r="AA85" s="24"/>
    </row>
    <row r="86" spans="1:27" ht="16.5">
      <c r="A86" s="98" t="s">
        <v>17</v>
      </c>
      <c r="B86" s="99" t="s">
        <v>0</v>
      </c>
      <c r="C86" s="73"/>
      <c r="D86" s="74"/>
      <c r="E86" s="75"/>
      <c r="F86" s="101" t="str">
        <f t="shared" si="2"/>
        <v/>
      </c>
      <c r="G86" s="20"/>
      <c r="H86" s="57"/>
      <c r="I86" s="89"/>
      <c r="J86" s="102">
        <v>76300</v>
      </c>
      <c r="K86" s="99"/>
      <c r="L86" s="100"/>
      <c r="M86" s="98"/>
      <c r="N86" s="98"/>
      <c r="O86" s="98"/>
      <c r="P86" s="99"/>
      <c r="Q86" s="165"/>
      <c r="R86" s="22"/>
      <c r="S86" s="105">
        <f t="shared" si="3"/>
        <v>76</v>
      </c>
      <c r="T86" s="106" t="str">
        <f ca="1">IF(J86="","",HYPERLINK("http://www.hist-geo.com/Localiser/Departement/"&amp;Dept&amp;CHAR(45)&amp;TEXT(S86,"00")&amp;".php",VLOOKUP($S86,Régions!$A$4:$D$99,2,FALSE)))</f>
        <v>Seine-Maritime</v>
      </c>
      <c r="U86" s="107">
        <f ca="1">IF(J86="","",VLOOKUP($S86,Régions!$A$4:$D$99,3,FALSE))</f>
        <v>2</v>
      </c>
      <c r="V86" s="153" t="str">
        <f ca="1">IF(J86="","",VLOOKUP($S86,Régions!$A$4:$D$99,4,FALSE))</f>
        <v>Basse et Haute Normandie</v>
      </c>
      <c r="W86" s="108"/>
      <c r="X86" s="108"/>
      <c r="Y86" s="108"/>
      <c r="Z86" s="108"/>
      <c r="AA86" s="108"/>
    </row>
    <row r="87" spans="1:27" ht="16.5">
      <c r="A87" s="15" t="s">
        <v>17</v>
      </c>
      <c r="B87" s="16" t="s">
        <v>0</v>
      </c>
      <c r="C87" s="73"/>
      <c r="D87" s="74"/>
      <c r="E87" s="75"/>
      <c r="F87" s="19" t="str">
        <f t="shared" si="2"/>
        <v/>
      </c>
      <c r="G87" s="20"/>
      <c r="H87" s="23"/>
      <c r="I87" s="80"/>
      <c r="J87" s="21">
        <v>56000</v>
      </c>
      <c r="K87" s="16"/>
      <c r="L87" s="141"/>
      <c r="M87" s="15"/>
      <c r="N87" s="15"/>
      <c r="O87" s="88"/>
      <c r="P87" s="58"/>
      <c r="Q87" s="164"/>
      <c r="R87" s="22"/>
      <c r="S87" s="47">
        <f t="shared" si="3"/>
        <v>56</v>
      </c>
      <c r="T87" s="45" t="str">
        <f ca="1">IF(J87="","",HYPERLINK("http://www.hist-geo.com/Localiser/Departement/"&amp;Dept&amp;CHAR(45)&amp;TEXT(S87,"00")&amp;".php",VLOOKUP($S87,Régions!$A$4:$D$99,2,FALSE)))</f>
        <v>Morbihan</v>
      </c>
      <c r="U87" s="46">
        <f ca="1">IF(J87="","",VLOOKUP($S87,Régions!$A$4:$D$99,3,FALSE))</f>
        <v>3</v>
      </c>
      <c r="V87" s="152" t="str">
        <f ca="1">IF(J87="","",VLOOKUP($S87,Régions!$A$4:$D$99,4,FALSE))</f>
        <v>Bretagne - Pays de Loire</v>
      </c>
    </row>
    <row r="88" spans="1:27" ht="16.5">
      <c r="A88" s="15" t="s">
        <v>17</v>
      </c>
      <c r="B88" s="16" t="s">
        <v>0</v>
      </c>
      <c r="C88" s="73"/>
      <c r="D88" s="74"/>
      <c r="E88" s="75"/>
      <c r="F88" s="19" t="str">
        <f t="shared" si="2"/>
        <v/>
      </c>
      <c r="G88" s="20"/>
      <c r="H88" s="57"/>
      <c r="I88" s="80"/>
      <c r="J88" s="21">
        <v>1130</v>
      </c>
      <c r="K88" s="16"/>
      <c r="L88" s="141"/>
      <c r="M88" s="15"/>
      <c r="N88" s="15"/>
      <c r="O88" s="15"/>
      <c r="P88" s="58"/>
      <c r="Q88" s="164"/>
      <c r="R88" s="104"/>
      <c r="S88" s="47">
        <f t="shared" si="3"/>
        <v>1</v>
      </c>
      <c r="T88" s="45" t="str">
        <f ca="1">IF(J88="","",HYPERLINK("http://www.hist-geo.com/Localiser/Departement/"&amp;Dept&amp;CHAR(45)&amp;TEXT(S88,"00")&amp;".php",VLOOKUP($S88,Régions!$A$4:$D$99,2,FALSE)))</f>
        <v>Ain</v>
      </c>
      <c r="U88" s="46">
        <f ca="1">IF(J88="","",VLOOKUP($S88,Régions!$A$4:$D$99,3,FALSE))</f>
        <v>6</v>
      </c>
      <c r="V88" s="152" t="str">
        <f ca="1">IF(J88="","",VLOOKUP($S88,Régions!$A$4:$D$99,4,FALSE))</f>
        <v>Rhône -  Alpes - Auvergne</v>
      </c>
    </row>
    <row r="89" spans="1:27" ht="16.5">
      <c r="A89" s="15" t="s">
        <v>17</v>
      </c>
      <c r="B89" s="16" t="s">
        <v>0</v>
      </c>
      <c r="C89" s="73"/>
      <c r="D89" s="74"/>
      <c r="E89" s="75"/>
      <c r="F89" s="19" t="str">
        <f t="shared" si="2"/>
        <v/>
      </c>
      <c r="G89" s="16"/>
      <c r="H89" s="58"/>
      <c r="I89" s="81"/>
      <c r="J89" s="21">
        <v>1100</v>
      </c>
      <c r="K89" s="16"/>
      <c r="L89" s="141"/>
      <c r="M89" s="15"/>
      <c r="N89" s="15"/>
      <c r="O89" s="15"/>
      <c r="P89" s="58"/>
      <c r="Q89" s="164"/>
      <c r="R89" s="22"/>
      <c r="S89" s="47">
        <f t="shared" si="3"/>
        <v>1</v>
      </c>
      <c r="T89" s="45" t="str">
        <f ca="1">IF(J89="","",HYPERLINK("http://www.hist-geo.com/Localiser/Departement/"&amp;Dept&amp;CHAR(45)&amp;TEXT(S89,"00")&amp;".php",VLOOKUP($S89,Régions!$A$4:$D$99,2,FALSE)))</f>
        <v>Ain</v>
      </c>
      <c r="U89" s="46">
        <f ca="1">IF(J89="","",VLOOKUP($S89,Régions!$A$4:$D$99,3,FALSE))</f>
        <v>6</v>
      </c>
      <c r="V89" s="152" t="str">
        <f ca="1">IF(J89="","",VLOOKUP($S89,Régions!$A$4:$D$99,4,FALSE))</f>
        <v>Rhône -  Alpes - Auvergne</v>
      </c>
    </row>
    <row r="90" spans="1:27" ht="16.5">
      <c r="A90" s="98" t="s">
        <v>17</v>
      </c>
      <c r="B90" s="99" t="s">
        <v>0</v>
      </c>
      <c r="C90" s="73"/>
      <c r="D90" s="74"/>
      <c r="E90" s="75"/>
      <c r="F90" s="101" t="str">
        <f t="shared" si="2"/>
        <v/>
      </c>
      <c r="G90" s="20"/>
      <c r="H90" s="57"/>
      <c r="I90" s="89"/>
      <c r="J90" s="102">
        <v>6160</v>
      </c>
      <c r="K90" s="99"/>
      <c r="L90" s="100"/>
      <c r="M90" s="98"/>
      <c r="N90" s="98"/>
      <c r="O90" s="98"/>
      <c r="P90" s="98"/>
      <c r="Q90" s="165"/>
      <c r="R90" s="22"/>
      <c r="S90" s="105">
        <f t="shared" si="3"/>
        <v>6</v>
      </c>
      <c r="T90" s="106" t="str">
        <f ca="1">IF(J90="","",HYPERLINK("http://www.hist-geo.com/Localiser/Departement/"&amp;Dept&amp;CHAR(45)&amp;TEXT(S90,"00")&amp;".php",VLOOKUP($S90,Régions!$A$4:$D$99,2,FALSE)))</f>
        <v>Alpes-Maritimes</v>
      </c>
      <c r="U90" s="107">
        <f ca="1">IF(J90="","",VLOOKUP($S90,Régions!$A$4:$D$99,3,FALSE))</f>
        <v>7</v>
      </c>
      <c r="V90" s="153" t="str">
        <f ca="1">IF(J90="","",VLOOKUP($S90,Régions!$A$4:$D$99,4,FALSE))</f>
        <v>Provence Alpes Côte d'Azur</v>
      </c>
    </row>
    <row r="91" spans="1:27" ht="16.5">
      <c r="A91" s="161" t="s">
        <v>174</v>
      </c>
      <c r="B91" s="16" t="s">
        <v>0</v>
      </c>
      <c r="C91" s="73"/>
      <c r="D91" s="74"/>
      <c r="E91" s="75"/>
      <c r="F91" s="19" t="str">
        <f t="shared" si="2"/>
        <v/>
      </c>
      <c r="G91" s="20"/>
      <c r="H91" s="57"/>
      <c r="I91" s="80"/>
      <c r="J91" s="21">
        <v>75116</v>
      </c>
      <c r="K91" s="16"/>
      <c r="L91" s="139"/>
      <c r="M91" s="15"/>
      <c r="N91" s="15"/>
      <c r="O91" s="15"/>
      <c r="P91" s="15"/>
      <c r="Q91" s="164"/>
      <c r="R91" s="104"/>
      <c r="S91" s="47">
        <f t="shared" si="3"/>
        <v>75</v>
      </c>
      <c r="T91" s="45" t="str">
        <f ca="1">IF(J91="","",HYPERLINK("http://www.hist-geo.com/Localiser/Departement/"&amp;Dept&amp;CHAR(45)&amp;TEXT(S91,"00")&amp;".php",VLOOKUP($S91,Régions!$A$4:$D$99,2,FALSE)))</f>
        <v>Paris</v>
      </c>
      <c r="U91" s="46">
        <f ca="1">IF(J91="","",VLOOKUP($S91,Régions!$A$4:$D$99,3,FALSE))</f>
        <v>12</v>
      </c>
      <c r="V91" s="152" t="str">
        <f ca="1">IF(J91="","",VLOOKUP($S91,Régions!$A$4:$D$99,4,FALSE))</f>
        <v>Paris - Ile de France</v>
      </c>
    </row>
    <row r="92" spans="1:27" ht="16.5">
      <c r="A92" s="15" t="s">
        <v>17</v>
      </c>
      <c r="B92" s="16" t="s">
        <v>0</v>
      </c>
      <c r="C92" s="73"/>
      <c r="D92" s="74"/>
      <c r="E92" s="75"/>
      <c r="F92" s="19" t="str">
        <f t="shared" si="2"/>
        <v/>
      </c>
      <c r="G92" s="20"/>
      <c r="H92" s="57"/>
      <c r="I92" s="80"/>
      <c r="J92" s="21">
        <v>53000</v>
      </c>
      <c r="K92" s="16"/>
      <c r="L92" s="141"/>
      <c r="M92" s="15"/>
      <c r="N92" s="15"/>
      <c r="O92" s="15"/>
      <c r="P92" s="15"/>
      <c r="Q92" s="164"/>
      <c r="R92" s="22"/>
      <c r="S92" s="47">
        <f t="shared" si="3"/>
        <v>53</v>
      </c>
      <c r="T92" s="45" t="str">
        <f ca="1">IF(J92="","",HYPERLINK("http://www.hist-geo.com/Localiser/Departement/"&amp;Dept&amp;CHAR(45)&amp;TEXT(S92,"00")&amp;".php",VLOOKUP($S92,Régions!$A$4:$D$99,2,FALSE)))</f>
        <v>Mayenne</v>
      </c>
      <c r="U92" s="46">
        <f ca="1">IF(J92="","",VLOOKUP($S92,Régions!$A$4:$D$99,3,FALSE))</f>
        <v>3</v>
      </c>
      <c r="V92" s="152" t="str">
        <f ca="1">IF(J92="","",VLOOKUP($S92,Régions!$A$4:$D$99,4,FALSE))</f>
        <v>Bretagne - Pays de Loire</v>
      </c>
    </row>
    <row r="93" spans="1:27" ht="16.5">
      <c r="A93" s="15" t="s">
        <v>17</v>
      </c>
      <c r="B93" s="16" t="s">
        <v>0</v>
      </c>
      <c r="C93" s="73"/>
      <c r="D93" s="74"/>
      <c r="E93" s="75"/>
      <c r="F93" s="19" t="str">
        <f t="shared" si="2"/>
        <v/>
      </c>
      <c r="G93" s="20"/>
      <c r="H93" s="57"/>
      <c r="I93" s="80"/>
      <c r="J93" s="21">
        <v>50000</v>
      </c>
      <c r="K93" s="16"/>
      <c r="L93" s="141"/>
      <c r="M93" s="15"/>
      <c r="N93" s="15"/>
      <c r="O93" s="15"/>
      <c r="P93" s="58"/>
      <c r="Q93" s="164"/>
      <c r="R93" s="22">
        <v>40815</v>
      </c>
      <c r="S93" s="47">
        <f t="shared" si="3"/>
        <v>50</v>
      </c>
      <c r="T93" s="45" t="str">
        <f ca="1">IF(J93="","",HYPERLINK("http://www.hist-geo.com/Localiser/Departement/"&amp;Dept&amp;CHAR(45)&amp;TEXT(S93,"00")&amp;".php",VLOOKUP($S93,Régions!$A$4:$D$99,2,FALSE)))</f>
        <v>Manche</v>
      </c>
      <c r="U93" s="46">
        <f ca="1">IF(J93="","",VLOOKUP($S93,Régions!$A$4:$D$99,3,FALSE))</f>
        <v>2</v>
      </c>
      <c r="V93" s="152" t="str">
        <f ca="1">IF(J93="","",VLOOKUP($S93,Régions!$A$4:$D$99,4,FALSE))</f>
        <v>Basse et Haute Normandie</v>
      </c>
    </row>
    <row r="94" spans="1:27" s="108" customFormat="1" ht="16.5">
      <c r="A94" s="15" t="s">
        <v>17</v>
      </c>
      <c r="B94" s="16" t="s">
        <v>0</v>
      </c>
      <c r="C94" s="73"/>
      <c r="D94" s="74"/>
      <c r="E94" s="75"/>
      <c r="F94" s="19" t="str">
        <f t="shared" si="2"/>
        <v/>
      </c>
      <c r="G94" s="20"/>
      <c r="H94" s="57"/>
      <c r="I94" s="80"/>
      <c r="J94" s="21">
        <v>59700</v>
      </c>
      <c r="K94" s="16"/>
      <c r="L94" s="141"/>
      <c r="M94" s="15"/>
      <c r="N94" s="15"/>
      <c r="O94" s="15"/>
      <c r="P94" s="58"/>
      <c r="Q94" s="164"/>
      <c r="R94" s="22">
        <v>41015</v>
      </c>
      <c r="S94" s="47">
        <f t="shared" si="3"/>
        <v>59</v>
      </c>
      <c r="T94" s="45" t="str">
        <f ca="1">IF(J94="","",HYPERLINK("http://www.hist-geo.com/Localiser/Departement/"&amp;Dept&amp;CHAR(45)&amp;TEXT(S94,"00")&amp;".php",VLOOKUP($S94,Régions!$A$4:$D$99,2,FALSE)))</f>
        <v>Nord</v>
      </c>
      <c r="U94" s="46">
        <f ca="1">IF(J94="","",VLOOKUP($S94,Régions!$A$4:$D$99,3,FALSE))</f>
        <v>1</v>
      </c>
      <c r="V94" s="152" t="str">
        <f ca="1">IF(J94="","",VLOOKUP($S94,Régions!$A$4:$D$99,4,FALSE))</f>
        <v>Nord</v>
      </c>
      <c r="W94" s="24"/>
      <c r="X94" s="24"/>
      <c r="Y94" s="24"/>
      <c r="Z94" s="24"/>
      <c r="AA94" s="24"/>
    </row>
    <row r="95" spans="1:27" s="108" customFormat="1" ht="16.5">
      <c r="A95" s="15" t="s">
        <v>17</v>
      </c>
      <c r="B95" s="16" t="s">
        <v>1</v>
      </c>
      <c r="C95" s="73"/>
      <c r="D95" s="74"/>
      <c r="E95" s="75"/>
      <c r="F95" s="19" t="str">
        <f t="shared" si="2"/>
        <v/>
      </c>
      <c r="G95" s="20"/>
      <c r="H95" s="57"/>
      <c r="I95" s="80"/>
      <c r="J95" s="21">
        <v>3200</v>
      </c>
      <c r="K95" s="16"/>
      <c r="L95" s="17"/>
      <c r="M95" s="15"/>
      <c r="N95" s="15"/>
      <c r="O95" s="15"/>
      <c r="P95" s="58"/>
      <c r="Q95" s="164"/>
      <c r="R95" s="104"/>
      <c r="S95" s="47">
        <f t="shared" si="3"/>
        <v>3</v>
      </c>
      <c r="T95" s="45" t="str">
        <f ca="1">IF(J95="","",HYPERLINK("http://www.hist-geo.com/Localiser/Departement/"&amp;Dept&amp;CHAR(45)&amp;TEXT(S95,"00")&amp;".php",VLOOKUP($S95,Régions!$A$4:$D$99,2,FALSE)))</f>
        <v>Allier</v>
      </c>
      <c r="U95" s="46">
        <f ca="1">IF(J95="","",VLOOKUP($S95,Régions!$A$4:$D$99,3,FALSE))</f>
        <v>6</v>
      </c>
      <c r="V95" s="152" t="str">
        <f ca="1">IF(J95="","",VLOOKUP($S95,Régions!$A$4:$D$99,4,FALSE))</f>
        <v>Rhône -  Alpes - Auvergne</v>
      </c>
    </row>
    <row r="96" spans="1:27" ht="16.5">
      <c r="A96" s="15" t="s">
        <v>17</v>
      </c>
      <c r="B96" s="16" t="s">
        <v>0</v>
      </c>
      <c r="C96" s="73"/>
      <c r="D96" s="74"/>
      <c r="E96" s="75"/>
      <c r="F96" s="19" t="str">
        <f t="shared" si="2"/>
        <v/>
      </c>
      <c r="G96" s="20"/>
      <c r="H96" s="57"/>
      <c r="I96" s="80"/>
      <c r="J96" s="21">
        <v>30390</v>
      </c>
      <c r="K96" s="16"/>
      <c r="L96" s="17"/>
      <c r="M96" s="15"/>
      <c r="N96" s="15"/>
      <c r="O96" s="15"/>
      <c r="P96" s="58"/>
      <c r="Q96" s="164"/>
      <c r="R96" s="22"/>
      <c r="S96" s="47">
        <f t="shared" si="3"/>
        <v>30</v>
      </c>
      <c r="T96" s="45" t="str">
        <f ca="1">IF(J96="","",HYPERLINK("http://www.hist-geo.com/Localiser/Departement/"&amp;Dept&amp;CHAR(45)&amp;TEXT(S96,"00")&amp;".php",VLOOKUP($S96,Régions!$A$4:$D$99,2,FALSE)))</f>
        <v>Gard</v>
      </c>
      <c r="U96" s="46">
        <f ca="1">IF(J96="","",VLOOKUP($S96,Régions!$A$4:$D$99,3,FALSE))</f>
        <v>7</v>
      </c>
      <c r="V96" s="152" t="str">
        <f ca="1">IF(J96="","",VLOOKUP($S96,Régions!$A$4:$D$99,4,FALSE))</f>
        <v>Provence Alpes Côte d'Azur</v>
      </c>
      <c r="W96" s="108"/>
      <c r="X96" s="108"/>
      <c r="Y96" s="108"/>
      <c r="Z96" s="108"/>
      <c r="AA96" s="108"/>
    </row>
    <row r="97" spans="1:27" ht="16.5">
      <c r="A97" s="15" t="s">
        <v>17</v>
      </c>
      <c r="B97" s="16" t="s">
        <v>0</v>
      </c>
      <c r="C97" s="73"/>
      <c r="D97" s="74"/>
      <c r="E97" s="75"/>
      <c r="F97" s="19" t="str">
        <f t="shared" si="2"/>
        <v/>
      </c>
      <c r="G97" s="20"/>
      <c r="H97" s="57"/>
      <c r="I97" s="80"/>
      <c r="J97" s="21">
        <v>38620</v>
      </c>
      <c r="K97" s="16"/>
      <c r="L97" s="17"/>
      <c r="M97" s="15"/>
      <c r="N97" s="15"/>
      <c r="O97" s="15"/>
      <c r="P97" s="15"/>
      <c r="Q97" s="164"/>
      <c r="R97" s="22">
        <v>40655</v>
      </c>
      <c r="S97" s="47">
        <f t="shared" si="3"/>
        <v>38</v>
      </c>
      <c r="T97" s="45" t="str">
        <f ca="1">IF(J97="","",HYPERLINK("http://www.hist-geo.com/Localiser/Departement/"&amp;Dept&amp;CHAR(45)&amp;TEXT(S97,"00")&amp;".php",VLOOKUP($S97,Régions!$A$4:$D$99,2,FALSE)))</f>
        <v>Isère</v>
      </c>
      <c r="U97" s="46">
        <f ca="1">IF(J97="","",VLOOKUP($S97,Régions!$A$4:$D$99,3,FALSE))</f>
        <v>6</v>
      </c>
      <c r="V97" s="152" t="str">
        <f ca="1">IF(J97="","",VLOOKUP($S97,Régions!$A$4:$D$99,4,FALSE))</f>
        <v>Rhône -  Alpes - Auvergne</v>
      </c>
    </row>
    <row r="98" spans="1:27" ht="16.5">
      <c r="A98" s="98" t="s">
        <v>17</v>
      </c>
      <c r="B98" s="99" t="s">
        <v>0</v>
      </c>
      <c r="C98" s="73"/>
      <c r="D98" s="74"/>
      <c r="E98" s="75"/>
      <c r="F98" s="101" t="str">
        <f t="shared" si="2"/>
        <v/>
      </c>
      <c r="G98" s="20"/>
      <c r="H98" s="57"/>
      <c r="I98" s="89"/>
      <c r="J98" s="102">
        <v>15400</v>
      </c>
      <c r="K98" s="99"/>
      <c r="L98" s="100"/>
      <c r="M98" s="98"/>
      <c r="N98" s="98"/>
      <c r="O98" s="98"/>
      <c r="P98" s="98"/>
      <c r="Q98" s="165"/>
      <c r="R98" s="22"/>
      <c r="S98" s="105">
        <f t="shared" si="3"/>
        <v>15</v>
      </c>
      <c r="T98" s="106" t="str">
        <f ca="1">IF(J98="","",HYPERLINK("http://www.hist-geo.com/Localiser/Departement/"&amp;Dept&amp;CHAR(45)&amp;TEXT(S98,"00")&amp;".php",VLOOKUP($S98,Régions!$A$4:$D$99,2,FALSE)))</f>
        <v>Cantal</v>
      </c>
      <c r="U98" s="107">
        <f ca="1">IF(J98="","",VLOOKUP($S98,Régions!$A$4:$D$99,3,FALSE))</f>
        <v>6</v>
      </c>
      <c r="V98" s="153" t="str">
        <f ca="1">IF(J98="","",VLOOKUP($S98,Régions!$A$4:$D$99,4,FALSE))</f>
        <v>Rhône -  Alpes - Auvergne</v>
      </c>
    </row>
    <row r="99" spans="1:27" ht="16.5">
      <c r="A99" s="98" t="s">
        <v>17</v>
      </c>
      <c r="B99" s="99" t="s">
        <v>0</v>
      </c>
      <c r="C99" s="73"/>
      <c r="D99" s="74"/>
      <c r="E99" s="75"/>
      <c r="F99" s="101" t="str">
        <f t="shared" si="2"/>
        <v/>
      </c>
      <c r="G99" s="20"/>
      <c r="H99" s="57"/>
      <c r="I99" s="89"/>
      <c r="J99" s="102">
        <v>58000</v>
      </c>
      <c r="K99" s="99"/>
      <c r="L99" s="100"/>
      <c r="M99" s="98"/>
      <c r="N99" s="98"/>
      <c r="O99" s="98"/>
      <c r="P99" s="124"/>
      <c r="Q99" s="165"/>
      <c r="R99" s="22"/>
      <c r="S99" s="105">
        <f t="shared" si="3"/>
        <v>58</v>
      </c>
      <c r="T99" s="106" t="str">
        <f ca="1">IF(J99="","",HYPERLINK("http://www.hist-geo.com/Localiser/Departement/"&amp;Dept&amp;CHAR(45)&amp;TEXT(S99,"00")&amp;".php",VLOOKUP($S99,Régions!$A$4:$D$99,2,FALSE)))</f>
        <v>Nièvre</v>
      </c>
      <c r="U99" s="107">
        <f ca="1">IF(J99="","",VLOOKUP($S99,Régions!$A$4:$D$99,3,FALSE))</f>
        <v>5</v>
      </c>
      <c r="V99" s="153" t="str">
        <f ca="1">IF(J99="","",VLOOKUP($S99,Régions!$A$4:$D$99,4,FALSE))</f>
        <v>Bourgogne - Franche Comté - Territoire de Belfort - Haute Marne</v>
      </c>
    </row>
    <row r="100" spans="1:27" ht="16.5">
      <c r="A100" s="15" t="s">
        <v>18</v>
      </c>
      <c r="B100" s="16" t="s">
        <v>0</v>
      </c>
      <c r="C100" s="73"/>
      <c r="D100" s="74"/>
      <c r="E100" s="75"/>
      <c r="F100" s="19" t="str">
        <f t="shared" si="2"/>
        <v/>
      </c>
      <c r="G100" s="16"/>
      <c r="H100" s="15"/>
      <c r="I100" s="81"/>
      <c r="J100" s="15">
        <v>6700</v>
      </c>
      <c r="K100" s="16"/>
      <c r="L100" s="141"/>
      <c r="M100" s="15"/>
      <c r="N100" s="15"/>
      <c r="O100" s="15"/>
      <c r="P100" s="15"/>
      <c r="Q100" s="164"/>
      <c r="R100" s="22"/>
      <c r="S100" s="47">
        <f t="shared" si="3"/>
        <v>6</v>
      </c>
      <c r="T100" s="45" t="str">
        <f ca="1">IF(J100="","",HYPERLINK("http://www.hist-geo.com/Localiser/Departement/"&amp;Dept&amp;CHAR(45)&amp;TEXT(S100,"00")&amp;".php",VLOOKUP($S100,Régions!$A$4:$D$99,2,FALSE)))</f>
        <v>Alpes-Maritimes</v>
      </c>
      <c r="U100" s="46">
        <f ca="1">IF(J100="","",VLOOKUP($S100,Régions!$A$4:$D$99,3,FALSE))</f>
        <v>7</v>
      </c>
      <c r="V100" s="152" t="str">
        <f ca="1">IF(J100="","",VLOOKUP($S100,Régions!$A$4:$D$99,4,FALSE))</f>
        <v>Provence Alpes Côte d'Azur</v>
      </c>
    </row>
    <row r="101" spans="1:27" ht="16.5">
      <c r="A101" s="15" t="s">
        <v>17</v>
      </c>
      <c r="B101" s="16" t="s">
        <v>0</v>
      </c>
      <c r="C101" s="73"/>
      <c r="D101" s="74"/>
      <c r="E101" s="75"/>
      <c r="F101" s="19" t="str">
        <f t="shared" si="2"/>
        <v/>
      </c>
      <c r="G101" s="16"/>
      <c r="H101" s="15"/>
      <c r="I101" s="81"/>
      <c r="J101" s="15">
        <v>77400</v>
      </c>
      <c r="K101" s="16"/>
      <c r="L101" s="141"/>
      <c r="M101" s="15"/>
      <c r="N101" s="15"/>
      <c r="O101" s="15"/>
      <c r="P101" s="16"/>
      <c r="Q101" s="164"/>
      <c r="R101" s="22">
        <v>40752</v>
      </c>
      <c r="S101" s="47">
        <f t="shared" si="3"/>
        <v>77</v>
      </c>
      <c r="T101" s="45" t="str">
        <f ca="1">IF(J101="","",HYPERLINK("http://www.hist-geo.com/Localiser/Departement/"&amp;Dept&amp;CHAR(45)&amp;TEXT(S101,"00")&amp;".php",VLOOKUP($S101,Régions!$A$4:$D$99,2,FALSE)))</f>
        <v>Seine-et-Marne</v>
      </c>
      <c r="U101" s="46">
        <f ca="1">IF(J101="","",VLOOKUP($S101,Régions!$A$4:$D$99,3,FALSE))</f>
        <v>12</v>
      </c>
      <c r="V101" s="152" t="str">
        <f ca="1">IF(J101="","",VLOOKUP($S101,Régions!$A$4:$D$99,4,FALSE))</f>
        <v>Paris - Ile de France</v>
      </c>
    </row>
    <row r="102" spans="1:27" ht="16.5">
      <c r="A102" s="15" t="s">
        <v>17</v>
      </c>
      <c r="B102" s="16" t="s">
        <v>0</v>
      </c>
      <c r="C102" s="73"/>
      <c r="D102" s="74"/>
      <c r="E102" s="75"/>
      <c r="F102" s="19" t="str">
        <f t="shared" si="2"/>
        <v/>
      </c>
      <c r="G102" s="20"/>
      <c r="H102" s="57"/>
      <c r="I102" s="80"/>
      <c r="J102" s="21">
        <v>1000</v>
      </c>
      <c r="K102" s="16"/>
      <c r="L102" s="17"/>
      <c r="M102" s="15"/>
      <c r="N102" s="15"/>
      <c r="O102" s="15"/>
      <c r="P102" s="58"/>
      <c r="Q102" s="164"/>
      <c r="R102" s="22"/>
      <c r="S102" s="47">
        <f t="shared" si="3"/>
        <v>1</v>
      </c>
      <c r="T102" s="45" t="str">
        <f ca="1">IF(J102="","",HYPERLINK("http://www.hist-geo.com/Localiser/Departement/"&amp;Dept&amp;CHAR(45)&amp;TEXT(S102,"00")&amp;".php",VLOOKUP($S102,Régions!$A$4:$D$99,2,FALSE)))</f>
        <v>Ain</v>
      </c>
      <c r="U102" s="46">
        <f ca="1">IF(J102="","",VLOOKUP($S102,Régions!$A$4:$D$99,3,FALSE))</f>
        <v>6</v>
      </c>
      <c r="V102" s="152" t="str">
        <f ca="1">IF(J102="","",VLOOKUP($S102,Régions!$A$4:$D$99,4,FALSE))</f>
        <v>Rhône -  Alpes - Auvergne</v>
      </c>
    </row>
    <row r="103" spans="1:27" ht="16.5">
      <c r="A103" s="15" t="s">
        <v>17</v>
      </c>
      <c r="B103" s="16" t="s">
        <v>0</v>
      </c>
      <c r="C103" s="73"/>
      <c r="D103" s="74"/>
      <c r="E103" s="75"/>
      <c r="F103" s="19" t="str">
        <f t="shared" si="2"/>
        <v/>
      </c>
      <c r="G103" s="20"/>
      <c r="H103" s="57"/>
      <c r="I103" s="80"/>
      <c r="J103" s="21">
        <v>1210</v>
      </c>
      <c r="K103" s="16"/>
      <c r="L103" s="141"/>
      <c r="M103" s="15"/>
      <c r="N103" s="15"/>
      <c r="O103" s="15"/>
      <c r="P103" s="58"/>
      <c r="Q103" s="164"/>
      <c r="R103" s="104"/>
      <c r="S103" s="47">
        <f t="shared" si="3"/>
        <v>1</v>
      </c>
      <c r="T103" s="45" t="str">
        <f ca="1">IF(J103="","",HYPERLINK("http://www.hist-geo.com/Localiser/Departement/"&amp;Dept&amp;CHAR(45)&amp;TEXT(S103,"00")&amp;".php",VLOOKUP($S103,Régions!$A$4:$D$99,2,FALSE)))</f>
        <v>Ain</v>
      </c>
      <c r="U103" s="46">
        <f ca="1">IF(J103="","",VLOOKUP($S103,Régions!$A$4:$D$99,3,FALSE))</f>
        <v>6</v>
      </c>
      <c r="V103" s="152" t="str">
        <f ca="1">IF(J103="","",VLOOKUP($S103,Régions!$A$4:$D$99,4,FALSE))</f>
        <v>Rhône -  Alpes - Auvergne</v>
      </c>
    </row>
    <row r="104" spans="1:27" ht="16.5">
      <c r="A104" s="15" t="s">
        <v>17</v>
      </c>
      <c r="B104" s="16" t="s">
        <v>0</v>
      </c>
      <c r="C104" s="73"/>
      <c r="D104" s="74"/>
      <c r="E104" s="75"/>
      <c r="F104" s="19" t="str">
        <f t="shared" si="2"/>
        <v/>
      </c>
      <c r="G104" s="16"/>
      <c r="H104" s="58"/>
      <c r="I104" s="81"/>
      <c r="J104" s="15">
        <v>94190</v>
      </c>
      <c r="K104" s="16"/>
      <c r="L104" s="141"/>
      <c r="M104" s="15"/>
      <c r="N104" s="15"/>
      <c r="O104" s="15"/>
      <c r="P104" s="15"/>
      <c r="Q104" s="164"/>
      <c r="R104" s="104"/>
      <c r="S104" s="47">
        <f t="shared" si="3"/>
        <v>94</v>
      </c>
      <c r="T104" s="45" t="str">
        <f ca="1">IF(J104="","",HYPERLINK("http://www.hist-geo.com/Localiser/Departement/"&amp;Dept&amp;CHAR(45)&amp;TEXT(S104,"00")&amp;".php",VLOOKUP($S104,Régions!$A$4:$D$99,2,FALSE)))</f>
        <v>Val-de-Marne</v>
      </c>
      <c r="U104" s="46">
        <f ca="1">IF(J104="","",VLOOKUP($S104,Régions!$A$4:$D$99,3,FALSE))</f>
        <v>12</v>
      </c>
      <c r="V104" s="152" t="str">
        <f ca="1">IF(J104="","",VLOOKUP($S104,Régions!$A$4:$D$99,4,FALSE))</f>
        <v>Paris - Ile de France</v>
      </c>
    </row>
    <row r="105" spans="1:27" ht="16.5">
      <c r="A105" s="15" t="s">
        <v>17</v>
      </c>
      <c r="B105" s="16" t="s">
        <v>0</v>
      </c>
      <c r="C105" s="73"/>
      <c r="D105" s="74"/>
      <c r="E105" s="75"/>
      <c r="F105" s="19" t="str">
        <f t="shared" si="2"/>
        <v/>
      </c>
      <c r="G105" s="20"/>
      <c r="H105" s="57"/>
      <c r="I105" s="80"/>
      <c r="J105" s="21">
        <v>40480</v>
      </c>
      <c r="K105" s="16"/>
      <c r="L105" s="141"/>
      <c r="M105" s="15"/>
      <c r="N105" s="15"/>
      <c r="O105" s="15"/>
      <c r="P105" s="58"/>
      <c r="Q105" s="164"/>
      <c r="R105" s="22">
        <v>41197</v>
      </c>
      <c r="S105" s="47">
        <f t="shared" si="3"/>
        <v>40</v>
      </c>
      <c r="T105" s="45" t="str">
        <f ca="1">IF(J105="","",HYPERLINK("http://www.hist-geo.com/Localiser/Departement/"&amp;Dept&amp;CHAR(45)&amp;TEXT(S105,"00")&amp;".php",VLOOKUP($S105,Régions!$A$4:$D$99,2,FALSE)))</f>
        <v>Landes</v>
      </c>
      <c r="U105" s="46">
        <f ca="1">IF(J105="","",VLOOKUP($S105,Régions!$A$4:$D$99,3,FALSE))</f>
        <v>9</v>
      </c>
      <c r="V105" s="152" t="str">
        <f ca="1">IF(J105="","",VLOOKUP($S105,Régions!$A$4:$D$99,4,FALSE))</f>
        <v>Aquitaine</v>
      </c>
    </row>
    <row r="106" spans="1:27" ht="16.5">
      <c r="A106" s="15" t="s">
        <v>17</v>
      </c>
      <c r="B106" s="135" t="s">
        <v>0</v>
      </c>
      <c r="C106" s="73"/>
      <c r="D106" s="74"/>
      <c r="E106" s="75"/>
      <c r="F106" s="19" t="str">
        <f t="shared" si="2"/>
        <v/>
      </c>
      <c r="G106" s="135"/>
      <c r="H106" s="15"/>
      <c r="I106" s="81"/>
      <c r="J106" s="15">
        <v>10210</v>
      </c>
      <c r="K106" s="135"/>
      <c r="L106" s="141"/>
      <c r="M106" s="15"/>
      <c r="N106" s="15"/>
      <c r="O106" s="15"/>
      <c r="P106" s="15"/>
      <c r="Q106" s="164"/>
      <c r="R106" s="22">
        <v>41289</v>
      </c>
      <c r="S106" s="47">
        <f t="shared" si="3"/>
        <v>10</v>
      </c>
      <c r="T106" s="45" t="str">
        <f ca="1">IF(J106="","",HYPERLINK("http://www.hist-geo.com/Localiser/Departement/"&amp;Dept&amp;CHAR(45)&amp;TEXT(S106,"00")&amp;".php",VLOOKUP($S106,Régions!$A$4:$D$99,2,FALSE)))</f>
        <v>Aube</v>
      </c>
      <c r="U106" s="46">
        <f ca="1">IF(J106="","",VLOOKUP($S106,Régions!$A$4:$D$99,3,FALSE))</f>
        <v>8</v>
      </c>
      <c r="V106" s="152" t="str">
        <f ca="1">IF(J106="","",VLOOKUP($S106,Régions!$A$4:$D$99,4,FALSE))</f>
        <v>Alsace Lorraine - Champagne Ardennes</v>
      </c>
      <c r="W106" s="33"/>
    </row>
    <row r="107" spans="1:27" ht="16.5">
      <c r="A107" s="15" t="s">
        <v>17</v>
      </c>
      <c r="B107" s="16" t="s">
        <v>0</v>
      </c>
      <c r="C107" s="73"/>
      <c r="D107" s="74"/>
      <c r="E107" s="75"/>
      <c r="F107" s="19" t="str">
        <f t="shared" si="2"/>
        <v/>
      </c>
      <c r="G107" s="16"/>
      <c r="H107" s="58"/>
      <c r="I107" s="81"/>
      <c r="J107" s="15">
        <v>77150</v>
      </c>
      <c r="K107" s="16"/>
      <c r="L107" s="141"/>
      <c r="M107" s="15"/>
      <c r="N107" s="15"/>
      <c r="O107" s="15"/>
      <c r="P107" s="22"/>
      <c r="Q107" s="164"/>
      <c r="R107" s="22"/>
      <c r="S107" s="47">
        <f t="shared" si="3"/>
        <v>77</v>
      </c>
      <c r="T107" s="45" t="str">
        <f ca="1">IF(J107="","",HYPERLINK("http://www.hist-geo.com/Localiser/Departement/"&amp;Dept&amp;CHAR(45)&amp;TEXT(S107,"00")&amp;".php",VLOOKUP($S107,Régions!$A$4:$D$99,2,FALSE)))</f>
        <v>Seine-et-Marne</v>
      </c>
      <c r="U107" s="46">
        <f ca="1">IF(J107="","",VLOOKUP($S107,Régions!$A$4:$D$99,3,FALSE))</f>
        <v>12</v>
      </c>
      <c r="V107" s="152" t="str">
        <f ca="1">IF(J107="","",VLOOKUP($S107,Régions!$A$4:$D$99,4,FALSE))</f>
        <v>Paris - Ile de France</v>
      </c>
      <c r="X107" s="33"/>
      <c r="Y107" s="33"/>
      <c r="Z107" s="33"/>
      <c r="AA107" s="33"/>
    </row>
    <row r="108" spans="1:27" ht="16.5">
      <c r="A108" s="15" t="s">
        <v>18</v>
      </c>
      <c r="B108" s="16" t="s">
        <v>1</v>
      </c>
      <c r="C108" s="73"/>
      <c r="D108" s="74"/>
      <c r="E108" s="75"/>
      <c r="F108" s="19" t="str">
        <f t="shared" si="2"/>
        <v/>
      </c>
      <c r="G108" s="16"/>
      <c r="H108" s="15"/>
      <c r="I108" s="81"/>
      <c r="J108" s="15">
        <v>28170</v>
      </c>
      <c r="K108" s="16"/>
      <c r="L108" s="141"/>
      <c r="M108" s="15"/>
      <c r="N108" s="15"/>
      <c r="O108" s="15"/>
      <c r="P108" s="22"/>
      <c r="Q108" s="164"/>
      <c r="R108" s="22"/>
      <c r="S108" s="47">
        <f t="shared" si="3"/>
        <v>28</v>
      </c>
      <c r="T108" s="45" t="str">
        <f ca="1">IF(J108="","",HYPERLINK("http://www.hist-geo.com/Localiser/Departement/"&amp;Dept&amp;CHAR(45)&amp;TEXT(S108,"00")&amp;".php",VLOOKUP($S108,Régions!$A$4:$D$99,2,FALSE)))</f>
        <v>Eure-et-Loir</v>
      </c>
      <c r="U108" s="46">
        <f ca="1">IF(J108="","",VLOOKUP($S108,Régions!$A$4:$D$99,3,FALSE))</f>
        <v>4</v>
      </c>
      <c r="V108" s="152" t="str">
        <f ca="1">IF(J108="","",VLOOKUP($S108,Régions!$A$4:$D$99,4,FALSE))</f>
        <v>Centre</v>
      </c>
    </row>
    <row r="109" spans="1:27" ht="16.5">
      <c r="A109" s="15" t="s">
        <v>17</v>
      </c>
      <c r="B109" s="16" t="s">
        <v>0</v>
      </c>
      <c r="C109" s="73"/>
      <c r="D109" s="74"/>
      <c r="E109" s="75"/>
      <c r="F109" s="19" t="str">
        <f t="shared" si="2"/>
        <v/>
      </c>
      <c r="G109" s="16"/>
      <c r="H109" s="58"/>
      <c r="I109" s="81"/>
      <c r="J109" s="15">
        <v>77120</v>
      </c>
      <c r="K109" s="16"/>
      <c r="L109" s="141"/>
      <c r="M109" s="15"/>
      <c r="N109" s="15"/>
      <c r="O109" s="15"/>
      <c r="P109" s="15"/>
      <c r="Q109" s="164"/>
      <c r="R109" s="22">
        <v>41044</v>
      </c>
      <c r="S109" s="47">
        <f t="shared" si="3"/>
        <v>77</v>
      </c>
      <c r="T109" s="45" t="str">
        <f ca="1">IF(J109="","",HYPERLINK("http://www.hist-geo.com/Localiser/Departement/"&amp;Dept&amp;CHAR(45)&amp;TEXT(S109,"00")&amp;".php",VLOOKUP($S109,Régions!$A$4:$D$99,2,FALSE)))</f>
        <v>Seine-et-Marne</v>
      </c>
      <c r="U109" s="46">
        <f ca="1">IF(J109="","",VLOOKUP($S109,Régions!$A$4:$D$99,3,FALSE))</f>
        <v>12</v>
      </c>
      <c r="V109" s="152" t="str">
        <f ca="1">IF(J109="","",VLOOKUP($S109,Régions!$A$4:$D$99,4,FALSE))</f>
        <v>Paris - Ile de France</v>
      </c>
    </row>
    <row r="110" spans="1:27" ht="16.5">
      <c r="A110" s="15" t="s">
        <v>17</v>
      </c>
      <c r="B110" s="16" t="s">
        <v>0</v>
      </c>
      <c r="C110" s="73"/>
      <c r="D110" s="74"/>
      <c r="E110" s="75"/>
      <c r="F110" s="19" t="str">
        <f t="shared" si="2"/>
        <v/>
      </c>
      <c r="G110" s="20"/>
      <c r="H110" s="57"/>
      <c r="I110" s="80"/>
      <c r="J110" s="21">
        <v>95290</v>
      </c>
      <c r="K110" s="16"/>
      <c r="L110" s="143"/>
      <c r="M110" s="15"/>
      <c r="N110" s="15"/>
      <c r="O110" s="15"/>
      <c r="P110" s="58"/>
      <c r="Q110" s="164"/>
      <c r="R110" s="22"/>
      <c r="S110" s="47">
        <f t="shared" si="3"/>
        <v>95</v>
      </c>
      <c r="T110" s="45" t="str">
        <f ca="1">IF(J110="","",HYPERLINK("http://www.hist-geo.com/Localiser/Departement/"&amp;Dept&amp;CHAR(45)&amp;TEXT(S110,"00")&amp;".php",VLOOKUP($S110,Régions!$A$4:$D$99,2,FALSE)))</f>
        <v>Val-d-Oise</v>
      </c>
      <c r="U110" s="46">
        <f ca="1">IF(J110="","",VLOOKUP($S110,Régions!$A$4:$D$99,3,FALSE))</f>
        <v>12</v>
      </c>
      <c r="V110" s="152" t="str">
        <f ca="1">IF(J110="","",VLOOKUP($S110,Régions!$A$4:$D$99,4,FALSE))</f>
        <v>Paris - Ile de France</v>
      </c>
    </row>
    <row r="111" spans="1:27" ht="16.5">
      <c r="A111" s="15" t="s">
        <v>17</v>
      </c>
      <c r="B111" s="16" t="s">
        <v>0</v>
      </c>
      <c r="C111" s="73"/>
      <c r="D111" s="74"/>
      <c r="E111" s="75"/>
      <c r="F111" s="19" t="str">
        <f t="shared" si="2"/>
        <v/>
      </c>
      <c r="G111" s="16"/>
      <c r="H111" s="15"/>
      <c r="I111" s="81"/>
      <c r="J111" s="15">
        <v>25000</v>
      </c>
      <c r="K111" s="16"/>
      <c r="L111" s="17"/>
      <c r="M111" s="15"/>
      <c r="N111" s="15"/>
      <c r="O111" s="15"/>
      <c r="P111" s="15"/>
      <c r="Q111" s="164"/>
      <c r="R111" s="136">
        <v>41289</v>
      </c>
      <c r="S111" s="47">
        <f t="shared" si="3"/>
        <v>25</v>
      </c>
      <c r="T111" s="45" t="str">
        <f ca="1">IF(J111="","",HYPERLINK("http://www.hist-geo.com/Localiser/Departement/"&amp;Dept&amp;CHAR(45)&amp;TEXT(S111,"00")&amp;".php",VLOOKUP($S111,Régions!$A$4:$D$99,2,FALSE)))</f>
        <v>Doubs</v>
      </c>
      <c r="U111" s="46">
        <f ca="1">IF(J111="","",VLOOKUP($S111,Régions!$A$4:$D$99,3,FALSE))</f>
        <v>5</v>
      </c>
      <c r="V111" s="152" t="str">
        <f ca="1">IF(J111="","",VLOOKUP($S111,Régions!$A$4:$D$99,4,FALSE))</f>
        <v>Bourgogne - Franche Comté - Territoire de Belfort - Haute Marne</v>
      </c>
    </row>
    <row r="112" spans="1:27" ht="16.5">
      <c r="A112" s="15" t="s">
        <v>17</v>
      </c>
      <c r="B112" s="16" t="s">
        <v>1</v>
      </c>
      <c r="C112" s="73"/>
      <c r="D112" s="74"/>
      <c r="E112" s="75"/>
      <c r="F112" s="19" t="str">
        <f t="shared" si="2"/>
        <v/>
      </c>
      <c r="G112" s="20"/>
      <c r="H112" s="23"/>
      <c r="I112" s="80"/>
      <c r="J112" s="21">
        <v>34460</v>
      </c>
      <c r="K112" s="16"/>
      <c r="L112" s="141"/>
      <c r="M112" s="15"/>
      <c r="N112" s="15"/>
      <c r="O112" s="15"/>
      <c r="P112" s="58"/>
      <c r="Q112" s="164"/>
      <c r="R112" s="22">
        <v>41298</v>
      </c>
      <c r="S112" s="47">
        <f t="shared" si="3"/>
        <v>34</v>
      </c>
      <c r="T112" s="45" t="str">
        <f ca="1">IF(J112="","",HYPERLINK("http://www.hist-geo.com/Localiser/Departement/"&amp;Dept&amp;CHAR(45)&amp;TEXT(S112,"00")&amp;".php",VLOOKUP($S112,Régions!$A$4:$D$99,2,FALSE)))</f>
        <v>Hérault</v>
      </c>
      <c r="U112" s="46">
        <f ca="1">IF(J112="","",VLOOKUP($S112,Régions!$A$4:$D$99,3,FALSE))</f>
        <v>7</v>
      </c>
      <c r="V112" s="152" t="str">
        <f ca="1">IF(J112="","",VLOOKUP($S112,Régions!$A$4:$D$99,4,FALSE))</f>
        <v>Provence Alpes Côte d'Azur</v>
      </c>
    </row>
    <row r="113" spans="1:27" ht="16.5">
      <c r="A113" s="15" t="s">
        <v>17</v>
      </c>
      <c r="B113" s="16" t="s">
        <v>0</v>
      </c>
      <c r="C113" s="73"/>
      <c r="D113" s="74"/>
      <c r="E113" s="75"/>
      <c r="F113" s="19" t="str">
        <f t="shared" si="2"/>
        <v/>
      </c>
      <c r="G113" s="20"/>
      <c r="H113" s="57"/>
      <c r="I113" s="80"/>
      <c r="J113" s="21">
        <v>61140</v>
      </c>
      <c r="K113" s="16"/>
      <c r="L113" s="17"/>
      <c r="M113" s="15"/>
      <c r="N113" s="15"/>
      <c r="O113" s="15"/>
      <c r="P113" s="15"/>
      <c r="Q113" s="164"/>
      <c r="R113" s="22">
        <v>41297</v>
      </c>
      <c r="S113" s="47">
        <f t="shared" si="3"/>
        <v>61</v>
      </c>
      <c r="T113" s="45" t="str">
        <f ca="1">IF(J113="","",HYPERLINK("http://www.hist-geo.com/Localiser/Departement/"&amp;Dept&amp;CHAR(45)&amp;TEXT(S113,"00")&amp;".php",VLOOKUP($S113,Régions!$A$4:$D$99,2,FALSE)))</f>
        <v>Orne</v>
      </c>
      <c r="U113" s="46">
        <f ca="1">IF(J113="","",VLOOKUP($S113,Régions!$A$4:$D$99,3,FALSE))</f>
        <v>2</v>
      </c>
      <c r="V113" s="152" t="str">
        <f ca="1">IF(J113="","",VLOOKUP($S113,Régions!$A$4:$D$99,4,FALSE))</f>
        <v>Basse et Haute Normandie</v>
      </c>
    </row>
    <row r="114" spans="1:27" ht="16.5">
      <c r="A114" s="15" t="s">
        <v>17</v>
      </c>
      <c r="B114" s="16" t="s">
        <v>0</v>
      </c>
      <c r="C114" s="73"/>
      <c r="D114" s="74"/>
      <c r="E114" s="75"/>
      <c r="F114" s="19" t="str">
        <f t="shared" si="2"/>
        <v/>
      </c>
      <c r="G114" s="20"/>
      <c r="H114" s="57"/>
      <c r="I114" s="80"/>
      <c r="J114" s="21">
        <v>35133</v>
      </c>
      <c r="K114" s="16"/>
      <c r="L114" s="141"/>
      <c r="M114" s="15"/>
      <c r="N114" s="15"/>
      <c r="O114" s="15"/>
      <c r="P114" s="58"/>
      <c r="Q114" s="164"/>
      <c r="R114" s="22">
        <v>41198</v>
      </c>
      <c r="S114" s="47">
        <f t="shared" si="3"/>
        <v>35</v>
      </c>
      <c r="T114" s="45" t="str">
        <f ca="1">IF(J114="","",HYPERLINK("http://www.hist-geo.com/Localiser/Departement/"&amp;Dept&amp;CHAR(45)&amp;TEXT(S114,"00")&amp;".php",VLOOKUP($S114,Régions!$A$4:$D$99,2,FALSE)))</f>
        <v>Ille-et-Vilaine</v>
      </c>
      <c r="U114" s="46">
        <f ca="1">IF(J114="","",VLOOKUP($S114,Régions!$A$4:$D$99,3,FALSE))</f>
        <v>3</v>
      </c>
      <c r="V114" s="152" t="str">
        <f ca="1">IF(J114="","",VLOOKUP($S114,Régions!$A$4:$D$99,4,FALSE))</f>
        <v>Bretagne - Pays de Loire</v>
      </c>
    </row>
    <row r="115" spans="1:27" ht="16.5">
      <c r="A115" s="15" t="s">
        <v>18</v>
      </c>
      <c r="B115" s="99" t="s">
        <v>0</v>
      </c>
      <c r="C115" s="73"/>
      <c r="D115" s="74"/>
      <c r="E115" s="75"/>
      <c r="F115" s="19" t="str">
        <f t="shared" si="2"/>
        <v/>
      </c>
      <c r="G115" s="20"/>
      <c r="H115" s="23"/>
      <c r="I115" s="81"/>
      <c r="J115" s="15">
        <v>91230</v>
      </c>
      <c r="K115" s="16"/>
      <c r="L115" s="144"/>
      <c r="M115" s="15"/>
      <c r="N115" s="15"/>
      <c r="O115" s="15"/>
      <c r="P115" s="58"/>
      <c r="Q115" s="164"/>
      <c r="R115" s="22"/>
      <c r="S115" s="47">
        <f t="shared" si="3"/>
        <v>91</v>
      </c>
      <c r="T115" s="45" t="str">
        <f ca="1">IF(J115="","",HYPERLINK("http://www.hist-geo.com/Localiser/Departement/"&amp;Dept&amp;CHAR(45)&amp;TEXT(S115,"00")&amp;".php",VLOOKUP($S115,Régions!$A$4:$D$99,2,FALSE)))</f>
        <v>Essonne</v>
      </c>
      <c r="U115" s="46">
        <f ca="1">IF(J115="","",VLOOKUP($S115,Régions!$A$4:$D$99,3,FALSE))</f>
        <v>12</v>
      </c>
      <c r="V115" s="152" t="str">
        <f ca="1">IF(J115="","",VLOOKUP($S115,Régions!$A$4:$D$99,4,FALSE))</f>
        <v>Paris - Ile de France</v>
      </c>
    </row>
    <row r="116" spans="1:27" ht="16.5">
      <c r="A116" s="15" t="s">
        <v>17</v>
      </c>
      <c r="B116" s="16" t="s">
        <v>0</v>
      </c>
      <c r="C116" s="73"/>
      <c r="D116" s="74"/>
      <c r="E116" s="75"/>
      <c r="F116" s="19" t="str">
        <f t="shared" si="2"/>
        <v/>
      </c>
      <c r="G116" s="20"/>
      <c r="H116" s="57"/>
      <c r="I116" s="80"/>
      <c r="J116" s="21">
        <v>91470</v>
      </c>
      <c r="K116" s="16"/>
      <c r="L116" s="143"/>
      <c r="M116" s="15"/>
      <c r="N116" s="15"/>
      <c r="O116" s="15"/>
      <c r="P116" s="15"/>
      <c r="Q116" s="164"/>
      <c r="R116" s="22"/>
      <c r="S116" s="47">
        <f t="shared" si="3"/>
        <v>91</v>
      </c>
      <c r="T116" s="45" t="str">
        <f ca="1">IF(J116="","",HYPERLINK("http://www.hist-geo.com/Localiser/Departement/"&amp;Dept&amp;CHAR(45)&amp;TEXT(S116,"00")&amp;".php",VLOOKUP($S116,Régions!$A$4:$D$99,2,FALSE)))</f>
        <v>Essonne</v>
      </c>
      <c r="U116" s="46">
        <f ca="1">IF(J116="","",VLOOKUP($S116,Régions!$A$4:$D$99,3,FALSE))</f>
        <v>12</v>
      </c>
      <c r="V116" s="152" t="str">
        <f ca="1">IF(J116="","",VLOOKUP($S116,Régions!$A$4:$D$99,4,FALSE))</f>
        <v>Paris - Ile de France</v>
      </c>
    </row>
    <row r="117" spans="1:27" ht="16.5">
      <c r="A117" s="15" t="s">
        <v>17</v>
      </c>
      <c r="B117" s="16" t="s">
        <v>0</v>
      </c>
      <c r="C117" s="73"/>
      <c r="D117" s="74"/>
      <c r="E117" s="75"/>
      <c r="F117" s="19" t="str">
        <f t="shared" si="2"/>
        <v/>
      </c>
      <c r="G117" s="20"/>
      <c r="H117" s="57"/>
      <c r="I117" s="80"/>
      <c r="J117" s="21">
        <v>61600</v>
      </c>
      <c r="K117" s="16"/>
      <c r="L117" s="141"/>
      <c r="M117" s="15"/>
      <c r="N117" s="15"/>
      <c r="O117" s="15"/>
      <c r="P117" s="58"/>
      <c r="Q117" s="164"/>
      <c r="R117" s="22">
        <v>41143</v>
      </c>
      <c r="S117" s="47">
        <f t="shared" si="3"/>
        <v>61</v>
      </c>
      <c r="T117" s="45" t="str">
        <f ca="1">IF(J117="","",HYPERLINK("http://www.hist-geo.com/Localiser/Departement/"&amp;Dept&amp;CHAR(45)&amp;TEXT(S117,"00")&amp;".php",VLOOKUP($S117,Régions!$A$4:$D$99,2,FALSE)))</f>
        <v>Orne</v>
      </c>
      <c r="U117" s="46">
        <f ca="1">IF(J117="","",VLOOKUP($S117,Régions!$A$4:$D$99,3,FALSE))</f>
        <v>2</v>
      </c>
      <c r="V117" s="152" t="str">
        <f ca="1">IF(J117="","",VLOOKUP($S117,Régions!$A$4:$D$99,4,FALSE))</f>
        <v>Basse et Haute Normandie</v>
      </c>
      <c r="W117" s="27"/>
    </row>
    <row r="118" spans="1:27" ht="16.5">
      <c r="A118" s="15" t="s">
        <v>17</v>
      </c>
      <c r="B118" s="16" t="s">
        <v>0</v>
      </c>
      <c r="C118" s="73"/>
      <c r="D118" s="74"/>
      <c r="E118" s="75"/>
      <c r="F118" s="19" t="str">
        <f t="shared" si="2"/>
        <v/>
      </c>
      <c r="G118" s="20"/>
      <c r="H118" s="57"/>
      <c r="I118" s="80"/>
      <c r="J118" s="21">
        <v>31000</v>
      </c>
      <c r="K118" s="16"/>
      <c r="L118" s="17"/>
      <c r="M118" s="15"/>
      <c r="N118" s="15"/>
      <c r="O118" s="15"/>
      <c r="P118" s="58"/>
      <c r="Q118" s="164"/>
      <c r="R118" s="22"/>
      <c r="S118" s="47">
        <f t="shared" si="3"/>
        <v>31</v>
      </c>
      <c r="T118" s="45" t="str">
        <f ca="1">IF(J118="","",HYPERLINK("http://www.hist-geo.com/Localiser/Departement/"&amp;Dept&amp;CHAR(45)&amp;TEXT(S118,"00")&amp;".php",VLOOKUP($S118,Régions!$A$4:$D$99,2,FALSE)))</f>
        <v>Haute-Garonne</v>
      </c>
      <c r="U118" s="46">
        <f ca="1">IF(J118="","",VLOOKUP($S118,Régions!$A$4:$D$99,3,FALSE))</f>
        <v>11</v>
      </c>
      <c r="V118" s="152" t="str">
        <f ca="1">IF(J118="","",VLOOKUP($S118,Régions!$A$4:$D$99,4,FALSE))</f>
        <v>Midi Pyrénnées -Languedoc Roussillon</v>
      </c>
    </row>
    <row r="119" spans="1:27" ht="16.5">
      <c r="A119" s="15" t="s">
        <v>17</v>
      </c>
      <c r="B119" s="16" t="s">
        <v>0</v>
      </c>
      <c r="C119" s="73"/>
      <c r="D119" s="74"/>
      <c r="E119" s="75"/>
      <c r="F119" s="19" t="str">
        <f t="shared" si="2"/>
        <v/>
      </c>
      <c r="G119" s="20"/>
      <c r="H119" s="57"/>
      <c r="I119" s="80"/>
      <c r="J119" s="21">
        <v>45100</v>
      </c>
      <c r="K119" s="16"/>
      <c r="L119" s="141"/>
      <c r="M119" s="15"/>
      <c r="N119" s="15"/>
      <c r="O119" s="15"/>
      <c r="P119" s="58"/>
      <c r="Q119" s="164"/>
      <c r="R119" s="22"/>
      <c r="S119" s="47">
        <f t="shared" si="3"/>
        <v>45</v>
      </c>
      <c r="T119" s="45" t="str">
        <f ca="1">IF(J119="","",HYPERLINK("http://www.hist-geo.com/Localiser/Departement/"&amp;Dept&amp;CHAR(45)&amp;TEXT(S119,"00")&amp;".php",VLOOKUP($S119,Régions!$A$4:$D$99,2,FALSE)))</f>
        <v>Loiret</v>
      </c>
      <c r="U119" s="46">
        <f ca="1">IF(J119="","",VLOOKUP($S119,Régions!$A$4:$D$99,3,FALSE))</f>
        <v>4</v>
      </c>
      <c r="V119" s="152" t="str">
        <f ca="1">IF(J119="","",VLOOKUP($S119,Régions!$A$4:$D$99,4,FALSE))</f>
        <v>Centre</v>
      </c>
    </row>
    <row r="120" spans="1:27" s="108" customFormat="1" ht="16.5">
      <c r="A120" s="161" t="s">
        <v>171</v>
      </c>
      <c r="B120" s="16" t="s">
        <v>0</v>
      </c>
      <c r="C120" s="73"/>
      <c r="D120" s="74"/>
      <c r="E120" s="75"/>
      <c r="F120" s="19" t="str">
        <f t="shared" si="2"/>
        <v/>
      </c>
      <c r="G120" s="20"/>
      <c r="H120" s="57"/>
      <c r="I120" s="80"/>
      <c r="J120" s="21">
        <v>3400</v>
      </c>
      <c r="K120" s="16"/>
      <c r="L120" s="141"/>
      <c r="M120" s="15"/>
      <c r="N120" s="15"/>
      <c r="O120" s="15"/>
      <c r="P120" s="58"/>
      <c r="Q120" s="164"/>
      <c r="R120" s="22">
        <v>40955</v>
      </c>
      <c r="S120" s="47">
        <f t="shared" si="3"/>
        <v>3</v>
      </c>
      <c r="T120" s="45" t="str">
        <f ca="1">IF(J120="","",HYPERLINK("http://www.hist-geo.com/Localiser/Departement/"&amp;Dept&amp;CHAR(45)&amp;TEXT(S120,"00")&amp;".php",VLOOKUP($S120,Régions!$A$4:$D$99,2,FALSE)))</f>
        <v>Allier</v>
      </c>
      <c r="U120" s="46">
        <f ca="1">IF(J120="","",VLOOKUP($S120,Régions!$A$4:$D$99,3,FALSE))</f>
        <v>6</v>
      </c>
      <c r="V120" s="152" t="str">
        <f ca="1">IF(J120="","",VLOOKUP($S120,Régions!$A$4:$D$99,4,FALSE))</f>
        <v>Rhône -  Alpes - Auvergne</v>
      </c>
      <c r="W120" s="24"/>
      <c r="X120" s="24"/>
      <c r="Y120" s="24"/>
      <c r="Z120" s="24"/>
      <c r="AA120" s="24"/>
    </row>
    <row r="121" spans="1:27" ht="16.5">
      <c r="A121" s="15" t="s">
        <v>17</v>
      </c>
      <c r="B121" s="16" t="s">
        <v>1</v>
      </c>
      <c r="C121" s="73"/>
      <c r="D121" s="74"/>
      <c r="E121" s="75"/>
      <c r="F121" s="19" t="str">
        <f t="shared" si="2"/>
        <v/>
      </c>
      <c r="G121" s="20"/>
      <c r="H121" s="57"/>
      <c r="I121" s="80"/>
      <c r="J121" s="21">
        <v>69390</v>
      </c>
      <c r="K121" s="16"/>
      <c r="L121" s="141"/>
      <c r="M121" s="15"/>
      <c r="N121" s="15"/>
      <c r="O121" s="15"/>
      <c r="P121" s="58"/>
      <c r="Q121" s="164"/>
      <c r="R121" s="22"/>
      <c r="S121" s="47">
        <f t="shared" si="3"/>
        <v>69</v>
      </c>
      <c r="T121" s="45" t="str">
        <f ca="1">IF(J121="","",HYPERLINK("http://www.hist-geo.com/Localiser/Departement/"&amp;Dept&amp;CHAR(45)&amp;TEXT(S121,"00")&amp;".php",VLOOKUP($S121,Régions!$A$4:$D$99,2,FALSE)))</f>
        <v>Rhône</v>
      </c>
      <c r="U121" s="46">
        <f ca="1">IF(J121="","",VLOOKUP($S121,Régions!$A$4:$D$99,3,FALSE))</f>
        <v>6</v>
      </c>
      <c r="V121" s="152" t="str">
        <f ca="1">IF(J121="","",VLOOKUP($S121,Régions!$A$4:$D$99,4,FALSE))</f>
        <v>Rhône -  Alpes - Auvergne</v>
      </c>
    </row>
    <row r="122" spans="1:27" ht="16.5">
      <c r="A122" s="15" t="s">
        <v>17</v>
      </c>
      <c r="B122" s="16" t="s">
        <v>0</v>
      </c>
      <c r="C122" s="73"/>
      <c r="D122" s="74"/>
      <c r="E122" s="75"/>
      <c r="F122" s="19" t="str">
        <f t="shared" si="2"/>
        <v/>
      </c>
      <c r="G122" s="20"/>
      <c r="H122" s="57"/>
      <c r="I122" s="80"/>
      <c r="J122" s="21">
        <v>61120</v>
      </c>
      <c r="K122" s="16"/>
      <c r="L122" s="141"/>
      <c r="M122" s="15"/>
      <c r="N122" s="15"/>
      <c r="O122" s="15"/>
      <c r="P122" s="58"/>
      <c r="Q122" s="164"/>
      <c r="R122" s="22"/>
      <c r="S122" s="47">
        <f t="shared" si="3"/>
        <v>61</v>
      </c>
      <c r="T122" s="45" t="str">
        <f ca="1">IF(J122="","",HYPERLINK("http://www.hist-geo.com/Localiser/Departement/"&amp;Dept&amp;CHAR(45)&amp;TEXT(S122,"00")&amp;".php",VLOOKUP($S122,Régions!$A$4:$D$99,2,FALSE)))</f>
        <v>Orne</v>
      </c>
      <c r="U122" s="46">
        <f ca="1">IF(J122="","",VLOOKUP($S122,Régions!$A$4:$D$99,3,FALSE))</f>
        <v>2</v>
      </c>
      <c r="V122" s="152" t="str">
        <f ca="1">IF(J122="","",VLOOKUP($S122,Régions!$A$4:$D$99,4,FALSE))</f>
        <v>Basse et Haute Normandie</v>
      </c>
    </row>
    <row r="123" spans="1:27" ht="16.5">
      <c r="A123" s="15" t="s">
        <v>17</v>
      </c>
      <c r="B123" s="16" t="s">
        <v>0</v>
      </c>
      <c r="C123" s="73"/>
      <c r="D123" s="74"/>
      <c r="E123" s="75"/>
      <c r="F123" s="19" t="str">
        <f t="shared" si="2"/>
        <v/>
      </c>
      <c r="G123" s="20"/>
      <c r="H123" s="23"/>
      <c r="I123" s="80"/>
      <c r="J123" s="21">
        <v>67100</v>
      </c>
      <c r="K123" s="16"/>
      <c r="L123" s="141"/>
      <c r="M123" s="15"/>
      <c r="N123" s="15"/>
      <c r="O123" s="15"/>
      <c r="P123" s="58"/>
      <c r="Q123" s="164"/>
      <c r="R123" s="22"/>
      <c r="S123" s="47">
        <f t="shared" si="3"/>
        <v>67</v>
      </c>
      <c r="T123" s="45" t="str">
        <f ca="1">IF(J123="","",HYPERLINK("http://www.hist-geo.com/Localiser/Departement/"&amp;Dept&amp;CHAR(45)&amp;TEXT(S123,"00")&amp;".php",VLOOKUP($S123,Régions!$A$4:$D$99,2,FALSE)))</f>
        <v>Bas-Rhin</v>
      </c>
      <c r="U123" s="46">
        <f ca="1">IF(J123="","",VLOOKUP($S123,Régions!$A$4:$D$99,3,FALSE))</f>
        <v>8</v>
      </c>
      <c r="V123" s="152" t="str">
        <f ca="1">IF(J123="","",VLOOKUP($S123,Régions!$A$4:$D$99,4,FALSE))</f>
        <v>Alsace Lorraine - Champagne Ardennes</v>
      </c>
    </row>
    <row r="124" spans="1:27" ht="16.5">
      <c r="A124" s="15" t="s">
        <v>17</v>
      </c>
      <c r="B124" s="16" t="s">
        <v>0</v>
      </c>
      <c r="C124" s="73"/>
      <c r="D124" s="74"/>
      <c r="E124" s="75"/>
      <c r="F124" s="19" t="str">
        <f t="shared" si="2"/>
        <v/>
      </c>
      <c r="G124" s="20"/>
      <c r="H124" s="57"/>
      <c r="I124" s="80"/>
      <c r="J124" s="21">
        <v>25230</v>
      </c>
      <c r="K124" s="16"/>
      <c r="L124" s="141"/>
      <c r="M124" s="15"/>
      <c r="N124" s="15"/>
      <c r="O124" s="15"/>
      <c r="P124" s="58"/>
      <c r="Q124" s="164"/>
      <c r="R124" s="22"/>
      <c r="S124" s="47">
        <f t="shared" si="3"/>
        <v>25</v>
      </c>
      <c r="T124" s="45" t="str">
        <f ca="1">IF(J124="","",HYPERLINK("http://www.hist-geo.com/Localiser/Departement/"&amp;Dept&amp;CHAR(45)&amp;TEXT(S124,"00")&amp;".php",VLOOKUP($S124,Régions!$A$4:$D$99,2,FALSE)))</f>
        <v>Doubs</v>
      </c>
      <c r="U124" s="46">
        <f ca="1">IF(J124="","",VLOOKUP($S124,Régions!$A$4:$D$99,3,FALSE))</f>
        <v>5</v>
      </c>
      <c r="V124" s="152" t="str">
        <f ca="1">IF(J124="","",VLOOKUP($S124,Régions!$A$4:$D$99,4,FALSE))</f>
        <v>Bourgogne - Franche Comté - Territoire de Belfort - Haute Marne</v>
      </c>
      <c r="W124" s="108"/>
    </row>
    <row r="125" spans="1:27" ht="16.5">
      <c r="A125" s="15" t="s">
        <v>17</v>
      </c>
      <c r="B125" s="16" t="s">
        <v>0</v>
      </c>
      <c r="C125" s="73"/>
      <c r="D125" s="74"/>
      <c r="E125" s="75"/>
      <c r="F125" s="19" t="str">
        <f t="shared" si="2"/>
        <v/>
      </c>
      <c r="G125" s="20"/>
      <c r="H125" s="23"/>
      <c r="I125" s="81"/>
      <c r="J125" s="15">
        <v>13590</v>
      </c>
      <c r="K125" s="16"/>
      <c r="L125" s="144"/>
      <c r="M125" s="15"/>
      <c r="N125" s="15"/>
      <c r="O125" s="15"/>
      <c r="P125" s="15"/>
      <c r="Q125" s="164"/>
      <c r="R125" s="22"/>
      <c r="S125" s="47">
        <f t="shared" si="3"/>
        <v>13</v>
      </c>
      <c r="T125" s="45" t="str">
        <f ca="1">IF(J125="","",HYPERLINK("http://www.hist-geo.com/Localiser/Departement/"&amp;Dept&amp;CHAR(45)&amp;TEXT(S125,"00")&amp;".php",VLOOKUP($S125,Régions!$A$4:$D$99,2,FALSE)))</f>
        <v>Bouches-du-Rhône</v>
      </c>
      <c r="U125" s="46">
        <f ca="1">IF(J125="","",VLOOKUP($S125,Régions!$A$4:$D$99,3,FALSE))</f>
        <v>7</v>
      </c>
      <c r="V125" s="152" t="str">
        <f ca="1">IF(J125="","",VLOOKUP($S125,Régions!$A$4:$D$99,4,FALSE))</f>
        <v>Provence Alpes Côte d'Azur</v>
      </c>
      <c r="X125" s="108"/>
      <c r="Y125" s="108"/>
      <c r="Z125" s="108"/>
      <c r="AA125" s="108"/>
    </row>
    <row r="126" spans="1:27" s="108" customFormat="1" ht="16.5">
      <c r="A126" s="15" t="s">
        <v>17</v>
      </c>
      <c r="B126" s="16" t="s">
        <v>0</v>
      </c>
      <c r="C126" s="73"/>
      <c r="D126" s="74"/>
      <c r="E126" s="75"/>
      <c r="F126" s="19" t="str">
        <f t="shared" si="2"/>
        <v/>
      </c>
      <c r="G126" s="20"/>
      <c r="H126" s="57"/>
      <c r="I126" s="80"/>
      <c r="J126" s="21">
        <v>31250</v>
      </c>
      <c r="K126" s="16"/>
      <c r="L126" s="141"/>
      <c r="M126" s="15"/>
      <c r="N126" s="15"/>
      <c r="O126" s="15"/>
      <c r="P126" s="58"/>
      <c r="Q126" s="164"/>
      <c r="R126" s="22">
        <v>40610</v>
      </c>
      <c r="S126" s="47">
        <f t="shared" si="3"/>
        <v>31</v>
      </c>
      <c r="T126" s="45" t="str">
        <f ca="1">IF(J126="","",HYPERLINK("http://www.hist-geo.com/Localiser/Departement/"&amp;Dept&amp;CHAR(45)&amp;TEXT(S126,"00")&amp;".php",VLOOKUP($S126,Régions!$A$4:$D$99,2,FALSE)))</f>
        <v>Haute-Garonne</v>
      </c>
      <c r="U126" s="46">
        <f ca="1">IF(J126="","",VLOOKUP($S126,Régions!$A$4:$D$99,3,FALSE))</f>
        <v>11</v>
      </c>
      <c r="V126" s="152" t="str">
        <f ca="1">IF(J126="","",VLOOKUP($S126,Régions!$A$4:$D$99,4,FALSE))</f>
        <v>Midi Pyrénnées -Languedoc Roussillon</v>
      </c>
      <c r="W126" s="24"/>
      <c r="X126" s="24"/>
      <c r="Y126" s="24"/>
      <c r="Z126" s="24"/>
      <c r="AA126" s="24"/>
    </row>
    <row r="127" spans="1:27" ht="16.5">
      <c r="A127" s="98" t="s">
        <v>17</v>
      </c>
      <c r="B127" s="99" t="s">
        <v>2</v>
      </c>
      <c r="C127" s="73"/>
      <c r="D127" s="74"/>
      <c r="E127" s="75"/>
      <c r="F127" s="101" t="str">
        <f t="shared" si="2"/>
        <v/>
      </c>
      <c r="G127" s="20"/>
      <c r="H127" s="57"/>
      <c r="I127" s="121"/>
      <c r="J127" s="102">
        <v>77100</v>
      </c>
      <c r="K127" s="99"/>
      <c r="L127" s="147"/>
      <c r="M127" s="98"/>
      <c r="N127" s="98"/>
      <c r="O127" s="98"/>
      <c r="P127" s="124"/>
      <c r="Q127" s="165"/>
      <c r="R127" s="22"/>
      <c r="S127" s="105">
        <f t="shared" si="3"/>
        <v>77</v>
      </c>
      <c r="T127" s="106" t="str">
        <f ca="1">IF(J127="","",HYPERLINK("http://www.hist-geo.com/Localiser/Departement/"&amp;Dept&amp;CHAR(45)&amp;TEXT(S127,"00")&amp;".php",VLOOKUP($S127,Régions!$A$4:$D$99,2,FALSE)))</f>
        <v>Seine-et-Marne</v>
      </c>
      <c r="U127" s="107">
        <f ca="1">IF(J127="","",VLOOKUP($S127,Régions!$A$4:$D$99,3,FALSE))</f>
        <v>12</v>
      </c>
      <c r="V127" s="153" t="str">
        <f ca="1">IF(J127="","",VLOOKUP($S127,Régions!$A$4:$D$99,4,FALSE))</f>
        <v>Paris - Ile de France</v>
      </c>
    </row>
    <row r="128" spans="1:27" ht="16.5">
      <c r="A128" s="15" t="s">
        <v>17</v>
      </c>
      <c r="B128" s="16" t="s">
        <v>0</v>
      </c>
      <c r="C128" s="73"/>
      <c r="D128" s="74"/>
      <c r="E128" s="75"/>
      <c r="F128" s="19" t="str">
        <f t="shared" si="2"/>
        <v/>
      </c>
      <c r="G128" s="20"/>
      <c r="H128" s="57"/>
      <c r="I128" s="80"/>
      <c r="J128" s="21">
        <v>31000</v>
      </c>
      <c r="K128" s="16"/>
      <c r="L128" s="141"/>
      <c r="M128" s="15"/>
      <c r="N128" s="15"/>
      <c r="O128" s="15"/>
      <c r="P128" s="58"/>
      <c r="Q128" s="164"/>
      <c r="R128" s="22">
        <v>41076</v>
      </c>
      <c r="S128" s="47">
        <f t="shared" si="3"/>
        <v>31</v>
      </c>
      <c r="T128" s="45" t="str">
        <f ca="1">IF(J128="","",HYPERLINK("http://www.hist-geo.com/Localiser/Departement/"&amp;Dept&amp;CHAR(45)&amp;TEXT(S128,"00")&amp;".php",VLOOKUP($S128,Régions!$A$4:$D$99,2,FALSE)))</f>
        <v>Haute-Garonne</v>
      </c>
      <c r="U128" s="46">
        <f ca="1">IF(J128="","",VLOOKUP($S128,Régions!$A$4:$D$99,3,FALSE))</f>
        <v>11</v>
      </c>
      <c r="V128" s="152" t="str">
        <f ca="1">IF(J128="","",VLOOKUP($S128,Régions!$A$4:$D$99,4,FALSE))</f>
        <v>Midi Pyrénnées -Languedoc Roussillon</v>
      </c>
    </row>
    <row r="129" spans="1:27" ht="16.5">
      <c r="A129" s="15" t="s">
        <v>17</v>
      </c>
      <c r="B129" s="16" t="s">
        <v>0</v>
      </c>
      <c r="C129" s="73"/>
      <c r="D129" s="74"/>
      <c r="E129" s="75"/>
      <c r="F129" s="19" t="str">
        <f t="shared" si="2"/>
        <v/>
      </c>
      <c r="G129" s="20"/>
      <c r="H129" s="57"/>
      <c r="I129" s="80"/>
      <c r="J129" s="21">
        <v>75012</v>
      </c>
      <c r="K129" s="16"/>
      <c r="L129" s="143"/>
      <c r="M129" s="15"/>
      <c r="N129" s="15"/>
      <c r="O129" s="15"/>
      <c r="P129" s="15"/>
      <c r="Q129" s="164"/>
      <c r="R129" s="22"/>
      <c r="S129" s="47">
        <f t="shared" si="3"/>
        <v>75</v>
      </c>
      <c r="T129" s="45" t="str">
        <f ca="1">IF(J129="","",HYPERLINK("http://www.hist-geo.com/Localiser/Departement/"&amp;Dept&amp;CHAR(45)&amp;TEXT(S129,"00")&amp;".php",VLOOKUP($S129,Régions!$A$4:$D$99,2,FALSE)))</f>
        <v>Paris</v>
      </c>
      <c r="U129" s="46">
        <f ca="1">IF(J129="","",VLOOKUP($S129,Régions!$A$4:$D$99,3,FALSE))</f>
        <v>12</v>
      </c>
      <c r="V129" s="152" t="str">
        <f ca="1">IF(J129="","",VLOOKUP($S129,Régions!$A$4:$D$99,4,FALSE))</f>
        <v>Paris - Ile de France</v>
      </c>
    </row>
    <row r="130" spans="1:27" s="108" customFormat="1" ht="16.5">
      <c r="A130" s="15" t="s">
        <v>17</v>
      </c>
      <c r="B130" s="16" t="s">
        <v>0</v>
      </c>
      <c r="C130" s="73"/>
      <c r="D130" s="74"/>
      <c r="E130" s="75"/>
      <c r="F130" s="19" t="str">
        <f t="shared" si="2"/>
        <v/>
      </c>
      <c r="G130" s="20"/>
      <c r="H130" s="57"/>
      <c r="I130" s="80"/>
      <c r="J130" s="21">
        <v>28330</v>
      </c>
      <c r="K130" s="16"/>
      <c r="L130" s="141"/>
      <c r="M130" s="15"/>
      <c r="N130" s="15"/>
      <c r="O130" s="15"/>
      <c r="P130" s="58"/>
      <c r="Q130" s="164"/>
      <c r="R130" s="22">
        <v>41081</v>
      </c>
      <c r="S130" s="47">
        <f t="shared" si="3"/>
        <v>28</v>
      </c>
      <c r="T130" s="45" t="str">
        <f ca="1">IF(J130="","",HYPERLINK("http://www.hist-geo.com/Localiser/Departement/"&amp;Dept&amp;CHAR(45)&amp;TEXT(S130,"00")&amp;".php",VLOOKUP($S130,Régions!$A$4:$D$99,2,FALSE)))</f>
        <v>Eure-et-Loir</v>
      </c>
      <c r="U130" s="46">
        <f ca="1">IF(J130="","",VLOOKUP($S130,Régions!$A$4:$D$99,3,FALSE))</f>
        <v>4</v>
      </c>
      <c r="V130" s="152" t="str">
        <f ca="1">IF(J130="","",VLOOKUP($S130,Régions!$A$4:$D$99,4,FALSE))</f>
        <v>Centre</v>
      </c>
      <c r="X130" s="24"/>
      <c r="Y130" s="24"/>
      <c r="Z130" s="24"/>
      <c r="AA130" s="24"/>
    </row>
    <row r="131" spans="1:27" ht="16.5">
      <c r="A131" s="15" t="s">
        <v>18</v>
      </c>
      <c r="B131" s="99" t="s">
        <v>0</v>
      </c>
      <c r="C131" s="73"/>
      <c r="D131" s="74"/>
      <c r="E131" s="75"/>
      <c r="F131" s="19" t="str">
        <f t="shared" si="2"/>
        <v/>
      </c>
      <c r="G131" s="20"/>
      <c r="H131" s="57"/>
      <c r="I131" s="80"/>
      <c r="J131" s="21">
        <v>28000</v>
      </c>
      <c r="K131" s="16"/>
      <c r="L131" s="144"/>
      <c r="M131" s="15"/>
      <c r="N131" s="15"/>
      <c r="O131" s="15"/>
      <c r="P131" s="58"/>
      <c r="Q131" s="164"/>
      <c r="R131" s="22"/>
      <c r="S131" s="47">
        <f t="shared" si="3"/>
        <v>28</v>
      </c>
      <c r="T131" s="45" t="str">
        <f ca="1">IF(J131="","",HYPERLINK("http://www.hist-geo.com/Localiser/Departement/"&amp;Dept&amp;CHAR(45)&amp;TEXT(S131,"00")&amp;".php",VLOOKUP($S131,Régions!$A$4:$D$99,2,FALSE)))</f>
        <v>Eure-et-Loir</v>
      </c>
      <c r="U131" s="46">
        <f ca="1">IF(J131="","",VLOOKUP($S131,Régions!$A$4:$D$99,3,FALSE))</f>
        <v>4</v>
      </c>
      <c r="V131" s="152" t="str">
        <f ca="1">IF(J131="","",VLOOKUP($S131,Régions!$A$4:$D$99,4,FALSE))</f>
        <v>Centre</v>
      </c>
      <c r="X131" s="108"/>
      <c r="Y131" s="108"/>
      <c r="Z131" s="108"/>
      <c r="AA131" s="108"/>
    </row>
    <row r="132" spans="1:27" ht="16.5">
      <c r="A132" s="15" t="s">
        <v>17</v>
      </c>
      <c r="B132" s="16" t="s">
        <v>0</v>
      </c>
      <c r="C132" s="73"/>
      <c r="D132" s="74"/>
      <c r="E132" s="75"/>
      <c r="F132" s="19" t="str">
        <f t="shared" si="2"/>
        <v/>
      </c>
      <c r="G132" s="20"/>
      <c r="H132" s="57"/>
      <c r="I132" s="80"/>
      <c r="J132" s="21">
        <v>29300</v>
      </c>
      <c r="K132" s="16"/>
      <c r="L132" s="17"/>
      <c r="M132" s="15"/>
      <c r="N132" s="15"/>
      <c r="O132" s="15"/>
      <c r="P132" s="15"/>
      <c r="Q132" s="164"/>
      <c r="R132" s="104">
        <v>40604</v>
      </c>
      <c r="S132" s="47">
        <f t="shared" si="3"/>
        <v>29</v>
      </c>
      <c r="T132" s="45" t="str">
        <f ca="1">IF(J132="","",HYPERLINK("http://www.hist-geo.com/Localiser/Departement/"&amp;Dept&amp;CHAR(45)&amp;TEXT(S132,"00")&amp;".php",VLOOKUP($S132,Régions!$A$4:$D$99,2,FALSE)))</f>
        <v>Finistère</v>
      </c>
      <c r="U132" s="46">
        <f ca="1">IF(J132="","",VLOOKUP($S132,Régions!$A$4:$D$99,3,FALSE))</f>
        <v>3</v>
      </c>
      <c r="V132" s="152" t="str">
        <f ca="1">IF(J132="","",VLOOKUP($S132,Régions!$A$4:$D$99,4,FALSE))</f>
        <v>Bretagne - Pays de Loire</v>
      </c>
    </row>
    <row r="133" spans="1:27" ht="16.5">
      <c r="A133" s="98" t="s">
        <v>18</v>
      </c>
      <c r="B133" s="99" t="s">
        <v>0</v>
      </c>
      <c r="C133" s="73"/>
      <c r="D133" s="74"/>
      <c r="E133" s="75"/>
      <c r="F133" s="101" t="str">
        <f t="shared" si="2"/>
        <v/>
      </c>
      <c r="G133" s="20"/>
      <c r="H133" s="57"/>
      <c r="I133" s="118"/>
      <c r="J133" s="98">
        <v>83700</v>
      </c>
      <c r="K133" s="99"/>
      <c r="L133" s="146"/>
      <c r="M133" s="98"/>
      <c r="N133" s="98"/>
      <c r="O133" s="98"/>
      <c r="P133" s="124"/>
      <c r="Q133" s="165"/>
      <c r="R133" s="22"/>
      <c r="S133" s="105">
        <f t="shared" si="3"/>
        <v>83</v>
      </c>
      <c r="T133" s="106" t="str">
        <f ca="1">IF(J133="","",HYPERLINK("http://www.hist-geo.com/Localiser/Departement/"&amp;Dept&amp;CHAR(45)&amp;TEXT(S133,"00")&amp;".php",VLOOKUP($S133,Régions!$A$4:$D$99,2,FALSE)))</f>
        <v>Var</v>
      </c>
      <c r="U133" s="107">
        <f ca="1">IF(J133="","",VLOOKUP($S133,Régions!$A$4:$D$99,3,FALSE))</f>
        <v>7</v>
      </c>
      <c r="V133" s="153" t="str">
        <f ca="1">IF(J133="","",VLOOKUP($S133,Régions!$A$4:$D$99,4,FALSE))</f>
        <v>Provence Alpes Côte d'Azur</v>
      </c>
    </row>
    <row r="134" spans="1:27" ht="16.5">
      <c r="A134" s="15" t="s">
        <v>18</v>
      </c>
      <c r="B134" s="16" t="s">
        <v>0</v>
      </c>
      <c r="C134" s="73"/>
      <c r="D134" s="74"/>
      <c r="E134" s="75"/>
      <c r="F134" s="19" t="str">
        <f t="shared" si="2"/>
        <v/>
      </c>
      <c r="G134" s="16"/>
      <c r="H134" s="15"/>
      <c r="I134" s="81"/>
      <c r="J134" s="15">
        <v>28660</v>
      </c>
      <c r="K134" s="16"/>
      <c r="L134" s="141"/>
      <c r="M134" s="15"/>
      <c r="N134" s="15"/>
      <c r="O134" s="15"/>
      <c r="P134" s="15"/>
      <c r="Q134" s="164"/>
      <c r="R134" s="22"/>
      <c r="S134" s="47">
        <f t="shared" si="3"/>
        <v>28</v>
      </c>
      <c r="T134" s="45" t="str">
        <f ca="1">IF(J134="","",HYPERLINK("http://www.hist-geo.com/Localiser/Departement/"&amp;Dept&amp;CHAR(45)&amp;TEXT(S134,"00")&amp;".php",VLOOKUP($S134,Régions!$A$4:$D$99,2,FALSE)))</f>
        <v>Eure-et-Loir</v>
      </c>
      <c r="U134" s="46">
        <f ca="1">IF(J134="","",VLOOKUP($S134,Régions!$A$4:$D$99,3,FALSE))</f>
        <v>4</v>
      </c>
      <c r="V134" s="152" t="str">
        <f ca="1">IF(J134="","",VLOOKUP($S134,Régions!$A$4:$D$99,4,FALSE))</f>
        <v>Centre</v>
      </c>
      <c r="W134" s="108"/>
    </row>
    <row r="135" spans="1:27" ht="16.5">
      <c r="A135" s="15" t="s">
        <v>17</v>
      </c>
      <c r="B135" s="16" t="s">
        <v>0</v>
      </c>
      <c r="C135" s="73"/>
      <c r="D135" s="74"/>
      <c r="E135" s="75"/>
      <c r="F135" s="19" t="str">
        <f t="shared" si="2"/>
        <v/>
      </c>
      <c r="G135" s="20"/>
      <c r="H135" s="57"/>
      <c r="I135" s="80"/>
      <c r="J135" s="21">
        <v>95290</v>
      </c>
      <c r="K135" s="16"/>
      <c r="L135" s="139"/>
      <c r="M135" s="15"/>
      <c r="N135" s="15"/>
      <c r="O135" s="15"/>
      <c r="P135" s="15"/>
      <c r="Q135" s="164"/>
      <c r="R135" s="22"/>
      <c r="S135" s="47">
        <f t="shared" si="3"/>
        <v>95</v>
      </c>
      <c r="T135" s="45" t="str">
        <f ca="1">IF(J135="","",HYPERLINK("http://www.hist-geo.com/Localiser/Departement/"&amp;Dept&amp;CHAR(45)&amp;TEXT(S135,"00")&amp;".php",VLOOKUP($S135,Régions!$A$4:$D$99,2,FALSE)))</f>
        <v>Val-d-Oise</v>
      </c>
      <c r="U135" s="46">
        <f ca="1">IF(J135="","",VLOOKUP($S135,Régions!$A$4:$D$99,3,FALSE))</f>
        <v>12</v>
      </c>
      <c r="V135" s="152" t="str">
        <f ca="1">IF(J135="","",VLOOKUP($S135,Régions!$A$4:$D$99,4,FALSE))</f>
        <v>Paris - Ile de France</v>
      </c>
      <c r="X135" s="108"/>
      <c r="Y135" s="108"/>
      <c r="Z135" s="108"/>
      <c r="AA135" s="108"/>
    </row>
    <row r="136" spans="1:27" ht="16.5">
      <c r="A136" s="15" t="s">
        <v>17</v>
      </c>
      <c r="B136" s="16" t="s">
        <v>0</v>
      </c>
      <c r="C136" s="73"/>
      <c r="D136" s="74"/>
      <c r="E136" s="75"/>
      <c r="F136" s="19" t="str">
        <f t="shared" si="2"/>
        <v/>
      </c>
      <c r="G136" s="20"/>
      <c r="H136" s="57"/>
      <c r="I136" s="80"/>
      <c r="J136" s="21">
        <v>41200</v>
      </c>
      <c r="K136" s="16"/>
      <c r="L136" s="141"/>
      <c r="M136" s="15"/>
      <c r="N136" s="15"/>
      <c r="O136" s="15"/>
      <c r="P136" s="58"/>
      <c r="Q136" s="164"/>
      <c r="R136" s="22">
        <v>40694</v>
      </c>
      <c r="S136" s="47">
        <f t="shared" si="3"/>
        <v>41</v>
      </c>
      <c r="T136" s="45" t="str">
        <f ca="1">IF(J136="","",HYPERLINK("http://www.hist-geo.com/Localiser/Departement/"&amp;Dept&amp;CHAR(45)&amp;TEXT(S136,"00")&amp;".php",VLOOKUP($S136,Régions!$A$4:$D$99,2,FALSE)))</f>
        <v>Loir-et-Cher</v>
      </c>
      <c r="U136" s="46">
        <f ca="1">IF(J136="","",VLOOKUP($S136,Régions!$A$4:$D$99,3,FALSE))</f>
        <v>4</v>
      </c>
      <c r="V136" s="152" t="str">
        <f ca="1">IF(J136="","",VLOOKUP($S136,Régions!$A$4:$D$99,4,FALSE))</f>
        <v>Centre</v>
      </c>
    </row>
    <row r="137" spans="1:27" ht="16.5">
      <c r="A137" s="15" t="s">
        <v>17</v>
      </c>
      <c r="B137" s="16" t="s">
        <v>0</v>
      </c>
      <c r="C137" s="73"/>
      <c r="D137" s="74"/>
      <c r="E137" s="75"/>
      <c r="F137" s="19" t="str">
        <f t="shared" si="2"/>
        <v/>
      </c>
      <c r="G137" s="20"/>
      <c r="H137" s="57"/>
      <c r="I137" s="80"/>
      <c r="J137" s="21">
        <v>14500</v>
      </c>
      <c r="K137" s="16"/>
      <c r="L137" s="17"/>
      <c r="M137" s="15"/>
      <c r="N137" s="15"/>
      <c r="O137" s="15"/>
      <c r="P137" s="15"/>
      <c r="Q137" s="164"/>
      <c r="R137" s="22"/>
      <c r="S137" s="47">
        <f t="shared" si="3"/>
        <v>14</v>
      </c>
      <c r="T137" s="45" t="str">
        <f ca="1">IF(J137="","",HYPERLINK("http://www.hist-geo.com/Localiser/Departement/"&amp;Dept&amp;CHAR(45)&amp;TEXT(S137,"00")&amp;".php",VLOOKUP($S137,Régions!$A$4:$D$99,2,FALSE)))</f>
        <v>Calvados</v>
      </c>
      <c r="U137" s="46">
        <f ca="1">IF(J137="","",VLOOKUP($S137,Régions!$A$4:$D$99,3,FALSE))</f>
        <v>2</v>
      </c>
      <c r="V137" s="152" t="str">
        <f ca="1">IF(J137="","",VLOOKUP($S137,Régions!$A$4:$D$99,4,FALSE))</f>
        <v>Basse et Haute Normandie</v>
      </c>
    </row>
    <row r="138" spans="1:27" ht="16.5">
      <c r="A138" s="98" t="s">
        <v>17</v>
      </c>
      <c r="B138" s="99" t="s">
        <v>0</v>
      </c>
      <c r="C138" s="73"/>
      <c r="D138" s="74"/>
      <c r="E138" s="75"/>
      <c r="F138" s="101" t="str">
        <f t="shared" si="2"/>
        <v/>
      </c>
      <c r="G138" s="20"/>
      <c r="H138" s="57"/>
      <c r="I138" s="89"/>
      <c r="J138" s="102">
        <v>65400</v>
      </c>
      <c r="K138" s="99"/>
      <c r="L138" s="140"/>
      <c r="M138" s="98"/>
      <c r="N138" s="98"/>
      <c r="O138" s="98"/>
      <c r="P138" s="124"/>
      <c r="Q138" s="165"/>
      <c r="R138" s="104">
        <v>40891</v>
      </c>
      <c r="S138" s="105">
        <f t="shared" si="3"/>
        <v>65</v>
      </c>
      <c r="T138" s="106" t="str">
        <f ca="1">IF(J138="","",HYPERLINK("http://www.hist-geo.com/Localiser/Departement/"&amp;Dept&amp;CHAR(45)&amp;TEXT(S138,"00")&amp;".php",VLOOKUP($S138,Régions!$A$4:$D$99,2,FALSE)))</f>
        <v>Hautes-Pyrénées</v>
      </c>
      <c r="U138" s="107">
        <f ca="1">IF(J138="","",VLOOKUP($S138,Régions!$A$4:$D$99,3,FALSE))</f>
        <v>11</v>
      </c>
      <c r="V138" s="153" t="str">
        <f ca="1">IF(J138="","",VLOOKUP($S138,Régions!$A$4:$D$99,4,FALSE))</f>
        <v>Midi Pyrénnées -Languedoc Roussillon</v>
      </c>
    </row>
    <row r="139" spans="1:27" ht="16.5">
      <c r="A139" s="15" t="s">
        <v>17</v>
      </c>
      <c r="B139" s="16" t="s">
        <v>0</v>
      </c>
      <c r="C139" s="73"/>
      <c r="D139" s="74"/>
      <c r="E139" s="75"/>
      <c r="F139" s="19" t="str">
        <f t="shared" si="2"/>
        <v/>
      </c>
      <c r="G139" s="20"/>
      <c r="H139" s="57"/>
      <c r="I139" s="80"/>
      <c r="J139" s="21">
        <v>12450</v>
      </c>
      <c r="K139" s="16"/>
      <c r="L139" s="17"/>
      <c r="M139" s="15"/>
      <c r="N139" s="15"/>
      <c r="O139" s="15"/>
      <c r="P139" s="15"/>
      <c r="Q139" s="164"/>
      <c r="R139" s="22">
        <v>41186</v>
      </c>
      <c r="S139" s="47">
        <f t="shared" si="3"/>
        <v>12</v>
      </c>
      <c r="T139" s="123" t="str">
        <f ca="1">IF(J139="","",HYPERLINK("http://www.hist-geo.com/Localiser/Departement/"&amp;Dept&amp;CHAR(45)&amp;TEXT(S139,"00")&amp;".php",VLOOKUP($S139,Régions!$A$4:$D$99,2,FALSE)))</f>
        <v>Aveyron</v>
      </c>
      <c r="U139" s="46">
        <f ca="1">IF(J139="","",VLOOKUP($S139,Régions!$A$4:$D$99,3,FALSE))</f>
        <v>11</v>
      </c>
      <c r="V139" s="152" t="str">
        <f ca="1">IF(J139="","",VLOOKUP($S139,Régions!$A$4:$D$99,4,FALSE))</f>
        <v>Midi Pyrénnées -Languedoc Roussillon</v>
      </c>
    </row>
    <row r="140" spans="1:27" s="108" customFormat="1" ht="16.5">
      <c r="A140" s="15" t="s">
        <v>17</v>
      </c>
      <c r="B140" s="16" t="s">
        <v>0</v>
      </c>
      <c r="C140" s="73"/>
      <c r="D140" s="74"/>
      <c r="E140" s="75"/>
      <c r="F140" s="19" t="str">
        <f t="shared" ref="F140:F203" si="4">IF(E140="","",YEAR($A$9)-YEAR(E140))</f>
        <v/>
      </c>
      <c r="G140" s="16"/>
      <c r="H140" s="58"/>
      <c r="I140" s="81"/>
      <c r="J140" s="15">
        <v>35190</v>
      </c>
      <c r="K140" s="16"/>
      <c r="L140" s="141"/>
      <c r="M140" s="15"/>
      <c r="N140" s="15"/>
      <c r="O140" s="15"/>
      <c r="P140" s="58"/>
      <c r="Q140" s="164"/>
      <c r="R140" s="22"/>
      <c r="S140" s="47">
        <f t="shared" ref="S140:S203" si="5">IF(J140="","",IF(LEN(J140)=4,VALUE(LEFT(J140,1)),VALUE(LEFT(J140,2))))</f>
        <v>35</v>
      </c>
      <c r="T140" s="45" t="str">
        <f ca="1">IF(J140="","",HYPERLINK("http://www.hist-geo.com/Localiser/Departement/"&amp;Dept&amp;CHAR(45)&amp;TEXT(S140,"00")&amp;".php",VLOOKUP($S140,Régions!$A$4:$D$99,2,FALSE)))</f>
        <v>Ille-et-Vilaine</v>
      </c>
      <c r="U140" s="46">
        <f ca="1">IF(J140="","",VLOOKUP($S140,Régions!$A$4:$D$99,3,FALSE))</f>
        <v>3</v>
      </c>
      <c r="V140" s="152" t="str">
        <f ca="1">IF(J140="","",VLOOKUP($S140,Régions!$A$4:$D$99,4,FALSE))</f>
        <v>Bretagne - Pays de Loire</v>
      </c>
      <c r="W140" s="24"/>
      <c r="X140" s="24"/>
      <c r="Y140" s="24"/>
      <c r="Z140" s="24"/>
      <c r="AA140" s="24"/>
    </row>
    <row r="141" spans="1:27" ht="16.5">
      <c r="A141" s="15" t="s">
        <v>17</v>
      </c>
      <c r="B141" s="72" t="s">
        <v>0</v>
      </c>
      <c r="C141" s="73"/>
      <c r="D141" s="74"/>
      <c r="E141" s="75"/>
      <c r="F141" s="19" t="str">
        <f t="shared" si="4"/>
        <v/>
      </c>
      <c r="G141" s="20"/>
      <c r="H141" s="57"/>
      <c r="I141" s="80"/>
      <c r="J141" s="21">
        <v>66000</v>
      </c>
      <c r="K141" s="16"/>
      <c r="L141" s="17"/>
      <c r="M141" s="15"/>
      <c r="N141" s="15"/>
      <c r="O141" s="15"/>
      <c r="P141" s="15"/>
      <c r="Q141" s="164"/>
      <c r="R141" s="22"/>
      <c r="S141" s="47">
        <f t="shared" si="5"/>
        <v>66</v>
      </c>
      <c r="T141" s="45" t="str">
        <f ca="1">IF(J141="","",HYPERLINK("http://www.hist-geo.com/Localiser/Departement/"&amp;Dept&amp;CHAR(45)&amp;TEXT(S141,"00")&amp;".php",VLOOKUP($S141,Régions!$A$4:$D$99,2,FALSE)))</f>
        <v>Pyrénées-Orientales</v>
      </c>
      <c r="U141" s="46">
        <f ca="1">IF(J141="","",VLOOKUP($S141,Régions!$A$4:$D$99,3,FALSE))</f>
        <v>11</v>
      </c>
      <c r="V141" s="152" t="str">
        <f ca="1">IF(J141="","",VLOOKUP($S141,Régions!$A$4:$D$99,4,FALSE))</f>
        <v>Midi Pyrénnées -Languedoc Roussillon</v>
      </c>
    </row>
    <row r="142" spans="1:27" ht="16.5">
      <c r="A142" s="15" t="s">
        <v>17</v>
      </c>
      <c r="B142" s="16" t="s">
        <v>0</v>
      </c>
      <c r="C142" s="73"/>
      <c r="D142" s="74"/>
      <c r="E142" s="75"/>
      <c r="F142" s="19" t="str">
        <f t="shared" si="4"/>
        <v/>
      </c>
      <c r="G142" s="16"/>
      <c r="H142" s="58"/>
      <c r="I142" s="81"/>
      <c r="J142" s="15">
        <v>33320</v>
      </c>
      <c r="K142" s="16"/>
      <c r="L142" s="141"/>
      <c r="M142" s="15"/>
      <c r="N142" s="15"/>
      <c r="O142" s="15"/>
      <c r="P142" s="15"/>
      <c r="Q142" s="164"/>
      <c r="R142" s="22"/>
      <c r="S142" s="47">
        <f t="shared" si="5"/>
        <v>33</v>
      </c>
      <c r="T142" s="45" t="str">
        <f ca="1">IF(J142="","",HYPERLINK("http://www.hist-geo.com/Localiser/Departement/"&amp;Dept&amp;CHAR(45)&amp;TEXT(S142,"00")&amp;".php",VLOOKUP($S142,Régions!$A$4:$D$99,2,FALSE)))</f>
        <v>Gironde</v>
      </c>
      <c r="U142" s="46">
        <f ca="1">IF(J142="","",VLOOKUP($S142,Régions!$A$4:$D$99,3,FALSE))</f>
        <v>9</v>
      </c>
      <c r="V142" s="152" t="str">
        <f ca="1">IF(J142="","",VLOOKUP($S142,Régions!$A$4:$D$99,4,FALSE))</f>
        <v>Aquitaine</v>
      </c>
    </row>
    <row r="143" spans="1:27" ht="16.5">
      <c r="A143" s="15" t="s">
        <v>17</v>
      </c>
      <c r="B143" s="72" t="s">
        <v>0</v>
      </c>
      <c r="C143" s="73"/>
      <c r="D143" s="74"/>
      <c r="E143" s="75"/>
      <c r="F143" s="19" t="str">
        <f t="shared" si="4"/>
        <v/>
      </c>
      <c r="G143" s="20"/>
      <c r="H143" s="57"/>
      <c r="I143" s="80"/>
      <c r="J143" s="21">
        <v>69600</v>
      </c>
      <c r="K143" s="16"/>
      <c r="L143" s="141"/>
      <c r="M143" s="15"/>
      <c r="N143" s="15"/>
      <c r="O143" s="15"/>
      <c r="P143" s="58"/>
      <c r="Q143" s="164"/>
      <c r="R143" s="104"/>
      <c r="S143" s="47">
        <f t="shared" si="5"/>
        <v>69</v>
      </c>
      <c r="T143" s="45" t="str">
        <f ca="1">IF(J143="","",HYPERLINK("http://www.hist-geo.com/Localiser/Departement/"&amp;Dept&amp;CHAR(45)&amp;TEXT(S143,"00")&amp;".php",VLOOKUP($S143,Régions!$A$4:$D$99,2,FALSE)))</f>
        <v>Rhône</v>
      </c>
      <c r="U143" s="46">
        <f ca="1">IF(J143="","",VLOOKUP($S143,Régions!$A$4:$D$99,3,FALSE))</f>
        <v>6</v>
      </c>
      <c r="V143" s="152" t="str">
        <f ca="1">IF(J143="","",VLOOKUP($S143,Régions!$A$4:$D$99,4,FALSE))</f>
        <v>Rhône -  Alpes - Auvergne</v>
      </c>
    </row>
    <row r="144" spans="1:27" s="108" customFormat="1" ht="16.5">
      <c r="A144" s="15" t="s">
        <v>17</v>
      </c>
      <c r="B144" s="72" t="s">
        <v>0</v>
      </c>
      <c r="C144" s="73"/>
      <c r="D144" s="74"/>
      <c r="E144" s="75"/>
      <c r="F144" s="19" t="str">
        <f t="shared" si="4"/>
        <v/>
      </c>
      <c r="G144" s="20"/>
      <c r="H144" s="57"/>
      <c r="I144" s="80"/>
      <c r="J144" s="21">
        <v>80000</v>
      </c>
      <c r="K144" s="16"/>
      <c r="L144" s="17"/>
      <c r="M144" s="15"/>
      <c r="N144" s="15"/>
      <c r="O144" s="15"/>
      <c r="P144" s="58"/>
      <c r="Q144" s="164"/>
      <c r="R144" s="22"/>
      <c r="S144" s="47">
        <f t="shared" si="5"/>
        <v>80</v>
      </c>
      <c r="T144" s="45" t="str">
        <f ca="1">IF(J144="","",HYPERLINK("http://www.hist-geo.com/Localiser/Departement/"&amp;Dept&amp;CHAR(45)&amp;TEXT(S144,"00")&amp;".php",VLOOKUP($S144,Régions!$A$4:$D$99,2,FALSE)))</f>
        <v>Somme</v>
      </c>
      <c r="U144" s="46">
        <f ca="1">IF(J144="","",VLOOKUP($S144,Régions!$A$4:$D$99,3,FALSE))</f>
        <v>1</v>
      </c>
      <c r="V144" s="152" t="str">
        <f ca="1">IF(J144="","",VLOOKUP($S144,Régions!$A$4:$D$99,4,FALSE))</f>
        <v>Nord</v>
      </c>
      <c r="W144" s="24"/>
      <c r="X144" s="24"/>
      <c r="Y144" s="24"/>
      <c r="Z144" s="24"/>
      <c r="AA144" s="24"/>
    </row>
    <row r="145" spans="1:27" ht="16.5">
      <c r="A145" s="15" t="s">
        <v>17</v>
      </c>
      <c r="B145" s="72" t="s">
        <v>0</v>
      </c>
      <c r="C145" s="73"/>
      <c r="D145" s="74"/>
      <c r="E145" s="75"/>
      <c r="F145" s="19" t="str">
        <f t="shared" si="4"/>
        <v/>
      </c>
      <c r="G145" s="20"/>
      <c r="H145" s="23"/>
      <c r="I145" s="81"/>
      <c r="J145" s="15">
        <v>31830</v>
      </c>
      <c r="K145" s="16"/>
      <c r="L145" s="141"/>
      <c r="M145" s="15"/>
      <c r="N145" s="15"/>
      <c r="O145" s="15"/>
      <c r="P145" s="58"/>
      <c r="Q145" s="164"/>
      <c r="R145" s="22">
        <v>40966</v>
      </c>
      <c r="S145" s="47">
        <f t="shared" si="5"/>
        <v>31</v>
      </c>
      <c r="T145" s="45" t="str">
        <f ca="1">IF(J145="","",HYPERLINK("http://www.hist-geo.com/Localiser/Departement/"&amp;Dept&amp;CHAR(45)&amp;TEXT(S145,"00")&amp;".php",VLOOKUP($S145,Régions!$A$4:$D$99,2,FALSE)))</f>
        <v>Haute-Garonne</v>
      </c>
      <c r="U145" s="46">
        <f ca="1">IF(J145="","",VLOOKUP($S145,Régions!$A$4:$D$99,3,FALSE))</f>
        <v>11</v>
      </c>
      <c r="V145" s="152" t="str">
        <f ca="1">IF(J145="","",VLOOKUP($S145,Régions!$A$4:$D$99,4,FALSE))</f>
        <v>Midi Pyrénnées -Languedoc Roussillon</v>
      </c>
      <c r="W145" s="103"/>
    </row>
    <row r="146" spans="1:27" ht="16.5">
      <c r="A146" s="15" t="s">
        <v>17</v>
      </c>
      <c r="B146" s="16" t="s">
        <v>0</v>
      </c>
      <c r="C146" s="73"/>
      <c r="D146" s="74"/>
      <c r="E146" s="75"/>
      <c r="F146" s="19" t="str">
        <f t="shared" si="4"/>
        <v/>
      </c>
      <c r="G146" s="16"/>
      <c r="H146" s="58"/>
      <c r="I146" s="81"/>
      <c r="J146" s="15">
        <v>73100</v>
      </c>
      <c r="K146" s="16"/>
      <c r="L146" s="141"/>
      <c r="M146" s="15"/>
      <c r="N146" s="15"/>
      <c r="O146" s="15"/>
      <c r="P146" s="58"/>
      <c r="Q146" s="164"/>
      <c r="R146" s="22"/>
      <c r="S146" s="47">
        <f t="shared" si="5"/>
        <v>73</v>
      </c>
      <c r="T146" s="45" t="str">
        <f ca="1">IF(J146="","",HYPERLINK("http://www.hist-geo.com/Localiser/Departement/"&amp;Dept&amp;CHAR(45)&amp;TEXT(S146,"00")&amp;".php",VLOOKUP($S146,Régions!$A$4:$D$99,2,FALSE)))</f>
        <v>Savoie</v>
      </c>
      <c r="U146" s="46">
        <f ca="1">IF(J146="","",VLOOKUP($S146,Régions!$A$4:$D$99,3,FALSE))</f>
        <v>6</v>
      </c>
      <c r="V146" s="152" t="str">
        <f ca="1">IF(J146="","",VLOOKUP($S146,Régions!$A$4:$D$99,4,FALSE))</f>
        <v>Rhône -  Alpes - Auvergne</v>
      </c>
      <c r="X146" s="108"/>
      <c r="Y146" s="108"/>
      <c r="Z146" s="108"/>
      <c r="AA146" s="108"/>
    </row>
    <row r="147" spans="1:27" ht="16.5">
      <c r="A147" s="15" t="s">
        <v>17</v>
      </c>
      <c r="B147" s="16" t="s">
        <v>0</v>
      </c>
      <c r="C147" s="73"/>
      <c r="D147" s="74"/>
      <c r="E147" s="75"/>
      <c r="F147" s="19" t="str">
        <f t="shared" si="4"/>
        <v/>
      </c>
      <c r="G147" s="20"/>
      <c r="H147" s="57"/>
      <c r="I147" s="80"/>
      <c r="J147" s="21">
        <v>78320</v>
      </c>
      <c r="K147" s="16"/>
      <c r="L147" s="139"/>
      <c r="M147" s="15"/>
      <c r="N147" s="15"/>
      <c r="O147" s="15"/>
      <c r="P147" s="58"/>
      <c r="Q147" s="164"/>
      <c r="R147" s="22">
        <v>41289</v>
      </c>
      <c r="S147" s="47">
        <f t="shared" si="5"/>
        <v>78</v>
      </c>
      <c r="T147" s="45" t="str">
        <f ca="1">IF(J147="","",HYPERLINK("http://www.hist-geo.com/Localiser/Departement/"&amp;Dept&amp;CHAR(45)&amp;TEXT(S147,"00")&amp;".php",VLOOKUP($S147,Régions!$A$4:$D$99,2,FALSE)))</f>
        <v>Yvelines</v>
      </c>
      <c r="U147" s="46">
        <f ca="1">IF(J147="","",VLOOKUP($S147,Régions!$A$4:$D$99,3,FALSE))</f>
        <v>12</v>
      </c>
      <c r="V147" s="152" t="str">
        <f ca="1">IF(J147="","",VLOOKUP($S147,Régions!$A$4:$D$99,4,FALSE))</f>
        <v>Paris - Ile de France</v>
      </c>
    </row>
    <row r="148" spans="1:27" s="108" customFormat="1" ht="16.5">
      <c r="A148" s="161" t="s">
        <v>171</v>
      </c>
      <c r="B148" s="16" t="s">
        <v>0</v>
      </c>
      <c r="C148" s="73"/>
      <c r="D148" s="74"/>
      <c r="E148" s="75"/>
      <c r="F148" s="19" t="str">
        <f t="shared" si="4"/>
        <v/>
      </c>
      <c r="G148" s="20"/>
      <c r="H148" s="57"/>
      <c r="I148" s="80"/>
      <c r="J148" s="21">
        <v>16190</v>
      </c>
      <c r="K148" s="16"/>
      <c r="L148" s="141"/>
      <c r="M148" s="15"/>
      <c r="N148" s="15"/>
      <c r="O148" s="15"/>
      <c r="P148" s="58"/>
      <c r="Q148" s="164"/>
      <c r="R148" s="22"/>
      <c r="S148" s="47">
        <f t="shared" si="5"/>
        <v>16</v>
      </c>
      <c r="T148" s="45" t="str">
        <f ca="1">IF(J148="","",HYPERLINK("http://www.hist-geo.com/Localiser/Departement/"&amp;Dept&amp;CHAR(45)&amp;TEXT(S148,"00")&amp;".php",VLOOKUP($S148,Régions!$A$4:$D$99,2,FALSE)))</f>
        <v>Charente</v>
      </c>
      <c r="U148" s="46">
        <f ca="1">IF(J148="","",VLOOKUP($S148,Régions!$A$4:$D$99,3,FALSE))</f>
        <v>10</v>
      </c>
      <c r="V148" s="152" t="str">
        <f ca="1">IF(J148="","",VLOOKUP($S148,Régions!$A$4:$D$99,4,FALSE))</f>
        <v>Poitou - Charentes-Limousin</v>
      </c>
      <c r="W148" s="27"/>
      <c r="X148" s="24"/>
      <c r="Y148" s="24"/>
      <c r="Z148" s="24"/>
      <c r="AA148" s="24"/>
    </row>
    <row r="149" spans="1:27" ht="16.5">
      <c r="A149" s="15" t="s">
        <v>17</v>
      </c>
      <c r="B149" s="16" t="s">
        <v>0</v>
      </c>
      <c r="C149" s="73"/>
      <c r="D149" s="74"/>
      <c r="E149" s="75"/>
      <c r="F149" s="19" t="str">
        <f t="shared" si="4"/>
        <v/>
      </c>
      <c r="G149" s="16"/>
      <c r="H149" s="15"/>
      <c r="I149" s="81"/>
      <c r="J149" s="15">
        <v>45300</v>
      </c>
      <c r="K149" s="16"/>
      <c r="L149" s="141"/>
      <c r="M149" s="15"/>
      <c r="N149" s="15"/>
      <c r="O149" s="15"/>
      <c r="P149" s="15"/>
      <c r="Q149" s="164"/>
      <c r="R149" s="22"/>
      <c r="S149" s="47">
        <f t="shared" si="5"/>
        <v>45</v>
      </c>
      <c r="T149" s="45" t="str">
        <f ca="1">IF(J149="","",HYPERLINK("http://www.hist-geo.com/Localiser/Departement/"&amp;Dept&amp;CHAR(45)&amp;TEXT(S149,"00")&amp;".php",VLOOKUP($S149,Régions!$A$4:$D$99,2,FALSE)))</f>
        <v>Loiret</v>
      </c>
      <c r="U149" s="46">
        <f ca="1">IF(J149="","",VLOOKUP($S149,Régions!$A$4:$D$99,3,FALSE))</f>
        <v>4</v>
      </c>
      <c r="V149" s="152" t="str">
        <f ca="1">IF(J149="","",VLOOKUP($S149,Régions!$A$4:$D$99,4,FALSE))</f>
        <v>Centre</v>
      </c>
    </row>
    <row r="150" spans="1:27" ht="16.5">
      <c r="A150" s="15" t="s">
        <v>17</v>
      </c>
      <c r="B150" s="16" t="s">
        <v>0</v>
      </c>
      <c r="C150" s="73"/>
      <c r="D150" s="74"/>
      <c r="E150" s="75"/>
      <c r="F150" s="19" t="str">
        <f t="shared" si="4"/>
        <v/>
      </c>
      <c r="G150" s="16"/>
      <c r="H150" s="58"/>
      <c r="I150" s="81"/>
      <c r="J150" s="15">
        <v>45300</v>
      </c>
      <c r="K150" s="16"/>
      <c r="L150" s="141"/>
      <c r="M150" s="15"/>
      <c r="N150" s="15"/>
      <c r="O150" s="15"/>
      <c r="P150" s="15"/>
      <c r="Q150" s="164"/>
      <c r="R150" s="22">
        <v>40891</v>
      </c>
      <c r="S150" s="47">
        <f t="shared" si="5"/>
        <v>45</v>
      </c>
      <c r="T150" s="45" t="str">
        <f ca="1">IF(J150="","",HYPERLINK("http://www.hist-geo.com/Localiser/Departement/"&amp;Dept&amp;CHAR(45)&amp;TEXT(S150,"00")&amp;".php",VLOOKUP($S150,Régions!$A$4:$D$99,2,FALSE)))</f>
        <v>Loiret</v>
      </c>
      <c r="U150" s="46">
        <f ca="1">IF(J150="","",VLOOKUP($S150,Régions!$A$4:$D$99,3,FALSE))</f>
        <v>4</v>
      </c>
      <c r="V150" s="152" t="str">
        <f ca="1">IF(J150="","",VLOOKUP($S150,Régions!$A$4:$D$99,4,FALSE))</f>
        <v>Centre</v>
      </c>
    </row>
    <row r="151" spans="1:27" ht="16.5">
      <c r="A151" s="98" t="s">
        <v>17</v>
      </c>
      <c r="B151" s="99" t="s">
        <v>0</v>
      </c>
      <c r="C151" s="73"/>
      <c r="D151" s="74"/>
      <c r="E151" s="75"/>
      <c r="F151" s="101" t="str">
        <f t="shared" si="4"/>
        <v/>
      </c>
      <c r="G151" s="20"/>
      <c r="H151" s="57"/>
      <c r="I151" s="89"/>
      <c r="J151" s="102">
        <v>95270</v>
      </c>
      <c r="K151" s="99"/>
      <c r="L151" s="140"/>
      <c r="M151" s="98"/>
      <c r="N151" s="98"/>
      <c r="O151" s="98"/>
      <c r="P151" s="124"/>
      <c r="Q151" s="165"/>
      <c r="R151" s="22">
        <v>41289</v>
      </c>
      <c r="S151" s="105">
        <f t="shared" si="5"/>
        <v>95</v>
      </c>
      <c r="T151" s="106" t="str">
        <f ca="1">IF(J151="","",HYPERLINK("http://www.hist-geo.com/Localiser/Departement/"&amp;Dept&amp;CHAR(45)&amp;TEXT(S151,"00")&amp;".php",VLOOKUP($S151,Régions!$A$4:$D$99,2,FALSE)))</f>
        <v>Val-d-Oise</v>
      </c>
      <c r="U151" s="107">
        <f ca="1">IF(J151="","",VLOOKUP($S151,Régions!$A$4:$D$99,3,FALSE))</f>
        <v>12</v>
      </c>
      <c r="V151" s="153" t="str">
        <f ca="1">IF(J151="","",VLOOKUP($S151,Régions!$A$4:$D$99,4,FALSE))</f>
        <v>Paris - Ile de France</v>
      </c>
    </row>
    <row r="152" spans="1:27" ht="16.5">
      <c r="A152" s="15" t="s">
        <v>17</v>
      </c>
      <c r="B152" s="16" t="s">
        <v>0</v>
      </c>
      <c r="C152" s="73"/>
      <c r="D152" s="74"/>
      <c r="E152" s="75"/>
      <c r="F152" s="19" t="str">
        <f t="shared" si="4"/>
        <v/>
      </c>
      <c r="G152" s="20"/>
      <c r="H152" s="57"/>
      <c r="I152" s="80"/>
      <c r="J152" s="21">
        <v>59540</v>
      </c>
      <c r="K152" s="16"/>
      <c r="L152" s="17"/>
      <c r="M152" s="15"/>
      <c r="N152" s="15"/>
      <c r="O152" s="15"/>
      <c r="P152" s="58"/>
      <c r="Q152" s="164"/>
      <c r="R152" s="22"/>
      <c r="S152" s="47">
        <f t="shared" si="5"/>
        <v>59</v>
      </c>
      <c r="T152" s="45" t="str">
        <f ca="1">IF(J152="","",HYPERLINK("http://www.hist-geo.com/Localiser/Departement/"&amp;Dept&amp;CHAR(45)&amp;TEXT(S152,"00")&amp;".php",VLOOKUP($S152,Régions!$A$4:$D$99,2,FALSE)))</f>
        <v>Nord</v>
      </c>
      <c r="U152" s="46">
        <f ca="1">IF(J152="","",VLOOKUP($S152,Régions!$A$4:$D$99,3,FALSE))</f>
        <v>1</v>
      </c>
      <c r="V152" s="152" t="str">
        <f ca="1">IF(J152="","",VLOOKUP($S152,Régions!$A$4:$D$99,4,FALSE))</f>
        <v>Nord</v>
      </c>
      <c r="W152" s="108"/>
    </row>
    <row r="153" spans="1:27" ht="16.5">
      <c r="A153" s="15" t="s">
        <v>17</v>
      </c>
      <c r="B153" s="16" t="s">
        <v>0</v>
      </c>
      <c r="C153" s="73"/>
      <c r="D153" s="74"/>
      <c r="E153" s="75"/>
      <c r="F153" s="19" t="str">
        <f t="shared" si="4"/>
        <v/>
      </c>
      <c r="G153" s="20"/>
      <c r="H153" s="57"/>
      <c r="I153" s="80"/>
      <c r="J153" s="21">
        <v>69004</v>
      </c>
      <c r="K153" s="16"/>
      <c r="L153" s="141"/>
      <c r="M153" s="15"/>
      <c r="N153" s="15"/>
      <c r="O153" s="15"/>
      <c r="P153" s="58"/>
      <c r="Q153" s="164"/>
      <c r="R153" s="22"/>
      <c r="S153" s="47">
        <f t="shared" si="5"/>
        <v>69</v>
      </c>
      <c r="T153" s="45" t="str">
        <f ca="1">IF(J153="","",HYPERLINK("http://www.hist-geo.com/Localiser/Departement/"&amp;Dept&amp;CHAR(45)&amp;TEXT(S153,"00")&amp;".php",VLOOKUP($S153,Régions!$A$4:$D$99,2,FALSE)))</f>
        <v>Rhône</v>
      </c>
      <c r="U153" s="46">
        <f ca="1">IF(J153="","",VLOOKUP($S153,Régions!$A$4:$D$99,3,FALSE))</f>
        <v>6</v>
      </c>
      <c r="V153" s="152" t="str">
        <f ca="1">IF(J153="","",VLOOKUP($S153,Régions!$A$4:$D$99,4,FALSE))</f>
        <v>Rhône -  Alpes - Auvergne</v>
      </c>
      <c r="X153" s="108"/>
      <c r="Y153" s="108"/>
      <c r="Z153" s="108"/>
      <c r="AA153" s="108"/>
    </row>
    <row r="154" spans="1:27" ht="16.5">
      <c r="A154" s="15" t="s">
        <v>17</v>
      </c>
      <c r="B154" s="16" t="s">
        <v>0</v>
      </c>
      <c r="C154" s="73"/>
      <c r="D154" s="74"/>
      <c r="E154" s="75"/>
      <c r="F154" s="19" t="str">
        <f t="shared" si="4"/>
        <v/>
      </c>
      <c r="G154" s="20"/>
      <c r="H154" s="57"/>
      <c r="I154" s="80"/>
      <c r="J154" s="21">
        <v>28220</v>
      </c>
      <c r="K154" s="16"/>
      <c r="L154" s="141"/>
      <c r="M154" s="15"/>
      <c r="N154" s="15"/>
      <c r="O154" s="15"/>
      <c r="P154" s="58"/>
      <c r="Q154" s="164"/>
      <c r="R154" s="22">
        <v>41286</v>
      </c>
      <c r="S154" s="47">
        <f t="shared" si="5"/>
        <v>28</v>
      </c>
      <c r="T154" s="45" t="str">
        <f ca="1">IF(J154="","",HYPERLINK("http://www.hist-geo.com/Localiser/Departement/"&amp;Dept&amp;CHAR(45)&amp;TEXT(S154,"00")&amp;".php",VLOOKUP($S154,Régions!$A$4:$D$99,2,FALSE)))</f>
        <v>Eure-et-Loir</v>
      </c>
      <c r="U154" s="46">
        <f ca="1">IF(J154="","",VLOOKUP($S154,Régions!$A$4:$D$99,3,FALSE))</f>
        <v>4</v>
      </c>
      <c r="V154" s="152" t="str">
        <f ca="1">IF(J154="","",VLOOKUP($S154,Régions!$A$4:$D$99,4,FALSE))</f>
        <v>Centre</v>
      </c>
    </row>
    <row r="155" spans="1:27" ht="16.5">
      <c r="A155" s="98" t="s">
        <v>18</v>
      </c>
      <c r="B155" s="99" t="s">
        <v>0</v>
      </c>
      <c r="C155" s="73"/>
      <c r="D155" s="74"/>
      <c r="E155" s="75"/>
      <c r="F155" s="101" t="str">
        <f t="shared" si="4"/>
        <v/>
      </c>
      <c r="G155" s="20"/>
      <c r="H155" s="57"/>
      <c r="I155" s="89"/>
      <c r="J155" s="102">
        <v>28000</v>
      </c>
      <c r="K155" s="99"/>
      <c r="L155" s="146"/>
      <c r="M155" s="98"/>
      <c r="N155" s="98"/>
      <c r="O155" s="98"/>
      <c r="P155" s="124"/>
      <c r="Q155" s="165"/>
      <c r="R155" s="22">
        <v>41286</v>
      </c>
      <c r="S155" s="105">
        <f t="shared" si="5"/>
        <v>28</v>
      </c>
      <c r="T155" s="106" t="str">
        <f ca="1">IF(J155="","",HYPERLINK("http://www.hist-geo.com/Localiser/Departement/"&amp;Dept&amp;CHAR(45)&amp;TEXT(S155,"00")&amp;".php",VLOOKUP($S155,Régions!$A$4:$D$99,2,FALSE)))</f>
        <v>Eure-et-Loir</v>
      </c>
      <c r="U155" s="107">
        <f ca="1">IF(J155="","",VLOOKUP($S155,Régions!$A$4:$D$99,3,FALSE))</f>
        <v>4</v>
      </c>
      <c r="V155" s="153" t="str">
        <f ca="1">IF(J155="","",VLOOKUP($S155,Régions!$A$4:$D$99,4,FALSE))</f>
        <v>Centre</v>
      </c>
    </row>
    <row r="156" spans="1:27" s="108" customFormat="1" ht="16.5">
      <c r="A156" s="15" t="s">
        <v>17</v>
      </c>
      <c r="B156" s="16" t="s">
        <v>1</v>
      </c>
      <c r="C156" s="73"/>
      <c r="D156" s="74"/>
      <c r="E156" s="75"/>
      <c r="F156" s="19" t="str">
        <f t="shared" si="4"/>
        <v/>
      </c>
      <c r="G156" s="16"/>
      <c r="H156" s="58"/>
      <c r="I156" s="81"/>
      <c r="J156" s="15">
        <v>77176</v>
      </c>
      <c r="K156" s="16"/>
      <c r="L156" s="141"/>
      <c r="M156" s="15"/>
      <c r="N156" s="15"/>
      <c r="O156" s="15"/>
      <c r="P156" s="15"/>
      <c r="Q156" s="164"/>
      <c r="R156" s="104"/>
      <c r="S156" s="47">
        <f t="shared" si="5"/>
        <v>77</v>
      </c>
      <c r="T156" s="45" t="str">
        <f ca="1">IF(J156="","",HYPERLINK("http://www.hist-geo.com/Localiser/Departement/"&amp;Dept&amp;CHAR(45)&amp;TEXT(S156,"00")&amp;".php",VLOOKUP($S156,Régions!$A$4:$D$99,2,FALSE)))</f>
        <v>Seine-et-Marne</v>
      </c>
      <c r="U156" s="46">
        <f ca="1">IF(J156="","",VLOOKUP($S156,Régions!$A$4:$D$99,3,FALSE))</f>
        <v>12</v>
      </c>
      <c r="V156" s="152" t="str">
        <f ca="1">IF(J156="","",VLOOKUP($S156,Régions!$A$4:$D$99,4,FALSE))</f>
        <v>Paris - Ile de France</v>
      </c>
      <c r="X156" s="24"/>
      <c r="Y156" s="24"/>
      <c r="Z156" s="24"/>
      <c r="AA156" s="24"/>
    </row>
    <row r="157" spans="1:27" s="108" customFormat="1" ht="16.5">
      <c r="A157" s="15" t="s">
        <v>17</v>
      </c>
      <c r="B157" s="16" t="s">
        <v>1</v>
      </c>
      <c r="C157" s="73"/>
      <c r="D157" s="74"/>
      <c r="E157" s="75"/>
      <c r="F157" s="19" t="str">
        <f t="shared" si="4"/>
        <v/>
      </c>
      <c r="G157" s="20"/>
      <c r="H157" s="57"/>
      <c r="I157" s="80"/>
      <c r="J157" s="21">
        <v>33600</v>
      </c>
      <c r="K157" s="16"/>
      <c r="L157" s="17"/>
      <c r="M157" s="15"/>
      <c r="N157" s="15"/>
      <c r="O157" s="15"/>
      <c r="P157" s="58"/>
      <c r="Q157" s="164"/>
      <c r="R157" s="22"/>
      <c r="S157" s="47">
        <f t="shared" si="5"/>
        <v>33</v>
      </c>
      <c r="T157" s="45" t="str">
        <f ca="1">IF(J157="","",HYPERLINK("http://www.hist-geo.com/Localiser/Departement/"&amp;Dept&amp;CHAR(45)&amp;TEXT(S157,"00")&amp;".php",VLOOKUP($S157,Régions!$A$4:$D$99,2,FALSE)))</f>
        <v>Gironde</v>
      </c>
      <c r="U157" s="46">
        <f ca="1">IF(J157="","",VLOOKUP($S157,Régions!$A$4:$D$99,3,FALSE))</f>
        <v>9</v>
      </c>
      <c r="V157" s="152" t="str">
        <f ca="1">IF(J157="","",VLOOKUP($S157,Régions!$A$4:$D$99,4,FALSE))</f>
        <v>Aquitaine</v>
      </c>
      <c r="W157" s="24"/>
    </row>
    <row r="158" spans="1:27" ht="16.5">
      <c r="A158" s="15" t="s">
        <v>17</v>
      </c>
      <c r="B158" s="16" t="s">
        <v>0</v>
      </c>
      <c r="C158" s="73"/>
      <c r="D158" s="74"/>
      <c r="E158" s="75"/>
      <c r="F158" s="19" t="str">
        <f t="shared" si="4"/>
        <v/>
      </c>
      <c r="G158" s="16"/>
      <c r="H158" s="58"/>
      <c r="I158" s="81"/>
      <c r="J158" s="15">
        <v>61100</v>
      </c>
      <c r="K158" s="16"/>
      <c r="L158" s="141"/>
      <c r="M158" s="15"/>
      <c r="N158" s="15"/>
      <c r="O158" s="15"/>
      <c r="P158" s="58"/>
      <c r="Q158" s="164"/>
      <c r="R158" s="22"/>
      <c r="S158" s="47">
        <f t="shared" si="5"/>
        <v>61</v>
      </c>
      <c r="T158" s="45" t="str">
        <f ca="1">IF(J158="","",HYPERLINK("http://www.hist-geo.com/Localiser/Departement/"&amp;Dept&amp;CHAR(45)&amp;TEXT(S158,"00")&amp;".php",VLOOKUP($S158,Régions!$A$4:$D$99,2,FALSE)))</f>
        <v>Orne</v>
      </c>
      <c r="U158" s="46">
        <f ca="1">IF(J158="","",VLOOKUP($S158,Régions!$A$4:$D$99,3,FALSE))</f>
        <v>2</v>
      </c>
      <c r="V158" s="152" t="str">
        <f ca="1">IF(J158="","",VLOOKUP($S158,Régions!$A$4:$D$99,4,FALSE))</f>
        <v>Basse et Haute Normandie</v>
      </c>
    </row>
    <row r="159" spans="1:27" ht="16.5">
      <c r="A159" s="15" t="s">
        <v>17</v>
      </c>
      <c r="B159" s="16" t="s">
        <v>0</v>
      </c>
      <c r="C159" s="73"/>
      <c r="D159" s="74"/>
      <c r="E159" s="75"/>
      <c r="F159" s="19" t="str">
        <f t="shared" si="4"/>
        <v/>
      </c>
      <c r="G159" s="20"/>
      <c r="H159" s="57"/>
      <c r="I159" s="80"/>
      <c r="J159" s="21">
        <v>18000</v>
      </c>
      <c r="K159" s="16"/>
      <c r="L159" s="17"/>
      <c r="M159" s="15"/>
      <c r="N159" s="15"/>
      <c r="O159" s="15"/>
      <c r="P159" s="15"/>
      <c r="Q159" s="164"/>
      <c r="R159" s="22"/>
      <c r="S159" s="47">
        <f t="shared" si="5"/>
        <v>18</v>
      </c>
      <c r="T159" s="45" t="str">
        <f ca="1">IF(J159="","",HYPERLINK("http://www.hist-geo.com/Localiser/Departement/"&amp;Dept&amp;CHAR(45)&amp;TEXT(S159,"00")&amp;".php",VLOOKUP($S159,Régions!$A$4:$D$99,2,FALSE)))</f>
        <v>Cher</v>
      </c>
      <c r="U159" s="46">
        <f ca="1">IF(J159="","",VLOOKUP($S159,Régions!$A$4:$D$99,3,FALSE))</f>
        <v>4</v>
      </c>
      <c r="V159" s="152" t="str">
        <f ca="1">IF(J159="","",VLOOKUP($S159,Régions!$A$4:$D$99,4,FALSE))</f>
        <v>Centre</v>
      </c>
    </row>
    <row r="160" spans="1:27" ht="16.5">
      <c r="A160" s="98" t="s">
        <v>164</v>
      </c>
      <c r="B160" s="99" t="s">
        <v>1</v>
      </c>
      <c r="C160" s="73"/>
      <c r="D160" s="74"/>
      <c r="E160" s="75"/>
      <c r="F160" s="101" t="str">
        <f t="shared" si="4"/>
        <v/>
      </c>
      <c r="G160" s="20"/>
      <c r="H160" s="57"/>
      <c r="I160" s="89"/>
      <c r="J160" s="102">
        <v>77300</v>
      </c>
      <c r="K160" s="99"/>
      <c r="L160" s="148"/>
      <c r="M160" s="98"/>
      <c r="N160" s="98"/>
      <c r="O160" s="98"/>
      <c r="P160" s="98"/>
      <c r="Q160" s="165"/>
      <c r="R160" s="104">
        <v>40690</v>
      </c>
      <c r="S160" s="105">
        <f t="shared" si="5"/>
        <v>77</v>
      </c>
      <c r="T160" s="106" t="str">
        <f ca="1">IF(J160="","",HYPERLINK("http://www.hist-geo.com/Localiser/Departement/"&amp;Dept&amp;CHAR(45)&amp;TEXT(S160,"00")&amp;".php",VLOOKUP($S160,Régions!$A$4:$D$99,2,FALSE)))</f>
        <v>Seine-et-Marne</v>
      </c>
      <c r="U160" s="107">
        <f ca="1">IF(J160="","",VLOOKUP($S160,Régions!$A$4:$D$99,3,FALSE))</f>
        <v>12</v>
      </c>
      <c r="V160" s="153" t="str">
        <f ca="1">IF(J160="","",VLOOKUP($S160,Régions!$A$4:$D$99,4,FALSE))</f>
        <v>Paris - Ile de France</v>
      </c>
    </row>
    <row r="161" spans="1:27" ht="16.5">
      <c r="A161" s="15" t="s">
        <v>17</v>
      </c>
      <c r="B161" s="16" t="s">
        <v>1</v>
      </c>
      <c r="C161" s="73"/>
      <c r="D161" s="74"/>
      <c r="E161" s="75"/>
      <c r="F161" s="19" t="str">
        <f t="shared" si="4"/>
        <v/>
      </c>
      <c r="G161" s="20"/>
      <c r="H161" s="57"/>
      <c r="I161" s="80"/>
      <c r="J161" s="21">
        <v>18220</v>
      </c>
      <c r="K161" s="16"/>
      <c r="L161" s="17"/>
      <c r="M161" s="15"/>
      <c r="N161" s="15"/>
      <c r="O161" s="15"/>
      <c r="P161" s="15"/>
      <c r="Q161" s="164"/>
      <c r="R161" s="22">
        <v>40956</v>
      </c>
      <c r="S161" s="47">
        <f t="shared" si="5"/>
        <v>18</v>
      </c>
      <c r="T161" s="45" t="str">
        <f ca="1">IF(J161="","",HYPERLINK("http://www.hist-geo.com/Localiser/Departement/"&amp;Dept&amp;CHAR(45)&amp;TEXT(S161,"00")&amp;".php",VLOOKUP($S161,Régions!$A$4:$D$99,2,FALSE)))</f>
        <v>Cher</v>
      </c>
      <c r="U161" s="46">
        <f ca="1">IF(J161="","",VLOOKUP($S161,Régions!$A$4:$D$99,3,FALSE))</f>
        <v>4</v>
      </c>
      <c r="V161" s="152" t="str">
        <f ca="1">IF(J161="","",VLOOKUP($S161,Régions!$A$4:$D$99,4,FALSE))</f>
        <v>Centre</v>
      </c>
    </row>
    <row r="162" spans="1:27" ht="16.5">
      <c r="A162" s="15" t="s">
        <v>17</v>
      </c>
      <c r="B162" s="16" t="s">
        <v>0</v>
      </c>
      <c r="C162" s="73"/>
      <c r="D162" s="74"/>
      <c r="E162" s="75"/>
      <c r="F162" s="19" t="str">
        <f t="shared" si="4"/>
        <v/>
      </c>
      <c r="G162" s="20"/>
      <c r="H162" s="57"/>
      <c r="I162" s="80"/>
      <c r="J162" s="21">
        <v>47000</v>
      </c>
      <c r="K162" s="16"/>
      <c r="L162" s="17"/>
      <c r="M162" s="15"/>
      <c r="N162" s="15"/>
      <c r="O162" s="15"/>
      <c r="P162" s="58"/>
      <c r="Q162" s="164"/>
      <c r="R162" s="22"/>
      <c r="S162" s="47">
        <f t="shared" si="5"/>
        <v>47</v>
      </c>
      <c r="T162" s="45" t="str">
        <f ca="1">IF(J162="","",HYPERLINK("http://www.hist-geo.com/Localiser/Departement/"&amp;Dept&amp;CHAR(45)&amp;TEXT(S162,"00")&amp;".php",VLOOKUP($S162,Régions!$A$4:$D$99,2,FALSE)))</f>
        <v>Lot-et-Garonne</v>
      </c>
      <c r="U162" s="46">
        <f ca="1">IF(J162="","",VLOOKUP($S162,Régions!$A$4:$D$99,3,FALSE))</f>
        <v>9</v>
      </c>
      <c r="V162" s="152" t="str">
        <f ca="1">IF(J162="","",VLOOKUP($S162,Régions!$A$4:$D$99,4,FALSE))</f>
        <v>Aquitaine</v>
      </c>
      <c r="W162" s="27"/>
    </row>
    <row r="163" spans="1:27" ht="16.5">
      <c r="A163" s="98" t="s">
        <v>17</v>
      </c>
      <c r="B163" s="99" t="s">
        <v>0</v>
      </c>
      <c r="C163" s="73"/>
      <c r="D163" s="74"/>
      <c r="E163" s="75"/>
      <c r="F163" s="101" t="str">
        <f t="shared" si="4"/>
        <v/>
      </c>
      <c r="G163" s="20"/>
      <c r="H163" s="57"/>
      <c r="I163" s="89"/>
      <c r="J163" s="102">
        <v>50400</v>
      </c>
      <c r="K163" s="99"/>
      <c r="L163" s="140"/>
      <c r="M163" s="98"/>
      <c r="N163" s="98"/>
      <c r="O163" s="98"/>
      <c r="P163" s="124"/>
      <c r="Q163" s="165"/>
      <c r="R163" s="22">
        <v>41179</v>
      </c>
      <c r="S163" s="105">
        <f t="shared" si="5"/>
        <v>50</v>
      </c>
      <c r="T163" s="106" t="str">
        <f ca="1">IF(J163="","",HYPERLINK("http://www.hist-geo.com/Localiser/Departement/"&amp;Dept&amp;CHAR(45)&amp;TEXT(S163,"00")&amp;".php",VLOOKUP($S163,Régions!$A$4:$D$99,2,FALSE)))</f>
        <v>Manche</v>
      </c>
      <c r="U163" s="107">
        <f ca="1">IF(J163="","",VLOOKUP($S163,Régions!$A$4:$D$99,3,FALSE))</f>
        <v>2</v>
      </c>
      <c r="V163" s="153" t="str">
        <f ca="1">IF(J163="","",VLOOKUP($S163,Régions!$A$4:$D$99,4,FALSE))</f>
        <v>Basse et Haute Normandie</v>
      </c>
    </row>
    <row r="164" spans="1:27" ht="16.5">
      <c r="A164" s="161" t="s">
        <v>171</v>
      </c>
      <c r="B164" s="16" t="s">
        <v>0</v>
      </c>
      <c r="C164" s="73"/>
      <c r="D164" s="74"/>
      <c r="E164" s="75"/>
      <c r="F164" s="19" t="str">
        <f t="shared" si="4"/>
        <v/>
      </c>
      <c r="G164" s="20"/>
      <c r="H164" s="23"/>
      <c r="I164" s="80"/>
      <c r="J164" s="21">
        <v>76130</v>
      </c>
      <c r="K164" s="16"/>
      <c r="L164" s="141"/>
      <c r="M164" s="15"/>
      <c r="N164" s="15"/>
      <c r="O164" s="15"/>
      <c r="P164" s="58"/>
      <c r="Q164" s="164"/>
      <c r="R164" s="22"/>
      <c r="S164" s="47">
        <f t="shared" si="5"/>
        <v>76</v>
      </c>
      <c r="T164" s="45" t="str">
        <f ca="1">IF(J164="","",HYPERLINK("http://www.hist-geo.com/Localiser/Departement/"&amp;Dept&amp;CHAR(45)&amp;TEXT(S164,"00")&amp;".php",VLOOKUP($S164,Régions!$A$4:$D$99,2,FALSE)))</f>
        <v>Seine-Maritime</v>
      </c>
      <c r="U164" s="46">
        <f ca="1">IF(J164="","",VLOOKUP($S164,Régions!$A$4:$D$99,3,FALSE))</f>
        <v>2</v>
      </c>
      <c r="V164" s="152" t="str">
        <f ca="1">IF(J164="","",VLOOKUP($S164,Régions!$A$4:$D$99,4,FALSE))</f>
        <v>Basse et Haute Normandie</v>
      </c>
      <c r="W164" s="108"/>
    </row>
    <row r="165" spans="1:27" ht="16.5">
      <c r="A165" s="15" t="s">
        <v>17</v>
      </c>
      <c r="B165" s="16" t="s">
        <v>0</v>
      </c>
      <c r="C165" s="73"/>
      <c r="D165" s="74"/>
      <c r="E165" s="75"/>
      <c r="F165" s="19" t="str">
        <f t="shared" si="4"/>
        <v/>
      </c>
      <c r="G165" s="20"/>
      <c r="H165" s="57"/>
      <c r="I165" s="80"/>
      <c r="J165" s="21">
        <v>45110</v>
      </c>
      <c r="K165" s="16"/>
      <c r="L165" s="141"/>
      <c r="M165" s="15"/>
      <c r="N165" s="15"/>
      <c r="O165" s="15"/>
      <c r="P165" s="58"/>
      <c r="Q165" s="164"/>
      <c r="R165" s="104"/>
      <c r="S165" s="47">
        <f t="shared" si="5"/>
        <v>45</v>
      </c>
      <c r="T165" s="45" t="str">
        <f ca="1">IF(J165="","",HYPERLINK("http://www.hist-geo.com/Localiser/Departement/"&amp;Dept&amp;CHAR(45)&amp;TEXT(S165,"00")&amp;".php",VLOOKUP($S165,Régions!$A$4:$D$99,2,FALSE)))</f>
        <v>Loiret</v>
      </c>
      <c r="U165" s="46">
        <f ca="1">IF(J165="","",VLOOKUP($S165,Régions!$A$4:$D$99,3,FALSE))</f>
        <v>4</v>
      </c>
      <c r="V165" s="152" t="str">
        <f ca="1">IF(J165="","",VLOOKUP($S165,Régions!$A$4:$D$99,4,FALSE))</f>
        <v>Centre</v>
      </c>
      <c r="W165" s="108"/>
      <c r="X165" s="108"/>
      <c r="Y165" s="108"/>
      <c r="Z165" s="108"/>
      <c r="AA165" s="108"/>
    </row>
    <row r="166" spans="1:27" s="108" customFormat="1" ht="16.5">
      <c r="A166" s="15" t="s">
        <v>17</v>
      </c>
      <c r="B166" s="16" t="s">
        <v>0</v>
      </c>
      <c r="C166" s="73"/>
      <c r="D166" s="74"/>
      <c r="E166" s="75"/>
      <c r="F166" s="19" t="str">
        <f t="shared" si="4"/>
        <v/>
      </c>
      <c r="G166" s="20"/>
      <c r="H166" s="57"/>
      <c r="I166" s="80"/>
      <c r="J166" s="21">
        <v>62560</v>
      </c>
      <c r="K166" s="16"/>
      <c r="L166" s="141"/>
      <c r="M166" s="15"/>
      <c r="N166" s="15"/>
      <c r="O166" s="15"/>
      <c r="P166" s="15"/>
      <c r="Q166" s="164"/>
      <c r="R166" s="22"/>
      <c r="S166" s="47">
        <f t="shared" si="5"/>
        <v>62</v>
      </c>
      <c r="T166" s="45" t="str">
        <f ca="1">IF(J166="","",HYPERLINK("http://www.hist-geo.com/Localiser/Departement/"&amp;Dept&amp;CHAR(45)&amp;TEXT(S166,"00")&amp;".php",VLOOKUP($S166,Régions!$A$4:$D$99,2,FALSE)))</f>
        <v>Pas-de-Calais</v>
      </c>
      <c r="U166" s="46">
        <f ca="1">IF(J166="","",VLOOKUP($S166,Régions!$A$4:$D$99,3,FALSE))</f>
        <v>1</v>
      </c>
      <c r="V166" s="152" t="str">
        <f ca="1">IF(J166="","",VLOOKUP($S166,Régions!$A$4:$D$99,4,FALSE))</f>
        <v>Nord</v>
      </c>
      <c r="W166" s="24"/>
    </row>
    <row r="167" spans="1:27" ht="16.5">
      <c r="A167" s="15" t="s">
        <v>164</v>
      </c>
      <c r="B167" s="16" t="s">
        <v>1</v>
      </c>
      <c r="C167" s="73"/>
      <c r="D167" s="74"/>
      <c r="E167" s="75"/>
      <c r="F167" s="19" t="str">
        <f t="shared" si="4"/>
        <v/>
      </c>
      <c r="G167" s="20"/>
      <c r="H167" s="57"/>
      <c r="I167" s="80"/>
      <c r="J167" s="21">
        <v>92110</v>
      </c>
      <c r="K167" s="16"/>
      <c r="L167" s="143"/>
      <c r="M167" s="15"/>
      <c r="N167" s="15"/>
      <c r="O167" s="15"/>
      <c r="P167" s="58"/>
      <c r="Q167" s="164"/>
      <c r="R167" s="22"/>
      <c r="S167" s="47">
        <f t="shared" si="5"/>
        <v>92</v>
      </c>
      <c r="T167" s="45" t="str">
        <f ca="1">IF(J167="","",HYPERLINK("http://www.hist-geo.com/Localiser/Departement/"&amp;Dept&amp;CHAR(45)&amp;TEXT(S167,"00")&amp;".php",VLOOKUP($S167,Régions!$A$4:$D$99,2,FALSE)))</f>
        <v>Hauts-de-Seine</v>
      </c>
      <c r="U167" s="46">
        <f ca="1">IF(J167="","",VLOOKUP($S167,Régions!$A$4:$D$99,3,FALSE))</f>
        <v>12</v>
      </c>
      <c r="V167" s="152" t="str">
        <f ca="1">IF(J167="","",VLOOKUP($S167,Régions!$A$4:$D$99,4,FALSE))</f>
        <v>Paris - Ile de France</v>
      </c>
    </row>
    <row r="168" spans="1:27" s="108" customFormat="1" ht="16.5">
      <c r="A168" s="98" t="s">
        <v>18</v>
      </c>
      <c r="B168" s="99" t="s">
        <v>0</v>
      </c>
      <c r="C168" s="73"/>
      <c r="D168" s="74"/>
      <c r="E168" s="75"/>
      <c r="F168" s="101" t="str">
        <f t="shared" si="4"/>
        <v/>
      </c>
      <c r="G168" s="20"/>
      <c r="H168" s="57"/>
      <c r="I168" s="89"/>
      <c r="J168" s="102">
        <v>75003</v>
      </c>
      <c r="K168" s="99"/>
      <c r="L168" s="149"/>
      <c r="M168" s="98"/>
      <c r="N168" s="98"/>
      <c r="O168" s="98"/>
      <c r="P168" s="98"/>
      <c r="Q168" s="165"/>
      <c r="R168" s="104">
        <v>40724</v>
      </c>
      <c r="S168" s="105">
        <f t="shared" si="5"/>
        <v>75</v>
      </c>
      <c r="T168" s="106" t="str">
        <f ca="1">IF(J168="","",HYPERLINK("http://www.hist-geo.com/Localiser/Departement/"&amp;Dept&amp;CHAR(45)&amp;TEXT(S168,"00")&amp;".php",VLOOKUP($S168,Régions!$A$4:$D$99,2,FALSE)))</f>
        <v>Paris</v>
      </c>
      <c r="U168" s="107">
        <f ca="1">IF(J168="","",VLOOKUP($S168,Régions!$A$4:$D$99,3,FALSE))</f>
        <v>12</v>
      </c>
      <c r="V168" s="153" t="str">
        <f ca="1">IF(J168="","",VLOOKUP($S168,Régions!$A$4:$D$99,4,FALSE))</f>
        <v>Paris - Ile de France</v>
      </c>
      <c r="W168" s="24"/>
      <c r="X168" s="24"/>
      <c r="Y168" s="24"/>
      <c r="Z168" s="24"/>
      <c r="AA168" s="24"/>
    </row>
    <row r="169" spans="1:27" s="108" customFormat="1" ht="16.5">
      <c r="A169" s="15" t="s">
        <v>17</v>
      </c>
      <c r="B169" s="72" t="s">
        <v>0</v>
      </c>
      <c r="C169" s="73"/>
      <c r="D169" s="74"/>
      <c r="E169" s="75"/>
      <c r="F169" s="19" t="str">
        <f t="shared" si="4"/>
        <v/>
      </c>
      <c r="G169" s="20"/>
      <c r="H169" s="57"/>
      <c r="I169" s="80"/>
      <c r="J169" s="21">
        <v>77370</v>
      </c>
      <c r="K169" s="16"/>
      <c r="L169" s="141"/>
      <c r="M169" s="15"/>
      <c r="N169" s="15"/>
      <c r="O169" s="15"/>
      <c r="P169" s="58"/>
      <c r="Q169" s="164"/>
      <c r="R169" s="22"/>
      <c r="S169" s="47">
        <f t="shared" si="5"/>
        <v>77</v>
      </c>
      <c r="T169" s="45" t="str">
        <f ca="1">IF(J169="","",HYPERLINK("http://www.hist-geo.com/Localiser/Departement/"&amp;Dept&amp;CHAR(45)&amp;TEXT(S169,"00")&amp;".php",VLOOKUP($S169,Régions!$A$4:$D$99,2,FALSE)))</f>
        <v>Seine-et-Marne</v>
      </c>
      <c r="U169" s="46">
        <f ca="1">IF(J169="","",VLOOKUP($S169,Régions!$A$4:$D$99,3,FALSE))</f>
        <v>12</v>
      </c>
      <c r="V169" s="152" t="str">
        <f ca="1">IF(J169="","",VLOOKUP($S169,Régions!$A$4:$D$99,4,FALSE))</f>
        <v>Paris - Ile de France</v>
      </c>
      <c r="W169" s="24"/>
      <c r="X169" s="24"/>
      <c r="Y169" s="24"/>
      <c r="Z169" s="24"/>
      <c r="AA169" s="24"/>
    </row>
    <row r="170" spans="1:27" ht="16.5">
      <c r="A170" s="161" t="s">
        <v>174</v>
      </c>
      <c r="B170" s="16" t="s">
        <v>0</v>
      </c>
      <c r="C170" s="73"/>
      <c r="D170" s="74"/>
      <c r="E170" s="75"/>
      <c r="F170" s="19" t="str">
        <f t="shared" si="4"/>
        <v/>
      </c>
      <c r="G170" s="20"/>
      <c r="H170" s="57"/>
      <c r="I170" s="80"/>
      <c r="J170" s="21">
        <v>27310</v>
      </c>
      <c r="K170" s="16"/>
      <c r="L170" s="141"/>
      <c r="M170" s="15"/>
      <c r="N170" s="15"/>
      <c r="O170" s="15"/>
      <c r="P170" s="58"/>
      <c r="Q170" s="164"/>
      <c r="R170" s="22"/>
      <c r="S170" s="47">
        <f t="shared" si="5"/>
        <v>27</v>
      </c>
      <c r="T170" s="45" t="str">
        <f ca="1">IF(J170="","",HYPERLINK("http://www.hist-geo.com/Localiser/Departement/"&amp;Dept&amp;CHAR(45)&amp;TEXT(S170,"00")&amp;".php",VLOOKUP($S170,Régions!$A$4:$D$99,2,FALSE)))</f>
        <v>Eure</v>
      </c>
      <c r="U170" s="46">
        <f ca="1">IF(J170="","",VLOOKUP($S170,Régions!$A$4:$D$99,3,FALSE))</f>
        <v>2</v>
      </c>
      <c r="V170" s="152" t="str">
        <f ca="1">IF(J170="","",VLOOKUP($S170,Régions!$A$4:$D$99,4,FALSE))</f>
        <v>Basse et Haute Normandie</v>
      </c>
    </row>
    <row r="171" spans="1:27" ht="16.5">
      <c r="A171" s="15" t="s">
        <v>17</v>
      </c>
      <c r="B171" s="16" t="s">
        <v>0</v>
      </c>
      <c r="C171" s="73"/>
      <c r="D171" s="74"/>
      <c r="E171" s="75"/>
      <c r="F171" s="19" t="str">
        <f t="shared" si="4"/>
        <v/>
      </c>
      <c r="G171" s="20"/>
      <c r="H171" s="57"/>
      <c r="I171" s="80"/>
      <c r="J171" s="21">
        <v>85110</v>
      </c>
      <c r="K171" s="16"/>
      <c r="L171" s="17"/>
      <c r="M171" s="15"/>
      <c r="N171" s="15"/>
      <c r="O171" s="15"/>
      <c r="P171" s="15"/>
      <c r="Q171" s="164"/>
      <c r="R171" s="22"/>
      <c r="S171" s="47">
        <f t="shared" si="5"/>
        <v>85</v>
      </c>
      <c r="T171" s="45" t="str">
        <f ca="1">IF(J171="","",HYPERLINK("http://www.hist-geo.com/Localiser/Departement/"&amp;Dept&amp;CHAR(45)&amp;TEXT(S171,"00")&amp;".php",VLOOKUP($S171,Régions!$A$4:$D$99,2,FALSE)))</f>
        <v>Vendée</v>
      </c>
      <c r="U171" s="46">
        <f ca="1">IF(J171="","",VLOOKUP($S171,Régions!$A$4:$D$99,3,FALSE))</f>
        <v>3</v>
      </c>
      <c r="V171" s="152" t="str">
        <f ca="1">IF(J171="","",VLOOKUP($S171,Régions!$A$4:$D$99,4,FALSE))</f>
        <v>Bretagne - Pays de Loire</v>
      </c>
    </row>
    <row r="172" spans="1:27" ht="16.5">
      <c r="A172" s="15" t="s">
        <v>17</v>
      </c>
      <c r="B172" s="16" t="s">
        <v>0</v>
      </c>
      <c r="C172" s="73"/>
      <c r="D172" s="74"/>
      <c r="E172" s="75"/>
      <c r="F172" s="19" t="str">
        <f t="shared" si="4"/>
        <v/>
      </c>
      <c r="G172" s="20"/>
      <c r="H172" s="57"/>
      <c r="I172" s="80"/>
      <c r="J172" s="21">
        <v>92150</v>
      </c>
      <c r="K172" s="16"/>
      <c r="L172" s="139"/>
      <c r="M172" s="15"/>
      <c r="N172" s="15"/>
      <c r="O172" s="15"/>
      <c r="P172" s="58"/>
      <c r="Q172" s="164"/>
      <c r="R172" s="22"/>
      <c r="S172" s="47">
        <f t="shared" si="5"/>
        <v>92</v>
      </c>
      <c r="T172" s="45" t="str">
        <f ca="1">IF(J172="","",HYPERLINK("http://www.hist-geo.com/Localiser/Departement/"&amp;Dept&amp;CHAR(45)&amp;TEXT(S172,"00")&amp;".php",VLOOKUP($S172,Régions!$A$4:$D$99,2,FALSE)))</f>
        <v>Hauts-de-Seine</v>
      </c>
      <c r="U172" s="46">
        <f ca="1">IF(J172="","",VLOOKUP($S172,Régions!$A$4:$D$99,3,FALSE))</f>
        <v>12</v>
      </c>
      <c r="V172" s="152" t="str">
        <f ca="1">IF(J172="","",VLOOKUP($S172,Régions!$A$4:$D$99,4,FALSE))</f>
        <v>Paris - Ile de France</v>
      </c>
    </row>
    <row r="173" spans="1:27" ht="16.5">
      <c r="A173" s="15" t="s">
        <v>17</v>
      </c>
      <c r="B173" s="16" t="s">
        <v>1</v>
      </c>
      <c r="C173" s="73"/>
      <c r="D173" s="74"/>
      <c r="E173" s="75"/>
      <c r="F173" s="19" t="str">
        <f t="shared" si="4"/>
        <v/>
      </c>
      <c r="G173" s="20"/>
      <c r="H173" s="57"/>
      <c r="I173" s="80"/>
      <c r="J173" s="21">
        <v>3410</v>
      </c>
      <c r="K173" s="16"/>
      <c r="L173" s="141"/>
      <c r="M173" s="15"/>
      <c r="N173" s="15"/>
      <c r="O173" s="15"/>
      <c r="P173" s="58"/>
      <c r="Q173" s="164"/>
      <c r="R173" s="104"/>
      <c r="S173" s="47">
        <f t="shared" si="5"/>
        <v>3</v>
      </c>
      <c r="T173" s="45" t="str">
        <f ca="1">IF(J173="","",HYPERLINK("http://www.hist-geo.com/Localiser/Departement/"&amp;Dept&amp;CHAR(45)&amp;TEXT(S173,"00")&amp;".php",VLOOKUP($S173,Régions!$A$4:$D$99,2,FALSE)))</f>
        <v>Allier</v>
      </c>
      <c r="U173" s="46">
        <f ca="1">IF(J173="","",VLOOKUP($S173,Régions!$A$4:$D$99,3,FALSE))</f>
        <v>6</v>
      </c>
      <c r="V173" s="152" t="str">
        <f ca="1">IF(J173="","",VLOOKUP($S173,Régions!$A$4:$D$99,4,FALSE))</f>
        <v>Rhône -  Alpes - Auvergne</v>
      </c>
    </row>
    <row r="174" spans="1:27" ht="16.5">
      <c r="A174" s="15" t="s">
        <v>17</v>
      </c>
      <c r="B174" s="16" t="s">
        <v>0</v>
      </c>
      <c r="C174" s="73"/>
      <c r="D174" s="74"/>
      <c r="E174" s="75"/>
      <c r="F174" s="19" t="str">
        <f t="shared" si="4"/>
        <v/>
      </c>
      <c r="G174" s="20"/>
      <c r="H174" s="57"/>
      <c r="I174" s="80"/>
      <c r="J174" s="21">
        <v>57100</v>
      </c>
      <c r="K174" s="16"/>
      <c r="L174" s="141"/>
      <c r="M174" s="15"/>
      <c r="N174" s="15"/>
      <c r="O174" s="15"/>
      <c r="P174" s="58"/>
      <c r="Q174" s="164"/>
      <c r="R174" s="22">
        <v>39083</v>
      </c>
      <c r="S174" s="47">
        <f t="shared" si="5"/>
        <v>57</v>
      </c>
      <c r="T174" s="45" t="str">
        <f ca="1">IF(J174="","",HYPERLINK("http://www.hist-geo.com/Localiser/Departement/"&amp;Dept&amp;CHAR(45)&amp;TEXT(S174,"00")&amp;".php",VLOOKUP($S174,Régions!$A$4:$D$99,2,FALSE)))</f>
        <v>Moselle</v>
      </c>
      <c r="U174" s="46">
        <f ca="1">IF(J174="","",VLOOKUP($S174,Régions!$A$4:$D$99,3,FALSE))</f>
        <v>8</v>
      </c>
      <c r="V174" s="152" t="str">
        <f ca="1">IF(J174="","",VLOOKUP($S174,Régions!$A$4:$D$99,4,FALSE))</f>
        <v>Alsace Lorraine - Champagne Ardennes</v>
      </c>
      <c r="W174" s="108"/>
    </row>
    <row r="175" spans="1:27" ht="16.5">
      <c r="A175" s="15" t="s">
        <v>17</v>
      </c>
      <c r="B175" s="16" t="s">
        <v>0</v>
      </c>
      <c r="C175" s="73"/>
      <c r="D175" s="74"/>
      <c r="E175" s="75"/>
      <c r="F175" s="19" t="str">
        <f t="shared" si="4"/>
        <v/>
      </c>
      <c r="G175" s="20"/>
      <c r="H175" s="57"/>
      <c r="I175" s="80"/>
      <c r="J175" s="21">
        <v>78430</v>
      </c>
      <c r="K175" s="16"/>
      <c r="L175" s="139"/>
      <c r="M175" s="15"/>
      <c r="N175" s="15"/>
      <c r="O175" s="15"/>
      <c r="P175" s="58"/>
      <c r="Q175" s="164"/>
      <c r="R175" s="22"/>
      <c r="S175" s="47">
        <f t="shared" si="5"/>
        <v>78</v>
      </c>
      <c r="T175" s="45" t="str">
        <f ca="1">IF(J175="","",HYPERLINK("http://www.hist-geo.com/Localiser/Departement/"&amp;Dept&amp;CHAR(45)&amp;TEXT(S175,"00")&amp;".php",VLOOKUP($S175,Régions!$A$4:$D$99,2,FALSE)))</f>
        <v>Yvelines</v>
      </c>
      <c r="U175" s="46">
        <f ca="1">IF(J175="","",VLOOKUP($S175,Régions!$A$4:$D$99,3,FALSE))</f>
        <v>12</v>
      </c>
      <c r="V175" s="152" t="str">
        <f ca="1">IF(J175="","",VLOOKUP($S175,Régions!$A$4:$D$99,4,FALSE))</f>
        <v>Paris - Ile de France</v>
      </c>
      <c r="X175" s="108"/>
      <c r="Y175" s="108"/>
      <c r="Z175" s="108"/>
      <c r="AA175" s="108"/>
    </row>
    <row r="176" spans="1:27" s="108" customFormat="1" ht="16.5">
      <c r="A176" s="161" t="s">
        <v>171</v>
      </c>
      <c r="B176" s="16" t="s">
        <v>0</v>
      </c>
      <c r="C176" s="73"/>
      <c r="D176" s="74"/>
      <c r="E176" s="75"/>
      <c r="F176" s="19" t="str">
        <f t="shared" si="4"/>
        <v/>
      </c>
      <c r="G176" s="20"/>
      <c r="H176" s="57"/>
      <c r="I176" s="80"/>
      <c r="J176" s="21">
        <v>80000</v>
      </c>
      <c r="K176" s="16"/>
      <c r="L176" s="141"/>
      <c r="M176" s="15"/>
      <c r="N176" s="15"/>
      <c r="O176" s="15"/>
      <c r="P176" s="58"/>
      <c r="Q176" s="164"/>
      <c r="R176" s="22"/>
      <c r="S176" s="47">
        <f t="shared" si="5"/>
        <v>80</v>
      </c>
      <c r="T176" s="45" t="str">
        <f ca="1">IF(J176="","",HYPERLINK("http://www.hist-geo.com/Localiser/Departement/"&amp;Dept&amp;CHAR(45)&amp;TEXT(S176,"00")&amp;".php",VLOOKUP($S176,Régions!$A$4:$D$99,2,FALSE)))</f>
        <v>Somme</v>
      </c>
      <c r="U176" s="46">
        <f ca="1">IF(J176="","",VLOOKUP($S176,Régions!$A$4:$D$99,3,FALSE))</f>
        <v>1</v>
      </c>
      <c r="V176" s="152" t="str">
        <f ca="1">IF(J176="","",VLOOKUP($S176,Régions!$A$4:$D$99,4,FALSE))</f>
        <v>Nord</v>
      </c>
      <c r="X176" s="24"/>
      <c r="Y176" s="24"/>
      <c r="Z176" s="24"/>
      <c r="AA176" s="24"/>
    </row>
    <row r="177" spans="1:27" ht="16.5">
      <c r="A177" s="98" t="s">
        <v>164</v>
      </c>
      <c r="B177" s="99" t="s">
        <v>1</v>
      </c>
      <c r="C177" s="73"/>
      <c r="D177" s="74"/>
      <c r="E177" s="75"/>
      <c r="F177" s="101" t="str">
        <f t="shared" si="4"/>
        <v/>
      </c>
      <c r="G177" s="20"/>
      <c r="H177" s="57"/>
      <c r="I177" s="89"/>
      <c r="J177" s="102">
        <v>75012</v>
      </c>
      <c r="K177" s="99"/>
      <c r="L177" s="147"/>
      <c r="M177" s="98"/>
      <c r="N177" s="98"/>
      <c r="O177" s="98"/>
      <c r="P177" s="98"/>
      <c r="Q177" s="165"/>
      <c r="R177" s="22"/>
      <c r="S177" s="105">
        <f t="shared" si="5"/>
        <v>75</v>
      </c>
      <c r="T177" s="106" t="str">
        <f ca="1">IF(J177="","",HYPERLINK("http://www.hist-geo.com/Localiser/Departement/"&amp;Dept&amp;CHAR(45)&amp;TEXT(S177,"00")&amp;".php",VLOOKUP($S177,Régions!$A$4:$D$99,2,FALSE)))</f>
        <v>Paris</v>
      </c>
      <c r="U177" s="107">
        <f ca="1">IF(J177="","",VLOOKUP($S177,Régions!$A$4:$D$99,3,FALSE))</f>
        <v>12</v>
      </c>
      <c r="V177" s="153" t="str">
        <f ca="1">IF(J177="","",VLOOKUP($S177,Régions!$A$4:$D$99,4,FALSE))</f>
        <v>Paris - Ile de France</v>
      </c>
      <c r="W177" s="108"/>
      <c r="X177" s="108"/>
      <c r="Y177" s="108"/>
      <c r="Z177" s="108"/>
      <c r="AA177" s="108"/>
    </row>
    <row r="178" spans="1:27" ht="16.5">
      <c r="A178" s="15" t="s">
        <v>17</v>
      </c>
      <c r="B178" s="16" t="s">
        <v>0</v>
      </c>
      <c r="C178" s="73"/>
      <c r="D178" s="74"/>
      <c r="E178" s="75"/>
      <c r="F178" s="19" t="str">
        <f t="shared" si="4"/>
        <v/>
      </c>
      <c r="G178" s="20"/>
      <c r="H178" s="57"/>
      <c r="I178" s="80"/>
      <c r="J178" s="21">
        <v>25620</v>
      </c>
      <c r="K178" s="16"/>
      <c r="L178" s="141"/>
      <c r="M178" s="15"/>
      <c r="N178" s="15"/>
      <c r="O178" s="15"/>
      <c r="P178" s="58"/>
      <c r="Q178" s="164"/>
      <c r="R178" s="22"/>
      <c r="S178" s="47">
        <f t="shared" si="5"/>
        <v>25</v>
      </c>
      <c r="T178" s="45" t="str">
        <f ca="1">IF(J178="","",HYPERLINK("http://www.hist-geo.com/Localiser/Departement/"&amp;Dept&amp;CHAR(45)&amp;TEXT(S178,"00")&amp;".php",VLOOKUP($S178,Régions!$A$4:$D$99,2,FALSE)))</f>
        <v>Doubs</v>
      </c>
      <c r="U178" s="46">
        <f ca="1">IF(J178="","",VLOOKUP($S178,Régions!$A$4:$D$99,3,FALSE))</f>
        <v>5</v>
      </c>
      <c r="V178" s="152" t="str">
        <f ca="1">IF(J178="","",VLOOKUP($S178,Régions!$A$4:$D$99,4,FALSE))</f>
        <v>Bourgogne - Franche Comté - Territoire de Belfort - Haute Marne</v>
      </c>
      <c r="X178" s="108"/>
      <c r="Y178" s="108"/>
      <c r="Z178" s="108"/>
      <c r="AA178" s="108"/>
    </row>
    <row r="179" spans="1:27" ht="16.5">
      <c r="A179" s="98" t="s">
        <v>17</v>
      </c>
      <c r="B179" s="99" t="s">
        <v>0</v>
      </c>
      <c r="C179" s="73"/>
      <c r="D179" s="74"/>
      <c r="E179" s="75"/>
      <c r="F179" s="101" t="str">
        <f t="shared" si="4"/>
        <v/>
      </c>
      <c r="G179" s="20"/>
      <c r="H179" s="57"/>
      <c r="I179" s="89"/>
      <c r="J179" s="102">
        <v>36000</v>
      </c>
      <c r="K179" s="99"/>
      <c r="L179" s="100"/>
      <c r="M179" s="98"/>
      <c r="N179" s="98"/>
      <c r="O179" s="98"/>
      <c r="P179" s="98"/>
      <c r="Q179" s="165"/>
      <c r="R179" s="22"/>
      <c r="S179" s="105">
        <f t="shared" si="5"/>
        <v>36</v>
      </c>
      <c r="T179" s="106" t="str">
        <f ca="1">IF(J179="","",HYPERLINK("http://www.hist-geo.com/Localiser/Departement/"&amp;Dept&amp;CHAR(45)&amp;TEXT(S179,"00")&amp;".php",VLOOKUP($S179,Régions!$A$4:$D$99,2,FALSE)))</f>
        <v>Indre</v>
      </c>
      <c r="U179" s="107">
        <f ca="1">IF(J179="","",VLOOKUP($S179,Régions!$A$4:$D$99,3,FALSE))</f>
        <v>4</v>
      </c>
      <c r="V179" s="153" t="str">
        <f ca="1">IF(J179="","",VLOOKUP($S179,Régions!$A$4:$D$99,4,FALSE))</f>
        <v>Centre</v>
      </c>
    </row>
    <row r="180" spans="1:27" ht="16.5">
      <c r="A180" s="98" t="s">
        <v>164</v>
      </c>
      <c r="B180" s="99" t="s">
        <v>1</v>
      </c>
      <c r="C180" s="73"/>
      <c r="D180" s="74"/>
      <c r="E180" s="75"/>
      <c r="F180" s="101" t="str">
        <f t="shared" si="4"/>
        <v/>
      </c>
      <c r="G180" s="20"/>
      <c r="H180" s="57"/>
      <c r="I180" s="89"/>
      <c r="J180" s="102">
        <v>88400</v>
      </c>
      <c r="K180" s="99"/>
      <c r="L180" s="140"/>
      <c r="M180" s="98"/>
      <c r="N180" s="98"/>
      <c r="O180" s="98"/>
      <c r="P180" s="98"/>
      <c r="Q180" s="165"/>
      <c r="R180" s="22"/>
      <c r="S180" s="105">
        <f t="shared" si="5"/>
        <v>88</v>
      </c>
      <c r="T180" s="106" t="str">
        <f ca="1">IF(J180="","",HYPERLINK("http://www.hist-geo.com/Localiser/Departement/"&amp;Dept&amp;CHAR(45)&amp;TEXT(S180,"00")&amp;".php",VLOOKUP($S180,Régions!$A$4:$D$99,2,FALSE)))</f>
        <v>Vosges</v>
      </c>
      <c r="U180" s="107">
        <f ca="1">IF(J180="","",VLOOKUP($S180,Régions!$A$4:$D$99,3,FALSE))</f>
        <v>8</v>
      </c>
      <c r="V180" s="153" t="str">
        <f ca="1">IF(J180="","",VLOOKUP($S180,Régions!$A$4:$D$99,4,FALSE))</f>
        <v>Alsace Lorraine - Champagne Ardennes</v>
      </c>
    </row>
    <row r="181" spans="1:27" ht="16.5">
      <c r="A181" s="15" t="s">
        <v>17</v>
      </c>
      <c r="B181" s="16" t="s">
        <v>0</v>
      </c>
      <c r="C181" s="73"/>
      <c r="D181" s="74"/>
      <c r="E181" s="75"/>
      <c r="F181" s="19" t="str">
        <f t="shared" si="4"/>
        <v/>
      </c>
      <c r="G181" s="20"/>
      <c r="H181" s="57"/>
      <c r="I181" s="80"/>
      <c r="J181" s="21">
        <v>87310</v>
      </c>
      <c r="K181" s="16"/>
      <c r="L181" s="141"/>
      <c r="M181" s="15"/>
      <c r="N181" s="15"/>
      <c r="O181" s="15"/>
      <c r="P181" s="58"/>
      <c r="Q181" s="164"/>
      <c r="R181" s="22"/>
      <c r="S181" s="47">
        <f t="shared" si="5"/>
        <v>87</v>
      </c>
      <c r="T181" s="45" t="str">
        <f ca="1">IF(J181="","",HYPERLINK("http://www.hist-geo.com/Localiser/Departement/"&amp;Dept&amp;CHAR(45)&amp;TEXT(S181,"00")&amp;".php",VLOOKUP($S181,Régions!$A$4:$D$99,2,FALSE)))</f>
        <v>Haute-Vienne</v>
      </c>
      <c r="U181" s="46">
        <f ca="1">IF(J181="","",VLOOKUP($S181,Régions!$A$4:$D$99,3,FALSE))</f>
        <v>10</v>
      </c>
      <c r="V181" s="152" t="str">
        <f ca="1">IF(J181="","",VLOOKUP($S181,Régions!$A$4:$D$99,4,FALSE))</f>
        <v>Poitou - Charentes-Limousin</v>
      </c>
    </row>
    <row r="182" spans="1:27" ht="16.5">
      <c r="A182" s="15" t="s">
        <v>17</v>
      </c>
      <c r="B182" s="16" t="s">
        <v>0</v>
      </c>
      <c r="C182" s="73"/>
      <c r="D182" s="74"/>
      <c r="E182" s="75"/>
      <c r="F182" s="19" t="str">
        <f t="shared" si="4"/>
        <v/>
      </c>
      <c r="G182" s="16"/>
      <c r="H182" s="58"/>
      <c r="I182" s="81"/>
      <c r="J182" s="15">
        <v>80132</v>
      </c>
      <c r="K182" s="16"/>
      <c r="L182" s="141"/>
      <c r="M182" s="15"/>
      <c r="N182" s="15"/>
      <c r="O182" s="15"/>
      <c r="P182" s="22"/>
      <c r="Q182" s="164"/>
      <c r="R182" s="104"/>
      <c r="S182" s="47">
        <f t="shared" si="5"/>
        <v>80</v>
      </c>
      <c r="T182" s="45" t="str">
        <f ca="1">IF(J182="","",HYPERLINK("http://www.hist-geo.com/Localiser/Departement/"&amp;Dept&amp;CHAR(45)&amp;TEXT(S182,"00")&amp;".php",VLOOKUP($S182,Régions!$A$4:$D$99,2,FALSE)))</f>
        <v>Somme</v>
      </c>
      <c r="U182" s="46">
        <f ca="1">IF(J182="","",VLOOKUP($S182,Régions!$A$4:$D$99,3,FALSE))</f>
        <v>1</v>
      </c>
      <c r="V182" s="152" t="str">
        <f ca="1">IF(J182="","",VLOOKUP($S182,Régions!$A$4:$D$99,4,FALSE))</f>
        <v>Nord</v>
      </c>
    </row>
    <row r="183" spans="1:27" ht="16.5">
      <c r="A183" s="15" t="s">
        <v>17</v>
      </c>
      <c r="B183" s="16" t="s">
        <v>0</v>
      </c>
      <c r="C183" s="73"/>
      <c r="D183" s="74"/>
      <c r="E183" s="75"/>
      <c r="F183" s="19" t="str">
        <f t="shared" si="4"/>
        <v/>
      </c>
      <c r="G183" s="16"/>
      <c r="H183" s="58"/>
      <c r="I183" s="81"/>
      <c r="J183" s="15">
        <v>18000</v>
      </c>
      <c r="K183" s="16"/>
      <c r="L183" s="141"/>
      <c r="M183" s="15"/>
      <c r="N183" s="15"/>
      <c r="O183" s="15"/>
      <c r="P183" s="22"/>
      <c r="Q183" s="164"/>
      <c r="R183" s="22"/>
      <c r="S183" s="47">
        <f t="shared" si="5"/>
        <v>18</v>
      </c>
      <c r="T183" s="45" t="str">
        <f ca="1">IF(J183="","",HYPERLINK("http://www.hist-geo.com/Localiser/Departement/"&amp;Dept&amp;CHAR(45)&amp;TEXT(S183,"00")&amp;".php",VLOOKUP($S183,Régions!$A$4:$D$99,2,FALSE)))</f>
        <v>Cher</v>
      </c>
      <c r="U183" s="46">
        <f ca="1">IF(J183="","",VLOOKUP($S183,Régions!$A$4:$D$99,3,FALSE))</f>
        <v>4</v>
      </c>
      <c r="V183" s="152" t="str">
        <f ca="1">IF(J183="","",VLOOKUP($S183,Régions!$A$4:$D$99,4,FALSE))</f>
        <v>Centre</v>
      </c>
    </row>
    <row r="184" spans="1:27" ht="16.5">
      <c r="A184" s="15" t="s">
        <v>164</v>
      </c>
      <c r="B184" s="16" t="s">
        <v>1</v>
      </c>
      <c r="C184" s="73"/>
      <c r="D184" s="74"/>
      <c r="E184" s="75"/>
      <c r="F184" s="19" t="str">
        <f t="shared" si="4"/>
        <v/>
      </c>
      <c r="G184" s="16"/>
      <c r="H184" s="15"/>
      <c r="I184" s="81"/>
      <c r="J184" s="15">
        <v>66140</v>
      </c>
      <c r="K184" s="16"/>
      <c r="L184" s="17"/>
      <c r="M184" s="15"/>
      <c r="N184" s="15"/>
      <c r="O184" s="15"/>
      <c r="P184" s="15"/>
      <c r="Q184" s="164"/>
      <c r="R184" s="104"/>
      <c r="S184" s="47">
        <f t="shared" si="5"/>
        <v>66</v>
      </c>
      <c r="T184" s="45" t="str">
        <f ca="1">IF(J184="","",HYPERLINK("http://www.hist-geo.com/Localiser/Departement/"&amp;Dept&amp;CHAR(45)&amp;TEXT(S184,"00")&amp;".php",VLOOKUP($S184,Régions!$A$4:$D$99,2,FALSE)))</f>
        <v>Pyrénées-Orientales</v>
      </c>
      <c r="U184" s="46">
        <f ca="1">IF(J184="","",VLOOKUP($S184,Régions!$A$4:$D$99,3,FALSE))</f>
        <v>11</v>
      </c>
      <c r="V184" s="152" t="str">
        <f ca="1">IF(J184="","",VLOOKUP($S184,Régions!$A$4:$D$99,4,FALSE))</f>
        <v>Midi Pyrénnées -Languedoc Roussillon</v>
      </c>
    </row>
    <row r="185" spans="1:27" s="108" customFormat="1" ht="16.5">
      <c r="A185" s="15" t="s">
        <v>17</v>
      </c>
      <c r="B185" s="16" t="s">
        <v>0</v>
      </c>
      <c r="C185" s="73"/>
      <c r="D185" s="74"/>
      <c r="E185" s="75"/>
      <c r="F185" s="19" t="str">
        <f t="shared" si="4"/>
        <v/>
      </c>
      <c r="G185" s="20"/>
      <c r="H185" s="57"/>
      <c r="I185" s="80"/>
      <c r="J185" s="21">
        <v>62390</v>
      </c>
      <c r="K185" s="16"/>
      <c r="L185" s="17"/>
      <c r="M185" s="15"/>
      <c r="N185" s="15"/>
      <c r="O185" s="15"/>
      <c r="P185" s="58"/>
      <c r="Q185" s="164"/>
      <c r="R185" s="104"/>
      <c r="S185" s="47">
        <f t="shared" si="5"/>
        <v>62</v>
      </c>
      <c r="T185" s="45" t="str">
        <f ca="1">IF(J185="","",HYPERLINK("http://www.hist-geo.com/Localiser/Departement/"&amp;Dept&amp;CHAR(45)&amp;TEXT(S185,"00")&amp;".php",VLOOKUP($S185,Régions!$A$4:$D$99,2,FALSE)))</f>
        <v>Pas-de-Calais</v>
      </c>
      <c r="U185" s="46">
        <f ca="1">IF(J185="","",VLOOKUP($S185,Régions!$A$4:$D$99,3,FALSE))</f>
        <v>1</v>
      </c>
      <c r="V185" s="152" t="str">
        <f ca="1">IF(J185="","",VLOOKUP($S185,Régions!$A$4:$D$99,4,FALSE))</f>
        <v>Nord</v>
      </c>
      <c r="W185" s="24"/>
      <c r="X185" s="24"/>
      <c r="Y185" s="24"/>
      <c r="Z185" s="24"/>
      <c r="AA185" s="24"/>
    </row>
    <row r="186" spans="1:27" ht="16.5">
      <c r="A186" s="15" t="s">
        <v>18</v>
      </c>
      <c r="B186" s="16" t="s">
        <v>0</v>
      </c>
      <c r="C186" s="73"/>
      <c r="D186" s="74"/>
      <c r="E186" s="75"/>
      <c r="F186" s="19" t="str">
        <f t="shared" si="4"/>
        <v/>
      </c>
      <c r="G186" s="16"/>
      <c r="H186" s="15"/>
      <c r="I186" s="81"/>
      <c r="J186" s="15">
        <v>86000</v>
      </c>
      <c r="K186" s="16"/>
      <c r="L186" s="141"/>
      <c r="M186" s="15"/>
      <c r="N186" s="15"/>
      <c r="O186" s="15"/>
      <c r="P186" s="15"/>
      <c r="Q186" s="164"/>
      <c r="R186" s="22"/>
      <c r="S186" s="47">
        <f t="shared" si="5"/>
        <v>86</v>
      </c>
      <c r="T186" s="45" t="str">
        <f ca="1">IF(J186="","",HYPERLINK("http://www.hist-geo.com/Localiser/Departement/"&amp;Dept&amp;CHAR(45)&amp;TEXT(S186,"00")&amp;".php",VLOOKUP($S186,Régions!$A$4:$D$99,2,FALSE)))</f>
        <v>Vienne</v>
      </c>
      <c r="U186" s="46">
        <f ca="1">IF(J186="","",VLOOKUP($S186,Régions!$A$4:$D$99,3,FALSE))</f>
        <v>10</v>
      </c>
      <c r="V186" s="152" t="str">
        <f ca="1">IF(J186="","",VLOOKUP($S186,Régions!$A$4:$D$99,4,FALSE))</f>
        <v>Poitou - Charentes-Limousin</v>
      </c>
      <c r="W186" s="108"/>
    </row>
    <row r="187" spans="1:27" ht="16.5">
      <c r="A187" s="15" t="s">
        <v>171</v>
      </c>
      <c r="B187" s="16" t="s">
        <v>1</v>
      </c>
      <c r="C187" s="73"/>
      <c r="D187" s="74"/>
      <c r="E187" s="75"/>
      <c r="F187" s="19" t="str">
        <f t="shared" si="4"/>
        <v/>
      </c>
      <c r="G187" s="20"/>
      <c r="H187" s="57"/>
      <c r="I187" s="80"/>
      <c r="J187" s="21">
        <v>33400</v>
      </c>
      <c r="K187" s="16"/>
      <c r="L187" s="141"/>
      <c r="M187" s="15"/>
      <c r="N187" s="15"/>
      <c r="O187" s="15"/>
      <c r="P187" s="15"/>
      <c r="Q187" s="164"/>
      <c r="R187" s="22">
        <v>41295</v>
      </c>
      <c r="S187" s="47">
        <f t="shared" si="5"/>
        <v>33</v>
      </c>
      <c r="T187" s="45" t="str">
        <f ca="1">IF(J187="","",HYPERLINK("http://www.hist-geo.com/Localiser/Departement/"&amp;Dept&amp;CHAR(45)&amp;TEXT(S187,"00")&amp;".php",VLOOKUP($S187,Régions!$A$4:$D$99,2,FALSE)))</f>
        <v>Gironde</v>
      </c>
      <c r="U187" s="46">
        <f ca="1">IF(J187="","",VLOOKUP($S187,Régions!$A$4:$D$99,3,FALSE))</f>
        <v>9</v>
      </c>
      <c r="V187" s="152" t="str">
        <f ca="1">IF(J187="","",VLOOKUP($S187,Régions!$A$4:$D$99,4,FALSE))</f>
        <v>Aquitaine</v>
      </c>
      <c r="X187" s="108"/>
      <c r="Y187" s="108"/>
      <c r="Z187" s="108"/>
      <c r="AA187" s="108"/>
    </row>
    <row r="188" spans="1:27" ht="16.5">
      <c r="A188" s="15" t="s">
        <v>17</v>
      </c>
      <c r="B188" s="16" t="s">
        <v>0</v>
      </c>
      <c r="C188" s="73"/>
      <c r="D188" s="74"/>
      <c r="E188" s="75"/>
      <c r="F188" s="19" t="str">
        <f t="shared" si="4"/>
        <v/>
      </c>
      <c r="G188" s="16"/>
      <c r="H188" s="15"/>
      <c r="I188" s="81"/>
      <c r="J188" s="15">
        <v>65200</v>
      </c>
      <c r="K188" s="16"/>
      <c r="L188" s="141"/>
      <c r="M188" s="15"/>
      <c r="N188" s="15"/>
      <c r="O188" s="15"/>
      <c r="P188" s="58"/>
      <c r="Q188" s="164"/>
      <c r="R188" s="22">
        <v>41293</v>
      </c>
      <c r="S188" s="47">
        <f t="shared" si="5"/>
        <v>65</v>
      </c>
      <c r="T188" s="45" t="str">
        <f ca="1">IF(J188="","",HYPERLINK("http://www.hist-geo.com/Localiser/Departement/"&amp;Dept&amp;CHAR(45)&amp;TEXT(S188,"00")&amp;".php",VLOOKUP($S188,Régions!$A$4:$D$99,2,FALSE)))</f>
        <v>Hautes-Pyrénées</v>
      </c>
      <c r="U188" s="46">
        <f ca="1">IF(J188="","",VLOOKUP($S188,Régions!$A$4:$D$99,3,FALSE))</f>
        <v>11</v>
      </c>
      <c r="V188" s="152" t="str">
        <f ca="1">IF(J188="","",VLOOKUP($S188,Régions!$A$4:$D$99,4,FALSE))</f>
        <v>Midi Pyrénnées -Languedoc Roussillon</v>
      </c>
    </row>
    <row r="189" spans="1:27" s="108" customFormat="1" ht="16.5">
      <c r="A189" s="98" t="s">
        <v>17</v>
      </c>
      <c r="B189" s="99" t="s">
        <v>0</v>
      </c>
      <c r="C189" s="73"/>
      <c r="D189" s="74"/>
      <c r="E189" s="75"/>
      <c r="F189" s="101" t="str">
        <f t="shared" si="4"/>
        <v/>
      </c>
      <c r="G189" s="20"/>
      <c r="H189" s="57"/>
      <c r="I189" s="89"/>
      <c r="J189" s="102">
        <v>56000</v>
      </c>
      <c r="K189" s="99"/>
      <c r="L189" s="140"/>
      <c r="M189" s="98"/>
      <c r="N189" s="98"/>
      <c r="O189" s="98"/>
      <c r="P189" s="98"/>
      <c r="Q189" s="165"/>
      <c r="R189" s="22"/>
      <c r="S189" s="105">
        <f t="shared" si="5"/>
        <v>56</v>
      </c>
      <c r="T189" s="106" t="str">
        <f ca="1">IF(J189="","",HYPERLINK("http://www.hist-geo.com/Localiser/Departement/"&amp;Dept&amp;CHAR(45)&amp;TEXT(S189,"00")&amp;".php",VLOOKUP($S189,Régions!$A$4:$D$99,2,FALSE)))</f>
        <v>Morbihan</v>
      </c>
      <c r="U189" s="107">
        <f ca="1">IF(J189="","",VLOOKUP($S189,Régions!$A$4:$D$99,3,FALSE))</f>
        <v>3</v>
      </c>
      <c r="V189" s="153" t="str">
        <f ca="1">IF(J189="","",VLOOKUP($S189,Régions!$A$4:$D$99,4,FALSE))</f>
        <v>Bretagne - Pays de Loire</v>
      </c>
      <c r="W189" s="24"/>
      <c r="X189" s="24"/>
      <c r="Y189" s="24"/>
      <c r="Z189" s="24"/>
      <c r="AA189" s="24"/>
    </row>
    <row r="190" spans="1:27" ht="16.5">
      <c r="A190" s="15" t="s">
        <v>17</v>
      </c>
      <c r="B190" s="16" t="s">
        <v>0</v>
      </c>
      <c r="C190" s="73"/>
      <c r="D190" s="74"/>
      <c r="E190" s="75"/>
      <c r="F190" s="19" t="str">
        <f t="shared" si="4"/>
        <v/>
      </c>
      <c r="G190" s="20"/>
      <c r="H190" s="57"/>
      <c r="I190" s="80"/>
      <c r="J190" s="21">
        <v>25260</v>
      </c>
      <c r="K190" s="16"/>
      <c r="L190" s="17"/>
      <c r="M190" s="15"/>
      <c r="N190" s="15"/>
      <c r="O190" s="15"/>
      <c r="P190" s="58"/>
      <c r="Q190" s="164"/>
      <c r="R190" s="22"/>
      <c r="S190" s="47">
        <f t="shared" si="5"/>
        <v>25</v>
      </c>
      <c r="T190" s="45" t="str">
        <f ca="1">IF(J190="","",HYPERLINK("http://www.hist-geo.com/Localiser/Departement/"&amp;Dept&amp;CHAR(45)&amp;TEXT(S190,"00")&amp;".php",VLOOKUP($S190,Régions!$A$4:$D$99,2,FALSE)))</f>
        <v>Doubs</v>
      </c>
      <c r="U190" s="46">
        <f ca="1">IF(J190="","",VLOOKUP($S190,Régions!$A$4:$D$99,3,FALSE))</f>
        <v>5</v>
      </c>
      <c r="V190" s="152" t="str">
        <f ca="1">IF(J190="","",VLOOKUP($S190,Régions!$A$4:$D$99,4,FALSE))</f>
        <v>Bourgogne - Franche Comté - Territoire de Belfort - Haute Marne</v>
      </c>
    </row>
    <row r="191" spans="1:27" ht="16.5">
      <c r="A191" s="15" t="s">
        <v>17</v>
      </c>
      <c r="B191" s="16" t="s">
        <v>0</v>
      </c>
      <c r="C191" s="73"/>
      <c r="D191" s="74"/>
      <c r="E191" s="75"/>
      <c r="F191" s="19" t="str">
        <f t="shared" si="4"/>
        <v/>
      </c>
      <c r="G191" s="20"/>
      <c r="H191" s="57"/>
      <c r="I191" s="80"/>
      <c r="J191" s="21">
        <v>75116</v>
      </c>
      <c r="K191" s="16"/>
      <c r="L191" s="139"/>
      <c r="M191" s="15"/>
      <c r="N191" s="15"/>
      <c r="O191" s="15"/>
      <c r="P191" s="15"/>
      <c r="Q191" s="164"/>
      <c r="R191" s="22">
        <v>41190</v>
      </c>
      <c r="S191" s="47">
        <f t="shared" si="5"/>
        <v>75</v>
      </c>
      <c r="T191" s="45" t="str">
        <f ca="1">IF(J191="","",HYPERLINK("http://www.hist-geo.com/Localiser/Departement/"&amp;Dept&amp;CHAR(45)&amp;TEXT(S191,"00")&amp;".php",VLOOKUP($S191,Régions!$A$4:$D$99,2,FALSE)))</f>
        <v>Paris</v>
      </c>
      <c r="U191" s="46">
        <f ca="1">IF(J191="","",VLOOKUP($S191,Régions!$A$4:$D$99,3,FALSE))</f>
        <v>12</v>
      </c>
      <c r="V191" s="152" t="str">
        <f ca="1">IF(J191="","",VLOOKUP($S191,Régions!$A$4:$D$99,4,FALSE))</f>
        <v>Paris - Ile de France</v>
      </c>
    </row>
    <row r="192" spans="1:27" ht="16.5">
      <c r="A192" s="15" t="s">
        <v>17</v>
      </c>
      <c r="B192" s="16" t="s">
        <v>0</v>
      </c>
      <c r="C192" s="73"/>
      <c r="D192" s="74"/>
      <c r="E192" s="75"/>
      <c r="F192" s="19" t="str">
        <f t="shared" si="4"/>
        <v/>
      </c>
      <c r="G192" s="16"/>
      <c r="H192" s="58"/>
      <c r="I192" s="81"/>
      <c r="J192" s="15">
        <v>77150</v>
      </c>
      <c r="K192" s="16"/>
      <c r="L192" s="141"/>
      <c r="M192" s="15"/>
      <c r="N192" s="15"/>
      <c r="O192" s="15"/>
      <c r="P192" s="15"/>
      <c r="Q192" s="164"/>
      <c r="R192" s="22"/>
      <c r="S192" s="47">
        <f t="shared" si="5"/>
        <v>77</v>
      </c>
      <c r="T192" s="45" t="str">
        <f ca="1">IF(J192="","",HYPERLINK("http://www.hist-geo.com/Localiser/Departement/"&amp;Dept&amp;CHAR(45)&amp;TEXT(S192,"00")&amp;".php",VLOOKUP($S192,Régions!$A$4:$D$99,2,FALSE)))</f>
        <v>Seine-et-Marne</v>
      </c>
      <c r="U192" s="46">
        <f ca="1">IF(J192="","",VLOOKUP($S192,Régions!$A$4:$D$99,3,FALSE))</f>
        <v>12</v>
      </c>
      <c r="V192" s="152" t="str">
        <f ca="1">IF(J192="","",VLOOKUP($S192,Régions!$A$4:$D$99,4,FALSE))</f>
        <v>Paris - Ile de France</v>
      </c>
    </row>
    <row r="193" spans="1:27" ht="16.5">
      <c r="A193" s="15" t="s">
        <v>17</v>
      </c>
      <c r="B193" s="16" t="s">
        <v>0</v>
      </c>
      <c r="C193" s="73"/>
      <c r="D193" s="74"/>
      <c r="E193" s="75"/>
      <c r="F193" s="19" t="str">
        <f t="shared" si="4"/>
        <v/>
      </c>
      <c r="G193" s="20"/>
      <c r="H193" s="57"/>
      <c r="I193" s="80"/>
      <c r="J193" s="21">
        <v>36120</v>
      </c>
      <c r="K193" s="16"/>
      <c r="L193" s="141"/>
      <c r="M193" s="15"/>
      <c r="N193" s="15"/>
      <c r="O193" s="15"/>
      <c r="P193" s="58"/>
      <c r="Q193" s="164"/>
      <c r="R193" s="22">
        <v>40990</v>
      </c>
      <c r="S193" s="47">
        <f t="shared" si="5"/>
        <v>36</v>
      </c>
      <c r="T193" s="45" t="str">
        <f ca="1">IF(J193="","",HYPERLINK("http://www.hist-geo.com/Localiser/Departement/"&amp;Dept&amp;CHAR(45)&amp;TEXT(S193,"00")&amp;".php",VLOOKUP($S193,Régions!$A$4:$D$99,2,FALSE)))</f>
        <v>Indre</v>
      </c>
      <c r="U193" s="46">
        <f ca="1">IF(J193="","",VLOOKUP($S193,Régions!$A$4:$D$99,3,FALSE))</f>
        <v>4</v>
      </c>
      <c r="V193" s="152" t="str">
        <f ca="1">IF(J193="","",VLOOKUP($S193,Régions!$A$4:$D$99,4,FALSE))</f>
        <v>Centre</v>
      </c>
    </row>
    <row r="194" spans="1:27" ht="16.5">
      <c r="A194" s="15" t="s">
        <v>17</v>
      </c>
      <c r="B194" s="16" t="s">
        <v>0</v>
      </c>
      <c r="C194" s="73"/>
      <c r="D194" s="74"/>
      <c r="E194" s="75"/>
      <c r="F194" s="19" t="str">
        <f t="shared" si="4"/>
        <v/>
      </c>
      <c r="G194" s="20"/>
      <c r="H194" s="57"/>
      <c r="I194" s="80"/>
      <c r="J194" s="21">
        <v>16000</v>
      </c>
      <c r="K194" s="16"/>
      <c r="L194" s="17"/>
      <c r="M194" s="15"/>
      <c r="N194" s="15"/>
      <c r="O194" s="15"/>
      <c r="P194" s="15"/>
      <c r="Q194" s="164"/>
      <c r="R194" s="104"/>
      <c r="S194" s="47">
        <f t="shared" si="5"/>
        <v>16</v>
      </c>
      <c r="T194" s="45" t="str">
        <f ca="1">IF(J194="","",HYPERLINK("http://www.hist-geo.com/Localiser/Departement/"&amp;Dept&amp;CHAR(45)&amp;TEXT(S194,"00")&amp;".php",VLOOKUP($S194,Régions!$A$4:$D$99,2,FALSE)))</f>
        <v>Charente</v>
      </c>
      <c r="U194" s="46">
        <f ca="1">IF(J194="","",VLOOKUP($S194,Régions!$A$4:$D$99,3,FALSE))</f>
        <v>10</v>
      </c>
      <c r="V194" s="152" t="str">
        <f ca="1">IF(J194="","",VLOOKUP($S194,Régions!$A$4:$D$99,4,FALSE))</f>
        <v>Poitou - Charentes-Limousin</v>
      </c>
    </row>
    <row r="195" spans="1:27" ht="16.5">
      <c r="A195" s="15" t="s">
        <v>17</v>
      </c>
      <c r="B195" s="16" t="s">
        <v>0</v>
      </c>
      <c r="C195" s="73"/>
      <c r="D195" s="74"/>
      <c r="E195" s="75"/>
      <c r="F195" s="19" t="str">
        <f t="shared" si="4"/>
        <v/>
      </c>
      <c r="G195" s="20"/>
      <c r="H195" s="57"/>
      <c r="I195" s="80"/>
      <c r="J195" s="21">
        <v>28600</v>
      </c>
      <c r="K195" s="16"/>
      <c r="L195" s="141"/>
      <c r="M195" s="15"/>
      <c r="N195" s="15"/>
      <c r="O195" s="15"/>
      <c r="P195" s="58"/>
      <c r="Q195" s="164"/>
      <c r="R195" s="22">
        <v>41125</v>
      </c>
      <c r="S195" s="47">
        <f t="shared" si="5"/>
        <v>28</v>
      </c>
      <c r="T195" s="45" t="str">
        <f ca="1">IF(J195="","",HYPERLINK("http://www.hist-geo.com/Localiser/Departement/"&amp;Dept&amp;CHAR(45)&amp;TEXT(S195,"00")&amp;".php",VLOOKUP($S195,Régions!$A$4:$D$99,2,FALSE)))</f>
        <v>Eure-et-Loir</v>
      </c>
      <c r="U195" s="46">
        <f ca="1">IF(J195="","",VLOOKUP($S195,Régions!$A$4:$D$99,3,FALSE))</f>
        <v>4</v>
      </c>
      <c r="V195" s="152" t="str">
        <f ca="1">IF(J195="","",VLOOKUP($S195,Régions!$A$4:$D$99,4,FALSE))</f>
        <v>Centre</v>
      </c>
      <c r="W195" s="108"/>
    </row>
    <row r="196" spans="1:27" ht="16.5">
      <c r="A196" s="15" t="s">
        <v>17</v>
      </c>
      <c r="B196" s="16" t="s">
        <v>0</v>
      </c>
      <c r="C196" s="73"/>
      <c r="D196" s="74"/>
      <c r="E196" s="75"/>
      <c r="F196" s="19" t="str">
        <f t="shared" si="4"/>
        <v/>
      </c>
      <c r="G196" s="20"/>
      <c r="H196" s="57"/>
      <c r="I196" s="80"/>
      <c r="J196" s="21">
        <v>42310</v>
      </c>
      <c r="K196" s="16"/>
      <c r="L196" s="17"/>
      <c r="M196" s="15"/>
      <c r="N196" s="15"/>
      <c r="O196" s="15"/>
      <c r="P196" s="15"/>
      <c r="Q196" s="164"/>
      <c r="R196" s="22"/>
      <c r="S196" s="47">
        <f t="shared" si="5"/>
        <v>42</v>
      </c>
      <c r="T196" s="45" t="str">
        <f ca="1">IF(J196="","",HYPERLINK("http://www.hist-geo.com/Localiser/Departement/"&amp;Dept&amp;CHAR(45)&amp;TEXT(S196,"00")&amp;".php",VLOOKUP($S196,Régions!$A$4:$D$99,2,FALSE)))</f>
        <v>Loire</v>
      </c>
      <c r="U196" s="46">
        <f ca="1">IF(J196="","",VLOOKUP($S196,Régions!$A$4:$D$99,3,FALSE))</f>
        <v>6</v>
      </c>
      <c r="V196" s="152" t="str">
        <f ca="1">IF(J196="","",VLOOKUP($S196,Régions!$A$4:$D$99,4,FALSE))</f>
        <v>Rhône -  Alpes - Auvergne</v>
      </c>
      <c r="X196" s="108"/>
      <c r="Y196" s="108"/>
      <c r="Z196" s="108"/>
      <c r="AA196" s="108"/>
    </row>
    <row r="197" spans="1:27" ht="16.5">
      <c r="A197" s="15" t="s">
        <v>18</v>
      </c>
      <c r="B197" s="16" t="s">
        <v>0</v>
      </c>
      <c r="C197" s="73"/>
      <c r="D197" s="74"/>
      <c r="E197" s="75"/>
      <c r="F197" s="19" t="str">
        <f t="shared" si="4"/>
        <v/>
      </c>
      <c r="G197" s="20"/>
      <c r="H197" s="23"/>
      <c r="I197" s="80"/>
      <c r="J197" s="21">
        <v>28300</v>
      </c>
      <c r="K197" s="16"/>
      <c r="L197" s="141"/>
      <c r="M197" s="15"/>
      <c r="N197" s="15"/>
      <c r="O197" s="15"/>
      <c r="P197" s="58"/>
      <c r="Q197" s="164"/>
      <c r="R197" s="22">
        <v>41165</v>
      </c>
      <c r="S197" s="47">
        <f t="shared" si="5"/>
        <v>28</v>
      </c>
      <c r="T197" s="45" t="str">
        <f ca="1">IF(J197="","",HYPERLINK("http://www.hist-geo.com/Localiser/Departement/"&amp;Dept&amp;CHAR(45)&amp;TEXT(S197,"00")&amp;".php",VLOOKUP($S197,Régions!$A$4:$D$99,2,FALSE)))</f>
        <v>Eure-et-Loir</v>
      </c>
      <c r="U197" s="46">
        <v>12</v>
      </c>
      <c r="V197" s="152" t="s">
        <v>153</v>
      </c>
    </row>
    <row r="198" spans="1:27" ht="16.5">
      <c r="A198" s="15" t="s">
        <v>164</v>
      </c>
      <c r="B198" s="16" t="s">
        <v>1</v>
      </c>
      <c r="C198" s="73"/>
      <c r="D198" s="74"/>
      <c r="E198" s="75"/>
      <c r="F198" s="19" t="str">
        <f t="shared" si="4"/>
        <v/>
      </c>
      <c r="G198" s="20"/>
      <c r="H198" s="57"/>
      <c r="I198" s="80"/>
      <c r="J198" s="21">
        <v>91720</v>
      </c>
      <c r="K198" s="16"/>
      <c r="L198" s="141"/>
      <c r="M198" s="15"/>
      <c r="N198" s="15"/>
      <c r="O198" s="15"/>
      <c r="P198" s="15"/>
      <c r="Q198" s="164"/>
      <c r="R198" s="22">
        <v>40624</v>
      </c>
      <c r="S198" s="47">
        <f t="shared" si="5"/>
        <v>91</v>
      </c>
      <c r="T198" s="45" t="str">
        <f ca="1">IF(J198="","",HYPERLINK("http://www.hist-geo.com/Localiser/Departement/"&amp;Dept&amp;CHAR(45)&amp;TEXT(S198,"00")&amp;".php",VLOOKUP($S198,Régions!$A$4:$D$99,2,FALSE)))</f>
        <v>Essonne</v>
      </c>
      <c r="U198" s="46">
        <f ca="1">IF(J198="","",VLOOKUP($S198,Régions!$A$4:$D$99,3,FALSE))</f>
        <v>12</v>
      </c>
      <c r="V198" s="152" t="str">
        <f ca="1">IF(J198="","",VLOOKUP($S198,Régions!$A$4:$D$99,4,FALSE))</f>
        <v>Paris - Ile de France</v>
      </c>
    </row>
    <row r="199" spans="1:27" ht="16.5">
      <c r="A199" s="98" t="s">
        <v>17</v>
      </c>
      <c r="B199" s="99" t="s">
        <v>0</v>
      </c>
      <c r="C199" s="73"/>
      <c r="D199" s="74"/>
      <c r="E199" s="75"/>
      <c r="F199" s="101" t="str">
        <f t="shared" si="4"/>
        <v/>
      </c>
      <c r="G199" s="99"/>
      <c r="H199" s="98"/>
      <c r="I199" s="118"/>
      <c r="J199" s="98">
        <v>17770</v>
      </c>
      <c r="K199" s="99"/>
      <c r="L199" s="140"/>
      <c r="M199" s="98"/>
      <c r="N199" s="98"/>
      <c r="O199" s="98"/>
      <c r="P199" s="124"/>
      <c r="Q199" s="165"/>
      <c r="R199" s="22"/>
      <c r="S199" s="105">
        <f t="shared" si="5"/>
        <v>17</v>
      </c>
      <c r="T199" s="106" t="str">
        <f ca="1">IF(J199="","",HYPERLINK("http://www.hist-geo.com/Localiser/Departement/"&amp;Dept&amp;CHAR(45)&amp;TEXT(S199,"00")&amp;".php",VLOOKUP($S199,Régions!$A$4:$D$99,2,FALSE)))</f>
        <v>Charente-Maritime</v>
      </c>
      <c r="U199" s="107">
        <f ca="1">IF(J199="","",VLOOKUP($S199,Régions!$A$4:$D$99,3,FALSE))</f>
        <v>10</v>
      </c>
      <c r="V199" s="153" t="str">
        <f ca="1">IF(J199="","",VLOOKUP($S199,Régions!$A$4:$D$99,4,FALSE))</f>
        <v>Poitou - Charentes-Limousin</v>
      </c>
      <c r="W199" s="108"/>
    </row>
    <row r="200" spans="1:27" ht="16.5">
      <c r="A200" s="15" t="s">
        <v>17</v>
      </c>
      <c r="B200" s="16" t="s">
        <v>0</v>
      </c>
      <c r="C200" s="73"/>
      <c r="D200" s="74"/>
      <c r="E200" s="75"/>
      <c r="F200" s="19" t="str">
        <f t="shared" si="4"/>
        <v/>
      </c>
      <c r="G200" s="20"/>
      <c r="H200" s="57"/>
      <c r="I200" s="80"/>
      <c r="J200" s="21">
        <v>28000</v>
      </c>
      <c r="K200" s="16"/>
      <c r="L200" s="17"/>
      <c r="M200" s="15"/>
      <c r="N200" s="15"/>
      <c r="O200" s="15"/>
      <c r="P200" s="15"/>
      <c r="Q200" s="164"/>
      <c r="R200" s="22"/>
      <c r="S200" s="47">
        <f t="shared" si="5"/>
        <v>28</v>
      </c>
      <c r="T200" s="45" t="str">
        <f ca="1">IF(J200="","",HYPERLINK("http://www.hist-geo.com/Localiser/Departement/"&amp;Dept&amp;CHAR(45)&amp;TEXT(S200,"00")&amp;".php",VLOOKUP($S200,Régions!$A$4:$D$99,2,FALSE)))</f>
        <v>Eure-et-Loir</v>
      </c>
      <c r="U200" s="46">
        <f ca="1">IF(J200="","",VLOOKUP($S200,Régions!$A$4:$D$99,3,FALSE))</f>
        <v>4</v>
      </c>
      <c r="V200" s="152" t="str">
        <f ca="1">IF(J200="","",VLOOKUP($S200,Régions!$A$4:$D$99,4,FALSE))</f>
        <v>Centre</v>
      </c>
      <c r="X200" s="108"/>
      <c r="Y200" s="108"/>
      <c r="Z200" s="108"/>
      <c r="AA200" s="108"/>
    </row>
    <row r="201" spans="1:27" ht="16.5">
      <c r="A201" s="15" t="s">
        <v>17</v>
      </c>
      <c r="B201" s="16" t="s">
        <v>0</v>
      </c>
      <c r="C201" s="73"/>
      <c r="D201" s="74"/>
      <c r="E201" s="75"/>
      <c r="F201" s="19" t="str">
        <f t="shared" si="4"/>
        <v/>
      </c>
      <c r="G201" s="20"/>
      <c r="H201" s="57"/>
      <c r="I201" s="80"/>
      <c r="J201" s="21">
        <v>33000</v>
      </c>
      <c r="K201" s="16"/>
      <c r="L201" s="141"/>
      <c r="M201" s="15"/>
      <c r="N201" s="15"/>
      <c r="O201" s="15"/>
      <c r="P201" s="58"/>
      <c r="Q201" s="164"/>
      <c r="R201" s="22"/>
      <c r="S201" s="47">
        <f t="shared" si="5"/>
        <v>33</v>
      </c>
      <c r="T201" s="45" t="str">
        <f ca="1">IF(J201="","",HYPERLINK("http://www.hist-geo.com/Localiser/Departement/"&amp;Dept&amp;CHAR(45)&amp;TEXT(S201,"00")&amp;".php",VLOOKUP($S201,Régions!$A$4:$D$99,2,FALSE)))</f>
        <v>Gironde</v>
      </c>
      <c r="U201" s="46">
        <f ca="1">IF(J201="","",VLOOKUP($S201,Régions!$A$4:$D$99,3,FALSE))</f>
        <v>9</v>
      </c>
      <c r="V201" s="152" t="str">
        <f ca="1">IF(J201="","",VLOOKUP($S201,Régions!$A$4:$D$99,4,FALSE))</f>
        <v>Aquitaine</v>
      </c>
    </row>
    <row r="202" spans="1:27" s="108" customFormat="1" ht="16.5">
      <c r="A202" s="98" t="s">
        <v>17</v>
      </c>
      <c r="B202" s="99" t="s">
        <v>0</v>
      </c>
      <c r="C202" s="73"/>
      <c r="D202" s="74"/>
      <c r="E202" s="75"/>
      <c r="F202" s="101" t="str">
        <f t="shared" si="4"/>
        <v/>
      </c>
      <c r="G202" s="20"/>
      <c r="H202" s="23"/>
      <c r="I202" s="89"/>
      <c r="J202" s="102">
        <v>45800</v>
      </c>
      <c r="K202" s="99"/>
      <c r="L202" s="140"/>
      <c r="M202" s="98"/>
      <c r="N202" s="98"/>
      <c r="O202" s="98"/>
      <c r="P202" s="124"/>
      <c r="Q202" s="165"/>
      <c r="R202" s="22">
        <v>41277</v>
      </c>
      <c r="S202" s="105">
        <f t="shared" si="5"/>
        <v>45</v>
      </c>
      <c r="T202" s="106" t="str">
        <f ca="1">IF(J202="","",HYPERLINK("http://www.hist-geo.com/Localiser/Departement/"&amp;Dept&amp;CHAR(45)&amp;TEXT(S202,"00")&amp;".php",VLOOKUP($S202,Régions!$A$4:$D$99,2,FALSE)))</f>
        <v>Loiret</v>
      </c>
      <c r="U202" s="107">
        <f ca="1">IF(J202="","",VLOOKUP($S202,Régions!$A$4:$D$99,3,FALSE))</f>
        <v>4</v>
      </c>
      <c r="V202" s="153" t="str">
        <f ca="1">IF(J202="","",VLOOKUP($S202,Régions!$A$4:$D$99,4,FALSE))</f>
        <v>Centre</v>
      </c>
      <c r="W202" s="24"/>
      <c r="X202" s="24"/>
      <c r="Y202" s="24"/>
      <c r="Z202" s="24"/>
      <c r="AA202" s="24"/>
    </row>
    <row r="203" spans="1:27" ht="16.5">
      <c r="A203" s="15" t="s">
        <v>17</v>
      </c>
      <c r="B203" s="16" t="s">
        <v>0</v>
      </c>
      <c r="C203" s="73"/>
      <c r="D203" s="74"/>
      <c r="E203" s="75"/>
      <c r="F203" s="19" t="str">
        <f t="shared" si="4"/>
        <v/>
      </c>
      <c r="G203" s="16"/>
      <c r="H203" s="58"/>
      <c r="I203" s="81"/>
      <c r="J203" s="15">
        <v>59910</v>
      </c>
      <c r="K203" s="16"/>
      <c r="L203" s="141"/>
      <c r="M203" s="15"/>
      <c r="N203" s="15"/>
      <c r="O203" s="15"/>
      <c r="P203" s="58"/>
      <c r="Q203" s="164"/>
      <c r="R203" s="22"/>
      <c r="S203" s="47">
        <f t="shared" si="5"/>
        <v>59</v>
      </c>
      <c r="T203" s="45" t="str">
        <f ca="1">IF(J203="","",HYPERLINK("http://www.hist-geo.com/Localiser/Departement/"&amp;Dept&amp;CHAR(45)&amp;TEXT(S203,"00")&amp;".php",VLOOKUP($S203,Régions!$A$4:$D$99,2,FALSE)))</f>
        <v>Nord</v>
      </c>
      <c r="U203" s="46">
        <f ca="1">IF(J203="","",VLOOKUP($S203,Régions!$A$4:$D$99,3,FALSE))</f>
        <v>1</v>
      </c>
      <c r="V203" s="152" t="str">
        <f ca="1">IF(J203="","",VLOOKUP($S203,Régions!$A$4:$D$99,4,FALSE))</f>
        <v>Nord</v>
      </c>
    </row>
    <row r="204" spans="1:27" ht="16.5">
      <c r="A204" s="15" t="s">
        <v>18</v>
      </c>
      <c r="B204" s="99" t="s">
        <v>0</v>
      </c>
      <c r="C204" s="73"/>
      <c r="D204" s="74"/>
      <c r="E204" s="75"/>
      <c r="F204" s="19" t="str">
        <f t="shared" ref="F204:F267" si="6">IF(E204="","",YEAR($A$9)-YEAR(E204))</f>
        <v/>
      </c>
      <c r="G204" s="16"/>
      <c r="H204" s="15"/>
      <c r="I204" s="81"/>
      <c r="J204" s="15">
        <v>27110</v>
      </c>
      <c r="K204" s="16"/>
      <c r="L204" s="141"/>
      <c r="M204" s="15"/>
      <c r="N204" s="15"/>
      <c r="O204" s="15"/>
      <c r="P204" s="15"/>
      <c r="Q204" s="164"/>
      <c r="R204" s="104">
        <v>40980</v>
      </c>
      <c r="S204" s="47">
        <f t="shared" ref="S204:S267" si="7">IF(J204="","",IF(LEN(J204)=4,VALUE(LEFT(J204,1)),VALUE(LEFT(J204,2))))</f>
        <v>27</v>
      </c>
      <c r="T204" s="45" t="str">
        <f ca="1">IF(J204="","",HYPERLINK("http://www.hist-geo.com/Localiser/Departement/"&amp;Dept&amp;CHAR(45)&amp;TEXT(S204,"00")&amp;".php",VLOOKUP($S204,Régions!$A$4:$D$99,2,FALSE)))</f>
        <v>Eure</v>
      </c>
      <c r="U204" s="46">
        <f ca="1">IF(J204="","",VLOOKUP($S204,Régions!$A$4:$D$99,3,FALSE))</f>
        <v>2</v>
      </c>
      <c r="V204" s="152" t="str">
        <f ca="1">IF(J204="","",VLOOKUP($S204,Régions!$A$4:$D$99,4,FALSE))</f>
        <v>Basse et Haute Normandie</v>
      </c>
    </row>
    <row r="205" spans="1:27" ht="16.5">
      <c r="A205" s="98" t="s">
        <v>17</v>
      </c>
      <c r="B205" s="99" t="s">
        <v>0</v>
      </c>
      <c r="C205" s="73"/>
      <c r="D205" s="74"/>
      <c r="E205" s="75"/>
      <c r="F205" s="101" t="str">
        <f t="shared" si="6"/>
        <v/>
      </c>
      <c r="G205" s="20"/>
      <c r="H205" s="57"/>
      <c r="I205" s="89"/>
      <c r="J205" s="102">
        <v>17200</v>
      </c>
      <c r="K205" s="99"/>
      <c r="L205" s="140"/>
      <c r="M205" s="98"/>
      <c r="N205" s="98"/>
      <c r="O205" s="98"/>
      <c r="P205" s="124"/>
      <c r="Q205" s="165"/>
      <c r="R205" s="22"/>
      <c r="S205" s="105">
        <f t="shared" si="7"/>
        <v>17</v>
      </c>
      <c r="T205" s="106" t="str">
        <f ca="1">IF(J205="","",HYPERLINK("http://www.hist-geo.com/Localiser/Departement/"&amp;Dept&amp;CHAR(45)&amp;TEXT(S205,"00")&amp;".php",VLOOKUP($S205,Régions!$A$4:$D$99,2,FALSE)))</f>
        <v>Charente-Maritime</v>
      </c>
      <c r="U205" s="107">
        <f ca="1">IF(J205="","",VLOOKUP($S205,Régions!$A$4:$D$99,3,FALSE))</f>
        <v>10</v>
      </c>
      <c r="V205" s="153" t="str">
        <f ca="1">IF(J205="","",VLOOKUP($S205,Régions!$A$4:$D$99,4,FALSE))</f>
        <v>Poitou - Charentes-Limousin</v>
      </c>
    </row>
    <row r="206" spans="1:27" ht="16.5">
      <c r="A206" s="15" t="s">
        <v>17</v>
      </c>
      <c r="B206" s="16" t="s">
        <v>0</v>
      </c>
      <c r="C206" s="73"/>
      <c r="D206" s="74"/>
      <c r="E206" s="75"/>
      <c r="F206" s="19" t="str">
        <f t="shared" si="6"/>
        <v/>
      </c>
      <c r="G206" s="20"/>
      <c r="H206" s="57"/>
      <c r="I206" s="80"/>
      <c r="J206" s="21">
        <v>14500</v>
      </c>
      <c r="K206" s="16"/>
      <c r="L206" s="141"/>
      <c r="M206" s="15"/>
      <c r="N206" s="15"/>
      <c r="O206" s="15"/>
      <c r="P206" s="58"/>
      <c r="Q206" s="164"/>
      <c r="R206" s="22"/>
      <c r="S206" s="47">
        <f t="shared" si="7"/>
        <v>14</v>
      </c>
      <c r="T206" s="45" t="str">
        <f ca="1">IF(J206="","",HYPERLINK("http://www.hist-geo.com/Localiser/Departement/"&amp;Dept&amp;CHAR(45)&amp;TEXT(S206,"00")&amp;".php",VLOOKUP($S206,Régions!$A$4:$D$99,2,FALSE)))</f>
        <v>Calvados</v>
      </c>
      <c r="U206" s="46">
        <f ca="1">IF(J206="","",VLOOKUP($S206,Régions!$A$4:$D$99,3,FALSE))</f>
        <v>2</v>
      </c>
      <c r="V206" s="152" t="str">
        <f ca="1">IF(J206="","",VLOOKUP($S206,Régions!$A$4:$D$99,4,FALSE))</f>
        <v>Basse et Haute Normandie</v>
      </c>
    </row>
    <row r="207" spans="1:27" ht="16.5">
      <c r="A207" s="15" t="s">
        <v>17</v>
      </c>
      <c r="B207" s="16" t="s">
        <v>0</v>
      </c>
      <c r="C207" s="73"/>
      <c r="D207" s="74"/>
      <c r="E207" s="75"/>
      <c r="F207" s="19" t="str">
        <f t="shared" si="6"/>
        <v/>
      </c>
      <c r="G207" s="20"/>
      <c r="H207" s="23"/>
      <c r="I207" s="80"/>
      <c r="J207" s="21">
        <v>44230</v>
      </c>
      <c r="K207" s="16"/>
      <c r="L207" s="141"/>
      <c r="M207" s="15"/>
      <c r="N207" s="15"/>
      <c r="O207" s="15"/>
      <c r="P207" s="58"/>
      <c r="Q207" s="164"/>
      <c r="R207" s="104"/>
      <c r="S207" s="47">
        <f t="shared" si="7"/>
        <v>44</v>
      </c>
      <c r="T207" s="45" t="str">
        <f ca="1">IF(J207="","",HYPERLINK("http://www.hist-geo.com/Localiser/Departement/"&amp;Dept&amp;CHAR(45)&amp;TEXT(S207,"00")&amp;".php",VLOOKUP($S207,Régions!$A$4:$D$99,2,FALSE)))</f>
        <v>Loire-Atlantique</v>
      </c>
      <c r="U207" s="46">
        <f ca="1">IF(J207="","",VLOOKUP($S207,Régions!$A$4:$D$99,3,FALSE))</f>
        <v>3</v>
      </c>
      <c r="V207" s="152" t="str">
        <f ca="1">IF(J207="","",VLOOKUP($S207,Régions!$A$4:$D$99,4,FALSE))</f>
        <v>Bretagne - Pays de Loire</v>
      </c>
    </row>
    <row r="208" spans="1:27" ht="16.5">
      <c r="A208" s="15" t="s">
        <v>17</v>
      </c>
      <c r="B208" s="16" t="s">
        <v>0</v>
      </c>
      <c r="C208" s="73"/>
      <c r="D208" s="74"/>
      <c r="E208" s="75"/>
      <c r="F208" s="19" t="str">
        <f t="shared" si="6"/>
        <v/>
      </c>
      <c r="G208" s="20"/>
      <c r="H208" s="57"/>
      <c r="I208" s="80"/>
      <c r="J208" s="21">
        <v>95270</v>
      </c>
      <c r="K208" s="16"/>
      <c r="L208" s="139"/>
      <c r="M208" s="15"/>
      <c r="N208" s="15"/>
      <c r="O208" s="15"/>
      <c r="P208" s="58"/>
      <c r="Q208" s="164"/>
      <c r="R208" s="22">
        <v>41277</v>
      </c>
      <c r="S208" s="47">
        <f t="shared" si="7"/>
        <v>95</v>
      </c>
      <c r="T208" s="45" t="str">
        <f ca="1">IF(J208="","",HYPERLINK("http://www.hist-geo.com/Localiser/Departement/"&amp;Dept&amp;CHAR(45)&amp;TEXT(S208,"00")&amp;".php",VLOOKUP($S208,Régions!$A$4:$D$99,2,FALSE)))</f>
        <v>Val-d-Oise</v>
      </c>
      <c r="U208" s="46">
        <f ca="1">IF(J208="","",VLOOKUP($S208,Régions!$A$4:$D$99,3,FALSE))</f>
        <v>12</v>
      </c>
      <c r="V208" s="152" t="str">
        <f ca="1">IF(J208="","",VLOOKUP($S208,Régions!$A$4:$D$99,4,FALSE))</f>
        <v>Paris - Ile de France</v>
      </c>
    </row>
    <row r="209" spans="1:27" ht="16.5">
      <c r="A209" s="15" t="s">
        <v>17</v>
      </c>
      <c r="B209" s="16" t="s">
        <v>0</v>
      </c>
      <c r="C209" s="73"/>
      <c r="D209" s="74"/>
      <c r="E209" s="75"/>
      <c r="F209" s="19" t="str">
        <f t="shared" si="6"/>
        <v/>
      </c>
      <c r="G209" s="20"/>
      <c r="H209" s="57"/>
      <c r="I209" s="80"/>
      <c r="J209" s="21">
        <v>75012</v>
      </c>
      <c r="K209" s="16"/>
      <c r="L209" s="139"/>
      <c r="M209" s="15"/>
      <c r="N209" s="15"/>
      <c r="O209" s="15"/>
      <c r="P209" s="58"/>
      <c r="Q209" s="164"/>
      <c r="R209" s="22">
        <v>40990</v>
      </c>
      <c r="S209" s="47">
        <f t="shared" si="7"/>
        <v>75</v>
      </c>
      <c r="T209" s="45" t="str">
        <f ca="1">IF(J209="","",HYPERLINK("http://www.hist-geo.com/Localiser/Departement/"&amp;Dept&amp;CHAR(45)&amp;TEXT(S209,"00")&amp;".php",VLOOKUP($S209,Régions!$A$4:$D$99,2,FALSE)))</f>
        <v>Paris</v>
      </c>
      <c r="U209" s="46">
        <f ca="1">IF(J209="","",VLOOKUP($S209,Régions!$A$4:$D$99,3,FALSE))</f>
        <v>12</v>
      </c>
      <c r="V209" s="152" t="str">
        <f ca="1">IF(J209="","",VLOOKUP($S209,Régions!$A$4:$D$99,4,FALSE))</f>
        <v>Paris - Ile de France</v>
      </c>
    </row>
    <row r="210" spans="1:27" ht="16.5">
      <c r="A210" s="15" t="s">
        <v>18</v>
      </c>
      <c r="B210" s="99" t="s">
        <v>0</v>
      </c>
      <c r="C210" s="73"/>
      <c r="D210" s="74"/>
      <c r="E210" s="75"/>
      <c r="F210" s="19" t="str">
        <f t="shared" si="6"/>
        <v/>
      </c>
      <c r="G210" s="20"/>
      <c r="H210" s="23"/>
      <c r="I210" s="80"/>
      <c r="J210" s="21">
        <v>28000</v>
      </c>
      <c r="K210" s="16"/>
      <c r="L210" s="144"/>
      <c r="M210" s="15"/>
      <c r="N210" s="15"/>
      <c r="O210" s="15"/>
      <c r="P210" s="15"/>
      <c r="Q210" s="164"/>
      <c r="R210" s="104"/>
      <c r="S210" s="47">
        <f t="shared" si="7"/>
        <v>28</v>
      </c>
      <c r="T210" s="45" t="str">
        <f ca="1">IF(J210="","",HYPERLINK("http://www.hist-geo.com/Localiser/Departement/"&amp;Dept&amp;CHAR(45)&amp;TEXT(S210,"00")&amp;".php",VLOOKUP($S210,Régions!$A$4:$D$99,2,FALSE)))</f>
        <v>Eure-et-Loir</v>
      </c>
      <c r="U210" s="46">
        <f ca="1">IF(J210="","",VLOOKUP($S210,Régions!$A$4:$D$99,3,FALSE))</f>
        <v>4</v>
      </c>
      <c r="V210" s="152" t="str">
        <f ca="1">IF(J210="","",VLOOKUP($S210,Régions!$A$4:$D$99,4,FALSE))</f>
        <v>Centre</v>
      </c>
    </row>
    <row r="211" spans="1:27" ht="16.5">
      <c r="A211" s="15" t="s">
        <v>17</v>
      </c>
      <c r="B211" s="16" t="s">
        <v>0</v>
      </c>
      <c r="C211" s="73"/>
      <c r="D211" s="74"/>
      <c r="E211" s="75"/>
      <c r="F211" s="19" t="str">
        <f t="shared" si="6"/>
        <v/>
      </c>
      <c r="G211" s="20"/>
      <c r="H211" s="57"/>
      <c r="I211" s="80"/>
      <c r="J211" s="21">
        <v>26300</v>
      </c>
      <c r="K211" s="16"/>
      <c r="L211" s="141"/>
      <c r="M211" s="15"/>
      <c r="N211" s="15"/>
      <c r="O211" s="15"/>
      <c r="P211" s="15"/>
      <c r="Q211" s="164"/>
      <c r="R211" s="22"/>
      <c r="S211" s="47">
        <f t="shared" si="7"/>
        <v>26</v>
      </c>
      <c r="T211" s="45" t="str">
        <f ca="1">IF(J211="","",HYPERLINK("http://www.hist-geo.com/Localiser/Departement/"&amp;Dept&amp;CHAR(45)&amp;TEXT(S211,"00")&amp;".php",VLOOKUP($S211,Régions!$A$4:$D$99,2,FALSE)))</f>
        <v>Drôme</v>
      </c>
      <c r="U211" s="46">
        <f ca="1">IF(J211="","",VLOOKUP($S211,Régions!$A$4:$D$99,3,FALSE))</f>
        <v>6</v>
      </c>
      <c r="V211" s="152" t="str">
        <f ca="1">IF(J211="","",VLOOKUP($S211,Régions!$A$4:$D$99,4,FALSE))</f>
        <v>Rhône -  Alpes - Auvergne</v>
      </c>
    </row>
    <row r="212" spans="1:27" ht="16.5">
      <c r="A212" s="15" t="s">
        <v>164</v>
      </c>
      <c r="B212" s="16" t="s">
        <v>1</v>
      </c>
      <c r="C212" s="73"/>
      <c r="D212" s="74"/>
      <c r="E212" s="75"/>
      <c r="F212" s="19" t="str">
        <f t="shared" si="6"/>
        <v/>
      </c>
      <c r="G212" s="20"/>
      <c r="H212" s="57"/>
      <c r="I212" s="80"/>
      <c r="J212" s="21">
        <v>16110</v>
      </c>
      <c r="K212" s="16"/>
      <c r="L212" s="17"/>
      <c r="M212" s="15"/>
      <c r="N212" s="15"/>
      <c r="O212" s="15"/>
      <c r="P212" s="15"/>
      <c r="Q212" s="164"/>
      <c r="R212" s="22">
        <v>40689</v>
      </c>
      <c r="S212" s="47">
        <f t="shared" si="7"/>
        <v>16</v>
      </c>
      <c r="T212" s="45" t="str">
        <f ca="1">IF(J212="","",HYPERLINK("http://www.hist-geo.com/Localiser/Departement/"&amp;Dept&amp;CHAR(45)&amp;TEXT(S212,"00")&amp;".php",VLOOKUP($S212,Régions!$A$4:$D$99,2,FALSE)))</f>
        <v>Charente</v>
      </c>
      <c r="U212" s="46">
        <f ca="1">IF(J212="","",VLOOKUP($S212,Régions!$A$4:$D$99,3,FALSE))</f>
        <v>10</v>
      </c>
      <c r="V212" s="152" t="str">
        <f ca="1">IF(J212="","",VLOOKUP($S212,Régions!$A$4:$D$99,4,FALSE))</f>
        <v>Poitou - Charentes-Limousin</v>
      </c>
      <c r="W212" s="108"/>
    </row>
    <row r="213" spans="1:27" ht="16.5">
      <c r="A213" s="15" t="s">
        <v>17</v>
      </c>
      <c r="B213" s="16" t="s">
        <v>0</v>
      </c>
      <c r="C213" s="73"/>
      <c r="D213" s="74"/>
      <c r="E213" s="75"/>
      <c r="F213" s="19" t="str">
        <f t="shared" si="6"/>
        <v/>
      </c>
      <c r="G213" s="20"/>
      <c r="H213" s="57"/>
      <c r="I213" s="80"/>
      <c r="J213" s="21">
        <v>67206</v>
      </c>
      <c r="K213" s="16"/>
      <c r="L213" s="141"/>
      <c r="M213" s="15"/>
      <c r="N213" s="15"/>
      <c r="O213" s="15"/>
      <c r="P213" s="58"/>
      <c r="Q213" s="164"/>
      <c r="R213" s="22"/>
      <c r="S213" s="47">
        <f t="shared" si="7"/>
        <v>67</v>
      </c>
      <c r="T213" s="45" t="str">
        <f ca="1">IF(J213="","",HYPERLINK("http://www.hist-geo.com/Localiser/Departement/"&amp;Dept&amp;CHAR(45)&amp;TEXT(S213,"00")&amp;".php",VLOOKUP($S213,Régions!$A$4:$D$99,2,FALSE)))</f>
        <v>Bas-Rhin</v>
      </c>
      <c r="U213" s="46">
        <f ca="1">IF(J213="","",VLOOKUP($S213,Régions!$A$4:$D$99,3,FALSE))</f>
        <v>8</v>
      </c>
      <c r="V213" s="152" t="str">
        <f ca="1">IF(J213="","",VLOOKUP($S213,Régions!$A$4:$D$99,4,FALSE))</f>
        <v>Alsace Lorraine - Champagne Ardennes</v>
      </c>
      <c r="W213" s="27"/>
      <c r="X213" s="108"/>
      <c r="Y213" s="108"/>
      <c r="Z213" s="108"/>
      <c r="AA213" s="108"/>
    </row>
    <row r="214" spans="1:27" ht="16.5">
      <c r="A214" s="15" t="s">
        <v>18</v>
      </c>
      <c r="B214" s="99" t="s">
        <v>0</v>
      </c>
      <c r="C214" s="73"/>
      <c r="D214" s="74"/>
      <c r="E214" s="75"/>
      <c r="F214" s="19" t="str">
        <f t="shared" si="6"/>
        <v/>
      </c>
      <c r="G214" s="20"/>
      <c r="H214" s="57"/>
      <c r="I214" s="80"/>
      <c r="J214" s="21">
        <v>75016</v>
      </c>
      <c r="K214" s="16"/>
      <c r="L214" s="150"/>
      <c r="M214" s="15"/>
      <c r="N214" s="15"/>
      <c r="O214" s="15"/>
      <c r="P214" s="15"/>
      <c r="Q214" s="164"/>
      <c r="R214" s="22"/>
      <c r="S214" s="47">
        <f t="shared" si="7"/>
        <v>75</v>
      </c>
      <c r="T214" s="45" t="str">
        <f ca="1">IF(J214="","",HYPERLINK("http://www.hist-geo.com/Localiser/Departement/"&amp;Dept&amp;CHAR(45)&amp;TEXT(S214,"00")&amp;".php",VLOOKUP($S214,Régions!$A$4:$D$99,2,FALSE)))</f>
        <v>Paris</v>
      </c>
      <c r="U214" s="46">
        <v>11</v>
      </c>
      <c r="V214" s="152" t="s">
        <v>42</v>
      </c>
    </row>
    <row r="215" spans="1:27" ht="16.5">
      <c r="A215" s="15" t="s">
        <v>17</v>
      </c>
      <c r="B215" s="16" t="s">
        <v>0</v>
      </c>
      <c r="C215" s="73"/>
      <c r="D215" s="74"/>
      <c r="E215" s="75"/>
      <c r="F215" s="19" t="str">
        <f t="shared" si="6"/>
        <v/>
      </c>
      <c r="G215" s="16"/>
      <c r="H215" s="58"/>
      <c r="I215" s="81"/>
      <c r="J215" s="15">
        <v>28700</v>
      </c>
      <c r="K215" s="16"/>
      <c r="L215" s="141"/>
      <c r="M215" s="15"/>
      <c r="N215" s="15"/>
      <c r="O215" s="15"/>
      <c r="P215" s="58"/>
      <c r="Q215" s="164"/>
      <c r="R215" s="22">
        <v>40679</v>
      </c>
      <c r="S215" s="47">
        <f t="shared" si="7"/>
        <v>28</v>
      </c>
      <c r="T215" s="45" t="str">
        <f ca="1">IF(J215="","",HYPERLINK("http://www.hist-geo.com/Localiser/Departement/"&amp;Dept&amp;CHAR(45)&amp;TEXT(S215,"00")&amp;".php",VLOOKUP($S215,Régions!$A$4:$D$99,2,FALSE)))</f>
        <v>Eure-et-Loir</v>
      </c>
      <c r="U215" s="46">
        <f ca="1">IF(J215="","",VLOOKUP($S215,Régions!$A$4:$D$99,3,FALSE))</f>
        <v>4</v>
      </c>
      <c r="V215" s="152" t="str">
        <f ca="1">IF(J215="","",VLOOKUP($S215,Régions!$A$4:$D$99,4,FALSE))</f>
        <v>Centre</v>
      </c>
    </row>
    <row r="216" spans="1:27" ht="16.5">
      <c r="A216" s="15" t="s">
        <v>17</v>
      </c>
      <c r="B216" s="16" t="s">
        <v>0</v>
      </c>
      <c r="C216" s="73"/>
      <c r="D216" s="74"/>
      <c r="E216" s="75"/>
      <c r="F216" s="19" t="str">
        <f t="shared" si="6"/>
        <v/>
      </c>
      <c r="G216" s="20"/>
      <c r="H216" s="57"/>
      <c r="I216" s="80"/>
      <c r="J216" s="21">
        <v>28700</v>
      </c>
      <c r="K216" s="16"/>
      <c r="L216" s="17"/>
      <c r="M216" s="15"/>
      <c r="N216" s="15"/>
      <c r="O216" s="15"/>
      <c r="P216" s="15"/>
      <c r="Q216" s="164"/>
      <c r="R216" s="22"/>
      <c r="S216" s="47">
        <f t="shared" si="7"/>
        <v>28</v>
      </c>
      <c r="T216" s="45" t="str">
        <f ca="1">IF(J216="","",HYPERLINK("http://www.hist-geo.com/Localiser/Departement/"&amp;Dept&amp;CHAR(45)&amp;TEXT(S216,"00")&amp;".php",VLOOKUP($S216,Régions!$A$4:$D$99,2,FALSE)))</f>
        <v>Eure-et-Loir</v>
      </c>
      <c r="U216" s="46">
        <f ca="1">IF(J216="","",VLOOKUP($S216,Régions!$A$4:$D$99,3,FALSE))</f>
        <v>4</v>
      </c>
      <c r="V216" s="152" t="str">
        <f ca="1">IF(J216="","",VLOOKUP($S216,Régions!$A$4:$D$99,4,FALSE))</f>
        <v>Centre</v>
      </c>
    </row>
    <row r="217" spans="1:27" ht="16.5">
      <c r="A217" s="15" t="s">
        <v>17</v>
      </c>
      <c r="B217" s="16" t="s">
        <v>1</v>
      </c>
      <c r="C217" s="73"/>
      <c r="D217" s="74"/>
      <c r="E217" s="75"/>
      <c r="F217" s="19" t="str">
        <f t="shared" si="6"/>
        <v/>
      </c>
      <c r="G217" s="20"/>
      <c r="H217" s="57"/>
      <c r="I217" s="80"/>
      <c r="J217" s="21">
        <v>25111</v>
      </c>
      <c r="K217" s="16"/>
      <c r="L217" s="17"/>
      <c r="M217" s="15"/>
      <c r="N217" s="15"/>
      <c r="O217" s="15"/>
      <c r="P217" s="15"/>
      <c r="Q217" s="164"/>
      <c r="R217" s="22"/>
      <c r="S217" s="47">
        <f t="shared" si="7"/>
        <v>25</v>
      </c>
      <c r="T217" s="45" t="str">
        <f ca="1">IF(J217="","",HYPERLINK("http://www.hist-geo.com/Localiser/Departement/"&amp;Dept&amp;CHAR(45)&amp;TEXT(S217,"00")&amp;".php",VLOOKUP($S217,Régions!$A$4:$D$99,2,FALSE)))</f>
        <v>Doubs</v>
      </c>
      <c r="U217" s="46">
        <f ca="1">IF(J217="","",VLOOKUP($S217,Régions!$A$4:$D$99,3,FALSE))</f>
        <v>5</v>
      </c>
      <c r="V217" s="152" t="str">
        <f ca="1">IF(J217="","",VLOOKUP($S217,Régions!$A$4:$D$99,4,FALSE))</f>
        <v>Bourgogne - Franche Comté - Territoire de Belfort - Haute Marne</v>
      </c>
    </row>
    <row r="218" spans="1:27" ht="16.5">
      <c r="A218" s="98" t="s">
        <v>17</v>
      </c>
      <c r="B218" s="99" t="s">
        <v>0</v>
      </c>
      <c r="C218" s="73"/>
      <c r="D218" s="74"/>
      <c r="E218" s="75"/>
      <c r="F218" s="101" t="str">
        <f t="shared" si="6"/>
        <v/>
      </c>
      <c r="G218" s="20"/>
      <c r="H218" s="57"/>
      <c r="I218" s="89"/>
      <c r="J218" s="102">
        <v>50660</v>
      </c>
      <c r="K218" s="99"/>
      <c r="L218" s="140"/>
      <c r="M218" s="98"/>
      <c r="N218" s="98"/>
      <c r="O218" s="98"/>
      <c r="P218" s="124"/>
      <c r="Q218" s="165"/>
      <c r="R218" s="22"/>
      <c r="S218" s="105">
        <f t="shared" si="7"/>
        <v>50</v>
      </c>
      <c r="T218" s="106" t="str">
        <f ca="1">IF(J218="","",HYPERLINK("http://www.hist-geo.com/Localiser/Departement/"&amp;Dept&amp;CHAR(45)&amp;TEXT(S218,"00")&amp;".php",VLOOKUP($S218,Régions!$A$4:$D$99,2,FALSE)))</f>
        <v>Manche</v>
      </c>
      <c r="U218" s="107">
        <f ca="1">IF(J218="","",VLOOKUP($S218,Régions!$A$4:$D$99,3,FALSE))</f>
        <v>2</v>
      </c>
      <c r="V218" s="153" t="str">
        <f ca="1">IF(J218="","",VLOOKUP($S218,Régions!$A$4:$D$99,4,FALSE))</f>
        <v>Basse et Haute Normandie</v>
      </c>
    </row>
    <row r="219" spans="1:27" s="108" customFormat="1" ht="16.5">
      <c r="A219" s="161" t="s">
        <v>171</v>
      </c>
      <c r="B219" s="16" t="s">
        <v>0</v>
      </c>
      <c r="C219" s="73"/>
      <c r="D219" s="74"/>
      <c r="E219" s="75"/>
      <c r="F219" s="19" t="str">
        <f t="shared" si="6"/>
        <v/>
      </c>
      <c r="G219" s="20"/>
      <c r="H219" s="57"/>
      <c r="I219" s="80"/>
      <c r="J219" s="21">
        <v>54000</v>
      </c>
      <c r="K219" s="16"/>
      <c r="L219" s="141"/>
      <c r="M219" s="15"/>
      <c r="N219" s="15"/>
      <c r="O219" s="15"/>
      <c r="P219" s="58"/>
      <c r="Q219" s="164"/>
      <c r="R219" s="22"/>
      <c r="S219" s="47">
        <f t="shared" si="7"/>
        <v>54</v>
      </c>
      <c r="T219" s="45" t="str">
        <f ca="1">IF(J219="","",HYPERLINK("http://www.hist-geo.com/Localiser/Departement/"&amp;Dept&amp;CHAR(45)&amp;TEXT(S219,"00")&amp;".php",VLOOKUP($S219,Régions!$A$4:$D$99,2,FALSE)))</f>
        <v>Meurthe-et-Moselle</v>
      </c>
      <c r="U219" s="46">
        <f ca="1">IF(J219="","",VLOOKUP($S219,Régions!$A$4:$D$99,3,FALSE))</f>
        <v>8</v>
      </c>
      <c r="V219" s="152" t="str">
        <f ca="1">IF(J219="","",VLOOKUP($S219,Régions!$A$4:$D$99,4,FALSE))</f>
        <v>Alsace Lorraine - Champagne Ardennes</v>
      </c>
      <c r="W219" s="24"/>
      <c r="X219" s="24"/>
      <c r="Y219" s="24"/>
      <c r="Z219" s="24"/>
      <c r="AA219" s="24"/>
    </row>
    <row r="220" spans="1:27" ht="16.5">
      <c r="A220" s="15" t="s">
        <v>17</v>
      </c>
      <c r="B220" s="16" t="s">
        <v>0</v>
      </c>
      <c r="C220" s="73"/>
      <c r="D220" s="74"/>
      <c r="E220" s="75"/>
      <c r="F220" s="19" t="str">
        <f t="shared" si="6"/>
        <v/>
      </c>
      <c r="G220" s="20"/>
      <c r="H220" s="57"/>
      <c r="I220" s="80"/>
      <c r="J220" s="21">
        <v>62231</v>
      </c>
      <c r="K220" s="16"/>
      <c r="L220" s="17"/>
      <c r="M220" s="15"/>
      <c r="N220" s="15"/>
      <c r="O220" s="15"/>
      <c r="P220" s="15"/>
      <c r="Q220" s="164"/>
      <c r="R220" s="22">
        <v>41135</v>
      </c>
      <c r="S220" s="47">
        <f t="shared" si="7"/>
        <v>62</v>
      </c>
      <c r="T220" s="45" t="str">
        <f ca="1">IF(J220="","",HYPERLINK("http://www.hist-geo.com/Localiser/Departement/"&amp;Dept&amp;CHAR(45)&amp;TEXT(S220,"00")&amp;".php",VLOOKUP($S220,Régions!$A$4:$D$99,2,FALSE)))</f>
        <v>Pas-de-Calais</v>
      </c>
      <c r="U220" s="46">
        <f ca="1">IF(J220="","",VLOOKUP($S220,Régions!$A$4:$D$99,3,FALSE))</f>
        <v>1</v>
      </c>
      <c r="V220" s="152" t="str">
        <f ca="1">IF(J220="","",VLOOKUP($S220,Régions!$A$4:$D$99,4,FALSE))</f>
        <v>Nord</v>
      </c>
    </row>
    <row r="221" spans="1:27" ht="16.5">
      <c r="A221" s="15" t="s">
        <v>17</v>
      </c>
      <c r="B221" s="16" t="s">
        <v>0</v>
      </c>
      <c r="C221" s="73"/>
      <c r="D221" s="74"/>
      <c r="E221" s="75"/>
      <c r="F221" s="19" t="str">
        <f t="shared" si="6"/>
        <v/>
      </c>
      <c r="G221" s="20"/>
      <c r="H221" s="57"/>
      <c r="I221" s="80"/>
      <c r="J221" s="21">
        <v>69330</v>
      </c>
      <c r="K221" s="16"/>
      <c r="L221" s="17"/>
      <c r="M221" s="15"/>
      <c r="N221" s="15"/>
      <c r="O221" s="15"/>
      <c r="P221" s="15"/>
      <c r="Q221" s="164"/>
      <c r="R221" s="22"/>
      <c r="S221" s="47">
        <f t="shared" si="7"/>
        <v>69</v>
      </c>
      <c r="T221" s="45" t="str">
        <f ca="1">IF(J221="","",HYPERLINK("http://www.hist-geo.com/Localiser/Departement/"&amp;Dept&amp;CHAR(45)&amp;TEXT(S221,"00")&amp;".php",VLOOKUP($S221,Régions!$A$4:$D$99,2,FALSE)))</f>
        <v>Rhône</v>
      </c>
      <c r="U221" s="46">
        <f ca="1">IF(J221="","",VLOOKUP($S221,Régions!$A$4:$D$99,3,FALSE))</f>
        <v>6</v>
      </c>
      <c r="V221" s="152" t="str">
        <f ca="1">IF(J221="","",VLOOKUP($S221,Régions!$A$4:$D$99,4,FALSE))</f>
        <v>Rhône -  Alpes - Auvergne</v>
      </c>
    </row>
    <row r="222" spans="1:27" ht="16.5">
      <c r="A222" s="15" t="s">
        <v>17</v>
      </c>
      <c r="B222" s="16" t="s">
        <v>0</v>
      </c>
      <c r="C222" s="73"/>
      <c r="D222" s="74"/>
      <c r="E222" s="75"/>
      <c r="F222" s="19" t="str">
        <f t="shared" si="6"/>
        <v/>
      </c>
      <c r="G222" s="20"/>
      <c r="H222" s="57"/>
      <c r="I222" s="80"/>
      <c r="J222" s="21">
        <v>31000</v>
      </c>
      <c r="K222" s="16"/>
      <c r="L222" s="17"/>
      <c r="M222" s="15"/>
      <c r="N222" s="15"/>
      <c r="O222" s="15"/>
      <c r="P222" s="15"/>
      <c r="Q222" s="164"/>
      <c r="R222" s="22"/>
      <c r="S222" s="47">
        <f t="shared" si="7"/>
        <v>31</v>
      </c>
      <c r="T222" s="45" t="str">
        <f ca="1">IF(J222="","",HYPERLINK("http://www.hist-geo.com/Localiser/Departement/"&amp;Dept&amp;CHAR(45)&amp;TEXT(S222,"00")&amp;".php",VLOOKUP($S222,Régions!$A$4:$D$99,2,FALSE)))</f>
        <v>Haute-Garonne</v>
      </c>
      <c r="U222" s="46">
        <f ca="1">IF(J222="","",VLOOKUP($S222,Régions!$A$4:$D$99,3,FALSE))</f>
        <v>11</v>
      </c>
      <c r="V222" s="152" t="str">
        <f ca="1">IF(J222="","",VLOOKUP($S222,Régions!$A$4:$D$99,4,FALSE))</f>
        <v>Midi Pyrénnées -Languedoc Roussillon</v>
      </c>
    </row>
    <row r="223" spans="1:27" ht="16.5">
      <c r="A223" s="15" t="s">
        <v>164</v>
      </c>
      <c r="B223" s="16" t="s">
        <v>1</v>
      </c>
      <c r="C223" s="73"/>
      <c r="D223" s="74"/>
      <c r="E223" s="75"/>
      <c r="F223" s="19" t="str">
        <f t="shared" si="6"/>
        <v/>
      </c>
      <c r="G223" s="20"/>
      <c r="H223" s="57"/>
      <c r="I223" s="80"/>
      <c r="J223" s="21">
        <v>28400</v>
      </c>
      <c r="K223" s="16"/>
      <c r="L223" s="17"/>
      <c r="M223" s="15"/>
      <c r="N223" s="15"/>
      <c r="O223" s="15"/>
      <c r="P223" s="15"/>
      <c r="Q223" s="164"/>
      <c r="R223" s="104"/>
      <c r="S223" s="47">
        <f t="shared" si="7"/>
        <v>28</v>
      </c>
      <c r="T223" s="45" t="str">
        <f ca="1">IF(J223="","",HYPERLINK("http://www.hist-geo.com/Localiser/Departement/"&amp;Dept&amp;CHAR(45)&amp;TEXT(S223,"00")&amp;".php",VLOOKUP($S223,Régions!$A$4:$D$99,2,FALSE)))</f>
        <v>Eure-et-Loir</v>
      </c>
      <c r="U223" s="46">
        <f ca="1">IF(J223="","",VLOOKUP($S223,Régions!$A$4:$D$99,3,FALSE))</f>
        <v>4</v>
      </c>
      <c r="V223" s="152" t="str">
        <f ca="1">IF(J223="","",VLOOKUP($S223,Régions!$A$4:$D$99,4,FALSE))</f>
        <v>Centre</v>
      </c>
    </row>
    <row r="224" spans="1:27" ht="16.5">
      <c r="A224" s="15" t="s">
        <v>17</v>
      </c>
      <c r="B224" s="16" t="s">
        <v>0</v>
      </c>
      <c r="C224" s="73"/>
      <c r="D224" s="74"/>
      <c r="E224" s="75"/>
      <c r="F224" s="19" t="str">
        <f t="shared" si="6"/>
        <v/>
      </c>
      <c r="G224" s="20"/>
      <c r="H224" s="57"/>
      <c r="I224" s="80"/>
      <c r="J224" s="21">
        <v>37510</v>
      </c>
      <c r="K224" s="16"/>
      <c r="L224" s="141"/>
      <c r="M224" s="15"/>
      <c r="N224" s="15"/>
      <c r="O224" s="15"/>
      <c r="P224" s="15"/>
      <c r="Q224" s="164"/>
      <c r="R224" s="22"/>
      <c r="S224" s="47">
        <f t="shared" si="7"/>
        <v>37</v>
      </c>
      <c r="T224" s="45" t="str">
        <f ca="1">IF(J224="","",HYPERLINK("http://www.hist-geo.com/Localiser/Departement/"&amp;Dept&amp;CHAR(45)&amp;TEXT(S224,"00")&amp;".php",VLOOKUP($S224,Régions!$A$4:$D$99,2,FALSE)))</f>
        <v>Indre-et-Loire</v>
      </c>
      <c r="U224" s="46">
        <f ca="1">IF(J224="","",VLOOKUP($S224,Régions!$A$4:$D$99,3,FALSE))</f>
        <v>4</v>
      </c>
      <c r="V224" s="152" t="str">
        <f ca="1">IF(J224="","",VLOOKUP($S224,Régions!$A$4:$D$99,4,FALSE))</f>
        <v>Centre</v>
      </c>
    </row>
    <row r="225" spans="1:27" ht="16.5">
      <c r="A225" s="15" t="s">
        <v>17</v>
      </c>
      <c r="B225" s="16" t="s">
        <v>0</v>
      </c>
      <c r="C225" s="73"/>
      <c r="D225" s="74"/>
      <c r="E225" s="75"/>
      <c r="F225" s="19" t="str">
        <f t="shared" si="6"/>
        <v/>
      </c>
      <c r="G225" s="16"/>
      <c r="H225" s="58"/>
      <c r="I225" s="81"/>
      <c r="J225" s="15">
        <v>35760</v>
      </c>
      <c r="K225" s="16"/>
      <c r="L225" s="141"/>
      <c r="M225" s="15"/>
      <c r="N225" s="15"/>
      <c r="O225" s="15"/>
      <c r="P225" s="58"/>
      <c r="Q225" s="164"/>
      <c r="R225" s="22"/>
      <c r="S225" s="47">
        <f t="shared" si="7"/>
        <v>35</v>
      </c>
      <c r="T225" s="45" t="str">
        <f ca="1">IF(J225="","",HYPERLINK("http://www.hist-geo.com/Localiser/Departement/"&amp;Dept&amp;CHAR(45)&amp;TEXT(S225,"00")&amp;".php",VLOOKUP($S225,Régions!$A$4:$D$99,2,FALSE)))</f>
        <v>Ille-et-Vilaine</v>
      </c>
      <c r="U225" s="46">
        <f ca="1">IF(J225="","",VLOOKUP($S225,Régions!$A$4:$D$99,3,FALSE))</f>
        <v>3</v>
      </c>
      <c r="V225" s="152" t="str">
        <f ca="1">IF(J225="","",VLOOKUP($S225,Régions!$A$4:$D$99,4,FALSE))</f>
        <v>Bretagne - Pays de Loire</v>
      </c>
    </row>
    <row r="226" spans="1:27" ht="16.5">
      <c r="A226" s="15" t="s">
        <v>17</v>
      </c>
      <c r="B226" s="16" t="s">
        <v>0</v>
      </c>
      <c r="C226" s="73"/>
      <c r="D226" s="74"/>
      <c r="E226" s="75"/>
      <c r="F226" s="19" t="str">
        <f t="shared" si="6"/>
        <v/>
      </c>
      <c r="G226" s="20"/>
      <c r="H226" s="57"/>
      <c r="I226" s="80"/>
      <c r="J226" s="21">
        <v>64200</v>
      </c>
      <c r="K226" s="16"/>
      <c r="L226" s="17"/>
      <c r="M226" s="15"/>
      <c r="N226" s="15"/>
      <c r="O226" s="15"/>
      <c r="P226" s="15"/>
      <c r="Q226" s="164"/>
      <c r="R226" s="22"/>
      <c r="S226" s="47">
        <f t="shared" si="7"/>
        <v>64</v>
      </c>
      <c r="T226" s="45" t="str">
        <f ca="1">IF(J226="","",HYPERLINK("http://www.hist-geo.com/Localiser/Departement/"&amp;Dept&amp;CHAR(45)&amp;TEXT(S226,"00")&amp;".php",VLOOKUP($S226,Régions!$A$4:$D$99,2,FALSE)))</f>
        <v>Pyrénées-Atlantiques</v>
      </c>
      <c r="U226" s="46">
        <f ca="1">IF(J226="","",VLOOKUP($S226,Régions!$A$4:$D$99,3,FALSE))</f>
        <v>9</v>
      </c>
      <c r="V226" s="152" t="str">
        <f ca="1">IF(J226="","",VLOOKUP($S226,Régions!$A$4:$D$99,4,FALSE))</f>
        <v>Aquitaine</v>
      </c>
    </row>
    <row r="227" spans="1:27" ht="16.5">
      <c r="A227" s="15" t="s">
        <v>17</v>
      </c>
      <c r="B227" s="16" t="s">
        <v>0</v>
      </c>
      <c r="C227" s="73"/>
      <c r="D227" s="74"/>
      <c r="E227" s="75"/>
      <c r="F227" s="19" t="str">
        <f t="shared" si="6"/>
        <v/>
      </c>
      <c r="G227" s="20"/>
      <c r="H227" s="57"/>
      <c r="I227" s="80"/>
      <c r="J227" s="21">
        <v>78170</v>
      </c>
      <c r="K227" s="16"/>
      <c r="L227" s="143"/>
      <c r="M227" s="15"/>
      <c r="N227" s="15"/>
      <c r="O227" s="15"/>
      <c r="P227" s="15"/>
      <c r="Q227" s="164"/>
      <c r="R227" s="22"/>
      <c r="S227" s="47">
        <f t="shared" si="7"/>
        <v>78</v>
      </c>
      <c r="T227" s="45" t="str">
        <f ca="1">IF(J227="","",HYPERLINK("http://www.hist-geo.com/Localiser/Departement/"&amp;Dept&amp;CHAR(45)&amp;TEXT(S227,"00")&amp;".php",VLOOKUP($S227,Régions!$A$4:$D$99,2,FALSE)))</f>
        <v>Yvelines</v>
      </c>
      <c r="U227" s="46">
        <f ca="1">IF(J227="","",VLOOKUP($S227,Régions!$A$4:$D$99,3,FALSE))</f>
        <v>12</v>
      </c>
      <c r="V227" s="152" t="str">
        <f ca="1">IF(J227="","",VLOOKUP($S227,Régions!$A$4:$D$99,4,FALSE))</f>
        <v>Paris - Ile de France</v>
      </c>
    </row>
    <row r="228" spans="1:27" ht="16.5">
      <c r="A228" s="15" t="s">
        <v>17</v>
      </c>
      <c r="B228" s="16" t="s">
        <v>0</v>
      </c>
      <c r="C228" s="73"/>
      <c r="D228" s="74"/>
      <c r="E228" s="75"/>
      <c r="F228" s="19" t="str">
        <f t="shared" si="6"/>
        <v/>
      </c>
      <c r="G228" s="20"/>
      <c r="H228" s="57"/>
      <c r="I228" s="80"/>
      <c r="J228" s="21">
        <v>85510</v>
      </c>
      <c r="K228" s="16"/>
      <c r="L228" s="141"/>
      <c r="M228" s="15"/>
      <c r="N228" s="15"/>
      <c r="O228" s="15"/>
      <c r="P228" s="58"/>
      <c r="Q228" s="164"/>
      <c r="R228" s="22"/>
      <c r="S228" s="47">
        <f t="shared" si="7"/>
        <v>85</v>
      </c>
      <c r="T228" s="45" t="str">
        <f ca="1">IF(J228="","",HYPERLINK("http://www.hist-geo.com/Localiser/Departement/"&amp;Dept&amp;CHAR(45)&amp;TEXT(S228,"00")&amp;".php",VLOOKUP($S228,Régions!$A$4:$D$99,2,FALSE)))</f>
        <v>Vendée</v>
      </c>
      <c r="U228" s="46">
        <f ca="1">IF(J228="","",VLOOKUP($S228,Régions!$A$4:$D$99,3,FALSE))</f>
        <v>3</v>
      </c>
      <c r="V228" s="152" t="str">
        <f ca="1">IF(J228="","",VLOOKUP($S228,Régions!$A$4:$D$99,4,FALSE))</f>
        <v>Bretagne - Pays de Loire</v>
      </c>
    </row>
    <row r="229" spans="1:27" s="108" customFormat="1" ht="16.5">
      <c r="A229" s="15" t="s">
        <v>17</v>
      </c>
      <c r="B229" s="16" t="s">
        <v>1</v>
      </c>
      <c r="C229" s="73"/>
      <c r="D229" s="74"/>
      <c r="E229" s="75"/>
      <c r="F229" s="19" t="str">
        <f t="shared" si="6"/>
        <v/>
      </c>
      <c r="G229" s="16"/>
      <c r="H229" s="15"/>
      <c r="I229" s="81"/>
      <c r="J229" s="15">
        <v>46140</v>
      </c>
      <c r="K229" s="16"/>
      <c r="L229" s="141"/>
      <c r="M229" s="15"/>
      <c r="N229" s="15"/>
      <c r="O229" s="15"/>
      <c r="P229" s="58"/>
      <c r="Q229" s="164"/>
      <c r="R229" s="22"/>
      <c r="S229" s="47">
        <f t="shared" si="7"/>
        <v>46</v>
      </c>
      <c r="T229" s="45" t="str">
        <f ca="1">IF(J229="","",HYPERLINK("http://www.hist-geo.com/Localiser/Departement/"&amp;Dept&amp;CHAR(45)&amp;TEXT(S229,"00")&amp;".php",VLOOKUP($S229,Régions!$A$4:$D$99,2,FALSE)))</f>
        <v>Lot</v>
      </c>
      <c r="U229" s="46">
        <f ca="1">IF(J229="","",VLOOKUP($S229,Régions!$A$4:$D$99,3,FALSE))</f>
        <v>11</v>
      </c>
      <c r="V229" s="152" t="str">
        <f ca="1">IF(J229="","",VLOOKUP($S229,Régions!$A$4:$D$99,4,FALSE))</f>
        <v>Midi Pyrénnées -Languedoc Roussillon</v>
      </c>
      <c r="X229" s="24"/>
      <c r="Y229" s="24"/>
      <c r="Z229" s="24"/>
      <c r="AA229" s="24"/>
    </row>
    <row r="230" spans="1:27" ht="16.5">
      <c r="A230" s="15" t="s">
        <v>17</v>
      </c>
      <c r="B230" s="16" t="s">
        <v>0</v>
      </c>
      <c r="C230" s="73"/>
      <c r="D230" s="74"/>
      <c r="E230" s="75"/>
      <c r="F230" s="19" t="str">
        <f t="shared" si="6"/>
        <v/>
      </c>
      <c r="G230" s="16"/>
      <c r="H230" s="58"/>
      <c r="I230" s="81"/>
      <c r="J230" s="15">
        <v>91600</v>
      </c>
      <c r="K230" s="16"/>
      <c r="L230" s="141"/>
      <c r="M230" s="15"/>
      <c r="N230" s="15"/>
      <c r="O230" s="15"/>
      <c r="P230" s="15"/>
      <c r="Q230" s="164"/>
      <c r="R230" s="22">
        <v>41218</v>
      </c>
      <c r="S230" s="47">
        <f t="shared" si="7"/>
        <v>91</v>
      </c>
      <c r="T230" s="45" t="str">
        <f ca="1">IF(J230="","",HYPERLINK("http://www.hist-geo.com/Localiser/Departement/"&amp;Dept&amp;CHAR(45)&amp;TEXT(S230,"00")&amp;".php",VLOOKUP($S230,Régions!$A$4:$D$99,2,FALSE)))</f>
        <v>Essonne</v>
      </c>
      <c r="U230" s="46">
        <f ca="1">IF(J230="","",VLOOKUP($S230,Régions!$A$4:$D$99,3,FALSE))</f>
        <v>12</v>
      </c>
      <c r="V230" s="152" t="str">
        <f ca="1">IF(J230="","",VLOOKUP($S230,Régions!$A$4:$D$99,4,FALSE))</f>
        <v>Paris - Ile de France</v>
      </c>
      <c r="X230" s="108"/>
      <c r="Y230" s="108"/>
      <c r="Z230" s="108"/>
      <c r="AA230" s="108"/>
    </row>
    <row r="231" spans="1:27" s="108" customFormat="1" ht="16.5">
      <c r="A231" s="15" t="s">
        <v>164</v>
      </c>
      <c r="B231" s="16" t="s">
        <v>1</v>
      </c>
      <c r="C231" s="73"/>
      <c r="D231" s="74"/>
      <c r="E231" s="75"/>
      <c r="F231" s="19" t="str">
        <f t="shared" si="6"/>
        <v/>
      </c>
      <c r="G231" s="20"/>
      <c r="H231" s="57"/>
      <c r="I231" s="80"/>
      <c r="J231" s="21">
        <v>18340</v>
      </c>
      <c r="K231" s="16"/>
      <c r="L231" s="17"/>
      <c r="M231" s="15"/>
      <c r="N231" s="15"/>
      <c r="O231" s="15"/>
      <c r="P231" s="15"/>
      <c r="Q231" s="164"/>
      <c r="R231" s="22"/>
      <c r="S231" s="47">
        <f t="shared" si="7"/>
        <v>18</v>
      </c>
      <c r="T231" s="45" t="str">
        <f ca="1">IF(J231="","",HYPERLINK("http://www.hist-geo.com/Localiser/Departement/"&amp;Dept&amp;CHAR(45)&amp;TEXT(S231,"00")&amp;".php",VLOOKUP($S231,Régions!$A$4:$D$99,2,FALSE)))</f>
        <v>Cher</v>
      </c>
      <c r="U231" s="46">
        <f ca="1">IF(J231="","",VLOOKUP($S231,Régions!$A$4:$D$99,3,FALSE))</f>
        <v>4</v>
      </c>
      <c r="V231" s="152" t="str">
        <f ca="1">IF(J231="","",VLOOKUP($S231,Régions!$A$4:$D$99,4,FALSE))</f>
        <v>Centre</v>
      </c>
      <c r="W231" s="24"/>
      <c r="X231" s="24"/>
      <c r="Y231" s="24"/>
      <c r="Z231" s="24"/>
      <c r="AA231" s="24"/>
    </row>
    <row r="232" spans="1:27" ht="16.5">
      <c r="A232" s="15" t="s">
        <v>18</v>
      </c>
      <c r="B232" s="16" t="s">
        <v>170</v>
      </c>
      <c r="C232" s="73"/>
      <c r="D232" s="74"/>
      <c r="E232" s="75"/>
      <c r="F232" s="19" t="str">
        <f t="shared" si="6"/>
        <v/>
      </c>
      <c r="G232" s="16"/>
      <c r="H232" s="15"/>
      <c r="I232" s="81"/>
      <c r="J232" s="15">
        <v>92100</v>
      </c>
      <c r="K232" s="16"/>
      <c r="L232" s="141"/>
      <c r="M232" s="15"/>
      <c r="N232" s="15"/>
      <c r="O232" s="15"/>
      <c r="P232" s="15"/>
      <c r="Q232" s="164"/>
      <c r="R232" s="22"/>
      <c r="S232" s="47">
        <f t="shared" si="7"/>
        <v>92</v>
      </c>
      <c r="T232" s="45" t="str">
        <f ca="1">IF(J232="","",HYPERLINK("http://www.hist-geo.com/Localiser/Departement/"&amp;Dept&amp;CHAR(45)&amp;TEXT(S232,"00")&amp;".php",VLOOKUP($S232,Régions!$A$4:$D$99,2,FALSE)))</f>
        <v>Hauts-de-Seine</v>
      </c>
      <c r="U232" s="46">
        <f ca="1">IF(J232="","",VLOOKUP($S232,Régions!$A$4:$D$99,3,FALSE))</f>
        <v>12</v>
      </c>
      <c r="V232" s="152" t="str">
        <f ca="1">IF(J232="","",VLOOKUP($S232,Régions!$A$4:$D$99,4,FALSE))</f>
        <v>Paris - Ile de France</v>
      </c>
    </row>
    <row r="233" spans="1:27" ht="16.5">
      <c r="A233" s="15" t="s">
        <v>17</v>
      </c>
      <c r="B233" s="16" t="s">
        <v>0</v>
      </c>
      <c r="C233" s="73"/>
      <c r="D233" s="74"/>
      <c r="E233" s="75"/>
      <c r="F233" s="19" t="str">
        <f t="shared" si="6"/>
        <v/>
      </c>
      <c r="G233" s="20"/>
      <c r="H233" s="57"/>
      <c r="I233" s="80"/>
      <c r="J233" s="21">
        <v>85500</v>
      </c>
      <c r="K233" s="16"/>
      <c r="L233" s="17"/>
      <c r="M233" s="15"/>
      <c r="N233" s="15"/>
      <c r="O233" s="15"/>
      <c r="P233" s="58"/>
      <c r="Q233" s="164"/>
      <c r="R233" s="22"/>
      <c r="S233" s="47">
        <f t="shared" si="7"/>
        <v>85</v>
      </c>
      <c r="T233" s="45" t="str">
        <f ca="1">IF(J233="","",HYPERLINK("http://www.hist-geo.com/Localiser/Departement/"&amp;Dept&amp;CHAR(45)&amp;TEXT(S233,"00")&amp;".php",VLOOKUP($S233,Régions!$A$4:$D$99,2,FALSE)))</f>
        <v>Vendée</v>
      </c>
      <c r="U233" s="46">
        <f ca="1">IF(J233="","",VLOOKUP($S233,Régions!$A$4:$D$99,3,FALSE))</f>
        <v>3</v>
      </c>
      <c r="V233" s="152" t="str">
        <f ca="1">IF(J233="","",VLOOKUP($S233,Régions!$A$4:$D$99,4,FALSE))</f>
        <v>Bretagne - Pays de Loire</v>
      </c>
    </row>
    <row r="234" spans="1:27" ht="16.5">
      <c r="A234" s="15" t="s">
        <v>18</v>
      </c>
      <c r="B234" s="99" t="s">
        <v>0</v>
      </c>
      <c r="C234" s="73"/>
      <c r="D234" s="74"/>
      <c r="E234" s="75"/>
      <c r="F234" s="19" t="str">
        <f t="shared" si="6"/>
        <v/>
      </c>
      <c r="G234" s="20"/>
      <c r="H234" s="57"/>
      <c r="I234" s="80"/>
      <c r="J234" s="21">
        <v>35000</v>
      </c>
      <c r="K234" s="16"/>
      <c r="L234" s="144"/>
      <c r="M234" s="15"/>
      <c r="N234" s="15"/>
      <c r="O234" s="15"/>
      <c r="P234" s="58"/>
      <c r="Q234" s="164"/>
      <c r="R234" s="22">
        <v>40951</v>
      </c>
      <c r="S234" s="47">
        <f t="shared" si="7"/>
        <v>35</v>
      </c>
      <c r="T234" s="45" t="str">
        <f ca="1">IF(J234="","",HYPERLINK("http://www.hist-geo.com/Localiser/Departement/"&amp;Dept&amp;CHAR(45)&amp;TEXT(S234,"00")&amp;".php",VLOOKUP($S234,Régions!$A$4:$D$99,2,FALSE)))</f>
        <v>Ille-et-Vilaine</v>
      </c>
      <c r="U234" s="46">
        <f ca="1">IF(J234="","",VLOOKUP($S234,Régions!$A$4:$D$99,3,FALSE))</f>
        <v>3</v>
      </c>
      <c r="V234" s="152" t="str">
        <f ca="1">IF(J234="","",VLOOKUP($S234,Régions!$A$4:$D$99,4,FALSE))</f>
        <v>Bretagne - Pays de Loire</v>
      </c>
    </row>
    <row r="235" spans="1:27" ht="16.5">
      <c r="A235" s="15" t="s">
        <v>17</v>
      </c>
      <c r="B235" s="16" t="s">
        <v>0</v>
      </c>
      <c r="C235" s="73"/>
      <c r="D235" s="74"/>
      <c r="E235" s="75"/>
      <c r="F235" s="19" t="str">
        <f t="shared" si="6"/>
        <v/>
      </c>
      <c r="G235" s="20"/>
      <c r="H235" s="57"/>
      <c r="I235" s="80"/>
      <c r="J235" s="21">
        <v>28150</v>
      </c>
      <c r="K235" s="16"/>
      <c r="L235" s="141"/>
      <c r="M235" s="15"/>
      <c r="N235" s="15"/>
      <c r="O235" s="15"/>
      <c r="P235" s="58"/>
      <c r="Q235" s="164"/>
      <c r="R235" s="22">
        <v>41283</v>
      </c>
      <c r="S235" s="47">
        <f t="shared" si="7"/>
        <v>28</v>
      </c>
      <c r="T235" s="45" t="str">
        <f ca="1">IF(J235="","",HYPERLINK("http://www.hist-geo.com/Localiser/Departement/"&amp;Dept&amp;CHAR(45)&amp;TEXT(S235,"00")&amp;".php",VLOOKUP($S235,Régions!$A$4:$D$99,2,FALSE)))</f>
        <v>Eure-et-Loir</v>
      </c>
      <c r="U235" s="46">
        <f ca="1">IF(J235="","",VLOOKUP($S235,Régions!$A$4:$D$99,3,FALSE))</f>
        <v>4</v>
      </c>
      <c r="V235" s="152" t="str">
        <f ca="1">IF(J235="","",VLOOKUP($S235,Régions!$A$4:$D$99,4,FALSE))</f>
        <v>Centre</v>
      </c>
    </row>
    <row r="236" spans="1:27" ht="16.5">
      <c r="A236" s="15" t="s">
        <v>17</v>
      </c>
      <c r="B236" s="16" t="s">
        <v>0</v>
      </c>
      <c r="C236" s="73"/>
      <c r="D236" s="74"/>
      <c r="E236" s="75"/>
      <c r="F236" s="19" t="str">
        <f t="shared" si="6"/>
        <v/>
      </c>
      <c r="G236" s="20"/>
      <c r="H236" s="57"/>
      <c r="I236" s="80"/>
      <c r="J236" s="21">
        <v>28150</v>
      </c>
      <c r="K236" s="16"/>
      <c r="L236" s="17"/>
      <c r="M236" s="15"/>
      <c r="N236" s="15"/>
      <c r="O236" s="15"/>
      <c r="P236" s="58"/>
      <c r="Q236" s="164"/>
      <c r="R236" s="22"/>
      <c r="S236" s="47">
        <f t="shared" si="7"/>
        <v>28</v>
      </c>
      <c r="T236" s="45" t="str">
        <f ca="1">IF(J236="","",HYPERLINK("http://www.hist-geo.com/Localiser/Departement/"&amp;Dept&amp;CHAR(45)&amp;TEXT(S236,"00")&amp;".php",VLOOKUP($S236,Régions!$A$4:$D$99,2,FALSE)))</f>
        <v>Eure-et-Loir</v>
      </c>
      <c r="U236" s="46">
        <f ca="1">IF(J236="","",VLOOKUP($S236,Régions!$A$4:$D$99,3,FALSE))</f>
        <v>4</v>
      </c>
      <c r="V236" s="152" t="str">
        <f ca="1">IF(J236="","",VLOOKUP($S236,Régions!$A$4:$D$99,4,FALSE))</f>
        <v>Centre</v>
      </c>
    </row>
    <row r="237" spans="1:27" ht="16.5">
      <c r="A237" s="98" t="s">
        <v>17</v>
      </c>
      <c r="B237" s="99" t="s">
        <v>0</v>
      </c>
      <c r="C237" s="73"/>
      <c r="D237" s="74"/>
      <c r="E237" s="75"/>
      <c r="F237" s="101" t="str">
        <f t="shared" si="6"/>
        <v/>
      </c>
      <c r="G237" s="20"/>
      <c r="H237" s="57"/>
      <c r="I237" s="89"/>
      <c r="J237" s="102">
        <v>52000</v>
      </c>
      <c r="K237" s="99"/>
      <c r="L237" s="140"/>
      <c r="M237" s="98"/>
      <c r="N237" s="98"/>
      <c r="O237" s="98"/>
      <c r="P237" s="98"/>
      <c r="Q237" s="165"/>
      <c r="R237" s="22">
        <v>41181</v>
      </c>
      <c r="S237" s="105">
        <f t="shared" si="7"/>
        <v>52</v>
      </c>
      <c r="T237" s="106" t="str">
        <f ca="1">IF(J237="","",HYPERLINK("http://www.hist-geo.com/Localiser/Departement/"&amp;Dept&amp;CHAR(45)&amp;TEXT(S237,"00")&amp;".php",VLOOKUP($S237,Régions!$A$4:$D$99,2,FALSE)))</f>
        <v>Haute-Marne</v>
      </c>
      <c r="U237" s="107">
        <f ca="1">IF(J237="","",VLOOKUP($S237,Régions!$A$4:$D$99,3,FALSE))</f>
        <v>5</v>
      </c>
      <c r="V237" s="153" t="str">
        <f ca="1">IF(J237="","",VLOOKUP($S237,Régions!$A$4:$D$99,4,FALSE))</f>
        <v>Bourgogne - Franche Comté - Territoire de Belfort - Haute Marne</v>
      </c>
    </row>
    <row r="238" spans="1:27" ht="16.5">
      <c r="A238" s="15" t="s">
        <v>17</v>
      </c>
      <c r="B238" s="16" t="s">
        <v>0</v>
      </c>
      <c r="C238" s="73"/>
      <c r="D238" s="74"/>
      <c r="E238" s="75"/>
      <c r="F238" s="19" t="str">
        <f t="shared" si="6"/>
        <v/>
      </c>
      <c r="G238" s="20"/>
      <c r="H238" s="57"/>
      <c r="I238" s="80"/>
      <c r="J238" s="21">
        <v>93250</v>
      </c>
      <c r="K238" s="16"/>
      <c r="L238" s="143"/>
      <c r="M238" s="15"/>
      <c r="N238" s="15"/>
      <c r="O238" s="15"/>
      <c r="P238" s="15"/>
      <c r="Q238" s="164"/>
      <c r="R238" s="22"/>
      <c r="S238" s="47">
        <f t="shared" si="7"/>
        <v>93</v>
      </c>
      <c r="T238" s="45" t="str">
        <f ca="1">IF(J238="","",HYPERLINK("http://www.hist-geo.com/Localiser/Departement/"&amp;Dept&amp;CHAR(45)&amp;TEXT(S238,"00")&amp;".php",VLOOKUP($S238,Régions!$A$4:$D$99,2,FALSE)))</f>
        <v>Seine-Saint-Denis</v>
      </c>
      <c r="U238" s="46">
        <f ca="1">IF(J238="","",VLOOKUP($S238,Régions!$A$4:$D$99,3,FALSE))</f>
        <v>12</v>
      </c>
      <c r="V238" s="152" t="str">
        <f ca="1">IF(J238="","",VLOOKUP($S238,Régions!$A$4:$D$99,4,FALSE))</f>
        <v>Paris - Ile de France</v>
      </c>
    </row>
    <row r="239" spans="1:27" ht="16.5">
      <c r="A239" s="161" t="s">
        <v>171</v>
      </c>
      <c r="B239" s="16" t="s">
        <v>0</v>
      </c>
      <c r="C239" s="73"/>
      <c r="D239" s="74"/>
      <c r="E239" s="75"/>
      <c r="F239" s="19" t="str">
        <f t="shared" si="6"/>
        <v/>
      </c>
      <c r="G239" s="20"/>
      <c r="H239" s="57"/>
      <c r="I239" s="80"/>
      <c r="J239" s="21">
        <v>30132</v>
      </c>
      <c r="K239" s="16"/>
      <c r="L239" s="141"/>
      <c r="M239" s="15"/>
      <c r="N239" s="15"/>
      <c r="O239" s="15"/>
      <c r="P239" s="58"/>
      <c r="Q239" s="164"/>
      <c r="R239" s="22"/>
      <c r="S239" s="47">
        <f t="shared" si="7"/>
        <v>30</v>
      </c>
      <c r="T239" s="45" t="str">
        <f ca="1">IF(J239="","",HYPERLINK("http://www.hist-geo.com/Localiser/Departement/"&amp;Dept&amp;CHAR(45)&amp;TEXT(S239,"00")&amp;".php",VLOOKUP($S239,Régions!$A$4:$D$99,2,FALSE)))</f>
        <v>Gard</v>
      </c>
      <c r="U239" s="46">
        <f ca="1">IF(J239="","",VLOOKUP($S239,Régions!$A$4:$D$99,3,FALSE))</f>
        <v>7</v>
      </c>
      <c r="V239" s="152" t="str">
        <f ca="1">IF(J239="","",VLOOKUP($S239,Régions!$A$4:$D$99,4,FALSE))</f>
        <v>Provence Alpes Côte d'Azur</v>
      </c>
    </row>
    <row r="240" spans="1:27" ht="16.5">
      <c r="A240" s="15" t="s">
        <v>17</v>
      </c>
      <c r="B240" s="16" t="s">
        <v>0</v>
      </c>
      <c r="C240" s="73"/>
      <c r="D240" s="74"/>
      <c r="E240" s="75"/>
      <c r="F240" s="19" t="str">
        <f t="shared" si="6"/>
        <v/>
      </c>
      <c r="G240" s="20"/>
      <c r="H240" s="57"/>
      <c r="I240" s="80"/>
      <c r="J240" s="21">
        <v>9100</v>
      </c>
      <c r="K240" s="16"/>
      <c r="L240" s="141"/>
      <c r="M240" s="15"/>
      <c r="N240" s="15"/>
      <c r="O240" s="15"/>
      <c r="P240" s="15"/>
      <c r="Q240" s="164"/>
      <c r="R240" s="22"/>
      <c r="S240" s="47">
        <f t="shared" si="7"/>
        <v>9</v>
      </c>
      <c r="T240" s="45" t="str">
        <f ca="1">IF(J240="","",HYPERLINK("http://www.hist-geo.com/Localiser/Departement/"&amp;Dept&amp;CHAR(45)&amp;TEXT(S240,"00")&amp;".php",VLOOKUP($S240,Régions!$A$4:$D$99,2,FALSE)))</f>
        <v>Ariège</v>
      </c>
      <c r="U240" s="46">
        <f ca="1">IF(J240="","",VLOOKUP($S240,Régions!$A$4:$D$99,3,FALSE))</f>
        <v>11</v>
      </c>
      <c r="V240" s="152" t="str">
        <f ca="1">IF(J240="","",VLOOKUP($S240,Régions!$A$4:$D$99,4,FALSE))</f>
        <v>Midi Pyrénnées -Languedoc Roussillon</v>
      </c>
      <c r="W240" s="108"/>
    </row>
    <row r="241" spans="1:27" ht="16.5">
      <c r="A241" s="15" t="s">
        <v>17</v>
      </c>
      <c r="B241" s="16" t="s">
        <v>0</v>
      </c>
      <c r="C241" s="73"/>
      <c r="D241" s="74"/>
      <c r="E241" s="75"/>
      <c r="F241" s="19" t="str">
        <f t="shared" si="6"/>
        <v/>
      </c>
      <c r="G241" s="20"/>
      <c r="H241" s="57"/>
      <c r="I241" s="80"/>
      <c r="J241" s="21">
        <v>95250</v>
      </c>
      <c r="K241" s="16"/>
      <c r="L241" s="139"/>
      <c r="M241" s="15"/>
      <c r="N241" s="15"/>
      <c r="O241" s="15"/>
      <c r="P241" s="58"/>
      <c r="Q241" s="164"/>
      <c r="R241" s="22"/>
      <c r="S241" s="47">
        <f t="shared" si="7"/>
        <v>95</v>
      </c>
      <c r="T241" s="45" t="str">
        <f ca="1">IF(J241="","",HYPERLINK("http://www.hist-geo.com/Localiser/Departement/"&amp;Dept&amp;CHAR(45)&amp;TEXT(S241,"00")&amp;".php",VLOOKUP($S241,Régions!$A$4:$D$99,2,FALSE)))</f>
        <v>Val-d-Oise</v>
      </c>
      <c r="U241" s="46">
        <f ca="1">IF(J241="","",VLOOKUP($S241,Régions!$A$4:$D$99,3,FALSE))</f>
        <v>12</v>
      </c>
      <c r="V241" s="152" t="str">
        <f ca="1">IF(J241="","",VLOOKUP($S241,Régions!$A$4:$D$99,4,FALSE))</f>
        <v>Paris - Ile de France</v>
      </c>
      <c r="W241" s="27"/>
      <c r="X241" s="108"/>
      <c r="Y241" s="108"/>
      <c r="Z241" s="108"/>
      <c r="AA241" s="108"/>
    </row>
    <row r="242" spans="1:27" s="108" customFormat="1" ht="16.5">
      <c r="A242" s="15" t="s">
        <v>17</v>
      </c>
      <c r="B242" s="16" t="s">
        <v>0</v>
      </c>
      <c r="C242" s="73"/>
      <c r="D242" s="74"/>
      <c r="E242" s="75"/>
      <c r="F242" s="19" t="str">
        <f t="shared" si="6"/>
        <v/>
      </c>
      <c r="G242" s="20"/>
      <c r="H242" s="57"/>
      <c r="I242" s="80"/>
      <c r="J242" s="21">
        <v>45110</v>
      </c>
      <c r="K242" s="16"/>
      <c r="L242" s="141"/>
      <c r="M242" s="15"/>
      <c r="N242" s="15"/>
      <c r="O242" s="15"/>
      <c r="P242" s="58"/>
      <c r="Q242" s="164"/>
      <c r="R242" s="104"/>
      <c r="S242" s="47">
        <f t="shared" si="7"/>
        <v>45</v>
      </c>
      <c r="T242" s="45" t="str">
        <f ca="1">IF(J242="","",HYPERLINK("http://www.hist-geo.com/Localiser/Departement/"&amp;Dept&amp;CHAR(45)&amp;TEXT(S242,"00")&amp;".php",VLOOKUP($S242,Régions!$A$4:$D$99,2,FALSE)))</f>
        <v>Loiret</v>
      </c>
      <c r="U242" s="46">
        <f ca="1">IF(J242="","",VLOOKUP($S242,Régions!$A$4:$D$99,3,FALSE))</f>
        <v>4</v>
      </c>
      <c r="V242" s="152" t="str">
        <f ca="1">IF(J242="","",VLOOKUP($S242,Régions!$A$4:$D$99,4,FALSE))</f>
        <v>Centre</v>
      </c>
      <c r="X242" s="24"/>
      <c r="Y242" s="24"/>
      <c r="Z242" s="24"/>
      <c r="AA242" s="24"/>
    </row>
    <row r="243" spans="1:27" ht="16.5">
      <c r="A243" s="15" t="s">
        <v>17</v>
      </c>
      <c r="B243" s="99" t="s">
        <v>0</v>
      </c>
      <c r="C243" s="73"/>
      <c r="D243" s="74"/>
      <c r="E243" s="75"/>
      <c r="F243" s="19" t="str">
        <f t="shared" si="6"/>
        <v/>
      </c>
      <c r="G243" s="20"/>
      <c r="H243" s="23"/>
      <c r="I243" s="80"/>
      <c r="J243" s="21">
        <v>89340</v>
      </c>
      <c r="K243" s="16"/>
      <c r="L243" s="141"/>
      <c r="M243" s="15"/>
      <c r="N243" s="15"/>
      <c r="O243" s="15"/>
      <c r="P243" s="58"/>
      <c r="Q243" s="164"/>
      <c r="R243" s="22"/>
      <c r="S243" s="47">
        <f t="shared" si="7"/>
        <v>89</v>
      </c>
      <c r="T243" s="45" t="str">
        <f ca="1">IF(J243="","",HYPERLINK("http://www.hist-geo.com/Localiser/Departement/"&amp;Dept&amp;CHAR(45)&amp;TEXT(S243,"00")&amp;".php",VLOOKUP($S243,Régions!$A$4:$D$99,2,FALSE)))</f>
        <v>Yonne</v>
      </c>
      <c r="U243" s="46">
        <f ca="1">IF(J243="","",VLOOKUP($S243,Régions!$A$4:$D$99,3,FALSE))</f>
        <v>5</v>
      </c>
      <c r="V243" s="152" t="str">
        <f ca="1">IF(J243="","",VLOOKUP($S243,Régions!$A$4:$D$99,4,FALSE))</f>
        <v>Bourgogne - Franche Comté - Territoire de Belfort - Haute Marne</v>
      </c>
      <c r="X243" s="108"/>
      <c r="Y243" s="108"/>
      <c r="Z243" s="108"/>
      <c r="AA243" s="108"/>
    </row>
    <row r="244" spans="1:27" ht="16.5">
      <c r="A244" s="15" t="s">
        <v>17</v>
      </c>
      <c r="B244" s="16" t="s">
        <v>0</v>
      </c>
      <c r="C244" s="73"/>
      <c r="D244" s="74"/>
      <c r="E244" s="75"/>
      <c r="F244" s="19" t="str">
        <f t="shared" si="6"/>
        <v/>
      </c>
      <c r="G244" s="20"/>
      <c r="H244" s="57"/>
      <c r="I244" s="80"/>
      <c r="J244" s="21">
        <v>29350</v>
      </c>
      <c r="K244" s="16"/>
      <c r="L244" s="141"/>
      <c r="M244" s="15"/>
      <c r="N244" s="15"/>
      <c r="O244" s="15"/>
      <c r="P244" s="15"/>
      <c r="Q244" s="164"/>
      <c r="R244" s="22"/>
      <c r="S244" s="47">
        <f t="shared" si="7"/>
        <v>29</v>
      </c>
      <c r="T244" s="45" t="str">
        <f ca="1">IF(J244="","",HYPERLINK("http://www.hist-geo.com/Localiser/Departement/"&amp;Dept&amp;CHAR(45)&amp;TEXT(S244,"00")&amp;".php",VLOOKUP($S244,Régions!$A$4:$D$99,2,FALSE)))</f>
        <v>Finistère</v>
      </c>
      <c r="U244" s="46">
        <f ca="1">IF(J244="","",VLOOKUP($S244,Régions!$A$4:$D$99,3,FALSE))</f>
        <v>3</v>
      </c>
      <c r="V244" s="152" t="str">
        <f ca="1">IF(J244="","",VLOOKUP($S244,Régions!$A$4:$D$99,4,FALSE))</f>
        <v>Bretagne - Pays de Loire</v>
      </c>
    </row>
    <row r="245" spans="1:27" ht="16.5">
      <c r="A245" s="15" t="s">
        <v>17</v>
      </c>
      <c r="B245" s="16" t="s">
        <v>0</v>
      </c>
      <c r="C245" s="73"/>
      <c r="D245" s="74"/>
      <c r="E245" s="75"/>
      <c r="F245" s="19" t="str">
        <f t="shared" si="6"/>
        <v/>
      </c>
      <c r="G245" s="20"/>
      <c r="H245" s="57"/>
      <c r="I245" s="80"/>
      <c r="J245" s="21">
        <v>33120</v>
      </c>
      <c r="K245" s="16"/>
      <c r="L245" s="141"/>
      <c r="M245" s="15"/>
      <c r="N245" s="15"/>
      <c r="O245" s="15"/>
      <c r="P245" s="58"/>
      <c r="Q245" s="164"/>
      <c r="R245" s="22"/>
      <c r="S245" s="47">
        <f t="shared" si="7"/>
        <v>33</v>
      </c>
      <c r="T245" s="45" t="str">
        <f ca="1">IF(J245="","",HYPERLINK("http://www.hist-geo.com/Localiser/Departement/"&amp;Dept&amp;CHAR(45)&amp;TEXT(S245,"00")&amp;".php",VLOOKUP($S245,Régions!$A$4:$D$99,2,FALSE)))</f>
        <v>Gironde</v>
      </c>
      <c r="U245" s="46">
        <f ca="1">IF(J245="","",VLOOKUP($S245,Régions!$A$4:$D$99,3,FALSE))</f>
        <v>9</v>
      </c>
      <c r="V245" s="152" t="str">
        <f ca="1">IF(J245="","",VLOOKUP($S245,Régions!$A$4:$D$99,4,FALSE))</f>
        <v>Aquitaine</v>
      </c>
    </row>
    <row r="246" spans="1:27" ht="16.5">
      <c r="A246" s="15" t="s">
        <v>17</v>
      </c>
      <c r="B246" s="16" t="s">
        <v>0</v>
      </c>
      <c r="C246" s="73"/>
      <c r="D246" s="74"/>
      <c r="E246" s="75"/>
      <c r="F246" s="19" t="str">
        <f t="shared" si="6"/>
        <v/>
      </c>
      <c r="G246" s="20"/>
      <c r="H246" s="57"/>
      <c r="I246" s="80"/>
      <c r="J246" s="21">
        <v>42190</v>
      </c>
      <c r="K246" s="16"/>
      <c r="L246" s="17"/>
      <c r="M246" s="15"/>
      <c r="N246" s="15"/>
      <c r="O246" s="15"/>
      <c r="P246" s="58"/>
      <c r="Q246" s="164"/>
      <c r="R246" s="22"/>
      <c r="S246" s="47">
        <f t="shared" si="7"/>
        <v>42</v>
      </c>
      <c r="T246" s="45" t="str">
        <f ca="1">IF(J246="","",HYPERLINK("http://www.hist-geo.com/Localiser/Departement/"&amp;Dept&amp;CHAR(45)&amp;TEXT(S246,"00")&amp;".php",VLOOKUP($S246,Régions!$A$4:$D$99,2,FALSE)))</f>
        <v>Loire</v>
      </c>
      <c r="U246" s="46">
        <f ca="1">IF(J246="","",VLOOKUP($S246,Régions!$A$4:$D$99,3,FALSE))</f>
        <v>6</v>
      </c>
      <c r="V246" s="152" t="str">
        <f ca="1">IF(J246="","",VLOOKUP($S246,Régions!$A$4:$D$99,4,FALSE))</f>
        <v>Rhône -  Alpes - Auvergne</v>
      </c>
    </row>
    <row r="247" spans="1:27" ht="16.5">
      <c r="A247" s="98" t="s">
        <v>164</v>
      </c>
      <c r="B247" s="99" t="s">
        <v>1</v>
      </c>
      <c r="C247" s="73"/>
      <c r="D247" s="74"/>
      <c r="E247" s="75"/>
      <c r="F247" s="101" t="str">
        <f t="shared" si="6"/>
        <v/>
      </c>
      <c r="G247" s="20"/>
      <c r="H247" s="57"/>
      <c r="I247" s="89"/>
      <c r="J247" s="102">
        <v>62800</v>
      </c>
      <c r="K247" s="99"/>
      <c r="L247" s="100"/>
      <c r="M247" s="98"/>
      <c r="N247" s="98"/>
      <c r="O247" s="98"/>
      <c r="P247" s="98"/>
      <c r="Q247" s="165"/>
      <c r="R247" s="22"/>
      <c r="S247" s="105">
        <f t="shared" si="7"/>
        <v>62</v>
      </c>
      <c r="T247" s="106" t="str">
        <f ca="1">IF(J247="","",HYPERLINK("http://www.hist-geo.com/Localiser/Departement/"&amp;Dept&amp;CHAR(45)&amp;TEXT(S247,"00")&amp;".php",VLOOKUP($S247,Régions!$A$4:$D$99,2,FALSE)))</f>
        <v>Pas-de-Calais</v>
      </c>
      <c r="U247" s="107">
        <f ca="1">IF(J247="","",VLOOKUP($S247,Régions!$A$4:$D$99,3,FALSE))</f>
        <v>1</v>
      </c>
      <c r="V247" s="153" t="str">
        <f ca="1">IF(J247="","",VLOOKUP($S247,Régions!$A$4:$D$99,4,FALSE))</f>
        <v>Nord</v>
      </c>
      <c r="W247" s="27"/>
    </row>
    <row r="248" spans="1:27" ht="16.5">
      <c r="A248" s="161" t="s">
        <v>171</v>
      </c>
      <c r="B248" s="16" t="s">
        <v>0</v>
      </c>
      <c r="C248" s="73"/>
      <c r="D248" s="74"/>
      <c r="E248" s="75"/>
      <c r="F248" s="19" t="str">
        <f t="shared" si="6"/>
        <v/>
      </c>
      <c r="G248" s="20"/>
      <c r="H248" s="23"/>
      <c r="I248" s="80"/>
      <c r="J248" s="21">
        <v>31140</v>
      </c>
      <c r="K248" s="16"/>
      <c r="L248" s="141"/>
      <c r="M248" s="15"/>
      <c r="N248" s="15"/>
      <c r="O248" s="15"/>
      <c r="P248" s="58"/>
      <c r="Q248" s="164"/>
      <c r="R248" s="22">
        <v>41165</v>
      </c>
      <c r="S248" s="47">
        <f t="shared" si="7"/>
        <v>31</v>
      </c>
      <c r="T248" s="45" t="str">
        <f ca="1">IF(J248="","",HYPERLINK("http://www.hist-geo.com/Localiser/Departement/"&amp;Dept&amp;CHAR(45)&amp;TEXT(S248,"00")&amp;".php",VLOOKUP($S248,Régions!$A$4:$D$99,2,FALSE)))</f>
        <v>Haute-Garonne</v>
      </c>
      <c r="U248" s="46">
        <f ca="1">IF(J248="","",VLOOKUP($S248,Régions!$A$4:$D$99,3,FALSE))</f>
        <v>11</v>
      </c>
      <c r="V248" s="152" t="str">
        <f ca="1">IF(J248="","",VLOOKUP($S248,Régions!$A$4:$D$99,4,FALSE))</f>
        <v>Midi Pyrénnées -Languedoc Roussillon</v>
      </c>
    </row>
    <row r="249" spans="1:27" ht="16.5">
      <c r="A249" s="98" t="s">
        <v>17</v>
      </c>
      <c r="B249" s="99" t="s">
        <v>0</v>
      </c>
      <c r="C249" s="73"/>
      <c r="D249" s="74"/>
      <c r="E249" s="75"/>
      <c r="F249" s="101" t="str">
        <f t="shared" si="6"/>
        <v/>
      </c>
      <c r="G249" s="20"/>
      <c r="H249" s="57"/>
      <c r="I249" s="89"/>
      <c r="J249" s="102">
        <v>71700</v>
      </c>
      <c r="K249" s="99"/>
      <c r="L249" s="140"/>
      <c r="M249" s="98"/>
      <c r="N249" s="98"/>
      <c r="O249" s="98"/>
      <c r="P249" s="98"/>
      <c r="Q249" s="165"/>
      <c r="R249" s="22"/>
      <c r="S249" s="105">
        <f t="shared" si="7"/>
        <v>71</v>
      </c>
      <c r="T249" s="106" t="str">
        <f ca="1">IF(J249="","",HYPERLINK("http://www.hist-geo.com/Localiser/Departement/"&amp;Dept&amp;CHAR(45)&amp;TEXT(S249,"00")&amp;".php",VLOOKUP($S249,Régions!$A$4:$D$99,2,FALSE)))</f>
        <v>Saône-et-Loire</v>
      </c>
      <c r="U249" s="107">
        <f ca="1">IF(J249="","",VLOOKUP($S249,Régions!$A$4:$D$99,3,FALSE))</f>
        <v>5</v>
      </c>
      <c r="V249" s="153" t="str">
        <f ca="1">IF(J249="","",VLOOKUP($S249,Régions!$A$4:$D$99,4,FALSE))</f>
        <v>Bourgogne - Franche Comté - Territoire de Belfort - Haute Marne</v>
      </c>
    </row>
    <row r="250" spans="1:27" ht="16.5">
      <c r="A250" s="15" t="s">
        <v>164</v>
      </c>
      <c r="B250" s="16" t="s">
        <v>1</v>
      </c>
      <c r="C250" s="73"/>
      <c r="D250" s="74"/>
      <c r="E250" s="75"/>
      <c r="F250" s="19" t="str">
        <f t="shared" si="6"/>
        <v/>
      </c>
      <c r="G250" s="20"/>
      <c r="H250" s="57"/>
      <c r="I250" s="80"/>
      <c r="J250" s="21">
        <v>71000</v>
      </c>
      <c r="K250" s="16"/>
      <c r="L250" s="141"/>
      <c r="M250" s="15"/>
      <c r="N250" s="15"/>
      <c r="O250" s="15"/>
      <c r="P250" s="15"/>
      <c r="Q250" s="164"/>
      <c r="R250" s="22"/>
      <c r="S250" s="47">
        <f t="shared" si="7"/>
        <v>71</v>
      </c>
      <c r="T250" s="45" t="str">
        <f ca="1">IF(J250="","",HYPERLINK("http://www.hist-geo.com/Localiser/Departement/"&amp;Dept&amp;CHAR(45)&amp;TEXT(S250,"00")&amp;".php",VLOOKUP($S250,Régions!$A$4:$D$99,2,FALSE)))</f>
        <v>Saône-et-Loire</v>
      </c>
      <c r="U250" s="46">
        <f ca="1">IF(J250="","",VLOOKUP($S250,Régions!$A$4:$D$99,3,FALSE))</f>
        <v>5</v>
      </c>
      <c r="V250" s="152" t="str">
        <f ca="1">IF(J250="","",VLOOKUP($S250,Régions!$A$4:$D$99,4,FALSE))</f>
        <v>Bourgogne - Franche Comté - Territoire de Belfort - Haute Marne</v>
      </c>
    </row>
    <row r="251" spans="1:27" ht="16.5">
      <c r="A251" s="15" t="s">
        <v>17</v>
      </c>
      <c r="B251" s="16" t="s">
        <v>0</v>
      </c>
      <c r="C251" s="73"/>
      <c r="D251" s="74"/>
      <c r="E251" s="75"/>
      <c r="F251" s="19" t="str">
        <f t="shared" si="6"/>
        <v/>
      </c>
      <c r="G251" s="20"/>
      <c r="H251" s="57"/>
      <c r="I251" s="80"/>
      <c r="J251" s="21">
        <v>75008</v>
      </c>
      <c r="K251" s="16"/>
      <c r="L251" s="139"/>
      <c r="M251" s="15"/>
      <c r="N251" s="15"/>
      <c r="O251" s="15"/>
      <c r="P251" s="15"/>
      <c r="Q251" s="164"/>
      <c r="R251" s="22"/>
      <c r="S251" s="47">
        <f t="shared" si="7"/>
        <v>75</v>
      </c>
      <c r="T251" s="45" t="str">
        <f ca="1">IF(J251="","",HYPERLINK("http://www.hist-geo.com/Localiser/Departement/"&amp;Dept&amp;CHAR(45)&amp;TEXT(S251,"00")&amp;".php",VLOOKUP($S251,Régions!$A$4:$D$99,2,FALSE)))</f>
        <v>Paris</v>
      </c>
      <c r="U251" s="46">
        <f ca="1">IF(J251="","",VLOOKUP($S251,Régions!$A$4:$D$99,3,FALSE))</f>
        <v>12</v>
      </c>
      <c r="V251" s="152" t="str">
        <f ca="1">IF(J251="","",VLOOKUP($S251,Régions!$A$4:$D$99,4,FALSE))</f>
        <v>Paris - Ile de France</v>
      </c>
    </row>
    <row r="252" spans="1:27" ht="16.5">
      <c r="A252" s="15" t="s">
        <v>17</v>
      </c>
      <c r="B252" s="16" t="s">
        <v>0</v>
      </c>
      <c r="C252" s="73"/>
      <c r="D252" s="74"/>
      <c r="E252" s="75"/>
      <c r="F252" s="19" t="str">
        <f t="shared" si="6"/>
        <v/>
      </c>
      <c r="G252" s="20"/>
      <c r="H252" s="57"/>
      <c r="I252" s="80"/>
      <c r="J252" s="21">
        <v>25000</v>
      </c>
      <c r="K252" s="16"/>
      <c r="L252" s="17"/>
      <c r="M252" s="15"/>
      <c r="N252" s="15"/>
      <c r="O252" s="15"/>
      <c r="P252" s="58"/>
      <c r="Q252" s="164"/>
      <c r="R252" s="104"/>
      <c r="S252" s="47">
        <f t="shared" si="7"/>
        <v>25</v>
      </c>
      <c r="T252" s="45" t="str">
        <f ca="1">IF(J252="","",HYPERLINK("http://www.hist-geo.com/Localiser/Departement/"&amp;Dept&amp;CHAR(45)&amp;TEXT(S252,"00")&amp;".php",VLOOKUP($S252,Régions!$A$4:$D$99,2,FALSE)))</f>
        <v>Doubs</v>
      </c>
      <c r="U252" s="46">
        <f ca="1">IF(J252="","",VLOOKUP($S252,Régions!$A$4:$D$99,3,FALSE))</f>
        <v>5</v>
      </c>
      <c r="V252" s="152" t="str">
        <f ca="1">IF(J252="","",VLOOKUP($S252,Régions!$A$4:$D$99,4,FALSE))</f>
        <v>Bourgogne - Franche Comté - Territoire de Belfort - Haute Marne</v>
      </c>
    </row>
    <row r="253" spans="1:27" ht="16.5">
      <c r="A253" s="15" t="s">
        <v>164</v>
      </c>
      <c r="B253" s="16" t="s">
        <v>1</v>
      </c>
      <c r="C253" s="73"/>
      <c r="D253" s="74"/>
      <c r="E253" s="75"/>
      <c r="F253" s="19" t="str">
        <f t="shared" si="6"/>
        <v/>
      </c>
      <c r="G253" s="20"/>
      <c r="H253" s="57"/>
      <c r="I253" s="80"/>
      <c r="J253" s="21">
        <v>33000</v>
      </c>
      <c r="K253" s="16"/>
      <c r="L253" s="141"/>
      <c r="M253" s="15"/>
      <c r="N253" s="15"/>
      <c r="O253" s="15"/>
      <c r="P253" s="58"/>
      <c r="Q253" s="164"/>
      <c r="R253" s="22"/>
      <c r="S253" s="47">
        <f t="shared" si="7"/>
        <v>33</v>
      </c>
      <c r="T253" s="45" t="str">
        <f ca="1">IF(J253="","",HYPERLINK("http://www.hist-geo.com/Localiser/Departement/"&amp;Dept&amp;CHAR(45)&amp;TEXT(S253,"00")&amp;".php",VLOOKUP($S253,Régions!$A$4:$D$99,2,FALSE)))</f>
        <v>Gironde</v>
      </c>
      <c r="U253" s="46">
        <f ca="1">IF(J253="","",VLOOKUP($S253,Régions!$A$4:$D$99,3,FALSE))</f>
        <v>9</v>
      </c>
      <c r="V253" s="152" t="str">
        <f ca="1">IF(J253="","",VLOOKUP($S253,Régions!$A$4:$D$99,4,FALSE))</f>
        <v>Aquitaine</v>
      </c>
      <c r="W253" s="108"/>
    </row>
    <row r="254" spans="1:27" ht="16.5">
      <c r="A254" s="15" t="s">
        <v>17</v>
      </c>
      <c r="B254" s="16" t="s">
        <v>0</v>
      </c>
      <c r="C254" s="73"/>
      <c r="D254" s="74"/>
      <c r="E254" s="75"/>
      <c r="F254" s="19" t="str">
        <f t="shared" si="6"/>
        <v/>
      </c>
      <c r="G254" s="20"/>
      <c r="H254" s="57"/>
      <c r="I254" s="80"/>
      <c r="J254" s="21">
        <v>77120</v>
      </c>
      <c r="K254" s="16"/>
      <c r="L254" s="141"/>
      <c r="M254" s="15"/>
      <c r="N254" s="15"/>
      <c r="O254" s="15"/>
      <c r="P254" s="15"/>
      <c r="Q254" s="164"/>
      <c r="R254" s="104"/>
      <c r="S254" s="47">
        <f t="shared" si="7"/>
        <v>77</v>
      </c>
      <c r="T254" s="45" t="str">
        <f ca="1">IF(J254="","",HYPERLINK("http://www.hist-geo.com/Localiser/Departement/"&amp;Dept&amp;CHAR(45)&amp;TEXT(S254,"00")&amp;".php",VLOOKUP($S254,Régions!$A$4:$D$99,2,FALSE)))</f>
        <v>Seine-et-Marne</v>
      </c>
      <c r="U254" s="46">
        <f ca="1">IF(J254="","",VLOOKUP($S254,Régions!$A$4:$D$99,3,FALSE))</f>
        <v>12</v>
      </c>
      <c r="V254" s="152" t="str">
        <f ca="1">IF(J254="","",VLOOKUP($S254,Régions!$A$4:$D$99,4,FALSE))</f>
        <v>Paris - Ile de France</v>
      </c>
      <c r="X254" s="108"/>
      <c r="Y254" s="108"/>
      <c r="Z254" s="108"/>
      <c r="AA254" s="108"/>
    </row>
    <row r="255" spans="1:27" s="108" customFormat="1" ht="16.5">
      <c r="A255" s="15" t="s">
        <v>17</v>
      </c>
      <c r="B255" s="16" t="s">
        <v>0</v>
      </c>
      <c r="C255" s="73"/>
      <c r="D255" s="74"/>
      <c r="E255" s="75"/>
      <c r="F255" s="19" t="str">
        <f t="shared" si="6"/>
        <v/>
      </c>
      <c r="G255" s="16"/>
      <c r="H255" s="58"/>
      <c r="I255" s="81"/>
      <c r="J255" s="15">
        <v>44500</v>
      </c>
      <c r="K255" s="16"/>
      <c r="L255" s="17"/>
      <c r="M255" s="15"/>
      <c r="N255" s="15"/>
      <c r="O255" s="15"/>
      <c r="P255" s="58"/>
      <c r="Q255" s="164"/>
      <c r="R255" s="22"/>
      <c r="S255" s="47">
        <f t="shared" si="7"/>
        <v>44</v>
      </c>
      <c r="T255" s="45" t="str">
        <f ca="1">IF(J255="","",HYPERLINK("http://www.hist-geo.com/Localiser/Departement/"&amp;Dept&amp;CHAR(45)&amp;TEXT(S255,"00")&amp;".php",VLOOKUP($S255,Régions!$A$4:$D$99,2,FALSE)))</f>
        <v>Loire-Atlantique</v>
      </c>
      <c r="U255" s="46">
        <f ca="1">IF(J255="","",VLOOKUP($S255,Régions!$A$4:$D$99,3,FALSE))</f>
        <v>3</v>
      </c>
      <c r="V255" s="152" t="str">
        <f ca="1">IF(J255="","",VLOOKUP($S255,Régions!$A$4:$D$99,4,FALSE))</f>
        <v>Bretagne - Pays de Loire</v>
      </c>
      <c r="W255" s="24"/>
      <c r="X255" s="24"/>
      <c r="Y255" s="24"/>
      <c r="Z255" s="24"/>
      <c r="AA255" s="24"/>
    </row>
    <row r="256" spans="1:27" ht="16.5">
      <c r="A256" s="15" t="s">
        <v>17</v>
      </c>
      <c r="B256" s="16" t="s">
        <v>0</v>
      </c>
      <c r="C256" s="73"/>
      <c r="D256" s="74"/>
      <c r="E256" s="75"/>
      <c r="F256" s="19" t="str">
        <f t="shared" si="6"/>
        <v/>
      </c>
      <c r="G256" s="16"/>
      <c r="H256" s="58"/>
      <c r="I256" s="81"/>
      <c r="J256" s="15">
        <v>78290</v>
      </c>
      <c r="K256" s="16"/>
      <c r="L256" s="141"/>
      <c r="M256" s="15"/>
      <c r="N256" s="15"/>
      <c r="O256" s="15"/>
      <c r="P256" s="15"/>
      <c r="Q256" s="164"/>
      <c r="R256" s="22"/>
      <c r="S256" s="47">
        <f t="shared" si="7"/>
        <v>78</v>
      </c>
      <c r="T256" s="45" t="str">
        <f ca="1">IF(J256="","",HYPERLINK("http://www.hist-geo.com/Localiser/Departement/"&amp;Dept&amp;CHAR(45)&amp;TEXT(S256,"00")&amp;".php",VLOOKUP($S256,Régions!$A$4:$D$99,2,FALSE)))</f>
        <v>Yvelines</v>
      </c>
      <c r="U256" s="46">
        <f ca="1">IF(J256="","",VLOOKUP($S256,Régions!$A$4:$D$99,3,FALSE))</f>
        <v>12</v>
      </c>
      <c r="V256" s="152" t="str">
        <f ca="1">IF(J256="","",VLOOKUP($S256,Régions!$A$4:$D$99,4,FALSE))</f>
        <v>Paris - Ile de France</v>
      </c>
    </row>
    <row r="257" spans="1:27" ht="16.5">
      <c r="A257" s="15" t="s">
        <v>17</v>
      </c>
      <c r="B257" s="16" t="s">
        <v>0</v>
      </c>
      <c r="C257" s="73"/>
      <c r="D257" s="74"/>
      <c r="E257" s="75"/>
      <c r="F257" s="19" t="str">
        <f t="shared" si="6"/>
        <v/>
      </c>
      <c r="G257" s="20"/>
      <c r="H257" s="57"/>
      <c r="I257" s="80"/>
      <c r="J257" s="21">
        <v>35400</v>
      </c>
      <c r="K257" s="16"/>
      <c r="L257" s="141"/>
      <c r="M257" s="15"/>
      <c r="N257" s="15"/>
      <c r="O257" s="15"/>
      <c r="P257" s="58"/>
      <c r="Q257" s="164"/>
      <c r="R257" s="22"/>
      <c r="S257" s="47">
        <f t="shared" si="7"/>
        <v>35</v>
      </c>
      <c r="T257" s="45" t="str">
        <f ca="1">IF(J257="","",HYPERLINK("http://www.hist-geo.com/Localiser/Departement/"&amp;Dept&amp;CHAR(45)&amp;TEXT(S257,"00")&amp;".php",VLOOKUP($S257,Régions!$A$4:$D$99,2,FALSE)))</f>
        <v>Ille-et-Vilaine</v>
      </c>
      <c r="U257" s="46">
        <f ca="1">IF(J257="","",VLOOKUP($S257,Régions!$A$4:$D$99,3,FALSE))</f>
        <v>3</v>
      </c>
      <c r="V257" s="152" t="str">
        <f ca="1">IF(J257="","",VLOOKUP($S257,Régions!$A$4:$D$99,4,FALSE))</f>
        <v>Bretagne - Pays de Loire</v>
      </c>
    </row>
    <row r="258" spans="1:27" ht="16.5">
      <c r="A258" s="15" t="s">
        <v>18</v>
      </c>
      <c r="B258" s="99" t="s">
        <v>0</v>
      </c>
      <c r="C258" s="73"/>
      <c r="D258" s="74"/>
      <c r="E258" s="75"/>
      <c r="F258" s="19" t="str">
        <f t="shared" si="6"/>
        <v/>
      </c>
      <c r="G258" s="16"/>
      <c r="H258" s="58"/>
      <c r="I258" s="81"/>
      <c r="J258" s="15">
        <v>75015</v>
      </c>
      <c r="K258" s="16"/>
      <c r="L258" s="144"/>
      <c r="M258" s="15"/>
      <c r="N258" s="15"/>
      <c r="O258" s="15"/>
      <c r="P258" s="58"/>
      <c r="Q258" s="164"/>
      <c r="R258" s="22"/>
      <c r="S258" s="47">
        <f t="shared" si="7"/>
        <v>75</v>
      </c>
      <c r="T258" s="45" t="str">
        <f ca="1">IF(J258="","",HYPERLINK("http://www.hist-geo.com/Localiser/Departement/"&amp;Dept&amp;CHAR(45)&amp;TEXT(S258,"00")&amp;".php",VLOOKUP($S258,Régions!$A$4:$D$99,2,FALSE)))</f>
        <v>Paris</v>
      </c>
      <c r="U258" s="46">
        <f ca="1">IF(J258="","",VLOOKUP($S258,Régions!$A$4:$D$99,3,FALSE))</f>
        <v>12</v>
      </c>
      <c r="V258" s="152" t="str">
        <f ca="1">IF(J258="","",VLOOKUP($S258,Régions!$A$4:$D$99,4,FALSE))</f>
        <v>Paris - Ile de France</v>
      </c>
    </row>
    <row r="259" spans="1:27" ht="16.5">
      <c r="A259" s="15" t="s">
        <v>17</v>
      </c>
      <c r="B259" s="16" t="s">
        <v>0</v>
      </c>
      <c r="C259" s="73"/>
      <c r="D259" s="74"/>
      <c r="E259" s="75"/>
      <c r="F259" s="19" t="str">
        <f t="shared" si="6"/>
        <v/>
      </c>
      <c r="G259" s="20"/>
      <c r="H259" s="57"/>
      <c r="I259" s="80"/>
      <c r="J259" s="21">
        <v>77170</v>
      </c>
      <c r="K259" s="16"/>
      <c r="L259" s="141"/>
      <c r="M259" s="15"/>
      <c r="N259" s="15"/>
      <c r="O259" s="15"/>
      <c r="P259" s="15"/>
      <c r="Q259" s="164"/>
      <c r="R259" s="22"/>
      <c r="S259" s="47">
        <f t="shared" si="7"/>
        <v>77</v>
      </c>
      <c r="T259" s="45" t="str">
        <f ca="1">IF(J259="","",HYPERLINK("http://www.hist-geo.com/Localiser/Departement/"&amp;Dept&amp;CHAR(45)&amp;TEXT(S259,"00")&amp;".php",VLOOKUP($S259,Régions!$A$4:$D$99,2,FALSE)))</f>
        <v>Seine-et-Marne</v>
      </c>
      <c r="U259" s="46">
        <f ca="1">IF(J259="","",VLOOKUP($S259,Régions!$A$4:$D$99,3,FALSE))</f>
        <v>12</v>
      </c>
      <c r="V259" s="152" t="str">
        <f ca="1">IF(J259="","",VLOOKUP($S259,Régions!$A$4:$D$99,4,FALSE))</f>
        <v>Paris - Ile de France</v>
      </c>
    </row>
    <row r="260" spans="1:27" ht="16.5">
      <c r="A260" s="98" t="s">
        <v>17</v>
      </c>
      <c r="B260" s="99" t="s">
        <v>0</v>
      </c>
      <c r="C260" s="73"/>
      <c r="D260" s="74"/>
      <c r="E260" s="75"/>
      <c r="F260" s="101" t="str">
        <f t="shared" si="6"/>
        <v/>
      </c>
      <c r="G260" s="20"/>
      <c r="H260" s="57"/>
      <c r="I260" s="89"/>
      <c r="J260" s="102">
        <v>69110</v>
      </c>
      <c r="K260" s="99"/>
      <c r="L260" s="100"/>
      <c r="M260" s="98"/>
      <c r="N260" s="98"/>
      <c r="O260" s="98"/>
      <c r="P260" s="124"/>
      <c r="Q260" s="165"/>
      <c r="R260" s="22">
        <v>41039</v>
      </c>
      <c r="S260" s="105">
        <f t="shared" si="7"/>
        <v>69</v>
      </c>
      <c r="T260" s="106" t="str">
        <f ca="1">IF(J260="","",HYPERLINK("http://www.hist-geo.com/Localiser/Departement/"&amp;Dept&amp;CHAR(45)&amp;TEXT(S260,"00")&amp;".php",VLOOKUP($S260,Régions!$A$4:$D$99,2,FALSE)))</f>
        <v>Rhône</v>
      </c>
      <c r="U260" s="107">
        <f ca="1">IF(J260="","",VLOOKUP($S260,Régions!$A$4:$D$99,3,FALSE))</f>
        <v>6</v>
      </c>
      <c r="V260" s="153" t="str">
        <f ca="1">IF(J260="","",VLOOKUP($S260,Régions!$A$4:$D$99,4,FALSE))</f>
        <v>Rhône -  Alpes - Auvergne</v>
      </c>
    </row>
    <row r="261" spans="1:27" ht="16.5">
      <c r="A261" s="15" t="s">
        <v>17</v>
      </c>
      <c r="B261" s="16" t="s">
        <v>0</v>
      </c>
      <c r="C261" s="73"/>
      <c r="D261" s="74"/>
      <c r="E261" s="75"/>
      <c r="F261" s="19" t="str">
        <f t="shared" si="6"/>
        <v/>
      </c>
      <c r="G261" s="20"/>
      <c r="H261" s="23"/>
      <c r="I261" s="80"/>
      <c r="J261" s="21">
        <v>27110</v>
      </c>
      <c r="K261" s="16"/>
      <c r="L261" s="141"/>
      <c r="M261" s="15"/>
      <c r="N261" s="15"/>
      <c r="O261" s="15"/>
      <c r="P261" s="58"/>
      <c r="Q261" s="164"/>
      <c r="R261" s="22">
        <v>41290</v>
      </c>
      <c r="S261" s="47">
        <f t="shared" si="7"/>
        <v>27</v>
      </c>
      <c r="T261" s="45" t="str">
        <f ca="1">IF(J261="","",HYPERLINK("http://www.hist-geo.com/Localiser/Departement/"&amp;Dept&amp;CHAR(45)&amp;TEXT(S261,"00")&amp;".php",VLOOKUP($S261,Régions!$A$4:$D$99,2,FALSE)))</f>
        <v>Eure</v>
      </c>
      <c r="U261" s="46">
        <f ca="1">IF(J261="","",VLOOKUP($S261,Régions!$A$4:$D$99,3,FALSE))</f>
        <v>2</v>
      </c>
      <c r="V261" s="152" t="str">
        <f ca="1">IF(J261="","",VLOOKUP($S261,Régions!$A$4:$D$99,4,FALSE))</f>
        <v>Basse et Haute Normandie</v>
      </c>
    </row>
    <row r="262" spans="1:27" ht="16.5">
      <c r="A262" s="15" t="s">
        <v>17</v>
      </c>
      <c r="B262" s="16" t="s">
        <v>0</v>
      </c>
      <c r="C262" s="73"/>
      <c r="D262" s="74"/>
      <c r="E262" s="75"/>
      <c r="F262" s="19" t="str">
        <f t="shared" si="6"/>
        <v/>
      </c>
      <c r="G262" s="20"/>
      <c r="H262" s="57"/>
      <c r="I262" s="80"/>
      <c r="J262" s="21">
        <v>93370</v>
      </c>
      <c r="K262" s="16"/>
      <c r="L262" s="139"/>
      <c r="M262" s="15"/>
      <c r="N262" s="15"/>
      <c r="O262" s="15"/>
      <c r="P262" s="15"/>
      <c r="Q262" s="164"/>
      <c r="R262" s="22"/>
      <c r="S262" s="47">
        <f t="shared" si="7"/>
        <v>93</v>
      </c>
      <c r="T262" s="45" t="str">
        <f ca="1">IF(J262="","",HYPERLINK("http://www.hist-geo.com/Localiser/Departement/"&amp;Dept&amp;CHAR(45)&amp;TEXT(S262,"00")&amp;".php",VLOOKUP($S262,Régions!$A$4:$D$99,2,FALSE)))</f>
        <v>Seine-Saint-Denis</v>
      </c>
      <c r="U262" s="46">
        <f ca="1">IF(J262="","",VLOOKUP($S262,Régions!$A$4:$D$99,3,FALSE))</f>
        <v>12</v>
      </c>
      <c r="V262" s="152" t="str">
        <f ca="1">IF(J262="","",VLOOKUP($S262,Régions!$A$4:$D$99,4,FALSE))</f>
        <v>Paris - Ile de France</v>
      </c>
    </row>
    <row r="263" spans="1:27" ht="16.5">
      <c r="A263" s="15" t="s">
        <v>17</v>
      </c>
      <c r="B263" s="16" t="s">
        <v>1</v>
      </c>
      <c r="C263" s="73"/>
      <c r="D263" s="74"/>
      <c r="E263" s="75"/>
      <c r="F263" s="19" t="str">
        <f t="shared" si="6"/>
        <v/>
      </c>
      <c r="G263" s="20"/>
      <c r="H263" s="57"/>
      <c r="I263" s="80"/>
      <c r="J263" s="21">
        <v>76110</v>
      </c>
      <c r="K263" s="16"/>
      <c r="L263" s="17"/>
      <c r="M263" s="15"/>
      <c r="N263" s="15"/>
      <c r="O263" s="15"/>
      <c r="P263" s="58"/>
      <c r="Q263" s="164"/>
      <c r="R263" s="22">
        <v>40955</v>
      </c>
      <c r="S263" s="47">
        <f t="shared" si="7"/>
        <v>76</v>
      </c>
      <c r="T263" s="45" t="str">
        <f ca="1">IF(J263="","",HYPERLINK("http://www.hist-geo.com/Localiser/Departement/"&amp;Dept&amp;CHAR(45)&amp;TEXT(S263,"00")&amp;".php",VLOOKUP($S263,Régions!$A$4:$D$99,2,FALSE)))</f>
        <v>Seine-Maritime</v>
      </c>
      <c r="U263" s="46">
        <f ca="1">IF(J263="","",VLOOKUP($S263,Régions!$A$4:$D$99,3,FALSE))</f>
        <v>2</v>
      </c>
      <c r="V263" s="152" t="str">
        <f ca="1">IF(J263="","",VLOOKUP($S263,Régions!$A$4:$D$99,4,FALSE))</f>
        <v>Basse et Haute Normandie</v>
      </c>
    </row>
    <row r="264" spans="1:27" ht="16.5">
      <c r="A264" s="15" t="s">
        <v>164</v>
      </c>
      <c r="B264" s="16" t="s">
        <v>1</v>
      </c>
      <c r="C264" s="73"/>
      <c r="D264" s="74"/>
      <c r="E264" s="75"/>
      <c r="F264" s="19" t="str">
        <f t="shared" si="6"/>
        <v/>
      </c>
      <c r="G264" s="20"/>
      <c r="H264" s="57"/>
      <c r="I264" s="80"/>
      <c r="J264" s="21">
        <v>94380</v>
      </c>
      <c r="K264" s="16"/>
      <c r="L264" s="139"/>
      <c r="M264" s="15"/>
      <c r="N264" s="15"/>
      <c r="O264" s="15"/>
      <c r="P264" s="15"/>
      <c r="Q264" s="164"/>
      <c r="R264" s="22"/>
      <c r="S264" s="47">
        <f t="shared" si="7"/>
        <v>94</v>
      </c>
      <c r="T264" s="45" t="str">
        <f ca="1">IF(J264="","",HYPERLINK("http://www.hist-geo.com/Localiser/Departement/"&amp;Dept&amp;CHAR(45)&amp;TEXT(S264,"00")&amp;".php",VLOOKUP($S264,Régions!$A$4:$D$99,2,FALSE)))</f>
        <v>Val-de-Marne</v>
      </c>
      <c r="U264" s="46">
        <f ca="1">IF(J264="","",VLOOKUP($S264,Régions!$A$4:$D$99,3,FALSE))</f>
        <v>12</v>
      </c>
      <c r="V264" s="152" t="str">
        <f ca="1">IF(J264="","",VLOOKUP($S264,Régions!$A$4:$D$99,4,FALSE))</f>
        <v>Paris - Ile de France</v>
      </c>
    </row>
    <row r="265" spans="1:27" s="33" customFormat="1" ht="16.5">
      <c r="A265" s="15" t="s">
        <v>17</v>
      </c>
      <c r="B265" s="16" t="s">
        <v>0</v>
      </c>
      <c r="C265" s="73"/>
      <c r="D265" s="74"/>
      <c r="E265" s="75"/>
      <c r="F265" s="19" t="str">
        <f t="shared" si="6"/>
        <v/>
      </c>
      <c r="G265" s="20"/>
      <c r="H265" s="57"/>
      <c r="I265" s="80"/>
      <c r="J265" s="21">
        <v>42410</v>
      </c>
      <c r="K265" s="16"/>
      <c r="L265" s="141"/>
      <c r="M265" s="15"/>
      <c r="N265" s="15"/>
      <c r="O265" s="15"/>
      <c r="P265" s="58"/>
      <c r="Q265" s="164"/>
      <c r="R265" s="104"/>
      <c r="S265" s="47">
        <f t="shared" si="7"/>
        <v>42</v>
      </c>
      <c r="T265" s="45" t="str">
        <f ca="1">IF(J265="","",HYPERLINK("http://www.hist-geo.com/Localiser/Departement/"&amp;Dept&amp;CHAR(45)&amp;TEXT(S265,"00")&amp;".php",VLOOKUP($S265,Régions!$A$4:$D$99,2,FALSE)))</f>
        <v>Loire</v>
      </c>
      <c r="U265" s="46">
        <f ca="1">IF(J265="","",VLOOKUP($S265,Régions!$A$4:$D$99,3,FALSE))</f>
        <v>6</v>
      </c>
      <c r="V265" s="152" t="str">
        <f ca="1">IF(J265="","",VLOOKUP($S265,Régions!$A$4:$D$99,4,FALSE))</f>
        <v>Rhône -  Alpes - Auvergne</v>
      </c>
      <c r="W265" s="24"/>
      <c r="X265" s="24"/>
      <c r="Y265" s="24"/>
      <c r="Z265" s="24"/>
      <c r="AA265" s="24"/>
    </row>
    <row r="266" spans="1:27" ht="16.5">
      <c r="A266" s="15" t="s">
        <v>17</v>
      </c>
      <c r="B266" s="16" t="s">
        <v>0</v>
      </c>
      <c r="C266" s="73"/>
      <c r="D266" s="74"/>
      <c r="E266" s="75"/>
      <c r="F266" s="19" t="str">
        <f t="shared" si="6"/>
        <v/>
      </c>
      <c r="G266" s="20"/>
      <c r="H266" s="57"/>
      <c r="I266" s="80"/>
      <c r="J266" s="21">
        <v>71000</v>
      </c>
      <c r="K266" s="16"/>
      <c r="L266" s="141"/>
      <c r="M266" s="15"/>
      <c r="N266" s="15"/>
      <c r="O266" s="15"/>
      <c r="P266" s="58"/>
      <c r="Q266" s="164"/>
      <c r="R266" s="22">
        <v>40918</v>
      </c>
      <c r="S266" s="47">
        <f t="shared" si="7"/>
        <v>71</v>
      </c>
      <c r="T266" s="45" t="str">
        <f ca="1">IF(J266="","",HYPERLINK("http://www.hist-geo.com/Localiser/Departement/"&amp;Dept&amp;CHAR(45)&amp;TEXT(S266,"00")&amp;".php",VLOOKUP($S266,Régions!$A$4:$D$99,2,FALSE)))</f>
        <v>Saône-et-Loire</v>
      </c>
      <c r="U266" s="46">
        <f ca="1">IF(J266="","",VLOOKUP($S266,Régions!$A$4:$D$99,3,FALSE))</f>
        <v>5</v>
      </c>
      <c r="V266" s="152" t="str">
        <f ca="1">IF(J266="","",VLOOKUP($S266,Régions!$A$4:$D$99,4,FALSE))</f>
        <v>Bourgogne - Franche Comté - Territoire de Belfort - Haute Marne</v>
      </c>
    </row>
    <row r="267" spans="1:27" ht="16.5">
      <c r="A267" s="15" t="s">
        <v>17</v>
      </c>
      <c r="B267" s="16" t="s">
        <v>0</v>
      </c>
      <c r="C267" s="73"/>
      <c r="D267" s="74"/>
      <c r="E267" s="75"/>
      <c r="F267" s="19" t="str">
        <f t="shared" si="6"/>
        <v/>
      </c>
      <c r="G267" s="20"/>
      <c r="H267" s="57"/>
      <c r="I267" s="80"/>
      <c r="J267" s="21">
        <v>63600</v>
      </c>
      <c r="K267" s="16"/>
      <c r="L267" s="141"/>
      <c r="M267" s="15"/>
      <c r="N267" s="15"/>
      <c r="O267" s="15"/>
      <c r="P267" s="58"/>
      <c r="Q267" s="164"/>
      <c r="R267" s="22"/>
      <c r="S267" s="47">
        <f t="shared" si="7"/>
        <v>63</v>
      </c>
      <c r="T267" s="45" t="str">
        <f ca="1">IF(J267="","",HYPERLINK("http://www.hist-geo.com/Localiser/Departement/"&amp;Dept&amp;CHAR(45)&amp;TEXT(S267,"00")&amp;".php",VLOOKUP($S267,Régions!$A$4:$D$99,2,FALSE)))</f>
        <v>Puy-de-Dôme</v>
      </c>
      <c r="U267" s="46">
        <f ca="1">IF(J267="","",VLOOKUP($S267,Régions!$A$4:$D$99,3,FALSE))</f>
        <v>6</v>
      </c>
      <c r="V267" s="152" t="str">
        <f ca="1">IF(J267="","",VLOOKUP($S267,Régions!$A$4:$D$99,4,FALSE))</f>
        <v>Rhône -  Alpes - Auvergne</v>
      </c>
      <c r="W267" s="108"/>
    </row>
    <row r="268" spans="1:27" ht="16.5">
      <c r="A268" s="15" t="s">
        <v>17</v>
      </c>
      <c r="B268" s="16" t="s">
        <v>0</v>
      </c>
      <c r="C268" s="73"/>
      <c r="D268" s="74"/>
      <c r="E268" s="75"/>
      <c r="F268" s="19" t="str">
        <f t="shared" ref="F268:F300" si="8">IF(E268="","",YEAR($A$9)-YEAR(E268))</f>
        <v/>
      </c>
      <c r="G268" s="20"/>
      <c r="H268" s="57"/>
      <c r="I268" s="80"/>
      <c r="J268" s="21">
        <v>25500</v>
      </c>
      <c r="K268" s="16"/>
      <c r="L268" s="17"/>
      <c r="M268" s="15"/>
      <c r="N268" s="15"/>
      <c r="O268" s="15"/>
      <c r="P268" s="15"/>
      <c r="Q268" s="164"/>
      <c r="R268" s="22"/>
      <c r="S268" s="47">
        <f t="shared" ref="S268:S300" si="9">IF(J268="","",IF(LEN(J268)=4,VALUE(LEFT(J268,1)),VALUE(LEFT(J268,2))))</f>
        <v>25</v>
      </c>
      <c r="T268" s="45" t="str">
        <f ca="1">IF(J268="","",HYPERLINK("http://www.hist-geo.com/Localiser/Departement/"&amp;Dept&amp;CHAR(45)&amp;TEXT(S268,"00")&amp;".php",VLOOKUP($S268,Régions!$A$4:$D$99,2,FALSE)))</f>
        <v>Doubs</v>
      </c>
      <c r="U268" s="46">
        <f ca="1">IF(J268="","",VLOOKUP($S268,Régions!$A$4:$D$99,3,FALSE))</f>
        <v>5</v>
      </c>
      <c r="V268" s="152" t="str">
        <f ca="1">IF(J268="","",VLOOKUP($S268,Régions!$A$4:$D$99,4,FALSE))</f>
        <v>Bourgogne - Franche Comté - Territoire de Belfort - Haute Marne</v>
      </c>
      <c r="X268" s="108"/>
      <c r="Y268" s="108"/>
      <c r="Z268" s="108"/>
      <c r="AA268" s="108"/>
    </row>
    <row r="269" spans="1:27" ht="16.5">
      <c r="A269" s="15" t="s">
        <v>17</v>
      </c>
      <c r="B269" s="16" t="s">
        <v>0</v>
      </c>
      <c r="C269" s="73"/>
      <c r="D269" s="74"/>
      <c r="E269" s="75"/>
      <c r="F269" s="19" t="str">
        <f t="shared" si="8"/>
        <v/>
      </c>
      <c r="G269" s="20"/>
      <c r="H269" s="57"/>
      <c r="I269" s="80"/>
      <c r="J269" s="21">
        <v>28160</v>
      </c>
      <c r="K269" s="16"/>
      <c r="L269" s="141"/>
      <c r="M269" s="15"/>
      <c r="N269" s="15"/>
      <c r="O269" s="15"/>
      <c r="P269" s="58"/>
      <c r="Q269" s="164"/>
      <c r="R269" s="22"/>
      <c r="S269" s="47">
        <f t="shared" si="9"/>
        <v>28</v>
      </c>
      <c r="T269" s="45" t="str">
        <f ca="1">IF(J269="","",HYPERLINK("http://www.hist-geo.com/Localiser/Departement/"&amp;Dept&amp;CHAR(45)&amp;TEXT(S269,"00")&amp;".php",VLOOKUP($S269,Régions!$A$4:$D$99,2,FALSE)))</f>
        <v>Eure-et-Loir</v>
      </c>
      <c r="U269" s="46">
        <f ca="1">IF(J269="","",VLOOKUP($S269,Régions!$A$4:$D$99,3,FALSE))</f>
        <v>4</v>
      </c>
      <c r="V269" s="152" t="str">
        <f ca="1">IF(J269="","",VLOOKUP($S269,Régions!$A$4:$D$99,4,FALSE))</f>
        <v>Centre</v>
      </c>
    </row>
    <row r="270" spans="1:27" ht="16.5">
      <c r="A270" s="15" t="s">
        <v>17</v>
      </c>
      <c r="B270" s="16" t="s">
        <v>0</v>
      </c>
      <c r="C270" s="73"/>
      <c r="D270" s="74"/>
      <c r="E270" s="75"/>
      <c r="F270" s="19" t="str">
        <f t="shared" si="8"/>
        <v/>
      </c>
      <c r="G270" s="16"/>
      <c r="H270" s="58"/>
      <c r="I270" s="81"/>
      <c r="J270" s="15">
        <v>77390</v>
      </c>
      <c r="K270" s="16"/>
      <c r="L270" s="141"/>
      <c r="M270" s="15"/>
      <c r="N270" s="15"/>
      <c r="O270" s="15"/>
      <c r="P270" s="15"/>
      <c r="Q270" s="164"/>
      <c r="R270" s="22">
        <v>40799</v>
      </c>
      <c r="S270" s="47">
        <f t="shared" si="9"/>
        <v>77</v>
      </c>
      <c r="T270" s="45" t="str">
        <f ca="1">IF(J270="","",HYPERLINK("http://www.hist-geo.com/Localiser/Departement/"&amp;Dept&amp;CHAR(45)&amp;TEXT(S270,"00")&amp;".php",VLOOKUP($S270,Régions!$A$4:$D$99,2,FALSE)))</f>
        <v>Seine-et-Marne</v>
      </c>
      <c r="U270" s="46">
        <f ca="1">IF(J270="","",VLOOKUP($S270,Régions!$A$4:$D$99,3,FALSE))</f>
        <v>12</v>
      </c>
      <c r="V270" s="152" t="str">
        <f ca="1">IF(J270="","",VLOOKUP($S270,Régions!$A$4:$D$99,4,FALSE))</f>
        <v>Paris - Ile de France</v>
      </c>
    </row>
    <row r="271" spans="1:27" ht="16.5">
      <c r="A271" s="15"/>
      <c r="B271" s="16"/>
      <c r="C271" s="17"/>
      <c r="D271" s="18"/>
      <c r="E271" s="54"/>
      <c r="F271" s="19" t="str">
        <f t="shared" si="8"/>
        <v/>
      </c>
      <c r="G271" s="20"/>
      <c r="H271" s="57"/>
      <c r="I271" s="80"/>
      <c r="J271" s="21"/>
      <c r="K271" s="16"/>
      <c r="L271" s="141"/>
      <c r="M271" s="15"/>
      <c r="N271" s="15"/>
      <c r="O271" s="15"/>
      <c r="P271" s="58"/>
      <c r="Q271" s="164"/>
      <c r="R271" s="22"/>
      <c r="S271" s="47" t="str">
        <f t="shared" si="9"/>
        <v/>
      </c>
      <c r="T271" s="45" t="str">
        <f ca="1">IF(J271="","",HYPERLINK("http://www.hist-geo.com/Localiser/Departement/"&amp;Dept&amp;CHAR(45)&amp;TEXT(S271,"00")&amp;".php",VLOOKUP($S271,Régions!$A$4:$D$99,2,FALSE)))</f>
        <v/>
      </c>
      <c r="U271" s="46" t="str">
        <f ca="1">IF(J271="","",VLOOKUP($S271,Régions!$A$4:$D$99,3,FALSE))</f>
        <v/>
      </c>
      <c r="V271" s="152" t="str">
        <f ca="1">IF(J271="","",VLOOKUP($S271,Régions!$A$4:$D$99,4,FALSE))</f>
        <v/>
      </c>
    </row>
    <row r="272" spans="1:27" ht="16.5">
      <c r="A272" s="15"/>
      <c r="B272" s="16"/>
      <c r="C272" s="17"/>
      <c r="D272" s="17"/>
      <c r="E272" s="55"/>
      <c r="F272" s="19" t="str">
        <f t="shared" si="8"/>
        <v/>
      </c>
      <c r="G272" s="16"/>
      <c r="H272" s="15"/>
      <c r="I272" s="81"/>
      <c r="J272" s="15"/>
      <c r="K272" s="16"/>
      <c r="L272" s="17"/>
      <c r="M272" s="15"/>
      <c r="N272" s="15"/>
      <c r="O272" s="15"/>
      <c r="P272" s="16"/>
      <c r="Q272" s="164"/>
      <c r="R272" s="22"/>
      <c r="S272" s="47" t="str">
        <f t="shared" si="9"/>
        <v/>
      </c>
      <c r="T272" s="45" t="str">
        <f ca="1">IF(J272="","",HYPERLINK("http://www.hist-geo.com/Localiser/Departement/"&amp;Dept&amp;CHAR(45)&amp;TEXT(S272,"00")&amp;".php",VLOOKUP($S272,Régions!$A$4:$D$99,2,FALSE)))</f>
        <v/>
      </c>
      <c r="U272" s="46" t="str">
        <f ca="1">IF(J272="","",VLOOKUP($S272,Régions!$A$4:$D$99,3,FALSE))</f>
        <v/>
      </c>
      <c r="V272" s="152" t="str">
        <f ca="1">IF(J272="","",VLOOKUP($S272,Régions!$A$4:$D$99,4,FALSE))</f>
        <v/>
      </c>
    </row>
    <row r="273" spans="1:22" ht="16.5">
      <c r="A273" s="15"/>
      <c r="B273" s="16"/>
      <c r="C273" s="17"/>
      <c r="D273" s="17"/>
      <c r="E273" s="55"/>
      <c r="F273" s="19" t="str">
        <f t="shared" si="8"/>
        <v/>
      </c>
      <c r="G273" s="16"/>
      <c r="H273" s="15"/>
      <c r="I273" s="81"/>
      <c r="J273" s="15"/>
      <c r="K273" s="16"/>
      <c r="L273" s="17"/>
      <c r="M273" s="15"/>
      <c r="N273" s="15"/>
      <c r="O273" s="15"/>
      <c r="P273" s="16"/>
      <c r="Q273" s="164"/>
      <c r="R273" s="22"/>
      <c r="S273" s="47" t="str">
        <f t="shared" si="9"/>
        <v/>
      </c>
      <c r="T273" s="45" t="str">
        <f ca="1">IF(J273="","",HYPERLINK("http://www.hist-geo.com/Localiser/Departement/"&amp;Dept&amp;CHAR(45)&amp;TEXT(S273,"00")&amp;".php",VLOOKUP($S273,Régions!$A$4:$D$99,2,FALSE)))</f>
        <v/>
      </c>
      <c r="U273" s="46" t="str">
        <f ca="1">IF(J273="","",VLOOKUP($S273,Régions!$A$4:$D$99,3,FALSE))</f>
        <v/>
      </c>
      <c r="V273" s="152" t="str">
        <f ca="1">IF(J273="","",VLOOKUP($S273,Régions!$A$4:$D$99,4,FALSE))</f>
        <v/>
      </c>
    </row>
    <row r="274" spans="1:22" ht="16.5">
      <c r="A274" s="15"/>
      <c r="B274" s="16"/>
      <c r="C274" s="17"/>
      <c r="D274" s="17"/>
      <c r="E274" s="55"/>
      <c r="F274" s="19" t="str">
        <f t="shared" si="8"/>
        <v/>
      </c>
      <c r="G274" s="16"/>
      <c r="H274" s="15"/>
      <c r="I274" s="81"/>
      <c r="J274" s="15"/>
      <c r="K274" s="16"/>
      <c r="L274" s="17"/>
      <c r="M274" s="15"/>
      <c r="N274" s="15"/>
      <c r="O274" s="15"/>
      <c r="P274" s="16"/>
      <c r="Q274" s="164"/>
      <c r="R274" s="22"/>
      <c r="S274" s="47" t="str">
        <f t="shared" si="9"/>
        <v/>
      </c>
      <c r="T274" s="45" t="str">
        <f ca="1">IF(J274="","",HYPERLINK("http://www.hist-geo.com/Localiser/Departement/"&amp;Dept&amp;CHAR(45)&amp;TEXT(S274,"00")&amp;".php",VLOOKUP($S274,Régions!$A$4:$D$99,2,FALSE)))</f>
        <v/>
      </c>
      <c r="U274" s="46" t="str">
        <f ca="1">IF(J274="","",VLOOKUP($S274,Régions!$A$4:$D$99,3,FALSE))</f>
        <v/>
      </c>
      <c r="V274" s="152" t="str">
        <f ca="1">IF(J274="","",VLOOKUP($S274,Régions!$A$4:$D$99,4,FALSE))</f>
        <v/>
      </c>
    </row>
    <row r="275" spans="1:22" ht="16.5">
      <c r="A275" s="15"/>
      <c r="B275" s="16"/>
      <c r="C275" s="17"/>
      <c r="D275" s="17"/>
      <c r="E275" s="55"/>
      <c r="F275" s="19" t="str">
        <f t="shared" si="8"/>
        <v/>
      </c>
      <c r="G275" s="16"/>
      <c r="H275" s="15"/>
      <c r="I275" s="81"/>
      <c r="J275" s="15"/>
      <c r="K275" s="16"/>
      <c r="L275" s="17"/>
      <c r="M275" s="15"/>
      <c r="N275" s="15"/>
      <c r="O275" s="15"/>
      <c r="P275" s="16"/>
      <c r="Q275" s="164"/>
      <c r="R275" s="22">
        <v>41166</v>
      </c>
      <c r="S275" s="47" t="str">
        <f t="shared" si="9"/>
        <v/>
      </c>
      <c r="T275" s="45" t="str">
        <f ca="1">IF(J275="","",HYPERLINK("http://www.hist-geo.com/Localiser/Departement/"&amp;Dept&amp;CHAR(45)&amp;TEXT(S275,"00")&amp;".php",VLOOKUP($S275,Régions!$A$4:$D$99,2,FALSE)))</f>
        <v/>
      </c>
      <c r="U275" s="46" t="str">
        <f ca="1">IF(J275="","",VLOOKUP($S275,Régions!$A$4:$D$99,3,FALSE))</f>
        <v/>
      </c>
      <c r="V275" s="152" t="str">
        <f ca="1">IF(J275="","",VLOOKUP($S275,Régions!$A$4:$D$99,4,FALSE))</f>
        <v/>
      </c>
    </row>
    <row r="276" spans="1:22" ht="16.5">
      <c r="A276" s="15"/>
      <c r="B276" s="16"/>
      <c r="C276" s="17"/>
      <c r="D276" s="17"/>
      <c r="E276" s="55"/>
      <c r="F276" s="19" t="str">
        <f t="shared" si="8"/>
        <v/>
      </c>
      <c r="G276" s="16"/>
      <c r="H276" s="15"/>
      <c r="I276" s="81"/>
      <c r="J276" s="15"/>
      <c r="K276" s="16"/>
      <c r="L276" s="17"/>
      <c r="M276" s="15"/>
      <c r="N276" s="15"/>
      <c r="O276" s="15"/>
      <c r="P276" s="16"/>
      <c r="Q276" s="164"/>
      <c r="R276" s="22"/>
      <c r="S276" s="47" t="str">
        <f t="shared" si="9"/>
        <v/>
      </c>
      <c r="T276" s="45" t="str">
        <f ca="1">IF(J276="","",HYPERLINK("http://www.hist-geo.com/Localiser/Departement/"&amp;Dept&amp;CHAR(45)&amp;TEXT(S276,"00")&amp;".php",VLOOKUP($S276,Régions!$A$4:$D$99,2,FALSE)))</f>
        <v/>
      </c>
      <c r="U276" s="46" t="str">
        <f ca="1">IF(J276="","",VLOOKUP($S276,Régions!$A$4:$D$99,3,FALSE))</f>
        <v/>
      </c>
      <c r="V276" s="152" t="str">
        <f ca="1">IF(J276="","",VLOOKUP($S276,Régions!$A$4:$D$99,4,FALSE))</f>
        <v/>
      </c>
    </row>
    <row r="277" spans="1:22" ht="16.5">
      <c r="A277" s="15"/>
      <c r="B277" s="16"/>
      <c r="C277" s="17"/>
      <c r="D277" s="17"/>
      <c r="E277" s="55"/>
      <c r="F277" s="19" t="str">
        <f t="shared" si="8"/>
        <v/>
      </c>
      <c r="G277" s="16"/>
      <c r="H277" s="15"/>
      <c r="I277" s="81"/>
      <c r="J277" s="15"/>
      <c r="K277" s="16"/>
      <c r="L277" s="17"/>
      <c r="M277" s="15"/>
      <c r="N277" s="15"/>
      <c r="O277" s="15"/>
      <c r="P277" s="16"/>
      <c r="Q277" s="164"/>
      <c r="R277" s="22"/>
      <c r="S277" s="47" t="str">
        <f t="shared" si="9"/>
        <v/>
      </c>
      <c r="T277" s="45" t="str">
        <f ca="1">IF(J277="","",HYPERLINK("http://www.hist-geo.com/Localiser/Departement/"&amp;Dept&amp;CHAR(45)&amp;TEXT(S277,"00")&amp;".php",VLOOKUP($S277,Régions!$A$4:$D$99,2,FALSE)))</f>
        <v/>
      </c>
      <c r="U277" s="46" t="str">
        <f ca="1">IF(J277="","",VLOOKUP($S277,Régions!$A$4:$D$99,3,FALSE))</f>
        <v/>
      </c>
      <c r="V277" s="152" t="str">
        <f ca="1">IF(J277="","",VLOOKUP($S277,Régions!$A$4:$D$99,4,FALSE))</f>
        <v/>
      </c>
    </row>
    <row r="278" spans="1:22" ht="16.5">
      <c r="A278" s="15"/>
      <c r="B278" s="16"/>
      <c r="C278" s="17"/>
      <c r="D278" s="17"/>
      <c r="E278" s="55"/>
      <c r="F278" s="19" t="str">
        <f t="shared" si="8"/>
        <v/>
      </c>
      <c r="G278" s="16"/>
      <c r="H278" s="15"/>
      <c r="I278" s="81"/>
      <c r="J278" s="15"/>
      <c r="K278" s="16"/>
      <c r="L278" s="17"/>
      <c r="M278" s="15"/>
      <c r="N278" s="15"/>
      <c r="O278" s="15"/>
      <c r="P278" s="16"/>
      <c r="Q278" s="164"/>
      <c r="R278" s="22"/>
      <c r="S278" s="47" t="str">
        <f t="shared" si="9"/>
        <v/>
      </c>
      <c r="T278" s="45" t="str">
        <f ca="1">IF(J278="","",HYPERLINK("http://www.hist-geo.com/Localiser/Departement/"&amp;Dept&amp;CHAR(45)&amp;TEXT(S278,"00")&amp;".php",VLOOKUP($S278,Régions!$A$4:$D$99,2,FALSE)))</f>
        <v/>
      </c>
      <c r="U278" s="46" t="str">
        <f ca="1">IF(J278="","",VLOOKUP($S278,Régions!$A$4:$D$99,3,FALSE))</f>
        <v/>
      </c>
      <c r="V278" s="152" t="str">
        <f ca="1">IF(J278="","",VLOOKUP($S278,Régions!$A$4:$D$99,4,FALSE))</f>
        <v/>
      </c>
    </row>
    <row r="279" spans="1:22" ht="16.5">
      <c r="A279" s="15"/>
      <c r="B279" s="16"/>
      <c r="C279" s="17"/>
      <c r="D279" s="17"/>
      <c r="E279" s="55"/>
      <c r="F279" s="19" t="str">
        <f t="shared" si="8"/>
        <v/>
      </c>
      <c r="G279" s="16"/>
      <c r="H279" s="15"/>
      <c r="I279" s="81"/>
      <c r="J279" s="15"/>
      <c r="K279" s="16"/>
      <c r="L279" s="17"/>
      <c r="M279" s="15"/>
      <c r="N279" s="15"/>
      <c r="O279" s="15"/>
      <c r="P279" s="16"/>
      <c r="Q279" s="164"/>
      <c r="R279" s="22"/>
      <c r="S279" s="47" t="str">
        <f t="shared" si="9"/>
        <v/>
      </c>
      <c r="T279" s="45" t="str">
        <f ca="1">IF(J279="","",HYPERLINK("http://www.hist-geo.com/Localiser/Departement/"&amp;Dept&amp;CHAR(45)&amp;TEXT(S279,"00")&amp;".php",VLOOKUP($S279,Régions!$A$4:$D$99,2,FALSE)))</f>
        <v/>
      </c>
      <c r="U279" s="46" t="str">
        <f ca="1">IF(J279="","",VLOOKUP($S279,Régions!$A$4:$D$99,3,FALSE))</f>
        <v/>
      </c>
      <c r="V279" s="152" t="str">
        <f ca="1">IF(J279="","",VLOOKUP($S279,Régions!$A$4:$D$99,4,FALSE))</f>
        <v/>
      </c>
    </row>
    <row r="280" spans="1:22" ht="16.5">
      <c r="A280" s="15"/>
      <c r="B280" s="16"/>
      <c r="C280" s="17"/>
      <c r="D280" s="17"/>
      <c r="E280" s="55"/>
      <c r="F280" s="19" t="str">
        <f t="shared" si="8"/>
        <v/>
      </c>
      <c r="G280" s="16"/>
      <c r="H280" s="15"/>
      <c r="I280" s="81"/>
      <c r="J280" s="15"/>
      <c r="K280" s="16"/>
      <c r="L280" s="17"/>
      <c r="M280" s="15"/>
      <c r="N280" s="15"/>
      <c r="O280" s="15"/>
      <c r="P280" s="16"/>
      <c r="Q280" s="164"/>
      <c r="R280" s="22"/>
      <c r="S280" s="47" t="str">
        <f t="shared" si="9"/>
        <v/>
      </c>
      <c r="T280" s="45" t="str">
        <f ca="1">IF(J280="","",HYPERLINK("http://www.hist-geo.com/Localiser/Departement/"&amp;Dept&amp;CHAR(45)&amp;TEXT(S280,"00")&amp;".php",VLOOKUP($S280,Régions!$A$4:$D$99,2,FALSE)))</f>
        <v/>
      </c>
      <c r="U280" s="46" t="str">
        <f ca="1">IF(J280="","",VLOOKUP($S280,Régions!$A$4:$D$99,3,FALSE))</f>
        <v/>
      </c>
      <c r="V280" s="152" t="str">
        <f ca="1">IF(J280="","",VLOOKUP($S280,Régions!$A$4:$D$99,4,FALSE))</f>
        <v/>
      </c>
    </row>
    <row r="281" spans="1:22" ht="16.5">
      <c r="A281" s="15"/>
      <c r="B281" s="16"/>
      <c r="C281" s="17"/>
      <c r="D281" s="17"/>
      <c r="E281" s="55"/>
      <c r="F281" s="19" t="str">
        <f t="shared" si="8"/>
        <v/>
      </c>
      <c r="G281" s="16"/>
      <c r="H281" s="15"/>
      <c r="I281" s="81"/>
      <c r="J281" s="15"/>
      <c r="K281" s="16"/>
      <c r="L281" s="17"/>
      <c r="M281" s="15"/>
      <c r="N281" s="15"/>
      <c r="O281" s="15"/>
      <c r="P281" s="16"/>
      <c r="Q281" s="164"/>
      <c r="R281" s="22"/>
      <c r="S281" s="47" t="str">
        <f t="shared" si="9"/>
        <v/>
      </c>
      <c r="T281" s="45" t="str">
        <f ca="1">IF(J281="","",HYPERLINK("http://www.hist-geo.com/Localiser/Departement/"&amp;Dept&amp;CHAR(45)&amp;TEXT(S281,"00")&amp;".php",VLOOKUP($S281,Régions!$A$4:$D$99,2,FALSE)))</f>
        <v/>
      </c>
      <c r="U281" s="46" t="str">
        <f ca="1">IF(J281="","",VLOOKUP($S281,Régions!$A$4:$D$99,3,FALSE))</f>
        <v/>
      </c>
      <c r="V281" s="152" t="str">
        <f ca="1">IF(J281="","",VLOOKUP($S281,Régions!$A$4:$D$99,4,FALSE))</f>
        <v/>
      </c>
    </row>
    <row r="282" spans="1:22" ht="16.5">
      <c r="A282" s="15"/>
      <c r="B282" s="16"/>
      <c r="C282" s="17"/>
      <c r="D282" s="17"/>
      <c r="E282" s="55"/>
      <c r="F282" s="19" t="str">
        <f t="shared" si="8"/>
        <v/>
      </c>
      <c r="G282" s="16"/>
      <c r="H282" s="15"/>
      <c r="I282" s="81"/>
      <c r="J282" s="15"/>
      <c r="K282" s="16"/>
      <c r="L282" s="17"/>
      <c r="M282" s="15"/>
      <c r="N282" s="15"/>
      <c r="O282" s="15"/>
      <c r="P282" s="16"/>
      <c r="Q282" s="164"/>
      <c r="R282" s="22"/>
      <c r="S282" s="47" t="str">
        <f t="shared" si="9"/>
        <v/>
      </c>
      <c r="T282" s="45" t="str">
        <f ca="1">IF(J282="","",HYPERLINK("http://www.hist-geo.com/Localiser/Departement/"&amp;Dept&amp;CHAR(45)&amp;TEXT(S282,"00")&amp;".php",VLOOKUP($S282,Régions!$A$4:$D$99,2,FALSE)))</f>
        <v/>
      </c>
      <c r="U282" s="46" t="str">
        <f ca="1">IF(J282="","",VLOOKUP($S282,Régions!$A$4:$D$99,3,FALSE))</f>
        <v/>
      </c>
      <c r="V282" s="152" t="str">
        <f ca="1">IF(J282="","",VLOOKUP($S282,Régions!$A$4:$D$99,4,FALSE))</f>
        <v/>
      </c>
    </row>
    <row r="283" spans="1:22" ht="16.5">
      <c r="A283" s="15"/>
      <c r="B283" s="16"/>
      <c r="C283" s="17"/>
      <c r="D283" s="17"/>
      <c r="E283" s="55"/>
      <c r="F283" s="19" t="str">
        <f t="shared" si="8"/>
        <v/>
      </c>
      <c r="G283" s="16"/>
      <c r="H283" s="15"/>
      <c r="I283" s="81"/>
      <c r="J283" s="15"/>
      <c r="K283" s="16"/>
      <c r="L283" s="17"/>
      <c r="M283" s="15"/>
      <c r="N283" s="15"/>
      <c r="O283" s="15"/>
      <c r="P283" s="16"/>
      <c r="Q283" s="164"/>
      <c r="R283" s="22"/>
      <c r="S283" s="47" t="str">
        <f t="shared" si="9"/>
        <v/>
      </c>
      <c r="T283" s="45" t="str">
        <f ca="1">IF(J283="","",HYPERLINK("http://www.hist-geo.com/Localiser/Departement/"&amp;Dept&amp;CHAR(45)&amp;TEXT(S283,"00")&amp;".php",VLOOKUP($S283,Régions!$A$4:$D$99,2,FALSE)))</f>
        <v/>
      </c>
      <c r="U283" s="46" t="str">
        <f ca="1">IF(J283="","",VLOOKUP($S283,Régions!$A$4:$D$99,3,FALSE))</f>
        <v/>
      </c>
      <c r="V283" s="152" t="str">
        <f ca="1">IF(J283="","",VLOOKUP($S283,Régions!$A$4:$D$99,4,FALSE))</f>
        <v/>
      </c>
    </row>
    <row r="284" spans="1:22" ht="16.5">
      <c r="A284" s="15"/>
      <c r="B284" s="16"/>
      <c r="C284" s="17"/>
      <c r="D284" s="17"/>
      <c r="E284" s="55"/>
      <c r="F284" s="19" t="str">
        <f t="shared" si="8"/>
        <v/>
      </c>
      <c r="G284" s="16"/>
      <c r="H284" s="15"/>
      <c r="I284" s="81"/>
      <c r="J284" s="15"/>
      <c r="K284" s="16"/>
      <c r="L284" s="17"/>
      <c r="M284" s="15"/>
      <c r="N284" s="15"/>
      <c r="O284" s="15"/>
      <c r="P284" s="16"/>
      <c r="Q284" s="164"/>
      <c r="R284" s="22"/>
      <c r="S284" s="47" t="str">
        <f t="shared" si="9"/>
        <v/>
      </c>
      <c r="T284" s="45" t="str">
        <f ca="1">IF(J284="","",HYPERLINK("http://www.hist-geo.com/Localiser/Departement/"&amp;Dept&amp;CHAR(45)&amp;TEXT(S284,"00")&amp;".php",VLOOKUP($S284,Régions!$A$4:$D$99,2,FALSE)))</f>
        <v/>
      </c>
      <c r="U284" s="46" t="str">
        <f ca="1">IF(J284="","",VLOOKUP($S284,Régions!$A$4:$D$99,3,FALSE))</f>
        <v/>
      </c>
      <c r="V284" s="152" t="str">
        <f ca="1">IF(J284="","",VLOOKUP($S284,Régions!$A$4:$D$99,4,FALSE))</f>
        <v/>
      </c>
    </row>
    <row r="285" spans="1:22" ht="16.5">
      <c r="A285" s="15"/>
      <c r="B285" s="16"/>
      <c r="C285" s="17"/>
      <c r="D285" s="17"/>
      <c r="E285" s="55"/>
      <c r="F285" s="19" t="str">
        <f t="shared" si="8"/>
        <v/>
      </c>
      <c r="G285" s="16"/>
      <c r="H285" s="15"/>
      <c r="I285" s="81"/>
      <c r="J285" s="15"/>
      <c r="K285" s="16"/>
      <c r="L285" s="17"/>
      <c r="M285" s="15"/>
      <c r="N285" s="15"/>
      <c r="O285" s="15"/>
      <c r="P285" s="16"/>
      <c r="Q285" s="164"/>
      <c r="R285" s="22"/>
      <c r="S285" s="47" t="str">
        <f t="shared" si="9"/>
        <v/>
      </c>
      <c r="T285" s="45" t="str">
        <f ca="1">IF(J285="","",HYPERLINK("http://www.hist-geo.com/Localiser/Departement/"&amp;Dept&amp;CHAR(45)&amp;TEXT(S285,"00")&amp;".php",VLOOKUP($S285,Régions!$A$4:$D$99,2,FALSE)))</f>
        <v/>
      </c>
      <c r="U285" s="46" t="str">
        <f ca="1">IF(J285="","",VLOOKUP($S285,Régions!$A$4:$D$99,3,FALSE))</f>
        <v/>
      </c>
      <c r="V285" s="152" t="str">
        <f ca="1">IF(J285="","",VLOOKUP($S285,Régions!$A$4:$D$99,4,FALSE))</f>
        <v/>
      </c>
    </row>
    <row r="286" spans="1:22" ht="16.5">
      <c r="A286" s="15"/>
      <c r="B286" s="16"/>
      <c r="C286" s="17"/>
      <c r="D286" s="17"/>
      <c r="E286" s="55"/>
      <c r="F286" s="19" t="str">
        <f t="shared" si="8"/>
        <v/>
      </c>
      <c r="G286" s="16"/>
      <c r="H286" s="15"/>
      <c r="I286" s="81"/>
      <c r="J286" s="15"/>
      <c r="K286" s="16"/>
      <c r="L286" s="17"/>
      <c r="M286" s="15"/>
      <c r="N286" s="15"/>
      <c r="O286" s="15"/>
      <c r="P286" s="16"/>
      <c r="Q286" s="164"/>
      <c r="R286" s="22"/>
      <c r="S286" s="47" t="str">
        <f t="shared" si="9"/>
        <v/>
      </c>
      <c r="T286" s="45" t="str">
        <f ca="1">IF(J286="","",HYPERLINK("http://www.hist-geo.com/Localiser/Departement/"&amp;Dept&amp;CHAR(45)&amp;TEXT(S286,"00")&amp;".php",VLOOKUP($S286,Régions!$A$4:$D$99,2,FALSE)))</f>
        <v/>
      </c>
      <c r="U286" s="46" t="str">
        <f ca="1">IF(J286="","",VLOOKUP($S286,Régions!$A$4:$D$99,3,FALSE))</f>
        <v/>
      </c>
      <c r="V286" s="152" t="str">
        <f ca="1">IF(J286="","",VLOOKUP($S286,Régions!$A$4:$D$99,4,FALSE))</f>
        <v/>
      </c>
    </row>
    <row r="287" spans="1:22" ht="16.5">
      <c r="A287" s="15"/>
      <c r="B287" s="16"/>
      <c r="C287" s="17"/>
      <c r="D287" s="17"/>
      <c r="E287" s="55"/>
      <c r="F287" s="19" t="str">
        <f t="shared" si="8"/>
        <v/>
      </c>
      <c r="G287" s="16"/>
      <c r="H287" s="15"/>
      <c r="I287" s="81"/>
      <c r="J287" s="15"/>
      <c r="K287" s="16"/>
      <c r="L287" s="17"/>
      <c r="M287" s="15"/>
      <c r="N287" s="15"/>
      <c r="O287" s="15"/>
      <c r="P287" s="16"/>
      <c r="Q287" s="164"/>
      <c r="R287" s="22"/>
      <c r="S287" s="47" t="str">
        <f t="shared" si="9"/>
        <v/>
      </c>
      <c r="T287" s="45" t="str">
        <f ca="1">IF(J287="","",HYPERLINK("http://www.hist-geo.com/Localiser/Departement/"&amp;Dept&amp;CHAR(45)&amp;TEXT(S287,"00")&amp;".php",VLOOKUP($S287,Régions!$A$4:$D$99,2,FALSE)))</f>
        <v/>
      </c>
      <c r="U287" s="46" t="str">
        <f ca="1">IF(J287="","",VLOOKUP($S287,Régions!$A$4:$D$99,3,FALSE))</f>
        <v/>
      </c>
      <c r="V287" s="152" t="str">
        <f ca="1">IF(J287="","",VLOOKUP($S287,Régions!$A$4:$D$99,4,FALSE))</f>
        <v/>
      </c>
    </row>
    <row r="288" spans="1:22" ht="16.5">
      <c r="A288" s="15"/>
      <c r="B288" s="16"/>
      <c r="C288" s="17"/>
      <c r="D288" s="17"/>
      <c r="E288" s="55"/>
      <c r="F288" s="19" t="str">
        <f t="shared" si="8"/>
        <v/>
      </c>
      <c r="G288" s="16"/>
      <c r="H288" s="15"/>
      <c r="I288" s="81"/>
      <c r="J288" s="15"/>
      <c r="K288" s="16"/>
      <c r="L288" s="17"/>
      <c r="M288" s="15"/>
      <c r="N288" s="15"/>
      <c r="O288" s="15"/>
      <c r="P288" s="16"/>
      <c r="Q288" s="164"/>
      <c r="R288" s="22"/>
      <c r="S288" s="47" t="str">
        <f t="shared" si="9"/>
        <v/>
      </c>
      <c r="T288" s="45" t="str">
        <f ca="1">IF(J288="","",HYPERLINK("http://www.hist-geo.com/Localiser/Departement/"&amp;Dept&amp;CHAR(45)&amp;TEXT(S288,"00")&amp;".php",VLOOKUP($S288,Régions!$A$4:$D$99,2,FALSE)))</f>
        <v/>
      </c>
      <c r="U288" s="46" t="str">
        <f ca="1">IF(J288="","",VLOOKUP($S288,Régions!$A$4:$D$99,3,FALSE))</f>
        <v/>
      </c>
      <c r="V288" s="152" t="str">
        <f ca="1">IF(J288="","",VLOOKUP($S288,Régions!$A$4:$D$99,4,FALSE))</f>
        <v/>
      </c>
    </row>
    <row r="289" spans="1:23" ht="16.5">
      <c r="A289" s="15"/>
      <c r="B289" s="16"/>
      <c r="C289" s="17"/>
      <c r="D289" s="17"/>
      <c r="E289" s="55"/>
      <c r="F289" s="19" t="str">
        <f t="shared" si="8"/>
        <v/>
      </c>
      <c r="G289" s="16"/>
      <c r="H289" s="15"/>
      <c r="I289" s="81"/>
      <c r="J289" s="15"/>
      <c r="K289" s="16"/>
      <c r="L289" s="17"/>
      <c r="M289" s="15"/>
      <c r="N289" s="15"/>
      <c r="O289" s="15"/>
      <c r="P289" s="16"/>
      <c r="Q289" s="164"/>
      <c r="R289" s="22"/>
      <c r="S289" s="47" t="str">
        <f t="shared" si="9"/>
        <v/>
      </c>
      <c r="T289" s="45" t="str">
        <f ca="1">IF(J289="","",HYPERLINK("http://www.hist-geo.com/Localiser/Departement/"&amp;Dept&amp;CHAR(45)&amp;TEXT(S289,"00")&amp;".php",VLOOKUP($S289,Régions!$A$4:$D$99,2,FALSE)))</f>
        <v/>
      </c>
      <c r="U289" s="46" t="str">
        <f ca="1">IF(J289="","",VLOOKUP($S289,Régions!$A$4:$D$99,3,FALSE))</f>
        <v/>
      </c>
      <c r="V289" s="152" t="str">
        <f ca="1">IF(J289="","",VLOOKUP($S289,Régions!$A$4:$D$99,4,FALSE))</f>
        <v/>
      </c>
    </row>
    <row r="290" spans="1:23" ht="16.5">
      <c r="A290" s="15"/>
      <c r="B290" s="16"/>
      <c r="C290" s="17"/>
      <c r="D290" s="17"/>
      <c r="E290" s="55"/>
      <c r="F290" s="19" t="str">
        <f t="shared" si="8"/>
        <v/>
      </c>
      <c r="G290" s="16"/>
      <c r="H290" s="15"/>
      <c r="I290" s="81"/>
      <c r="J290" s="15"/>
      <c r="K290" s="16"/>
      <c r="L290" s="17"/>
      <c r="M290" s="15"/>
      <c r="N290" s="15"/>
      <c r="O290" s="15"/>
      <c r="P290" s="16"/>
      <c r="Q290" s="164"/>
      <c r="R290" s="22"/>
      <c r="S290" s="47" t="str">
        <f t="shared" si="9"/>
        <v/>
      </c>
      <c r="T290" s="45" t="str">
        <f ca="1">IF(J290="","",HYPERLINK("http://www.hist-geo.com/Localiser/Departement/"&amp;Dept&amp;CHAR(45)&amp;TEXT(S290,"00")&amp;".php",VLOOKUP($S290,Régions!$A$4:$D$99,2,FALSE)))</f>
        <v/>
      </c>
      <c r="U290" s="46" t="str">
        <f ca="1">IF(J290="","",VLOOKUP($S290,Régions!$A$4:$D$99,3,FALSE))</f>
        <v/>
      </c>
      <c r="V290" s="152" t="str">
        <f ca="1">IF(J290="","",VLOOKUP($S290,Régions!$A$4:$D$99,4,FALSE))</f>
        <v/>
      </c>
    </row>
    <row r="291" spans="1:23" ht="16.5">
      <c r="A291" s="15"/>
      <c r="B291" s="16"/>
      <c r="C291" s="17"/>
      <c r="D291" s="17"/>
      <c r="E291" s="55"/>
      <c r="F291" s="19" t="str">
        <f t="shared" si="8"/>
        <v/>
      </c>
      <c r="G291" s="16"/>
      <c r="H291" s="15"/>
      <c r="I291" s="81"/>
      <c r="J291" s="15"/>
      <c r="K291" s="16"/>
      <c r="L291" s="17"/>
      <c r="M291" s="15"/>
      <c r="N291" s="15"/>
      <c r="O291" s="15"/>
      <c r="P291" s="16"/>
      <c r="Q291" s="164"/>
      <c r="R291" s="22"/>
      <c r="S291" s="47" t="str">
        <f t="shared" si="9"/>
        <v/>
      </c>
      <c r="T291" s="45" t="str">
        <f ca="1">IF(J291="","",HYPERLINK("http://www.hist-geo.com/Localiser/Departement/"&amp;Dept&amp;CHAR(45)&amp;TEXT(S291,"00")&amp;".php",VLOOKUP($S291,Régions!$A$4:$D$99,2,FALSE)))</f>
        <v/>
      </c>
      <c r="U291" s="46" t="str">
        <f ca="1">IF(J291="","",VLOOKUP($S291,Régions!$A$4:$D$99,3,FALSE))</f>
        <v/>
      </c>
      <c r="V291" s="152" t="str">
        <f ca="1">IF(J291="","",VLOOKUP($S291,Régions!$A$4:$D$99,4,FALSE))</f>
        <v/>
      </c>
    </row>
    <row r="292" spans="1:23" ht="16.5">
      <c r="A292" s="15"/>
      <c r="B292" s="16"/>
      <c r="C292" s="17"/>
      <c r="D292" s="17"/>
      <c r="E292" s="55"/>
      <c r="F292" s="19" t="str">
        <f t="shared" si="8"/>
        <v/>
      </c>
      <c r="G292" s="16"/>
      <c r="H292" s="15"/>
      <c r="I292" s="81"/>
      <c r="J292" s="15"/>
      <c r="K292" s="16"/>
      <c r="L292" s="17"/>
      <c r="M292" s="15"/>
      <c r="N292" s="15"/>
      <c r="O292" s="15"/>
      <c r="P292" s="16"/>
      <c r="Q292" s="164"/>
      <c r="R292" s="22"/>
      <c r="S292" s="47" t="str">
        <f t="shared" si="9"/>
        <v/>
      </c>
      <c r="T292" s="45" t="str">
        <f ca="1">IF(J292="","",HYPERLINK("http://www.hist-geo.com/Localiser/Departement/"&amp;Dept&amp;CHAR(45)&amp;TEXT(S292,"00")&amp;".php",VLOOKUP($S292,Régions!$A$4:$D$99,2,FALSE)))</f>
        <v/>
      </c>
      <c r="U292" s="46" t="str">
        <f ca="1">IF(J292="","",VLOOKUP($S292,Régions!$A$4:$D$99,3,FALSE))</f>
        <v/>
      </c>
      <c r="V292" s="152" t="str">
        <f ca="1">IF(J292="","",VLOOKUP($S292,Régions!$A$4:$D$99,4,FALSE))</f>
        <v/>
      </c>
    </row>
    <row r="293" spans="1:23" ht="16.5">
      <c r="A293" s="15"/>
      <c r="B293" s="16"/>
      <c r="C293" s="17"/>
      <c r="D293" s="17"/>
      <c r="E293" s="55"/>
      <c r="F293" s="19" t="str">
        <f t="shared" si="8"/>
        <v/>
      </c>
      <c r="G293" s="16"/>
      <c r="H293" s="15"/>
      <c r="I293" s="81"/>
      <c r="J293" s="15"/>
      <c r="K293" s="16"/>
      <c r="L293" s="17"/>
      <c r="M293" s="15"/>
      <c r="N293" s="15"/>
      <c r="O293" s="15"/>
      <c r="P293" s="16"/>
      <c r="Q293" s="164"/>
      <c r="R293" s="22"/>
      <c r="S293" s="47" t="str">
        <f t="shared" si="9"/>
        <v/>
      </c>
      <c r="T293" s="45" t="str">
        <f ca="1">IF(J293="","",HYPERLINK("http://www.hist-geo.com/Localiser/Departement/"&amp;Dept&amp;CHAR(45)&amp;TEXT(S293,"00")&amp;".php",VLOOKUP($S293,Régions!$A$4:$D$99,2,FALSE)))</f>
        <v/>
      </c>
      <c r="U293" s="46" t="str">
        <f ca="1">IF(J293="","",VLOOKUP($S293,Régions!$A$4:$D$99,3,FALSE))</f>
        <v/>
      </c>
      <c r="V293" s="152" t="str">
        <f ca="1">IF(J293="","",VLOOKUP($S293,Régions!$A$4:$D$99,4,FALSE))</f>
        <v/>
      </c>
    </row>
    <row r="294" spans="1:23" ht="16.5">
      <c r="A294" s="15"/>
      <c r="B294" s="16"/>
      <c r="C294" s="17"/>
      <c r="D294" s="17"/>
      <c r="E294" s="55"/>
      <c r="F294" s="19" t="str">
        <f t="shared" si="8"/>
        <v/>
      </c>
      <c r="G294" s="16"/>
      <c r="H294" s="15"/>
      <c r="I294" s="81"/>
      <c r="J294" s="15"/>
      <c r="K294" s="16"/>
      <c r="L294" s="17"/>
      <c r="M294" s="15"/>
      <c r="N294" s="15"/>
      <c r="O294" s="15"/>
      <c r="P294" s="16"/>
      <c r="Q294" s="164"/>
      <c r="R294" s="22"/>
      <c r="S294" s="47" t="str">
        <f t="shared" si="9"/>
        <v/>
      </c>
      <c r="T294" s="45" t="str">
        <f ca="1">IF(J294="","",HYPERLINK("http://www.hist-geo.com/Localiser/Departement/"&amp;Dept&amp;CHAR(45)&amp;TEXT(S294,"00")&amp;".php",VLOOKUP($S294,Régions!$A$4:$D$99,2,FALSE)))</f>
        <v/>
      </c>
      <c r="U294" s="46" t="str">
        <f ca="1">IF(J294="","",VLOOKUP($S294,Régions!$A$4:$D$99,3,FALSE))</f>
        <v/>
      </c>
      <c r="V294" s="152" t="str">
        <f ca="1">IF(J294="","",VLOOKUP($S294,Régions!$A$4:$D$99,4,FALSE))</f>
        <v/>
      </c>
    </row>
    <row r="295" spans="1:23" ht="16.5">
      <c r="A295" s="15"/>
      <c r="B295" s="16"/>
      <c r="C295" s="17"/>
      <c r="D295" s="17"/>
      <c r="E295" s="55"/>
      <c r="F295" s="19" t="str">
        <f t="shared" si="8"/>
        <v/>
      </c>
      <c r="G295" s="16"/>
      <c r="H295" s="15"/>
      <c r="I295" s="81"/>
      <c r="J295" s="15"/>
      <c r="K295" s="16"/>
      <c r="L295" s="17"/>
      <c r="M295" s="15"/>
      <c r="N295" s="15"/>
      <c r="O295" s="15"/>
      <c r="P295" s="16"/>
      <c r="Q295" s="164"/>
      <c r="R295" s="22"/>
      <c r="S295" s="47" t="str">
        <f t="shared" si="9"/>
        <v/>
      </c>
      <c r="T295" s="45" t="str">
        <f ca="1">IF(J295="","",HYPERLINK("http://www.hist-geo.com/Localiser/Departement/"&amp;Dept&amp;CHAR(45)&amp;TEXT(S295,"00")&amp;".php",VLOOKUP($S295,Régions!$A$4:$D$99,2,FALSE)))</f>
        <v/>
      </c>
      <c r="U295" s="46" t="str">
        <f ca="1">IF(J295="","",VLOOKUP($S295,Régions!$A$4:$D$99,3,FALSE))</f>
        <v/>
      </c>
      <c r="V295" s="152" t="str">
        <f ca="1">IF(J295="","",VLOOKUP($S295,Régions!$A$4:$D$99,4,FALSE))</f>
        <v/>
      </c>
    </row>
    <row r="296" spans="1:23" ht="16.5">
      <c r="A296" s="15"/>
      <c r="B296" s="16"/>
      <c r="C296" s="17"/>
      <c r="D296" s="17"/>
      <c r="E296" s="55"/>
      <c r="F296" s="19" t="str">
        <f t="shared" si="8"/>
        <v/>
      </c>
      <c r="G296" s="16"/>
      <c r="H296" s="15"/>
      <c r="I296" s="81"/>
      <c r="J296" s="15"/>
      <c r="K296" s="16"/>
      <c r="L296" s="17"/>
      <c r="M296" s="15"/>
      <c r="N296" s="15"/>
      <c r="O296" s="15"/>
      <c r="P296" s="16"/>
      <c r="Q296" s="164"/>
      <c r="R296" s="22"/>
      <c r="S296" s="47" t="str">
        <f t="shared" si="9"/>
        <v/>
      </c>
      <c r="T296" s="45" t="str">
        <f ca="1">IF(J296="","",HYPERLINK("http://www.hist-geo.com/Localiser/Departement/"&amp;Dept&amp;CHAR(45)&amp;TEXT(S296,"00")&amp;".php",VLOOKUP($S296,Régions!$A$4:$D$99,2,FALSE)))</f>
        <v/>
      </c>
      <c r="U296" s="46" t="str">
        <f ca="1">IF(J296="","",VLOOKUP($S296,Régions!$A$4:$D$99,3,FALSE))</f>
        <v/>
      </c>
      <c r="V296" s="152" t="str">
        <f ca="1">IF(J296="","",VLOOKUP($S296,Régions!$A$4:$D$99,4,FALSE))</f>
        <v/>
      </c>
    </row>
    <row r="297" spans="1:23" ht="16.5">
      <c r="A297" s="15"/>
      <c r="B297" s="16"/>
      <c r="C297" s="17"/>
      <c r="D297" s="17"/>
      <c r="E297" s="55"/>
      <c r="F297" s="19" t="str">
        <f t="shared" si="8"/>
        <v/>
      </c>
      <c r="G297" s="16"/>
      <c r="H297" s="15"/>
      <c r="I297" s="81"/>
      <c r="J297" s="15"/>
      <c r="K297" s="16"/>
      <c r="L297" s="17"/>
      <c r="M297" s="15"/>
      <c r="N297" s="15"/>
      <c r="O297" s="15"/>
      <c r="P297" s="16"/>
      <c r="Q297" s="164"/>
      <c r="R297" s="22"/>
      <c r="S297" s="47" t="str">
        <f t="shared" si="9"/>
        <v/>
      </c>
      <c r="T297" s="45" t="str">
        <f ca="1">IF(J297="","",HYPERLINK("http://www.hist-geo.com/Localiser/Departement/"&amp;Dept&amp;CHAR(45)&amp;TEXT(S297,"00")&amp;".php",VLOOKUP($S297,Régions!$A$4:$D$99,2,FALSE)))</f>
        <v/>
      </c>
      <c r="U297" s="46" t="str">
        <f ca="1">IF(J297="","",VLOOKUP($S297,Régions!$A$4:$D$99,3,FALSE))</f>
        <v/>
      </c>
      <c r="V297" s="152" t="str">
        <f ca="1">IF(J297="","",VLOOKUP($S297,Régions!$A$4:$D$99,4,FALSE))</f>
        <v/>
      </c>
    </row>
    <row r="298" spans="1:23" ht="16.5">
      <c r="A298" s="15"/>
      <c r="B298" s="16"/>
      <c r="C298" s="17"/>
      <c r="D298" s="17"/>
      <c r="E298" s="55"/>
      <c r="F298" s="19" t="str">
        <f t="shared" si="8"/>
        <v/>
      </c>
      <c r="G298" s="16"/>
      <c r="H298" s="15"/>
      <c r="I298" s="81"/>
      <c r="J298" s="15"/>
      <c r="K298" s="16"/>
      <c r="L298" s="17"/>
      <c r="M298" s="15"/>
      <c r="N298" s="15"/>
      <c r="O298" s="15"/>
      <c r="P298" s="16"/>
      <c r="Q298" s="164"/>
      <c r="R298" s="22"/>
      <c r="S298" s="47" t="str">
        <f t="shared" si="9"/>
        <v/>
      </c>
      <c r="T298" s="45" t="str">
        <f ca="1">IF(J298="","",HYPERLINK("http://www.hist-geo.com/Localiser/Departement/"&amp;Dept&amp;CHAR(45)&amp;TEXT(S298,"00")&amp;".php",VLOOKUP($S298,Régions!$A$4:$D$99,2,FALSE)))</f>
        <v/>
      </c>
      <c r="U298" s="46" t="str">
        <f ca="1">IF(J298="","",VLOOKUP($S298,Régions!$A$4:$D$99,3,FALSE))</f>
        <v/>
      </c>
      <c r="V298" s="152" t="str">
        <f ca="1">IF(J298="","",VLOOKUP($S298,Régions!$A$4:$D$99,4,FALSE))</f>
        <v/>
      </c>
    </row>
    <row r="299" spans="1:23" ht="16.5">
      <c r="A299" s="15"/>
      <c r="B299" s="16"/>
      <c r="C299" s="17"/>
      <c r="D299" s="17"/>
      <c r="E299" s="55"/>
      <c r="F299" s="19" t="str">
        <f t="shared" si="8"/>
        <v/>
      </c>
      <c r="G299" s="16"/>
      <c r="H299" s="15"/>
      <c r="I299" s="81"/>
      <c r="J299" s="15"/>
      <c r="K299" s="16"/>
      <c r="L299" s="17"/>
      <c r="M299" s="15"/>
      <c r="N299" s="15"/>
      <c r="O299" s="15"/>
      <c r="P299" s="16"/>
      <c r="Q299" s="164"/>
      <c r="R299" s="22"/>
      <c r="S299" s="47" t="str">
        <f t="shared" si="9"/>
        <v/>
      </c>
      <c r="T299" s="45" t="str">
        <f ca="1">IF(J299="","",HYPERLINK("http://www.hist-geo.com/Localiser/Departement/"&amp;Dept&amp;CHAR(45)&amp;TEXT(S299,"00")&amp;".php",VLOOKUP($S299,Régions!$A$4:$D$99,2,FALSE)))</f>
        <v/>
      </c>
      <c r="U299" s="46" t="str">
        <f ca="1">IF(J299="","",VLOOKUP($S299,Régions!$A$4:$D$99,3,FALSE))</f>
        <v/>
      </c>
      <c r="V299" s="152" t="str">
        <f ca="1">IF(J299="","",VLOOKUP($S299,Régions!$A$4:$D$99,4,FALSE))</f>
        <v/>
      </c>
    </row>
    <row r="300" spans="1:23" ht="16.5">
      <c r="A300" s="15"/>
      <c r="B300" s="16"/>
      <c r="C300" s="17"/>
      <c r="D300" s="17"/>
      <c r="E300" s="55"/>
      <c r="F300" s="19" t="str">
        <f t="shared" si="8"/>
        <v/>
      </c>
      <c r="G300" s="16"/>
      <c r="H300" s="15"/>
      <c r="I300" s="81"/>
      <c r="J300" s="15"/>
      <c r="K300" s="16"/>
      <c r="M300" s="15"/>
      <c r="N300" s="15"/>
      <c r="O300" s="15"/>
      <c r="P300" s="16"/>
      <c r="Q300" s="164"/>
      <c r="R300" s="22"/>
      <c r="S300" s="47" t="str">
        <f t="shared" si="9"/>
        <v/>
      </c>
      <c r="T300" s="45" t="str">
        <f ca="1">IF(J300="","",HYPERLINK("http://www.hist-geo.com/Localiser/Departement/"&amp;Dept&amp;CHAR(45)&amp;TEXT(S300,"00")&amp;".php",VLOOKUP($S300,Régions!$A$4:$D$99,2,FALSE)))</f>
        <v/>
      </c>
      <c r="U300" s="46" t="str">
        <f ca="1">IF(J300="","",VLOOKUP($S300,Régions!$A$4:$D$99,3,FALSE))</f>
        <v/>
      </c>
      <c r="V300" s="152" t="str">
        <f ca="1">IF(J300="","",VLOOKUP($S300,Régions!$A$4:$D$99,4,FALSE))</f>
        <v/>
      </c>
    </row>
    <row r="301" spans="1:23" ht="24" customHeight="1">
      <c r="A301" s="53" t="s">
        <v>21</v>
      </c>
      <c r="B301" s="53"/>
      <c r="C301" s="53"/>
      <c r="D301" s="53"/>
      <c r="E301" s="53"/>
      <c r="F301" s="53"/>
      <c r="G301" s="53"/>
      <c r="H301" s="53"/>
      <c r="I301" s="131"/>
      <c r="J301" s="53"/>
      <c r="K301" s="53"/>
      <c r="L301" s="53"/>
      <c r="M301" s="53"/>
      <c r="N301" s="41"/>
      <c r="O301" s="53"/>
      <c r="P301" s="41"/>
      <c r="Q301" s="166"/>
      <c r="R301" s="41"/>
      <c r="S301" s="41"/>
      <c r="T301" s="51"/>
      <c r="U301" s="51"/>
      <c r="V301" s="154"/>
      <c r="W301" s="27"/>
    </row>
    <row r="302" spans="1:23">
      <c r="W302" s="27"/>
    </row>
  </sheetData>
  <mergeCells count="6">
    <mergeCell ref="A1:B1"/>
    <mergeCell ref="S10:T10"/>
    <mergeCell ref="A9:B9"/>
    <mergeCell ref="D8:E8"/>
    <mergeCell ref="A8:B8"/>
    <mergeCell ref="A7:V7"/>
  </mergeCells>
  <phoneticPr fontId="0" type="noConversion"/>
  <conditionalFormatting sqref="A11:A12 A14:A185 A187:A301">
    <cfRule type="cellIs" dxfId="4" priority="13" stopIfTrue="1" operator="equal">
      <formula>"B"</formula>
    </cfRule>
    <cfRule type="cellIs" dxfId="3" priority="14" stopIfTrue="1" operator="between">
      <formula>"BA"</formula>
      <formula>"BZ"</formula>
    </cfRule>
    <cfRule type="cellIs" dxfId="2" priority="15" stopIfTrue="1" operator="between">
      <formula>"D"</formula>
      <formula>"DA"</formula>
    </cfRule>
  </conditionalFormatting>
  <conditionalFormatting sqref="C11:F301">
    <cfRule type="cellIs" dxfId="1" priority="7" stopIfTrue="1" operator="notEqual">
      <formula>$K$7</formula>
    </cfRule>
  </conditionalFormatting>
  <conditionalFormatting sqref="C1">
    <cfRule type="cellIs" priority="11" stopIfTrue="1" operator="greaterThanOrEqual">
      <formula>"B"</formula>
    </cfRule>
  </conditionalFormatting>
  <conditionalFormatting sqref="R3">
    <cfRule type="cellIs" dxfId="0" priority="1" operator="notEqual">
      <formula>0</formula>
    </cfRule>
  </conditionalFormatting>
  <hyperlinks>
    <hyperlink ref="I1" r:id="rId1"/>
  </hyperlinks>
  <pageMargins left="0.11811023622047245" right="0.19685039370078741" top="0.39370078740157483" bottom="0.39370078740157483" header="0.31496062992125984" footer="0.31496062992125984"/>
  <pageSetup paperSize="9" fitToWidth="0" fitToHeight="0" orientation="landscape" r:id="rId2"/>
  <headerFooter>
    <oddFooter>&amp;R&amp;P&amp;N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indexed="57"/>
  </sheetPr>
  <dimension ref="A1:K249"/>
  <sheetViews>
    <sheetView workbookViewId="0">
      <selection activeCell="B4" sqref="B4"/>
    </sheetView>
  </sheetViews>
  <sheetFormatPr baseColWidth="10" defaultRowHeight="15"/>
  <cols>
    <col min="1" max="1" width="11.42578125" style="2"/>
    <col min="2" max="2" width="25.42578125" style="16" customWidth="1"/>
    <col min="3" max="3" width="15.140625" style="13" customWidth="1"/>
    <col min="4" max="4" width="62.85546875" style="4" customWidth="1"/>
  </cols>
  <sheetData>
    <row r="1" spans="1:11" ht="31.5">
      <c r="C1" s="3" t="s">
        <v>23</v>
      </c>
    </row>
    <row r="2" spans="1:11" ht="18.75">
      <c r="C2" s="184" t="s">
        <v>24</v>
      </c>
      <c r="D2" s="184"/>
    </row>
    <row r="3" spans="1:11" ht="18.75">
      <c r="A3" s="5" t="s">
        <v>25</v>
      </c>
      <c r="B3" s="67" t="s">
        <v>26</v>
      </c>
      <c r="C3" s="6" t="s">
        <v>27</v>
      </c>
      <c r="D3" s="6" t="s">
        <v>28</v>
      </c>
      <c r="E3" s="7"/>
    </row>
    <row r="4" spans="1:11">
      <c r="A4" s="8">
        <v>1</v>
      </c>
      <c r="B4" s="12" t="s">
        <v>29</v>
      </c>
      <c r="C4" s="10">
        <v>6</v>
      </c>
      <c r="D4" s="11" t="s">
        <v>30</v>
      </c>
    </row>
    <row r="5" spans="1:11">
      <c r="A5" s="8">
        <v>2</v>
      </c>
      <c r="B5" s="9" t="s">
        <v>31</v>
      </c>
      <c r="C5" s="10">
        <v>1</v>
      </c>
      <c r="D5" s="11" t="s">
        <v>32</v>
      </c>
    </row>
    <row r="6" spans="1:11">
      <c r="A6" s="8">
        <v>3</v>
      </c>
      <c r="B6" s="9" t="s">
        <v>33</v>
      </c>
      <c r="C6" s="10">
        <v>6</v>
      </c>
      <c r="D6" s="11" t="s">
        <v>30</v>
      </c>
    </row>
    <row r="7" spans="1:11">
      <c r="A7" s="8">
        <v>4</v>
      </c>
      <c r="B7" s="12" t="s">
        <v>34</v>
      </c>
      <c r="C7" s="10">
        <v>7</v>
      </c>
      <c r="D7" s="11" t="s">
        <v>35</v>
      </c>
    </row>
    <row r="8" spans="1:11">
      <c r="A8" s="8">
        <v>5</v>
      </c>
      <c r="B8" s="9" t="s">
        <v>36</v>
      </c>
      <c r="C8" s="10">
        <v>7</v>
      </c>
      <c r="D8" s="11" t="s">
        <v>35</v>
      </c>
    </row>
    <row r="9" spans="1:11">
      <c r="A9" s="8">
        <v>6</v>
      </c>
      <c r="B9" s="9" t="s">
        <v>37</v>
      </c>
      <c r="C9" s="10">
        <v>7</v>
      </c>
      <c r="D9" s="11" t="s">
        <v>35</v>
      </c>
      <c r="E9" s="1"/>
      <c r="K9" s="1"/>
    </row>
    <row r="10" spans="1:11">
      <c r="A10" s="8">
        <v>7</v>
      </c>
      <c r="B10" s="12" t="s">
        <v>38</v>
      </c>
      <c r="C10" s="10">
        <v>6</v>
      </c>
      <c r="D10" s="11" t="s">
        <v>30</v>
      </c>
    </row>
    <row r="11" spans="1:11">
      <c r="A11" s="8">
        <v>8</v>
      </c>
      <c r="B11" s="9" t="s">
        <v>39</v>
      </c>
      <c r="C11" s="10">
        <v>8</v>
      </c>
      <c r="D11" s="11" t="s">
        <v>40</v>
      </c>
    </row>
    <row r="12" spans="1:11">
      <c r="A12" s="8">
        <v>9</v>
      </c>
      <c r="B12" s="9" t="s">
        <v>41</v>
      </c>
      <c r="C12" s="10">
        <v>11</v>
      </c>
      <c r="D12" s="11" t="s">
        <v>42</v>
      </c>
    </row>
    <row r="13" spans="1:11">
      <c r="A13" s="8">
        <v>10</v>
      </c>
      <c r="B13" s="9" t="s">
        <v>43</v>
      </c>
      <c r="C13" s="10">
        <v>8</v>
      </c>
      <c r="D13" s="11" t="s">
        <v>40</v>
      </c>
    </row>
    <row r="14" spans="1:11">
      <c r="A14" s="8">
        <v>11</v>
      </c>
      <c r="B14" s="9" t="s">
        <v>44</v>
      </c>
      <c r="C14" s="10">
        <v>11</v>
      </c>
      <c r="D14" s="11" t="s">
        <v>42</v>
      </c>
    </row>
    <row r="15" spans="1:11">
      <c r="A15" s="8">
        <v>12</v>
      </c>
      <c r="B15" s="9" t="s">
        <v>45</v>
      </c>
      <c r="C15" s="10">
        <v>11</v>
      </c>
      <c r="D15" s="11" t="s">
        <v>42</v>
      </c>
    </row>
    <row r="16" spans="1:11">
      <c r="A16" s="8">
        <v>13</v>
      </c>
      <c r="B16" s="9" t="s">
        <v>46</v>
      </c>
      <c r="C16" s="10">
        <v>7</v>
      </c>
      <c r="D16" s="11" t="s">
        <v>35</v>
      </c>
    </row>
    <row r="17" spans="1:4">
      <c r="A17" s="8">
        <v>14</v>
      </c>
      <c r="B17" s="9" t="s">
        <v>47</v>
      </c>
      <c r="C17" s="10">
        <v>2</v>
      </c>
      <c r="D17" s="11" t="s">
        <v>48</v>
      </c>
    </row>
    <row r="18" spans="1:4">
      <c r="A18" s="8">
        <v>15</v>
      </c>
      <c r="B18" s="12" t="s">
        <v>49</v>
      </c>
      <c r="C18" s="10">
        <v>6</v>
      </c>
      <c r="D18" s="11" t="s">
        <v>30</v>
      </c>
    </row>
    <row r="19" spans="1:4">
      <c r="A19" s="8">
        <v>16</v>
      </c>
      <c r="B19" s="9" t="s">
        <v>50</v>
      </c>
      <c r="C19" s="10">
        <v>10</v>
      </c>
      <c r="D19" s="11" t="s">
        <v>160</v>
      </c>
    </row>
    <row r="20" spans="1:4">
      <c r="A20" s="8">
        <v>17</v>
      </c>
      <c r="B20" s="9" t="s">
        <v>51</v>
      </c>
      <c r="C20" s="10">
        <v>10</v>
      </c>
      <c r="D20" s="11" t="s">
        <v>160</v>
      </c>
    </row>
    <row r="21" spans="1:4">
      <c r="A21" s="8">
        <v>18</v>
      </c>
      <c r="B21" s="9" t="s">
        <v>52</v>
      </c>
      <c r="C21" s="10">
        <v>4</v>
      </c>
      <c r="D21" s="11" t="s">
        <v>53</v>
      </c>
    </row>
    <row r="22" spans="1:4">
      <c r="A22" s="8">
        <v>19</v>
      </c>
      <c r="B22" s="9" t="s">
        <v>54</v>
      </c>
      <c r="C22" s="10">
        <v>10</v>
      </c>
      <c r="D22" s="11" t="s">
        <v>160</v>
      </c>
    </row>
    <row r="23" spans="1:4">
      <c r="A23" s="8">
        <v>21</v>
      </c>
      <c r="B23" s="12" t="s">
        <v>55</v>
      </c>
      <c r="C23" s="10">
        <v>5</v>
      </c>
      <c r="D23" s="11" t="s">
        <v>56</v>
      </c>
    </row>
    <row r="24" spans="1:4">
      <c r="A24" s="8">
        <v>22</v>
      </c>
      <c r="B24" s="68" t="s">
        <v>57</v>
      </c>
      <c r="C24" s="10">
        <v>3</v>
      </c>
      <c r="D24" s="11" t="s">
        <v>58</v>
      </c>
    </row>
    <row r="25" spans="1:4">
      <c r="A25" s="8">
        <v>23</v>
      </c>
      <c r="B25" s="9" t="s">
        <v>59</v>
      </c>
      <c r="C25" s="10">
        <v>10</v>
      </c>
      <c r="D25" s="11" t="s">
        <v>160</v>
      </c>
    </row>
    <row r="26" spans="1:4">
      <c r="A26" s="8">
        <v>24</v>
      </c>
      <c r="B26" s="9" t="s">
        <v>60</v>
      </c>
      <c r="C26" s="10">
        <v>9</v>
      </c>
      <c r="D26" s="11" t="s">
        <v>161</v>
      </c>
    </row>
    <row r="27" spans="1:4">
      <c r="A27" s="8">
        <v>25</v>
      </c>
      <c r="B27" s="9" t="s">
        <v>61</v>
      </c>
      <c r="C27" s="10">
        <v>5</v>
      </c>
      <c r="D27" s="11" t="s">
        <v>56</v>
      </c>
    </row>
    <row r="28" spans="1:4" ht="15" customHeight="1">
      <c r="A28" s="8">
        <v>26</v>
      </c>
      <c r="B28" s="9" t="s">
        <v>62</v>
      </c>
      <c r="C28" s="10">
        <v>6</v>
      </c>
      <c r="D28" s="11" t="s">
        <v>30</v>
      </c>
    </row>
    <row r="29" spans="1:4">
      <c r="A29" s="8">
        <v>27</v>
      </c>
      <c r="B29" s="9" t="s">
        <v>63</v>
      </c>
      <c r="C29" s="10">
        <v>2</v>
      </c>
      <c r="D29" s="11" t="s">
        <v>48</v>
      </c>
    </row>
    <row r="30" spans="1:4">
      <c r="A30" s="8">
        <v>28</v>
      </c>
      <c r="B30" s="9" t="s">
        <v>64</v>
      </c>
      <c r="C30" s="10">
        <v>4</v>
      </c>
      <c r="D30" s="11" t="s">
        <v>53</v>
      </c>
    </row>
    <row r="31" spans="1:4">
      <c r="A31" s="8">
        <v>29</v>
      </c>
      <c r="B31" s="68" t="s">
        <v>65</v>
      </c>
      <c r="C31" s="10">
        <v>3</v>
      </c>
      <c r="D31" s="11" t="s">
        <v>58</v>
      </c>
    </row>
    <row r="32" spans="1:4">
      <c r="A32" s="8">
        <v>30</v>
      </c>
      <c r="B32" s="9" t="s">
        <v>66</v>
      </c>
      <c r="C32" s="10">
        <v>7</v>
      </c>
      <c r="D32" s="11" t="s">
        <v>35</v>
      </c>
    </row>
    <row r="33" spans="1:4">
      <c r="A33" s="8">
        <v>31</v>
      </c>
      <c r="B33" s="9" t="s">
        <v>67</v>
      </c>
      <c r="C33" s="10">
        <v>11</v>
      </c>
      <c r="D33" s="11" t="s">
        <v>42</v>
      </c>
    </row>
    <row r="34" spans="1:4">
      <c r="A34" s="8">
        <v>32</v>
      </c>
      <c r="B34" s="9" t="s">
        <v>68</v>
      </c>
      <c r="C34" s="10">
        <v>11</v>
      </c>
      <c r="D34" s="11" t="s">
        <v>42</v>
      </c>
    </row>
    <row r="35" spans="1:4">
      <c r="A35" s="8">
        <v>33</v>
      </c>
      <c r="B35" s="9" t="s">
        <v>69</v>
      </c>
      <c r="C35" s="10">
        <v>9</v>
      </c>
      <c r="D35" s="11" t="s">
        <v>161</v>
      </c>
    </row>
    <row r="36" spans="1:4">
      <c r="A36" s="8">
        <v>34</v>
      </c>
      <c r="B36" s="9" t="s">
        <v>70</v>
      </c>
      <c r="C36" s="10">
        <v>7</v>
      </c>
      <c r="D36" s="11" t="s">
        <v>35</v>
      </c>
    </row>
    <row r="37" spans="1:4">
      <c r="A37" s="8">
        <v>35</v>
      </c>
      <c r="B37" s="68" t="s">
        <v>71</v>
      </c>
      <c r="C37" s="10">
        <v>3</v>
      </c>
      <c r="D37" s="11" t="s">
        <v>58</v>
      </c>
    </row>
    <row r="38" spans="1:4">
      <c r="A38" s="8">
        <v>36</v>
      </c>
      <c r="B38" s="9" t="s">
        <v>72</v>
      </c>
      <c r="C38" s="10">
        <v>4</v>
      </c>
      <c r="D38" s="11" t="s">
        <v>53</v>
      </c>
    </row>
    <row r="39" spans="1:4">
      <c r="A39" s="8">
        <v>37</v>
      </c>
      <c r="B39" s="12" t="s">
        <v>73</v>
      </c>
      <c r="C39" s="10">
        <v>4</v>
      </c>
      <c r="D39" s="11" t="s">
        <v>53</v>
      </c>
    </row>
    <row r="40" spans="1:4">
      <c r="A40" s="8">
        <v>38</v>
      </c>
      <c r="B40" s="9" t="s">
        <v>74</v>
      </c>
      <c r="C40" s="10">
        <v>6</v>
      </c>
      <c r="D40" s="11" t="s">
        <v>30</v>
      </c>
    </row>
    <row r="41" spans="1:4">
      <c r="A41" s="8">
        <v>39</v>
      </c>
      <c r="B41" s="12" t="s">
        <v>75</v>
      </c>
      <c r="C41" s="10">
        <v>5</v>
      </c>
      <c r="D41" s="11" t="s">
        <v>56</v>
      </c>
    </row>
    <row r="42" spans="1:4">
      <c r="A42" s="8">
        <v>40</v>
      </c>
      <c r="B42" s="9" t="s">
        <v>76</v>
      </c>
      <c r="C42" s="10">
        <v>9</v>
      </c>
      <c r="D42" s="11" t="s">
        <v>161</v>
      </c>
    </row>
    <row r="43" spans="1:4">
      <c r="A43" s="8">
        <v>41</v>
      </c>
      <c r="B43" s="9" t="s">
        <v>77</v>
      </c>
      <c r="C43" s="10">
        <v>4</v>
      </c>
      <c r="D43" s="11" t="s">
        <v>53</v>
      </c>
    </row>
    <row r="44" spans="1:4">
      <c r="A44" s="8">
        <v>42</v>
      </c>
      <c r="B44" s="9" t="s">
        <v>78</v>
      </c>
      <c r="C44" s="10">
        <v>6</v>
      </c>
      <c r="D44" s="11" t="s">
        <v>30</v>
      </c>
    </row>
    <row r="45" spans="1:4">
      <c r="A45" s="8">
        <v>43</v>
      </c>
      <c r="B45" s="9" t="s">
        <v>79</v>
      </c>
      <c r="C45" s="10">
        <v>6</v>
      </c>
      <c r="D45" s="11" t="s">
        <v>30</v>
      </c>
    </row>
    <row r="46" spans="1:4">
      <c r="A46" s="8">
        <v>44</v>
      </c>
      <c r="B46" s="68" t="s">
        <v>80</v>
      </c>
      <c r="C46" s="10">
        <v>3</v>
      </c>
      <c r="D46" s="11" t="s">
        <v>58</v>
      </c>
    </row>
    <row r="47" spans="1:4">
      <c r="A47" s="8">
        <v>45</v>
      </c>
      <c r="B47" s="9" t="s">
        <v>81</v>
      </c>
      <c r="C47" s="10">
        <v>4</v>
      </c>
      <c r="D47" s="11" t="s">
        <v>53</v>
      </c>
    </row>
    <row r="48" spans="1:4">
      <c r="A48" s="8">
        <v>46</v>
      </c>
      <c r="B48" s="9" t="s">
        <v>82</v>
      </c>
      <c r="C48" s="10">
        <v>11</v>
      </c>
      <c r="D48" s="11" t="s">
        <v>42</v>
      </c>
    </row>
    <row r="49" spans="1:4">
      <c r="A49" s="8">
        <v>47</v>
      </c>
      <c r="B49" s="9" t="s">
        <v>83</v>
      </c>
      <c r="C49" s="10">
        <v>9</v>
      </c>
      <c r="D49" s="11" t="s">
        <v>161</v>
      </c>
    </row>
    <row r="50" spans="1:4">
      <c r="A50" s="8">
        <v>48</v>
      </c>
      <c r="B50" s="9" t="s">
        <v>84</v>
      </c>
      <c r="C50" s="10">
        <v>7</v>
      </c>
      <c r="D50" s="11" t="s">
        <v>35</v>
      </c>
    </row>
    <row r="51" spans="1:4">
      <c r="A51" s="8">
        <v>49</v>
      </c>
      <c r="B51" s="69" t="s">
        <v>85</v>
      </c>
      <c r="C51" s="10">
        <v>3</v>
      </c>
      <c r="D51" s="11" t="s">
        <v>58</v>
      </c>
    </row>
    <row r="52" spans="1:4">
      <c r="A52" s="8">
        <v>50</v>
      </c>
      <c r="B52" s="9" t="s">
        <v>86</v>
      </c>
      <c r="C52" s="10">
        <v>2</v>
      </c>
      <c r="D52" s="11" t="s">
        <v>48</v>
      </c>
    </row>
    <row r="53" spans="1:4">
      <c r="A53" s="8">
        <v>51</v>
      </c>
      <c r="B53" s="9" t="s">
        <v>87</v>
      </c>
      <c r="C53" s="10">
        <v>8</v>
      </c>
      <c r="D53" s="11" t="s">
        <v>40</v>
      </c>
    </row>
    <row r="54" spans="1:4">
      <c r="A54" s="8">
        <v>52</v>
      </c>
      <c r="B54" s="9" t="s">
        <v>88</v>
      </c>
      <c r="C54" s="10">
        <v>5</v>
      </c>
      <c r="D54" s="11" t="s">
        <v>56</v>
      </c>
    </row>
    <row r="55" spans="1:4">
      <c r="A55" s="8">
        <v>53</v>
      </c>
      <c r="B55" s="68" t="s">
        <v>89</v>
      </c>
      <c r="C55" s="10">
        <v>3</v>
      </c>
      <c r="D55" s="11" t="s">
        <v>58</v>
      </c>
    </row>
    <row r="56" spans="1:4">
      <c r="A56" s="8">
        <v>54</v>
      </c>
      <c r="B56" s="9" t="s">
        <v>90</v>
      </c>
      <c r="C56" s="10">
        <v>8</v>
      </c>
      <c r="D56" s="11" t="s">
        <v>40</v>
      </c>
    </row>
    <row r="57" spans="1:4">
      <c r="A57" s="8">
        <v>55</v>
      </c>
      <c r="B57" s="9" t="s">
        <v>91</v>
      </c>
      <c r="C57" s="10">
        <v>8</v>
      </c>
      <c r="D57" s="11" t="s">
        <v>40</v>
      </c>
    </row>
    <row r="58" spans="1:4">
      <c r="A58" s="8">
        <v>56</v>
      </c>
      <c r="B58" s="68" t="s">
        <v>92</v>
      </c>
      <c r="C58" s="10">
        <v>3</v>
      </c>
      <c r="D58" s="11" t="s">
        <v>58</v>
      </c>
    </row>
    <row r="59" spans="1:4">
      <c r="A59" s="8">
        <v>57</v>
      </c>
      <c r="B59" s="9" t="s">
        <v>93</v>
      </c>
      <c r="C59" s="10">
        <v>8</v>
      </c>
      <c r="D59" s="11" t="s">
        <v>40</v>
      </c>
    </row>
    <row r="60" spans="1:4">
      <c r="A60" s="8">
        <v>58</v>
      </c>
      <c r="B60" s="9" t="s">
        <v>94</v>
      </c>
      <c r="C60" s="10">
        <v>5</v>
      </c>
      <c r="D60" s="11" t="s">
        <v>56</v>
      </c>
    </row>
    <row r="61" spans="1:4">
      <c r="A61" s="8">
        <v>59</v>
      </c>
      <c r="B61" s="9" t="s">
        <v>32</v>
      </c>
      <c r="C61" s="10">
        <v>1</v>
      </c>
      <c r="D61" s="11" t="s">
        <v>32</v>
      </c>
    </row>
    <row r="62" spans="1:4">
      <c r="A62" s="8">
        <v>60</v>
      </c>
      <c r="B62" s="9" t="s">
        <v>95</v>
      </c>
      <c r="C62" s="10">
        <v>1</v>
      </c>
      <c r="D62" s="11" t="s">
        <v>32</v>
      </c>
    </row>
    <row r="63" spans="1:4">
      <c r="A63" s="8">
        <v>61</v>
      </c>
      <c r="B63" s="9" t="s">
        <v>96</v>
      </c>
      <c r="C63" s="10">
        <v>2</v>
      </c>
      <c r="D63" s="11" t="s">
        <v>48</v>
      </c>
    </row>
    <row r="64" spans="1:4">
      <c r="A64" s="8">
        <v>62</v>
      </c>
      <c r="B64" s="9" t="s">
        <v>97</v>
      </c>
      <c r="C64" s="10">
        <v>1</v>
      </c>
      <c r="D64" s="11" t="s">
        <v>32</v>
      </c>
    </row>
    <row r="65" spans="1:4">
      <c r="A65" s="8">
        <v>63</v>
      </c>
      <c r="B65" s="9" t="s">
        <v>98</v>
      </c>
      <c r="C65" s="10">
        <v>6</v>
      </c>
      <c r="D65" s="11" t="s">
        <v>30</v>
      </c>
    </row>
    <row r="66" spans="1:4">
      <c r="A66" s="8">
        <v>64</v>
      </c>
      <c r="B66" s="9" t="s">
        <v>99</v>
      </c>
      <c r="C66" s="10">
        <v>9</v>
      </c>
      <c r="D66" s="11" t="s">
        <v>161</v>
      </c>
    </row>
    <row r="67" spans="1:4">
      <c r="A67" s="8">
        <v>65</v>
      </c>
      <c r="B67" s="9" t="s">
        <v>100</v>
      </c>
      <c r="C67" s="10">
        <v>11</v>
      </c>
      <c r="D67" s="11" t="s">
        <v>42</v>
      </c>
    </row>
    <row r="68" spans="1:4">
      <c r="A68" s="8">
        <v>66</v>
      </c>
      <c r="B68" s="9" t="s">
        <v>101</v>
      </c>
      <c r="C68" s="10">
        <v>11</v>
      </c>
      <c r="D68" s="11" t="s">
        <v>42</v>
      </c>
    </row>
    <row r="69" spans="1:4">
      <c r="A69" s="8">
        <v>67</v>
      </c>
      <c r="B69" s="9" t="s">
        <v>102</v>
      </c>
      <c r="C69" s="10">
        <v>8</v>
      </c>
      <c r="D69" s="11" t="s">
        <v>40</v>
      </c>
    </row>
    <row r="70" spans="1:4">
      <c r="A70" s="8">
        <v>68</v>
      </c>
      <c r="B70" s="9" t="s">
        <v>103</v>
      </c>
      <c r="C70" s="10">
        <v>8</v>
      </c>
      <c r="D70" s="11" t="s">
        <v>40</v>
      </c>
    </row>
    <row r="71" spans="1:4">
      <c r="A71" s="8">
        <v>69</v>
      </c>
      <c r="B71" s="9" t="s">
        <v>104</v>
      </c>
      <c r="C71" s="10">
        <v>6</v>
      </c>
      <c r="D71" s="11" t="s">
        <v>30</v>
      </c>
    </row>
    <row r="72" spans="1:4">
      <c r="A72" s="8">
        <v>70</v>
      </c>
      <c r="B72" s="9" t="s">
        <v>105</v>
      </c>
      <c r="C72" s="10">
        <v>5</v>
      </c>
      <c r="D72" s="11" t="s">
        <v>56</v>
      </c>
    </row>
    <row r="73" spans="1:4">
      <c r="A73" s="8">
        <v>71</v>
      </c>
      <c r="B73" s="12" t="s">
        <v>106</v>
      </c>
      <c r="C73" s="10">
        <v>5</v>
      </c>
      <c r="D73" s="11" t="s">
        <v>56</v>
      </c>
    </row>
    <row r="74" spans="1:4">
      <c r="A74" s="8">
        <v>72</v>
      </c>
      <c r="B74" s="68" t="s">
        <v>107</v>
      </c>
      <c r="C74" s="10">
        <v>3</v>
      </c>
      <c r="D74" s="11" t="s">
        <v>58</v>
      </c>
    </row>
    <row r="75" spans="1:4">
      <c r="A75" s="8">
        <v>73</v>
      </c>
      <c r="B75" s="9" t="s">
        <v>108</v>
      </c>
      <c r="C75" s="10">
        <v>6</v>
      </c>
      <c r="D75" s="11" t="s">
        <v>30</v>
      </c>
    </row>
    <row r="76" spans="1:4">
      <c r="A76" s="8">
        <v>74</v>
      </c>
      <c r="B76" s="9" t="s">
        <v>109</v>
      </c>
      <c r="C76" s="10">
        <v>6</v>
      </c>
      <c r="D76" s="11" t="s">
        <v>30</v>
      </c>
    </row>
    <row r="77" spans="1:4">
      <c r="A77" s="8">
        <v>75</v>
      </c>
      <c r="B77" s="9" t="s">
        <v>110</v>
      </c>
      <c r="C77" s="10">
        <v>12</v>
      </c>
      <c r="D77" s="11" t="s">
        <v>153</v>
      </c>
    </row>
    <row r="78" spans="1:4">
      <c r="A78" s="8">
        <v>76</v>
      </c>
      <c r="B78" s="12" t="s">
        <v>112</v>
      </c>
      <c r="C78" s="10">
        <v>2</v>
      </c>
      <c r="D78" s="11" t="s">
        <v>48</v>
      </c>
    </row>
    <row r="79" spans="1:4">
      <c r="A79" s="8">
        <v>77</v>
      </c>
      <c r="B79" s="9" t="s">
        <v>113</v>
      </c>
      <c r="C79" s="10">
        <v>12</v>
      </c>
      <c r="D79" s="11" t="s">
        <v>153</v>
      </c>
    </row>
    <row r="80" spans="1:4">
      <c r="A80" s="8">
        <v>78</v>
      </c>
      <c r="B80" s="12" t="s">
        <v>114</v>
      </c>
      <c r="C80" s="10">
        <v>12</v>
      </c>
      <c r="D80" s="11" t="s">
        <v>153</v>
      </c>
    </row>
    <row r="81" spans="1:4">
      <c r="A81" s="8">
        <v>79</v>
      </c>
      <c r="B81" s="9" t="s">
        <v>115</v>
      </c>
      <c r="C81" s="10">
        <v>10</v>
      </c>
      <c r="D81" s="11" t="s">
        <v>160</v>
      </c>
    </row>
    <row r="82" spans="1:4">
      <c r="A82" s="8">
        <v>80</v>
      </c>
      <c r="B82" s="9" t="s">
        <v>116</v>
      </c>
      <c r="C82" s="10">
        <v>1</v>
      </c>
      <c r="D82" s="11" t="s">
        <v>32</v>
      </c>
    </row>
    <row r="83" spans="1:4">
      <c r="A83" s="8">
        <v>81</v>
      </c>
      <c r="B83" s="9" t="s">
        <v>117</v>
      </c>
      <c r="C83" s="10">
        <v>11</v>
      </c>
      <c r="D83" s="11" t="s">
        <v>42</v>
      </c>
    </row>
    <row r="84" spans="1:4">
      <c r="A84" s="8">
        <v>82</v>
      </c>
      <c r="B84" s="9" t="s">
        <v>118</v>
      </c>
      <c r="C84" s="10">
        <v>11</v>
      </c>
      <c r="D84" s="11" t="s">
        <v>42</v>
      </c>
    </row>
    <row r="85" spans="1:4">
      <c r="A85" s="8">
        <v>83</v>
      </c>
      <c r="B85" s="9" t="s">
        <v>119</v>
      </c>
      <c r="C85" s="10">
        <v>7</v>
      </c>
      <c r="D85" s="11" t="s">
        <v>35</v>
      </c>
    </row>
    <row r="86" spans="1:4">
      <c r="A86" s="8">
        <v>84</v>
      </c>
      <c r="B86" s="9" t="s">
        <v>120</v>
      </c>
      <c r="C86" s="10">
        <v>7</v>
      </c>
      <c r="D86" s="11" t="s">
        <v>35</v>
      </c>
    </row>
    <row r="87" spans="1:4">
      <c r="A87" s="8">
        <v>85</v>
      </c>
      <c r="B87" s="69" t="s">
        <v>121</v>
      </c>
      <c r="C87" s="10">
        <v>3</v>
      </c>
      <c r="D87" s="11" t="s">
        <v>58</v>
      </c>
    </row>
    <row r="88" spans="1:4">
      <c r="A88" s="8">
        <v>86</v>
      </c>
      <c r="B88" s="9" t="s">
        <v>122</v>
      </c>
      <c r="C88" s="10">
        <v>10</v>
      </c>
      <c r="D88" s="11" t="s">
        <v>160</v>
      </c>
    </row>
    <row r="89" spans="1:4">
      <c r="A89" s="8">
        <v>87</v>
      </c>
      <c r="B89" s="9" t="s">
        <v>123</v>
      </c>
      <c r="C89" s="10">
        <v>10</v>
      </c>
      <c r="D89" s="11" t="s">
        <v>160</v>
      </c>
    </row>
    <row r="90" spans="1:4">
      <c r="A90" s="8">
        <v>88</v>
      </c>
      <c r="B90" s="9" t="s">
        <v>124</v>
      </c>
      <c r="C90" s="10">
        <v>8</v>
      </c>
      <c r="D90" s="11" t="s">
        <v>40</v>
      </c>
    </row>
    <row r="91" spans="1:4">
      <c r="A91" s="8">
        <v>89</v>
      </c>
      <c r="B91" s="9" t="s">
        <v>125</v>
      </c>
      <c r="C91" s="10">
        <v>5</v>
      </c>
      <c r="D91" s="11" t="s">
        <v>56</v>
      </c>
    </row>
    <row r="92" spans="1:4">
      <c r="A92" s="8">
        <v>90</v>
      </c>
      <c r="B92" s="9" t="s">
        <v>126</v>
      </c>
      <c r="C92" s="10">
        <v>5</v>
      </c>
      <c r="D92" s="11" t="s">
        <v>56</v>
      </c>
    </row>
    <row r="93" spans="1:4">
      <c r="A93" s="8">
        <v>91</v>
      </c>
      <c r="B93" s="12" t="s">
        <v>127</v>
      </c>
      <c r="C93" s="10">
        <v>12</v>
      </c>
      <c r="D93" s="11" t="s">
        <v>153</v>
      </c>
    </row>
    <row r="94" spans="1:4">
      <c r="A94" s="8">
        <v>92</v>
      </c>
      <c r="B94" s="9" t="s">
        <v>128</v>
      </c>
      <c r="C94" s="10">
        <v>12</v>
      </c>
      <c r="D94" s="11" t="s">
        <v>153</v>
      </c>
    </row>
    <row r="95" spans="1:4">
      <c r="A95" s="8">
        <v>93</v>
      </c>
      <c r="B95" s="9" t="s">
        <v>129</v>
      </c>
      <c r="C95" s="10">
        <v>12</v>
      </c>
      <c r="D95" s="11" t="s">
        <v>153</v>
      </c>
    </row>
    <row r="96" spans="1:4">
      <c r="A96" s="8">
        <v>94</v>
      </c>
      <c r="B96" s="9" t="s">
        <v>130</v>
      </c>
      <c r="C96" s="10">
        <v>12</v>
      </c>
      <c r="D96" s="11" t="s">
        <v>153</v>
      </c>
    </row>
    <row r="97" spans="1:4">
      <c r="A97" s="8">
        <v>95</v>
      </c>
      <c r="B97" s="12" t="s">
        <v>151</v>
      </c>
      <c r="C97" s="10">
        <v>12</v>
      </c>
      <c r="D97" s="11" t="s">
        <v>153</v>
      </c>
    </row>
    <row r="98" spans="1:4">
      <c r="A98" s="8" t="s">
        <v>131</v>
      </c>
      <c r="B98" s="9" t="s">
        <v>132</v>
      </c>
      <c r="C98" s="10"/>
      <c r="D98" s="11"/>
    </row>
    <row r="99" spans="1:4">
      <c r="A99" s="8" t="s">
        <v>133</v>
      </c>
      <c r="B99" s="9" t="s">
        <v>134</v>
      </c>
      <c r="C99" s="10"/>
      <c r="D99" s="11"/>
    </row>
    <row r="100" spans="1:4">
      <c r="D100" s="14"/>
    </row>
    <row r="101" spans="1:4">
      <c r="D101" s="14"/>
    </row>
    <row r="102" spans="1:4">
      <c r="D102" s="14"/>
    </row>
    <row r="103" spans="1:4">
      <c r="D103" s="14"/>
    </row>
    <row r="104" spans="1:4">
      <c r="D104" s="14"/>
    </row>
    <row r="105" spans="1:4">
      <c r="D105" s="14"/>
    </row>
    <row r="106" spans="1:4">
      <c r="D106" s="14"/>
    </row>
    <row r="107" spans="1:4">
      <c r="D107" s="14"/>
    </row>
    <row r="108" spans="1:4">
      <c r="D108" s="14"/>
    </row>
    <row r="109" spans="1:4">
      <c r="D109" s="14"/>
    </row>
    <row r="110" spans="1:4">
      <c r="D110" s="14"/>
    </row>
    <row r="111" spans="1:4">
      <c r="D111" s="14"/>
    </row>
    <row r="112" spans="1:4">
      <c r="D112" s="14"/>
    </row>
    <row r="113" spans="4:4">
      <c r="D113" s="14"/>
    </row>
    <row r="114" spans="4:4">
      <c r="D114" s="14"/>
    </row>
    <row r="115" spans="4:4">
      <c r="D115" s="14"/>
    </row>
    <row r="116" spans="4:4">
      <c r="D116" s="14"/>
    </row>
    <row r="117" spans="4:4">
      <c r="D117" s="14"/>
    </row>
    <row r="118" spans="4:4">
      <c r="D118" s="14"/>
    </row>
    <row r="119" spans="4:4">
      <c r="D119" s="14"/>
    </row>
    <row r="120" spans="4:4">
      <c r="D120" s="14"/>
    </row>
    <row r="121" spans="4:4">
      <c r="D121" s="14"/>
    </row>
    <row r="122" spans="4:4">
      <c r="D122" s="14"/>
    </row>
    <row r="123" spans="4:4">
      <c r="D123" s="14"/>
    </row>
    <row r="124" spans="4:4">
      <c r="D124" s="14"/>
    </row>
    <row r="125" spans="4:4">
      <c r="D125" s="14"/>
    </row>
    <row r="126" spans="4:4">
      <c r="D126" s="14"/>
    </row>
    <row r="127" spans="4:4">
      <c r="D127" s="14"/>
    </row>
    <row r="128" spans="4:4">
      <c r="D128" s="14"/>
    </row>
    <row r="129" spans="4:4">
      <c r="D129" s="14"/>
    </row>
    <row r="130" spans="4:4">
      <c r="D130" s="14"/>
    </row>
    <row r="131" spans="4:4">
      <c r="D131" s="14"/>
    </row>
    <row r="132" spans="4:4">
      <c r="D132" s="14"/>
    </row>
    <row r="133" spans="4:4">
      <c r="D133" s="14"/>
    </row>
    <row r="134" spans="4:4">
      <c r="D134" s="14"/>
    </row>
    <row r="135" spans="4:4">
      <c r="D135" s="14"/>
    </row>
    <row r="136" spans="4:4">
      <c r="D136" s="14"/>
    </row>
    <row r="137" spans="4:4">
      <c r="D137" s="14"/>
    </row>
    <row r="138" spans="4:4">
      <c r="D138" s="14"/>
    </row>
    <row r="139" spans="4:4">
      <c r="D139" s="14"/>
    </row>
    <row r="140" spans="4:4">
      <c r="D140" s="14"/>
    </row>
    <row r="141" spans="4:4">
      <c r="D141" s="14"/>
    </row>
    <row r="142" spans="4:4">
      <c r="D142" s="14"/>
    </row>
    <row r="143" spans="4:4">
      <c r="D143" s="14"/>
    </row>
    <row r="144" spans="4:4">
      <c r="D144" s="14"/>
    </row>
    <row r="145" spans="4:4">
      <c r="D145" s="14"/>
    </row>
    <row r="146" spans="4:4">
      <c r="D146" s="14"/>
    </row>
    <row r="147" spans="4:4">
      <c r="D147" s="14"/>
    </row>
    <row r="148" spans="4:4">
      <c r="D148" s="14"/>
    </row>
    <row r="149" spans="4:4">
      <c r="D149" s="14"/>
    </row>
    <row r="150" spans="4:4">
      <c r="D150" s="14"/>
    </row>
    <row r="151" spans="4:4">
      <c r="D151" s="14"/>
    </row>
    <row r="152" spans="4:4">
      <c r="D152" s="14"/>
    </row>
    <row r="153" spans="4:4">
      <c r="D153" s="14"/>
    </row>
    <row r="154" spans="4:4">
      <c r="D154" s="14"/>
    </row>
    <row r="155" spans="4:4">
      <c r="D155" s="14"/>
    </row>
    <row r="156" spans="4:4">
      <c r="D156" s="14"/>
    </row>
    <row r="157" spans="4:4">
      <c r="D157" s="14"/>
    </row>
    <row r="158" spans="4:4">
      <c r="D158" s="14"/>
    </row>
    <row r="159" spans="4:4">
      <c r="D159" s="14"/>
    </row>
    <row r="160" spans="4:4">
      <c r="D160" s="14"/>
    </row>
    <row r="161" spans="4:4">
      <c r="D161" s="14"/>
    </row>
    <row r="162" spans="4:4">
      <c r="D162" s="14"/>
    </row>
    <row r="163" spans="4:4">
      <c r="D163" s="14"/>
    </row>
    <row r="164" spans="4:4">
      <c r="D164" s="14"/>
    </row>
    <row r="165" spans="4:4">
      <c r="D165" s="14"/>
    </row>
    <row r="166" spans="4:4">
      <c r="D166" s="14"/>
    </row>
    <row r="167" spans="4:4">
      <c r="D167" s="14"/>
    </row>
    <row r="168" spans="4:4">
      <c r="D168" s="14"/>
    </row>
    <row r="169" spans="4:4">
      <c r="D169" s="14"/>
    </row>
    <row r="170" spans="4:4">
      <c r="D170" s="14"/>
    </row>
    <row r="171" spans="4:4">
      <c r="D171" s="14"/>
    </row>
    <row r="172" spans="4:4">
      <c r="D172" s="14"/>
    </row>
    <row r="173" spans="4:4">
      <c r="D173" s="14"/>
    </row>
    <row r="174" spans="4:4">
      <c r="D174" s="14"/>
    </row>
    <row r="175" spans="4:4">
      <c r="D175" s="14"/>
    </row>
    <row r="176" spans="4:4">
      <c r="D176" s="14"/>
    </row>
    <row r="177" spans="4:4">
      <c r="D177" s="14"/>
    </row>
    <row r="178" spans="4:4">
      <c r="D178" s="14"/>
    </row>
    <row r="179" spans="4:4">
      <c r="D179" s="14"/>
    </row>
    <row r="180" spans="4:4">
      <c r="D180" s="14"/>
    </row>
    <row r="181" spans="4:4">
      <c r="D181" s="14"/>
    </row>
    <row r="182" spans="4:4">
      <c r="D182" s="14"/>
    </row>
    <row r="183" spans="4:4">
      <c r="D183" s="14"/>
    </row>
    <row r="184" spans="4:4">
      <c r="D184" s="14"/>
    </row>
    <row r="185" spans="4:4">
      <c r="D185" s="14"/>
    </row>
    <row r="186" spans="4:4">
      <c r="D186" s="14"/>
    </row>
    <row r="187" spans="4:4">
      <c r="D187" s="14"/>
    </row>
    <row r="188" spans="4:4">
      <c r="D188" s="14"/>
    </row>
    <row r="189" spans="4:4">
      <c r="D189" s="14"/>
    </row>
    <row r="190" spans="4:4">
      <c r="D190" s="14"/>
    </row>
    <row r="191" spans="4:4">
      <c r="D191" s="14"/>
    </row>
    <row r="192" spans="4:4">
      <c r="D192" s="14"/>
    </row>
    <row r="193" spans="4:4">
      <c r="D193" s="14"/>
    </row>
    <row r="194" spans="4:4">
      <c r="D194" s="14"/>
    </row>
    <row r="195" spans="4:4">
      <c r="D195" s="14"/>
    </row>
    <row r="196" spans="4:4">
      <c r="D196" s="14"/>
    </row>
    <row r="197" spans="4:4">
      <c r="D197" s="14"/>
    </row>
    <row r="198" spans="4:4">
      <c r="D198" s="14"/>
    </row>
    <row r="199" spans="4:4">
      <c r="D199" s="14"/>
    </row>
    <row r="200" spans="4:4">
      <c r="D200" s="14"/>
    </row>
    <row r="201" spans="4:4">
      <c r="D201" s="14"/>
    </row>
    <row r="202" spans="4:4">
      <c r="D202" s="14"/>
    </row>
    <row r="203" spans="4:4">
      <c r="D203" s="14"/>
    </row>
    <row r="204" spans="4:4">
      <c r="D204" s="14"/>
    </row>
    <row r="205" spans="4:4">
      <c r="D205" s="14"/>
    </row>
    <row r="206" spans="4:4">
      <c r="D206" s="14"/>
    </row>
    <row r="207" spans="4:4">
      <c r="D207" s="14"/>
    </row>
    <row r="208" spans="4:4">
      <c r="D208" s="14"/>
    </row>
    <row r="209" spans="4:4">
      <c r="D209" s="14"/>
    </row>
    <row r="210" spans="4:4">
      <c r="D210" s="14"/>
    </row>
    <row r="211" spans="4:4">
      <c r="D211" s="14"/>
    </row>
    <row r="212" spans="4:4">
      <c r="D212" s="14"/>
    </row>
    <row r="213" spans="4:4">
      <c r="D213" s="14"/>
    </row>
    <row r="214" spans="4:4">
      <c r="D214" s="14"/>
    </row>
    <row r="215" spans="4:4">
      <c r="D215" s="14"/>
    </row>
    <row r="216" spans="4:4">
      <c r="D216" s="14"/>
    </row>
    <row r="217" spans="4:4">
      <c r="D217" s="14"/>
    </row>
    <row r="218" spans="4:4">
      <c r="D218" s="14"/>
    </row>
    <row r="219" spans="4:4">
      <c r="D219" s="14"/>
    </row>
    <row r="220" spans="4:4">
      <c r="D220" s="14"/>
    </row>
    <row r="221" spans="4:4">
      <c r="D221" s="14"/>
    </row>
    <row r="222" spans="4:4">
      <c r="D222" s="14"/>
    </row>
    <row r="223" spans="4:4">
      <c r="D223" s="14"/>
    </row>
    <row r="224" spans="4:4">
      <c r="D224" s="14"/>
    </row>
    <row r="225" spans="4:4">
      <c r="D225" s="14"/>
    </row>
    <row r="226" spans="4:4">
      <c r="D226" s="14"/>
    </row>
    <row r="227" spans="4:4">
      <c r="D227" s="14"/>
    </row>
    <row r="228" spans="4:4">
      <c r="D228" s="14"/>
    </row>
    <row r="229" spans="4:4">
      <c r="D229" s="14"/>
    </row>
    <row r="230" spans="4:4">
      <c r="D230" s="14"/>
    </row>
    <row r="231" spans="4:4">
      <c r="D231" s="14"/>
    </row>
    <row r="232" spans="4:4">
      <c r="D232" s="14"/>
    </row>
    <row r="233" spans="4:4">
      <c r="D233" s="14"/>
    </row>
    <row r="234" spans="4:4">
      <c r="D234" s="14"/>
    </row>
    <row r="235" spans="4:4">
      <c r="D235" s="14"/>
    </row>
    <row r="236" spans="4:4">
      <c r="D236" s="14"/>
    </row>
    <row r="237" spans="4:4">
      <c r="D237" s="14"/>
    </row>
    <row r="238" spans="4:4">
      <c r="D238" s="14"/>
    </row>
    <row r="239" spans="4:4">
      <c r="D239" s="14"/>
    </row>
    <row r="240" spans="4:4">
      <c r="D240" s="14"/>
    </row>
    <row r="241" spans="4:4">
      <c r="D241" s="14"/>
    </row>
    <row r="242" spans="4:4">
      <c r="D242" s="14"/>
    </row>
    <row r="243" spans="4:4">
      <c r="D243" s="14"/>
    </row>
    <row r="244" spans="4:4">
      <c r="D244" s="14"/>
    </row>
    <row r="245" spans="4:4">
      <c r="D245" s="14"/>
    </row>
    <row r="246" spans="4:4">
      <c r="D246" s="14"/>
    </row>
    <row r="247" spans="4:4">
      <c r="D247" s="14"/>
    </row>
    <row r="248" spans="4:4">
      <c r="D248" s="14"/>
    </row>
    <row r="249" spans="4:4">
      <c r="D249" s="14"/>
    </row>
  </sheetData>
  <sheetProtection password="CDF2" sheet="1" objects="1" scenarios="1" selectLockedCells="1" autoFilter="0" selectUnlockedCells="1"/>
  <autoFilter ref="C3:D99"/>
  <mergeCells count="1">
    <mergeCell ref="C2:D2"/>
  </mergeCells>
  <phoneticPr fontId="11" type="noConversion"/>
  <hyperlinks>
    <hyperlink ref="B4" r:id="rId1" display="http://www.hist-geo.com/Localiser/Departement/Ain-01.php"/>
    <hyperlink ref="B5" r:id="rId2" display="http://www.hist-geo.com/Localiser/Departement/Aisne-02.php"/>
    <hyperlink ref="B6" r:id="rId3" display="http://www.hist-geo.com/Localiser/Departement/Allier-03.php"/>
    <hyperlink ref="B7" r:id="rId4" display="http://www.hist-geo.com/Localiser/Departement/Alpes-de-Hautes-Provence-04.php"/>
    <hyperlink ref="B8" r:id="rId5" display="http://www.hist-geo.com/Localiser/Departement/Hautes-Alpes-05.php"/>
    <hyperlink ref="B9" r:id="rId6" display="http://www.hist-geo.com/Localiser/Departement/Alpes-Maritimes-06.php"/>
    <hyperlink ref="B10" r:id="rId7" display="http://www.hist-geo.com/Localiser/Departement/Ardeche-07.php"/>
    <hyperlink ref="B11" r:id="rId8" display="http://www.hist-geo.com/Localiser/Departement/Ardennes-08.php"/>
    <hyperlink ref="B12" r:id="rId9" display="http://www.hist-geo.com/Localiser/Departement/Ariege-09.php"/>
    <hyperlink ref="B13" r:id="rId10" display="http://www.hist-geo.com/Localiser/Departement/Aube-10.php"/>
    <hyperlink ref="B14" r:id="rId11" display="http://www.hist-geo.com/Localiser/Departement/Aude-11.php"/>
    <hyperlink ref="B15" r:id="rId12" display="http://www.hist-geo.com/Localiser/Departement/Aveyron-12.php"/>
    <hyperlink ref="B16" r:id="rId13" display="http://www.hist-geo.com/Localiser/Departement/Bouches-du-Rhone-13.php"/>
    <hyperlink ref="B17" r:id="rId14" display="http://www.hist-geo.com/Localiser/Departement/Calvados-14.php"/>
    <hyperlink ref="B18" r:id="rId15" display="http://www.hist-geo.com/Localiser/Departement/Cantal-15.php"/>
    <hyperlink ref="B19" r:id="rId16" display="http://www.hist-geo.com/Localiser/Departement/Charente-16.php"/>
    <hyperlink ref="B20" r:id="rId17" display="http://www.hist-geo.com/Localiser/Departement/Charente-Maritime-17.php"/>
    <hyperlink ref="B21" r:id="rId18" display="http://www.hist-geo.com/Localiser/Departement/Cher-18.php"/>
    <hyperlink ref="B22" r:id="rId19" display="http://www.hist-geo.com/Localiser/Departement/Correze-19.php"/>
    <hyperlink ref="B23" r:id="rId20" display="http://www.hist-geo.com/Localiser/Departement/Cote-d-Or-21.php"/>
    <hyperlink ref="B24" r:id="rId21" display="http://www.hist-geo.com/Localiser/Departement/Cotes-d-Armor-22.php"/>
    <hyperlink ref="B25" r:id="rId22" display="http://www.hist-geo.com/Localiser/Departement/Creuse-23.php"/>
    <hyperlink ref="B26" r:id="rId23" display="http://www.hist-geo.com/Localiser/Departement/Dordogne-24.php"/>
    <hyperlink ref="B27" r:id="rId24" display="http://www.hist-geo.com/Localiser/Departement/Doubs-25.php"/>
    <hyperlink ref="B28" r:id="rId25" display="http://www.hist-geo.com/Localiser/Departement/Drome-26.php"/>
    <hyperlink ref="B29" r:id="rId26" display="http://www.hist-geo.com/Localiser/Departement/Eure-27.php"/>
    <hyperlink ref="B30" r:id="rId27" display="http://www.hist-geo.com/Localiser/Departement/Eure-et-Loir-28.php"/>
    <hyperlink ref="B31" r:id="rId28" display="http://www.hist-geo.com/Localiser/Departement/Finistere-29.php"/>
    <hyperlink ref="B32" r:id="rId29" display="http://www.hist-geo.com/Localiser/Departement/Gard-30.php"/>
    <hyperlink ref="B33" r:id="rId30" display="http://www.hist-geo.com/Localiser/Departement/Haute-Garonne-31.php"/>
    <hyperlink ref="B34" r:id="rId31" display="http://www.hist-geo.com/Localiser/Departement/Gers-32.php"/>
    <hyperlink ref="B35" r:id="rId32" display="http://www.hist-geo.com/Localiser/Departement/Gironde-33.php"/>
    <hyperlink ref="B36" r:id="rId33" display="http://www.hist-geo.com/Localiser/Departement/Herault-34.php"/>
    <hyperlink ref="B37" r:id="rId34" display="http://www.hist-geo.com/Localiser/Departement/Ille-et-Vilaine-35.php"/>
    <hyperlink ref="B38" r:id="rId35" display="http://www.hist-geo.com/Localiser/Departement/Indre-36.php"/>
    <hyperlink ref="B39" r:id="rId36" display="http://www.hist-geo.com/Localiser/Departement/Indre-et-Loire-37.php"/>
    <hyperlink ref="B40" r:id="rId37" display="http://www.hist-geo.com/Localiser/Departement/Isere-38.php"/>
    <hyperlink ref="B41" r:id="rId38" display="http://www.hist-geo.com/Localiser/Departement/Jura-39.php"/>
    <hyperlink ref="B42" r:id="rId39" display="http://www.hist-geo.com/Localiser/Departement/Landes-40.php"/>
    <hyperlink ref="B43" r:id="rId40" display="http://www.hist-geo.com/Localiser/Departement/Loir-et-Cher-41.php"/>
    <hyperlink ref="B44" r:id="rId41" display="http://www.hist-geo.com/Localiser/Departement/Loire-42.php"/>
    <hyperlink ref="B45" r:id="rId42" display="http://www.hist-geo.com/Localiser/Departement/Haute-Loire-43.php"/>
    <hyperlink ref="B46" r:id="rId43" display="http://www.hist-geo.com/Localiser/Departement/Loire-Atlantique-44.php"/>
    <hyperlink ref="B47" r:id="rId44" display="http://www.hist-geo.com/Localiser/Departement/Loiret-45.php"/>
    <hyperlink ref="B48" r:id="rId45" display="http://www.hist-geo.com/Localiser/Departement/Lot-46.php"/>
    <hyperlink ref="B49" r:id="rId46" display="http://www.hist-geo.com/Localiser/Departement/Lot-et-Garonne-47.php"/>
    <hyperlink ref="B50" r:id="rId47" display="http://www.hist-geo.com/Localiser/Departement/Lozere-48.php"/>
    <hyperlink ref="B51" r:id="rId48" display="http://www.hist-geo.com/Localiser/Departement/Maine-et-Loire-49.php"/>
    <hyperlink ref="B52" r:id="rId49" display="http://www.hist-geo.com/Localiser/Departement/Manche-50.php"/>
    <hyperlink ref="B53" r:id="rId50" display="http://www.hist-geo.com/Localiser/Departement/Marne-51.php"/>
    <hyperlink ref="B54" r:id="rId51" display="http://www.hist-geo.com/Localiser/Departement/Haute-Marne-52.php"/>
    <hyperlink ref="B55" r:id="rId52" display="http://www.hist-geo.com/Localiser/Departement/Mayenne-53.php"/>
    <hyperlink ref="B56" r:id="rId53" display="http://www.hist-geo.com/Localiser/Departement/Meurthe-et-Moselle-54.php"/>
    <hyperlink ref="B57" r:id="rId54" display="http://www.hist-geo.com/Localiser/Departement/Meuse-55.php"/>
    <hyperlink ref="B58" r:id="rId55" display="http://www.hist-geo.com/Localiser/Departement/Morbihan-56.php"/>
    <hyperlink ref="B59" r:id="rId56" display="http://www.hist-geo.com/Localiser/Departement/Moselle-57.php"/>
    <hyperlink ref="B60" r:id="rId57" display="http://www.hist-geo.com/Localiser/Departement/Nievre-58.php"/>
    <hyperlink ref="B61" r:id="rId58" display="http://www.hist-geo.com/Localiser/Departement/Nord-59.php"/>
    <hyperlink ref="B62" r:id="rId59" display="http://www.hist-geo.com/Localiser/Departement/Oise-60.php"/>
    <hyperlink ref="B63" r:id="rId60" display="http://www.hist-geo.com/Localiser/Departement/Orne-61.php"/>
    <hyperlink ref="B64" r:id="rId61" display="http://www.hist-geo.com/Localiser/Departement/Pas-de-Calais-62.php"/>
    <hyperlink ref="B65" r:id="rId62" display="http://www.hist-geo.com/Localiser/Departement/Puy-de-Dome-63.php"/>
    <hyperlink ref="B66" r:id="rId63" display="http://www.hist-geo.com/Localiser/Departement/Pyrenees-Atlantiques-64.php"/>
    <hyperlink ref="B67" r:id="rId64" display="http://www.hist-geo.com/Localiser/Departement/Hautes-Pyrenees-65.php"/>
    <hyperlink ref="B68" r:id="rId65" display="http://www.hist-geo.com/Localiser/Departement/Pyrenees-Orientales-66.php"/>
    <hyperlink ref="B69" r:id="rId66" display="http://www.hist-geo.com/Localiser/Departement/Bas-Rhin-67.php"/>
    <hyperlink ref="B70" r:id="rId67" display="http://www.hist-geo.com/Localiser/Departement/Haut-Rhin-68.php"/>
    <hyperlink ref="B71" r:id="rId68" display="http://www.hist-geo.com/Localiser/Departement/Rhone-69.php"/>
    <hyperlink ref="B72" r:id="rId69" display="http://www.hist-geo.com/Localiser/Departement/Haute-Saone-70.php"/>
    <hyperlink ref="B73" r:id="rId70" display="http://www.hist-geo.com/Localiser/Departement/Saone-et-Loire-71.php"/>
    <hyperlink ref="B74" r:id="rId71" display="http://www.hist-geo.com/Localiser/Departement/Sarthe-72.php"/>
    <hyperlink ref="B75" r:id="rId72" display="http://www.hist-geo.com/Localiser/Departement/Savoie-73.php"/>
    <hyperlink ref="B76" r:id="rId73" display="http://www.hist-geo.com/Localiser/Departement/Haute-Savoie-74.php"/>
    <hyperlink ref="B77" r:id="rId74" display="http://www.hist-geo.com/Localiser/Departement/Paris-75.php"/>
    <hyperlink ref="B78" r:id="rId75" display="http://www.hist-geo.com/Localiser/Departement/Seine-Maritime-76.php"/>
    <hyperlink ref="B79" r:id="rId76" display="http://www.hist-geo.com/Localiser/Departement/Seine-et-Marne-77.php"/>
    <hyperlink ref="B80" r:id="rId77" display="http://www.hist-geo.com/Localiser/Departement/Yvelines-78.php"/>
    <hyperlink ref="B81" r:id="rId78" display="http://www.hist-geo.com/Localiser/Departement/Deux-Sevres-79.php"/>
    <hyperlink ref="B82" r:id="rId79" display="http://www.hist-geo.com/Localiser/Departement/Somme-80.php"/>
    <hyperlink ref="B83" r:id="rId80" display="http://www.hist-geo.com/Localiser/Departement/Tarn-81.php"/>
    <hyperlink ref="B84" r:id="rId81" display="http://www.hist-geo.com/Localiser/Departement/Tarn-et-Garonne-82.php"/>
    <hyperlink ref="B85" r:id="rId82" display="http://www.hist-geo.com/Localiser/Departement/Var-83.php"/>
    <hyperlink ref="B86" r:id="rId83" display="http://www.hist-geo.com/Localiser/Departement/Vaucluse-84.php"/>
    <hyperlink ref="B87" r:id="rId84" display="http://www.hist-geo.com/Localiser/Departement/Vendee-85.php"/>
    <hyperlink ref="B88" r:id="rId85" display="http://www.hist-geo.com/Localiser/Departement/Vienne-86.php"/>
    <hyperlink ref="B89" r:id="rId86" display="http://www.hist-geo.com/Localiser/Departement/Haute-Vienne-87.php"/>
    <hyperlink ref="B90" r:id="rId87" display="http://www.hist-geo.com/Localiser/Departement/Vosges-88.php"/>
    <hyperlink ref="B91" r:id="rId88" display="http://www.hist-geo.com/Localiser/Departement/Yonne-89.php"/>
    <hyperlink ref="B92" r:id="rId89" display="http://www.hist-geo.com/Localiser/Departement/Territoire-de-Belfort-90.php"/>
    <hyperlink ref="B93" r:id="rId90" display="http://www.hist-geo.com/Localiser/Departement/Essonne-91.php"/>
    <hyperlink ref="B94" r:id="rId91" display="http://www.hist-geo.com/Localiser/Departement/Hauts-de-Seine-92.php"/>
    <hyperlink ref="B95" r:id="rId92" display="http://www.hist-geo.com/Localiser/Departement/Seine-Saint-Denis-93.php"/>
    <hyperlink ref="B96" r:id="rId93" display="http://www.hist-geo.com/Localiser/Departement/Val-de-Marne-94.php"/>
    <hyperlink ref="B97" r:id="rId94" display="http://www.hist-geo.com/Localiser/Departement/Val-d-Oise-95.php"/>
    <hyperlink ref="B98" r:id="rId95" display="http://www.hist-geo.com/Localiser/Departement/Corse-du-Sud-2A.php"/>
    <hyperlink ref="B99" r:id="rId96" display="http://www.hist-geo.com/Localiser/Departement/Haute-Corse-2B.php"/>
  </hyperlinks>
  <pageMargins left="0.78740157499999996" right="0.78740157499999996" top="0.984251969" bottom="0.984251969" header="0.4921259845" footer="0.4921259845"/>
  <pageSetup paperSize="9" orientation="portrait" horizontalDpi="4294967293" verticalDpi="0" r:id="rId97"/>
  <headerFooter alignWithMargins="0"/>
  <legacyDrawing r:id="rId9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 Adhérents </vt:lpstr>
      <vt:lpstr>Régions</vt:lpstr>
      <vt:lpstr>'Liste Adhérents '!Criteres</vt:lpstr>
      <vt:lpstr>'Liste Adhérents 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Courivaud</dc:creator>
  <cp:lastModifiedBy>Michel</cp:lastModifiedBy>
  <cp:lastPrinted>2013-01-27T18:04:27Z</cp:lastPrinted>
  <dcterms:created xsi:type="dcterms:W3CDTF">2011-12-02T11:11:42Z</dcterms:created>
  <dcterms:modified xsi:type="dcterms:W3CDTF">2013-02-07T10:57:46Z</dcterms:modified>
</cp:coreProperties>
</file>