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200" windowHeight="7770" tabRatio="875"/>
  </bookViews>
  <sheets>
    <sheet name="Calendrier" sheetId="36" r:id="rId1"/>
    <sheet name="Récap annuel" sheetId="42" r:id="rId2"/>
    <sheet name="Données" sheetId="3" r:id="rId3"/>
  </sheets>
  <definedNames>
    <definedName name="An">'Récap annuel'!$A$1</definedName>
    <definedName name="COULEUR">Données!$B$16:$B$25</definedName>
    <definedName name="Fériés">Données!$C$2:$C$15</definedName>
    <definedName name="Mois">Données!$A$1:$B$12</definedName>
    <definedName name="_xlnm.Print_Area" localSheetId="0">Calendrier!$A$137:$AG$170</definedName>
    <definedName name="_xlnm.Print_Area" localSheetId="1">'Récap annuel'!$A$1:$E$14</definedName>
  </definedNames>
  <calcPr calcId="145621"/>
</workbook>
</file>

<file path=xl/calcChain.xml><?xml version="1.0" encoding="utf-8"?>
<calcChain xmlns="http://schemas.openxmlformats.org/spreadsheetml/2006/main">
  <c r="E5" i="42" l="1"/>
  <c r="E6" i="42"/>
  <c r="E7" i="42"/>
  <c r="E8" i="42"/>
  <c r="E9" i="42"/>
  <c r="E10" i="42"/>
  <c r="E11" i="42"/>
  <c r="D5" i="42"/>
  <c r="D6" i="42"/>
  <c r="D7" i="42"/>
  <c r="D8" i="42"/>
  <c r="D9" i="42"/>
  <c r="D10" i="42"/>
  <c r="D11" i="42"/>
  <c r="C5" i="42"/>
  <c r="C6" i="42"/>
  <c r="C7" i="42"/>
  <c r="C8" i="42"/>
  <c r="C9" i="42"/>
  <c r="C10" i="42"/>
  <c r="C11" i="42"/>
  <c r="A190" i="36"/>
  <c r="A172" i="36"/>
  <c r="A155" i="36"/>
  <c r="A138" i="36"/>
  <c r="A121" i="36"/>
  <c r="A104" i="36"/>
  <c r="A87" i="36"/>
  <c r="A70" i="36"/>
  <c r="A53" i="36"/>
  <c r="A36" i="36"/>
  <c r="C18" i="36"/>
  <c r="F4" i="42"/>
  <c r="F5" i="42"/>
  <c r="F6" i="42"/>
  <c r="F7" i="42"/>
  <c r="F8" i="42"/>
  <c r="F9" i="42"/>
  <c r="F10" i="42"/>
  <c r="F11" i="42"/>
  <c r="F12" i="42"/>
  <c r="F3" i="42"/>
  <c r="E4" i="42"/>
  <c r="E12" i="42"/>
  <c r="E3" i="42"/>
  <c r="D4" i="42"/>
  <c r="D12" i="42"/>
  <c r="D3" i="42"/>
  <c r="C3" i="42"/>
  <c r="C4" i="42"/>
  <c r="C12" i="42"/>
  <c r="AB186" i="36" l="1"/>
  <c r="AB169" i="36"/>
  <c r="AD153" i="36"/>
  <c r="AD136" i="36"/>
  <c r="AD118" i="36"/>
  <c r="C189" i="36"/>
  <c r="C190" i="36" s="1"/>
  <c r="D190" i="36" s="1"/>
  <c r="E190" i="36" s="1"/>
  <c r="F190" i="36" s="1"/>
  <c r="G190" i="36" s="1"/>
  <c r="H190" i="36" s="1"/>
  <c r="I190" i="36" s="1"/>
  <c r="J190" i="36" s="1"/>
  <c r="K190" i="36" s="1"/>
  <c r="L190" i="36" s="1"/>
  <c r="M190" i="36" s="1"/>
  <c r="N190" i="36" s="1"/>
  <c r="O190" i="36" s="1"/>
  <c r="P190" i="36" s="1"/>
  <c r="Q190" i="36" s="1"/>
  <c r="R190" i="36" s="1"/>
  <c r="S190" i="36" s="1"/>
  <c r="T190" i="36" s="1"/>
  <c r="U190" i="36" s="1"/>
  <c r="V190" i="36" s="1"/>
  <c r="W190" i="36" s="1"/>
  <c r="X190" i="36" s="1"/>
  <c r="Y190" i="36" s="1"/>
  <c r="Z190" i="36" s="1"/>
  <c r="AA190" i="36" s="1"/>
  <c r="AB190" i="36" s="1"/>
  <c r="AC190" i="36" s="1"/>
  <c r="AD190" i="36" s="1"/>
  <c r="AE190" i="36" s="1"/>
  <c r="AF190" i="36" s="1"/>
  <c r="AG190" i="36" s="1"/>
  <c r="A189" i="36"/>
  <c r="C171" i="36"/>
  <c r="C172" i="36" s="1"/>
  <c r="D172" i="36" s="1"/>
  <c r="E172" i="36" s="1"/>
  <c r="F172" i="36" s="1"/>
  <c r="G172" i="36" s="1"/>
  <c r="H172" i="36" s="1"/>
  <c r="I172" i="36" s="1"/>
  <c r="J172" i="36" s="1"/>
  <c r="K172" i="36" s="1"/>
  <c r="L172" i="36" s="1"/>
  <c r="M172" i="36" s="1"/>
  <c r="N172" i="36" s="1"/>
  <c r="O172" i="36" s="1"/>
  <c r="P172" i="36" s="1"/>
  <c r="Q172" i="36" s="1"/>
  <c r="R172" i="36" s="1"/>
  <c r="S172" i="36" s="1"/>
  <c r="T172" i="36" s="1"/>
  <c r="U172" i="36" s="1"/>
  <c r="V172" i="36" s="1"/>
  <c r="W172" i="36" s="1"/>
  <c r="X172" i="36" s="1"/>
  <c r="Y172" i="36" s="1"/>
  <c r="Z172" i="36" s="1"/>
  <c r="AA172" i="36" s="1"/>
  <c r="AB172" i="36" s="1"/>
  <c r="AC172" i="36" s="1"/>
  <c r="AD172" i="36" s="1"/>
  <c r="AE172" i="36" s="1"/>
  <c r="AF172" i="36" s="1"/>
  <c r="AG172" i="36" s="1"/>
  <c r="A171" i="36"/>
  <c r="C154" i="36"/>
  <c r="C155" i="36" s="1"/>
  <c r="D155" i="36" s="1"/>
  <c r="E155" i="36" s="1"/>
  <c r="F155" i="36" s="1"/>
  <c r="G155" i="36" s="1"/>
  <c r="H155" i="36" s="1"/>
  <c r="I155" i="36" s="1"/>
  <c r="J155" i="36" s="1"/>
  <c r="K155" i="36" s="1"/>
  <c r="L155" i="36" s="1"/>
  <c r="M155" i="36" s="1"/>
  <c r="N155" i="36" s="1"/>
  <c r="O155" i="36" s="1"/>
  <c r="P155" i="36" s="1"/>
  <c r="Q155" i="36" s="1"/>
  <c r="R155" i="36" s="1"/>
  <c r="S155" i="36" s="1"/>
  <c r="T155" i="36" s="1"/>
  <c r="U155" i="36" s="1"/>
  <c r="V155" i="36" s="1"/>
  <c r="W155" i="36" s="1"/>
  <c r="X155" i="36" s="1"/>
  <c r="Y155" i="36" s="1"/>
  <c r="Z155" i="36" s="1"/>
  <c r="AA155" i="36" s="1"/>
  <c r="AB155" i="36" s="1"/>
  <c r="AC155" i="36" s="1"/>
  <c r="AD155" i="36" s="1"/>
  <c r="AE155" i="36" s="1"/>
  <c r="AF155" i="36" s="1"/>
  <c r="AG155" i="36" s="1"/>
  <c r="A154" i="36"/>
  <c r="C137" i="36"/>
  <c r="C138" i="36" s="1"/>
  <c r="D138" i="36" s="1"/>
  <c r="E138" i="36" s="1"/>
  <c r="F138" i="36" s="1"/>
  <c r="G138" i="36" s="1"/>
  <c r="H138" i="36" s="1"/>
  <c r="I138" i="36" s="1"/>
  <c r="J138" i="36" s="1"/>
  <c r="K138" i="36" s="1"/>
  <c r="L138" i="36" s="1"/>
  <c r="M138" i="36" s="1"/>
  <c r="N138" i="36" s="1"/>
  <c r="O138" i="36" s="1"/>
  <c r="P138" i="36" s="1"/>
  <c r="Q138" i="36" s="1"/>
  <c r="R138" i="36" s="1"/>
  <c r="S138" i="36" s="1"/>
  <c r="T138" i="36" s="1"/>
  <c r="U138" i="36" s="1"/>
  <c r="V138" i="36" s="1"/>
  <c r="W138" i="36" s="1"/>
  <c r="X138" i="36" s="1"/>
  <c r="Y138" i="36" s="1"/>
  <c r="Z138" i="36" s="1"/>
  <c r="AA138" i="36" s="1"/>
  <c r="AB138" i="36" s="1"/>
  <c r="AC138" i="36" s="1"/>
  <c r="AD138" i="36" s="1"/>
  <c r="AE138" i="36" s="1"/>
  <c r="AF138" i="36" s="1"/>
  <c r="AG138" i="36" s="1"/>
  <c r="A137" i="36"/>
  <c r="C120" i="36"/>
  <c r="C121" i="36" s="1"/>
  <c r="D121" i="36" s="1"/>
  <c r="E121" i="36" s="1"/>
  <c r="F121" i="36" s="1"/>
  <c r="G121" i="36" s="1"/>
  <c r="H121" i="36" s="1"/>
  <c r="I121" i="36" s="1"/>
  <c r="J121" i="36" s="1"/>
  <c r="K121" i="36" s="1"/>
  <c r="L121" i="36" s="1"/>
  <c r="M121" i="36" s="1"/>
  <c r="N121" i="36" s="1"/>
  <c r="O121" i="36" s="1"/>
  <c r="P121" i="36" s="1"/>
  <c r="Q121" i="36" s="1"/>
  <c r="R121" i="36" s="1"/>
  <c r="S121" i="36" s="1"/>
  <c r="T121" i="36" s="1"/>
  <c r="U121" i="36" s="1"/>
  <c r="V121" i="36" s="1"/>
  <c r="W121" i="36" s="1"/>
  <c r="X121" i="36" s="1"/>
  <c r="Y121" i="36" s="1"/>
  <c r="Z121" i="36" s="1"/>
  <c r="AA121" i="36" s="1"/>
  <c r="AB121" i="36" s="1"/>
  <c r="AC121" i="36" s="1"/>
  <c r="AD121" i="36" s="1"/>
  <c r="AE121" i="36" s="1"/>
  <c r="AF121" i="36" s="1"/>
  <c r="AG121" i="36" s="1"/>
  <c r="A120" i="36"/>
  <c r="AC51" i="36"/>
  <c r="C103" i="36"/>
  <c r="C104" i="36" s="1"/>
  <c r="D104" i="36" s="1"/>
  <c r="E104" i="36" s="1"/>
  <c r="F104" i="36" s="1"/>
  <c r="G104" i="36" s="1"/>
  <c r="H104" i="36" s="1"/>
  <c r="I104" i="36" s="1"/>
  <c r="J104" i="36" s="1"/>
  <c r="K104" i="36" s="1"/>
  <c r="L104" i="36" s="1"/>
  <c r="M104" i="36" s="1"/>
  <c r="N104" i="36" s="1"/>
  <c r="O104" i="36" s="1"/>
  <c r="P104" i="36" s="1"/>
  <c r="Q104" i="36" s="1"/>
  <c r="R104" i="36" s="1"/>
  <c r="S104" i="36" s="1"/>
  <c r="T104" i="36" s="1"/>
  <c r="U104" i="36" s="1"/>
  <c r="V104" i="36" s="1"/>
  <c r="W104" i="36" s="1"/>
  <c r="X104" i="36" s="1"/>
  <c r="Y104" i="36" s="1"/>
  <c r="Z104" i="36" s="1"/>
  <c r="AA104" i="36" s="1"/>
  <c r="AB104" i="36" s="1"/>
  <c r="AC104" i="36" s="1"/>
  <c r="AD104" i="36" s="1"/>
  <c r="AE104" i="36" s="1"/>
  <c r="AF104" i="36" s="1"/>
  <c r="AG104" i="36" s="1"/>
  <c r="A103" i="36"/>
  <c r="C86" i="36"/>
  <c r="C69" i="36"/>
  <c r="C52" i="36"/>
  <c r="C35" i="36"/>
  <c r="C19" i="36"/>
  <c r="D19" i="36" s="1"/>
  <c r="E19" i="36" s="1"/>
  <c r="F19" i="36" s="1"/>
  <c r="G19" i="36" s="1"/>
  <c r="H19" i="36" s="1"/>
  <c r="I19" i="36" s="1"/>
  <c r="J19" i="36" s="1"/>
  <c r="K19" i="36" s="1"/>
  <c r="L19" i="36" s="1"/>
  <c r="M19" i="36" s="1"/>
  <c r="N19" i="36" s="1"/>
  <c r="O19" i="36" s="1"/>
  <c r="P19" i="36" s="1"/>
  <c r="Q19" i="36" s="1"/>
  <c r="R19" i="36" s="1"/>
  <c r="S19" i="36" s="1"/>
  <c r="T19" i="36" s="1"/>
  <c r="U19" i="36" s="1"/>
  <c r="V19" i="36" s="1"/>
  <c r="W19" i="36" s="1"/>
  <c r="X19" i="36" s="1"/>
  <c r="Y19" i="36" s="1"/>
  <c r="Z19" i="36" s="1"/>
  <c r="AA19" i="36" s="1"/>
  <c r="AB19" i="36" s="1"/>
  <c r="AC19" i="36" s="1"/>
  <c r="AD19" i="36" s="1"/>
  <c r="AE19" i="36" s="1"/>
  <c r="AF19" i="36" s="1"/>
  <c r="AG19" i="36" s="1"/>
  <c r="A1" i="36"/>
  <c r="AD17" i="36"/>
  <c r="A18" i="36"/>
  <c r="AD85" i="36"/>
  <c r="A13" i="42"/>
  <c r="A13" i="36"/>
  <c r="A12" i="36"/>
  <c r="A29" i="36" l="1"/>
  <c r="A114" i="36" s="1"/>
  <c r="A200" i="36" s="1"/>
  <c r="A46" i="36"/>
  <c r="A131" i="36" s="1"/>
  <c r="A63" i="36"/>
  <c r="A148" i="36" s="1"/>
  <c r="A80" i="36"/>
  <c r="A165" i="36" s="1"/>
  <c r="A97" i="36"/>
  <c r="A182" i="36" s="1"/>
  <c r="A64" i="36"/>
  <c r="A149" i="36" s="1"/>
  <c r="A81" i="36"/>
  <c r="A166" i="36" s="1"/>
  <c r="A98" i="36"/>
  <c r="A183" i="36" s="1"/>
  <c r="A47" i="36"/>
  <c r="A132" i="36" s="1"/>
  <c r="A30" i="36"/>
  <c r="A115" i="36" s="1"/>
  <c r="A201" i="36" s="1"/>
  <c r="C6" i="3"/>
  <c r="A4" i="36"/>
  <c r="U102" i="36"/>
  <c r="A21" i="36" l="1"/>
  <c r="A106" i="36" s="1"/>
  <c r="A192" i="36" s="1"/>
  <c r="A55" i="36"/>
  <c r="A140" i="36" s="1"/>
  <c r="A72" i="36"/>
  <c r="A157" i="36" s="1"/>
  <c r="A89" i="36"/>
  <c r="A174" i="36" s="1"/>
  <c r="A38" i="36"/>
  <c r="A123" i="36" s="1"/>
  <c r="AD102" i="36"/>
  <c r="C87" i="36" l="1"/>
  <c r="D87" i="36" s="1"/>
  <c r="E87" i="36" s="1"/>
  <c r="F87" i="36" s="1"/>
  <c r="G87" i="36" s="1"/>
  <c r="H87" i="36" s="1"/>
  <c r="I87" i="36" s="1"/>
  <c r="J87" i="36" s="1"/>
  <c r="K87" i="36" s="1"/>
  <c r="L87" i="36" s="1"/>
  <c r="M87" i="36" s="1"/>
  <c r="N87" i="36" s="1"/>
  <c r="O87" i="36" s="1"/>
  <c r="P87" i="36" s="1"/>
  <c r="Q87" i="36" s="1"/>
  <c r="R87" i="36" s="1"/>
  <c r="S87" i="36" s="1"/>
  <c r="T87" i="36" s="1"/>
  <c r="U87" i="36" s="1"/>
  <c r="V87" i="36" s="1"/>
  <c r="W87" i="36" s="1"/>
  <c r="X87" i="36" s="1"/>
  <c r="Y87" i="36" s="1"/>
  <c r="Z87" i="36" s="1"/>
  <c r="AA87" i="36" s="1"/>
  <c r="AB87" i="36" s="1"/>
  <c r="AC87" i="36" s="1"/>
  <c r="AD87" i="36" s="1"/>
  <c r="AE87" i="36" s="1"/>
  <c r="AF87" i="36" s="1"/>
  <c r="AG87" i="36" s="1"/>
  <c r="C70" i="36"/>
  <c r="D70" i="36" s="1"/>
  <c r="E70" i="36" s="1"/>
  <c r="F70" i="36" s="1"/>
  <c r="G70" i="36" s="1"/>
  <c r="H70" i="36" s="1"/>
  <c r="I70" i="36" s="1"/>
  <c r="J70" i="36" s="1"/>
  <c r="K70" i="36" s="1"/>
  <c r="L70" i="36" s="1"/>
  <c r="M70" i="36" s="1"/>
  <c r="N70" i="36" s="1"/>
  <c r="O70" i="36" s="1"/>
  <c r="P70" i="36" s="1"/>
  <c r="Q70" i="36" s="1"/>
  <c r="R70" i="36" s="1"/>
  <c r="S70" i="36" s="1"/>
  <c r="T70" i="36" s="1"/>
  <c r="U70" i="36" s="1"/>
  <c r="V70" i="36" s="1"/>
  <c r="W70" i="36" s="1"/>
  <c r="X70" i="36" s="1"/>
  <c r="Y70" i="36" s="1"/>
  <c r="Z70" i="36" s="1"/>
  <c r="AA70" i="36" s="1"/>
  <c r="AB70" i="36" s="1"/>
  <c r="AC70" i="36" s="1"/>
  <c r="AD70" i="36" s="1"/>
  <c r="AE70" i="36" s="1"/>
  <c r="AF70" i="36" s="1"/>
  <c r="AG70" i="36" s="1"/>
  <c r="C53" i="36"/>
  <c r="D53" i="36" s="1"/>
  <c r="E53" i="36" s="1"/>
  <c r="F53" i="36" s="1"/>
  <c r="G53" i="36" s="1"/>
  <c r="H53" i="36" s="1"/>
  <c r="I53" i="36" s="1"/>
  <c r="J53" i="36" s="1"/>
  <c r="K53" i="36" s="1"/>
  <c r="L53" i="36" s="1"/>
  <c r="M53" i="36" s="1"/>
  <c r="N53" i="36" s="1"/>
  <c r="O53" i="36" s="1"/>
  <c r="P53" i="36" s="1"/>
  <c r="Q53" i="36" s="1"/>
  <c r="R53" i="36" s="1"/>
  <c r="S53" i="36" s="1"/>
  <c r="T53" i="36" s="1"/>
  <c r="U53" i="36" s="1"/>
  <c r="V53" i="36" s="1"/>
  <c r="W53" i="36" s="1"/>
  <c r="X53" i="36" s="1"/>
  <c r="Y53" i="36" s="1"/>
  <c r="Z53" i="36" s="1"/>
  <c r="AA53" i="36" s="1"/>
  <c r="AB53" i="36" s="1"/>
  <c r="AC53" i="36" s="1"/>
  <c r="AD53" i="36" s="1"/>
  <c r="AE53" i="36" s="1"/>
  <c r="AF53" i="36" s="1"/>
  <c r="AG53" i="36" s="1"/>
  <c r="AH88" i="36"/>
  <c r="A86" i="36"/>
  <c r="AH71" i="36"/>
  <c r="A69" i="36"/>
  <c r="AH54" i="36"/>
  <c r="A52" i="36"/>
  <c r="C36" i="36"/>
  <c r="D36" i="36" s="1"/>
  <c r="E36" i="36" s="1"/>
  <c r="F36" i="36" s="1"/>
  <c r="G36" i="36" s="1"/>
  <c r="H36" i="36" s="1"/>
  <c r="I36" i="36" s="1"/>
  <c r="J36" i="36" s="1"/>
  <c r="K36" i="36" s="1"/>
  <c r="L36" i="36" s="1"/>
  <c r="M36" i="36" s="1"/>
  <c r="N36" i="36" s="1"/>
  <c r="O36" i="36" s="1"/>
  <c r="P36" i="36" s="1"/>
  <c r="Q36" i="36" s="1"/>
  <c r="R36" i="36" s="1"/>
  <c r="S36" i="36" s="1"/>
  <c r="T36" i="36" s="1"/>
  <c r="U36" i="36" s="1"/>
  <c r="V36" i="36" s="1"/>
  <c r="W36" i="36" s="1"/>
  <c r="X36" i="36" s="1"/>
  <c r="Y36" i="36" s="1"/>
  <c r="Z36" i="36" s="1"/>
  <c r="AA36" i="36" s="1"/>
  <c r="AB36" i="36" s="1"/>
  <c r="AC36" i="36" s="1"/>
  <c r="AD36" i="36" s="1"/>
  <c r="AE36" i="36" s="1"/>
  <c r="AF36" i="36" s="1"/>
  <c r="AG36" i="36" s="1"/>
  <c r="AH37" i="36"/>
  <c r="A35" i="36"/>
  <c r="AH20" i="36"/>
  <c r="C1" i="36" l="1"/>
  <c r="C2" i="36" s="1"/>
  <c r="D2" i="36" s="1"/>
  <c r="E2" i="36" s="1"/>
  <c r="F2" i="36" s="1"/>
  <c r="G2" i="36" s="1"/>
  <c r="H2" i="36" s="1"/>
  <c r="I2" i="36" s="1"/>
  <c r="J2" i="36" s="1"/>
  <c r="K2" i="36" s="1"/>
  <c r="L2" i="36" s="1"/>
  <c r="M2" i="36" s="1"/>
  <c r="N2" i="36" s="1"/>
  <c r="O2" i="36" s="1"/>
  <c r="P2" i="36" s="1"/>
  <c r="Q2" i="36" s="1"/>
  <c r="R2" i="36" s="1"/>
  <c r="S2" i="36" s="1"/>
  <c r="T2" i="36" s="1"/>
  <c r="U2" i="36" s="1"/>
  <c r="V2" i="36" s="1"/>
  <c r="W2" i="36" s="1"/>
  <c r="X2" i="36" s="1"/>
  <c r="Y2" i="36" s="1"/>
  <c r="Z2" i="36" s="1"/>
  <c r="AA2" i="36" s="1"/>
  <c r="AB2" i="36" s="1"/>
  <c r="AC2" i="36" s="1"/>
  <c r="AD2" i="36" s="1"/>
  <c r="AE2" i="36" s="1"/>
  <c r="AF2" i="36" s="1"/>
  <c r="AG2" i="36" s="1"/>
  <c r="A6" i="42"/>
  <c r="A7" i="42"/>
  <c r="A8" i="42"/>
  <c r="A9" i="42"/>
  <c r="A10" i="42"/>
  <c r="A11" i="42"/>
  <c r="A12" i="42"/>
  <c r="A14" i="42"/>
  <c r="A5" i="42"/>
  <c r="A6" i="36"/>
  <c r="A7" i="36"/>
  <c r="A8" i="36"/>
  <c r="A9" i="36"/>
  <c r="A10" i="36"/>
  <c r="A11" i="36"/>
  <c r="A5" i="36"/>
  <c r="A4" i="42"/>
  <c r="A3" i="42"/>
  <c r="A3" i="36"/>
  <c r="AH3" i="36"/>
  <c r="C2" i="3"/>
  <c r="C4" i="3"/>
  <c r="C5" i="3" s="1"/>
  <c r="C8" i="3"/>
  <c r="C11" i="3"/>
  <c r="C12" i="3"/>
  <c r="C13" i="3"/>
  <c r="C14" i="3"/>
  <c r="C15" i="3"/>
  <c r="A22" i="36" l="1"/>
  <c r="A107" i="36" s="1"/>
  <c r="A193" i="36" s="1"/>
  <c r="A73" i="36"/>
  <c r="A158" i="36" s="1"/>
  <c r="A90" i="36"/>
  <c r="A175" i="36" s="1"/>
  <c r="A39" i="36"/>
  <c r="A124" i="36" s="1"/>
  <c r="A56" i="36"/>
  <c r="A141" i="36" s="1"/>
  <c r="A26" i="36"/>
  <c r="A111" i="36" s="1"/>
  <c r="A197" i="36" s="1"/>
  <c r="A60" i="36"/>
  <c r="A145" i="36" s="1"/>
  <c r="A77" i="36"/>
  <c r="A162" i="36" s="1"/>
  <c r="A94" i="36"/>
  <c r="A179" i="36" s="1"/>
  <c r="A43" i="36"/>
  <c r="A128" i="36" s="1"/>
  <c r="A27" i="36"/>
  <c r="A112" i="36" s="1"/>
  <c r="A198" i="36" s="1"/>
  <c r="A78" i="36"/>
  <c r="A163" i="36" s="1"/>
  <c r="A95" i="36"/>
  <c r="A180" i="36" s="1"/>
  <c r="A44" i="36"/>
  <c r="A129" i="36" s="1"/>
  <c r="A61" i="36"/>
  <c r="A146" i="36" s="1"/>
  <c r="A20" i="36"/>
  <c r="A37" i="36"/>
  <c r="A54" i="36"/>
  <c r="A71" i="36"/>
  <c r="A88" i="36"/>
  <c r="A105" i="36" s="1"/>
  <c r="A122" i="36" s="1"/>
  <c r="A139" i="36" s="1"/>
  <c r="A156" i="36" s="1"/>
  <c r="A173" i="36" s="1"/>
  <c r="A191" i="36" s="1"/>
  <c r="A28" i="36"/>
  <c r="A113" i="36" s="1"/>
  <c r="A199" i="36" s="1"/>
  <c r="A96" i="36"/>
  <c r="A181" i="36" s="1"/>
  <c r="A45" i="36"/>
  <c r="A130" i="36" s="1"/>
  <c r="A62" i="36"/>
  <c r="A147" i="36" s="1"/>
  <c r="A79" i="36"/>
  <c r="A164" i="36" s="1"/>
  <c r="A25" i="36"/>
  <c r="A110" i="36" s="1"/>
  <c r="A196" i="36" s="1"/>
  <c r="A42" i="36"/>
  <c r="A127" i="36" s="1"/>
  <c r="A59" i="36"/>
  <c r="A144" i="36" s="1"/>
  <c r="A76" i="36"/>
  <c r="A161" i="36" s="1"/>
  <c r="A93" i="36"/>
  <c r="A178" i="36" s="1"/>
  <c r="A23" i="36"/>
  <c r="A108" i="36" s="1"/>
  <c r="A194" i="36" s="1"/>
  <c r="A91" i="36"/>
  <c r="A176" i="36" s="1"/>
  <c r="A40" i="36"/>
  <c r="A125" i="36" s="1"/>
  <c r="A57" i="36"/>
  <c r="A142" i="36" s="1"/>
  <c r="A74" i="36"/>
  <c r="A159" i="36" s="1"/>
  <c r="A24" i="36"/>
  <c r="A109" i="36" s="1"/>
  <c r="A195" i="36" s="1"/>
  <c r="A58" i="36"/>
  <c r="A143" i="36" s="1"/>
  <c r="A75" i="36"/>
  <c r="A160" i="36" s="1"/>
  <c r="A92" i="36"/>
  <c r="A177" i="36" s="1"/>
  <c r="A41" i="36"/>
  <c r="A126" i="36" s="1"/>
  <c r="C9" i="3"/>
  <c r="C7" i="3"/>
  <c r="C10" i="3"/>
</calcChain>
</file>

<file path=xl/sharedStrings.xml><?xml version="1.0" encoding="utf-8"?>
<sst xmlns="http://schemas.openxmlformats.org/spreadsheetml/2006/main" count="76" uniqueCount="47">
  <si>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</si>
  <si>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</si>
  <si>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</si>
  <si>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</si>
  <si>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</si>
  <si>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</si>
  <si>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</si>
  <si>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</si>
  <si>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</si>
  <si>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</si>
  <si>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</si>
  <si>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</si>
  <si>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Congés :</t>
  </si>
  <si>
    <t>Récup</t>
  </si>
  <si>
    <t>c</t>
  </si>
  <si>
    <t>Codes</t>
  </si>
  <si>
    <t>Couleur</t>
  </si>
  <si>
    <t>Fériés de l'année</t>
  </si>
  <si>
    <t>A</t>
  </si>
  <si>
    <t>C</t>
  </si>
  <si>
    <t>A/2</t>
  </si>
  <si>
    <t>C/2</t>
  </si>
  <si>
    <t>R/2</t>
  </si>
  <si>
    <t>Totaux :</t>
  </si>
  <si>
    <t>R</t>
  </si>
  <si>
    <t>EX</t>
  </si>
  <si>
    <t>RT</t>
  </si>
  <si>
    <t>RT2</t>
  </si>
  <si>
    <t>EX2</t>
  </si>
  <si>
    <t xml:space="preserve">service </t>
  </si>
  <si>
    <t>Personnels :</t>
  </si>
  <si>
    <t>MALADIE</t>
  </si>
  <si>
    <t xml:space="preserve">CONGES </t>
  </si>
  <si>
    <t>RECUP</t>
  </si>
  <si>
    <t>STAGE</t>
  </si>
  <si>
    <t>CONGES PATERNITE</t>
  </si>
  <si>
    <t>Mise a jour le :</t>
  </si>
  <si>
    <t>Maladie:</t>
  </si>
  <si>
    <t>GARDE</t>
  </si>
  <si>
    <t>REPOS AVANT-GARDE</t>
  </si>
  <si>
    <t>M</t>
  </si>
  <si>
    <t>S</t>
  </si>
  <si>
    <t>Planning Marbrerie</t>
  </si>
  <si>
    <t>http://forum.excel-pratique.com/excel/code-vba-t70018.html</t>
  </si>
  <si>
    <t>G</t>
  </si>
  <si>
    <t>RG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</si>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</sst>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"/>
    <numFmt numFmtId="165" formatCode="mmmm"/>
    <numFmt numFmtId="166" formatCode="[$-F800]dddd\,\ mmmm\ dd\,\ yyyy"/>
    <numFmt numFmtId="167" formatCode="0.0"/>
    <numFmt numFmtId="168" formatCode="#,###.0"/>
    <numFmt numFmtId="169" formatCode="#"/>
  </numFmts>
  <fonts count="30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</font>
    <font>
      <sz val="12"/>
      <color indexed="10"/>
      <name val="Arial"/>
    </font>
    <font>
      <b/>
      <sz val="12"/>
      <name val="Arial"/>
    </font>
    <font>
      <sz val="12"/>
      <name val="Arial"/>
    </font>
    <font>
      <b/>
      <sz val="10"/>
      <name val="Arial"/>
    </font>
    <font>
      <sz val="10"/>
      <name val="Arial"/>
      <family val="2"/>
    </font>
    <font>
      <sz val="10"/>
      <color indexed="52"/>
      <name val="Arial"/>
    </font>
    <font>
      <sz val="10"/>
      <color indexed="44"/>
      <name val="Arial"/>
    </font>
    <font>
      <sz val="10"/>
      <color indexed="50"/>
      <name val="Arial"/>
    </font>
    <font>
      <sz val="10"/>
      <color indexed="17"/>
      <name val="Arial"/>
      <family val="2"/>
    </font>
    <font>
      <sz val="10"/>
      <color indexed="10"/>
      <name val="Arial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indexed="52"/>
      <name val="Arial"/>
      <family val="2"/>
    </font>
    <font>
      <sz val="10"/>
      <color indexed="44"/>
      <name val="Arial"/>
      <family val="2"/>
    </font>
    <font>
      <sz val="10"/>
      <color indexed="5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sz val="10"/>
      <color rgb="FFFFFF00"/>
      <name val="Arial"/>
      <family val="2"/>
    </font>
    <font>
      <sz val="11"/>
      <color rgb="FFFFFFFF"/>
      <name val="Calibri"/>
      <family val="2"/>
    </font>
    <font>
      <sz val="12"/>
      <name val="Iskoola Pota"/>
      <family val="2"/>
    </font>
    <font>
      <sz val="16"/>
      <color indexed="10"/>
      <name val="Arial"/>
      <family val="2"/>
    </font>
    <font>
      <sz val="10"/>
      <color rgb="FF000000"/>
      <name val="Arial"/>
      <family val="2"/>
    </font>
    <font>
      <b/>
      <sz val="14"/>
      <color rgb="FFFF0000"/>
      <name val="Arial"/>
      <family val="2"/>
    </font>
    <font>
      <u/>
      <sz val="10"/>
      <color theme="10"/>
      <name val="Arial"/>
      <family val="2"/>
    </font>
    <font>
      <u/>
      <sz val="16"/>
      <color theme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0" fontId="12" fillId="7" borderId="1" xfId="0" applyFont="1" applyFill="1" applyBorder="1"/>
    <xf numFmtId="0" fontId="14" fillId="2" borderId="1" xfId="0" applyFont="1" applyFill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/>
    </xf>
    <xf numFmtId="0" fontId="2" fillId="0" borderId="0" xfId="0" applyFont="1" applyBorder="1" applyAlignment="1"/>
    <xf numFmtId="0" fontId="2" fillId="0" borderId="8" xfId="0" applyFont="1" applyBorder="1" applyAlignment="1">
      <alignment horizontal="center"/>
    </xf>
    <xf numFmtId="0" fontId="1" fillId="6" borderId="0" xfId="0" applyFont="1" applyFill="1" applyAlignment="1" applyProtection="1">
      <alignment horizont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</xf>
    <xf numFmtId="0" fontId="8" fillId="0" borderId="9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166" fontId="8" fillId="0" borderId="5" xfId="0" applyNumberFormat="1" applyFont="1" applyFill="1" applyBorder="1" applyAlignment="1" applyProtection="1">
      <protection hidden="1"/>
    </xf>
    <xf numFmtId="166" fontId="8" fillId="0" borderId="6" xfId="0" applyNumberFormat="1" applyFont="1" applyFill="1" applyBorder="1" applyAlignment="1" applyProtection="1">
      <protection hidden="1"/>
    </xf>
    <xf numFmtId="0" fontId="8" fillId="0" borderId="0" xfId="0" applyFont="1"/>
    <xf numFmtId="0" fontId="8" fillId="0" borderId="4" xfId="0" applyFont="1" applyBorder="1" applyAlignment="1"/>
    <xf numFmtId="0" fontId="8" fillId="0" borderId="7" xfId="0" applyFont="1" applyBorder="1" applyAlignment="1"/>
    <xf numFmtId="0" fontId="8" fillId="0" borderId="0" xfId="0" applyFont="1" applyBorder="1"/>
    <xf numFmtId="0" fontId="8" fillId="0" borderId="0" xfId="0" applyFont="1" applyFill="1" applyBorder="1" applyAlignment="1"/>
    <xf numFmtId="0" fontId="8" fillId="0" borderId="1" xfId="0" applyFont="1" applyFill="1" applyBorder="1" applyAlignment="1">
      <alignment horizontal="center"/>
    </xf>
    <xf numFmtId="0" fontId="8" fillId="0" borderId="2" xfId="0" applyFont="1" applyBorder="1"/>
    <xf numFmtId="0" fontId="8" fillId="0" borderId="3" xfId="0" applyFont="1" applyBorder="1"/>
    <xf numFmtId="0" fontId="8" fillId="0" borderId="0" xfId="0" applyFont="1" applyBorder="1" applyAlignment="1"/>
    <xf numFmtId="0" fontId="16" fillId="3" borderId="1" xfId="0" applyFont="1" applyFill="1" applyBorder="1"/>
    <xf numFmtId="0" fontId="17" fillId="4" borderId="1" xfId="0" applyFont="1" applyFill="1" applyBorder="1"/>
    <xf numFmtId="0" fontId="18" fillId="5" borderId="1" xfId="0" applyFont="1" applyFill="1" applyBorder="1"/>
    <xf numFmtId="0" fontId="14" fillId="2" borderId="1" xfId="0" applyFont="1" applyFill="1" applyBorder="1"/>
    <xf numFmtId="0" fontId="8" fillId="0" borderId="9" xfId="0" applyFont="1" applyBorder="1" applyAlignment="1">
      <alignment horizontal="center"/>
    </xf>
    <xf numFmtId="0" fontId="14" fillId="0" borderId="1" xfId="0" applyFont="1" applyBorder="1"/>
    <xf numFmtId="0" fontId="8" fillId="0" borderId="10" xfId="0" applyFont="1" applyBorder="1" applyAlignment="1">
      <alignment horizontal="center"/>
    </xf>
    <xf numFmtId="0" fontId="0" fillId="0" borderId="0" xfId="0" applyAlignment="1" applyProtection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/>
    </xf>
    <xf numFmtId="167" fontId="0" fillId="2" borderId="1" xfId="0" applyNumberForma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164" fontId="9" fillId="2" borderId="0" xfId="0" applyNumberFormat="1" applyFont="1" applyFill="1" applyBorder="1" applyAlignment="1" applyProtection="1">
      <alignment horizontal="center" vertical="center"/>
    </xf>
    <xf numFmtId="164" fontId="10" fillId="2" borderId="0" xfId="0" applyNumberFormat="1" applyFont="1" applyFill="1" applyBorder="1" applyAlignment="1" applyProtection="1">
      <alignment horizontal="center" vertical="center"/>
    </xf>
    <xf numFmtId="164" fontId="11" fillId="2" borderId="0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 wrapText="1"/>
    </xf>
    <xf numFmtId="164" fontId="0" fillId="0" borderId="0" xfId="0" applyNumberForma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164" fontId="19" fillId="0" borderId="0" xfId="0" applyNumberFormat="1" applyFont="1" applyFill="1" applyBorder="1" applyAlignment="1" applyProtection="1">
      <alignment vertical="center"/>
    </xf>
    <xf numFmtId="0" fontId="8" fillId="0" borderId="0" xfId="0" applyFont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169" fontId="0" fillId="0" borderId="0" xfId="0" applyNumberFormat="1" applyFill="1" applyBorder="1" applyAlignment="1" applyProtection="1">
      <alignment horizontal="center" vertical="center" wrapText="1"/>
    </xf>
    <xf numFmtId="169" fontId="0" fillId="0" borderId="0" xfId="0" applyNumberFormat="1" applyFill="1" applyBorder="1" applyAlignment="1" applyProtection="1">
      <alignment horizontal="center" vertical="center" wrapText="1"/>
    </xf>
    <xf numFmtId="169" fontId="15" fillId="0" borderId="0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Fill="1" applyAlignment="1"/>
    <xf numFmtId="0" fontId="21" fillId="0" borderId="0" xfId="0" applyFont="1" applyFill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 wrapText="1"/>
    </xf>
    <xf numFmtId="164" fontId="15" fillId="0" borderId="0" xfId="0" applyNumberFormat="1" applyFont="1" applyFill="1" applyBorder="1" applyAlignment="1" applyProtection="1">
      <alignment horizontal="center" vertical="center"/>
    </xf>
    <xf numFmtId="164" fontId="10" fillId="0" borderId="0" xfId="0" applyNumberFormat="1" applyFont="1" applyFill="1" applyBorder="1" applyAlignment="1" applyProtection="1">
      <alignment horizontal="center" vertical="center"/>
    </xf>
    <xf numFmtId="164" fontId="11" fillId="0" borderId="0" xfId="0" applyNumberFormat="1" applyFont="1" applyFill="1" applyBorder="1" applyAlignment="1" applyProtection="1">
      <alignment horizontal="center" vertical="center"/>
    </xf>
    <xf numFmtId="22" fontId="0" fillId="0" borderId="0" xfId="0" applyNumberFormat="1" applyFill="1" applyBorder="1" applyAlignment="1" applyProtection="1">
      <alignment horizontal="center" vertical="center"/>
    </xf>
    <xf numFmtId="164" fontId="0" fillId="8" borderId="1" xfId="0" applyNumberFormat="1" applyFill="1" applyBorder="1" applyAlignment="1" applyProtection="1">
      <alignment vertical="center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0" fontId="29" fillId="0" borderId="0" xfId="1" applyFont="1" applyFill="1" applyAlignment="1" applyProtection="1">
      <alignment vertical="center"/>
    </xf>
    <xf numFmtId="164" fontId="6" fillId="7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Font="1" applyFill="1" applyBorder="1" applyAlignment="1" applyProtection="1">
      <alignment horizontal="center" vertical="center"/>
      <protection locked="0"/>
    </xf>
    <xf numFmtId="0" fontId="24" fillId="12" borderId="12" xfId="0" applyFont="1" applyFill="1" applyBorder="1" applyAlignment="1" applyProtection="1">
      <alignment horizontal="center" vertical="center" wrapText="1"/>
    </xf>
    <xf numFmtId="0" fontId="24" fillId="12" borderId="13" xfId="0" applyFont="1" applyFill="1" applyBorder="1" applyAlignment="1" applyProtection="1">
      <alignment horizontal="center" vertical="center" wrapText="1"/>
    </xf>
    <xf numFmtId="0" fontId="24" fillId="1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 wrapText="1"/>
    </xf>
    <xf numFmtId="165" fontId="20" fillId="0" borderId="1" xfId="0" applyNumberFormat="1" applyFont="1" applyFill="1" applyBorder="1" applyAlignment="1" applyProtection="1">
      <alignment horizontal="center" vertical="center"/>
    </xf>
    <xf numFmtId="0" fontId="25" fillId="0" borderId="1" xfId="0" applyFont="1" applyFill="1" applyBorder="1" applyAlignment="1" applyProtection="1">
      <alignment horizontal="center" vertical="center" wrapText="1"/>
    </xf>
    <xf numFmtId="169" fontId="22" fillId="0" borderId="0" xfId="0" applyNumberFormat="1" applyFont="1" applyFill="1" applyBorder="1" applyAlignment="1" applyProtection="1">
      <alignment horizontal="center" vertical="center" wrapText="1"/>
    </xf>
    <xf numFmtId="164" fontId="8" fillId="8" borderId="1" xfId="0" applyNumberFormat="1" applyFont="1" applyFill="1" applyBorder="1" applyAlignment="1" applyProtection="1">
      <alignment horizontal="center" vertical="center"/>
    </xf>
    <xf numFmtId="22" fontId="0" fillId="8" borderId="16" xfId="0" applyNumberFormat="1" applyFill="1" applyBorder="1" applyAlignment="1" applyProtection="1">
      <alignment horizontal="center" vertical="center"/>
    </xf>
    <xf numFmtId="169" fontId="0" fillId="0" borderId="0" xfId="0" applyNumberFormat="1" applyFill="1" applyBorder="1" applyAlignment="1" applyProtection="1">
      <alignment horizontal="center" vertical="center" wrapText="1"/>
    </xf>
    <xf numFmtId="169" fontId="15" fillId="0" borderId="0" xfId="0" applyNumberFormat="1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165" fontId="20" fillId="0" borderId="12" xfId="0" applyNumberFormat="1" applyFont="1" applyFill="1" applyBorder="1" applyAlignment="1" applyProtection="1">
      <alignment horizontal="center" vertical="center"/>
    </xf>
    <xf numFmtId="165" fontId="20" fillId="0" borderId="14" xfId="0" applyNumberFormat="1" applyFont="1" applyFill="1" applyBorder="1" applyAlignment="1" applyProtection="1">
      <alignment horizontal="center" vertical="center"/>
    </xf>
    <xf numFmtId="165" fontId="20" fillId="0" borderId="13" xfId="0" applyNumberFormat="1" applyFont="1" applyFill="1" applyBorder="1" applyAlignment="1" applyProtection="1">
      <alignment horizontal="center" vertical="center"/>
    </xf>
    <xf numFmtId="22" fontId="0" fillId="8" borderId="1" xfId="0" applyNumberForma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/>
    </xf>
    <xf numFmtId="164" fontId="6" fillId="2" borderId="1" xfId="0" applyNumberFormat="1" applyFon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0" fillId="14" borderId="1" xfId="0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41"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2060"/>
        </patternFill>
      </fill>
    </dxf>
    <dxf>
      <font>
        <b val="0"/>
        <i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009242"/>
        </patternFill>
      </fill>
    </dxf>
    <dxf>
      <font>
        <color rgb="FFFFFF00"/>
      </font>
      <fill>
        <patternFill>
          <bgColor rgb="FF7030A0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ill>
        <patternFill>
          <bgColor indexed="51"/>
        </patternFill>
      </fill>
    </dxf>
    <dxf>
      <fill>
        <patternFill>
          <bgColor theme="2" tint="-0.24994659260841701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ill>
        <patternFill>
          <bgColor indexed="42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009242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32</xdr:row>
      <xdr:rowOff>95250</xdr:rowOff>
    </xdr:from>
    <xdr:to>
      <xdr:col>7</xdr:col>
      <xdr:colOff>435428</xdr:colOff>
      <xdr:row>33</xdr:row>
      <xdr:rowOff>136072</xdr:rowOff>
    </xdr:to>
    <xdr:sp macro="[0]!jaune" textlink="">
      <xdr:nvSpPr>
        <xdr:cNvPr id="10" name="Rectangle 9"/>
        <xdr:cNvSpPr/>
      </xdr:nvSpPr>
      <xdr:spPr>
        <a:xfrm>
          <a:off x="2993571" y="12654643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7</xdr:col>
      <xdr:colOff>435428</xdr:colOff>
      <xdr:row>32</xdr:row>
      <xdr:rowOff>40822</xdr:rowOff>
    </xdr:to>
    <xdr:sp macro="[0]!Module5.Rouge" textlink="">
      <xdr:nvSpPr>
        <xdr:cNvPr id="11" name="Rectangle 10"/>
        <xdr:cNvSpPr/>
      </xdr:nvSpPr>
      <xdr:spPr>
        <a:xfrm>
          <a:off x="2993571" y="12355286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9</xdr:col>
      <xdr:colOff>258535</xdr:colOff>
      <xdr:row>31</xdr:row>
      <xdr:rowOff>40822</xdr:rowOff>
    </xdr:from>
    <xdr:to>
      <xdr:col>13</xdr:col>
      <xdr:colOff>244928</xdr:colOff>
      <xdr:row>32</xdr:row>
      <xdr:rowOff>81644</xdr:rowOff>
    </xdr:to>
    <xdr:sp macro="[0]!bleu" textlink="">
      <xdr:nvSpPr>
        <xdr:cNvPr id="12" name="Rectangle 11"/>
        <xdr:cNvSpPr/>
      </xdr:nvSpPr>
      <xdr:spPr>
        <a:xfrm>
          <a:off x="5497285" y="12396108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9</xdr:col>
      <xdr:colOff>258536</xdr:colOff>
      <xdr:row>32</xdr:row>
      <xdr:rowOff>122464</xdr:rowOff>
    </xdr:from>
    <xdr:to>
      <xdr:col>13</xdr:col>
      <xdr:colOff>244929</xdr:colOff>
      <xdr:row>33</xdr:row>
      <xdr:rowOff>163286</xdr:rowOff>
    </xdr:to>
    <xdr:sp macro="[0]!orange" textlink="">
      <xdr:nvSpPr>
        <xdr:cNvPr id="13" name="Rectangle 12"/>
        <xdr:cNvSpPr/>
      </xdr:nvSpPr>
      <xdr:spPr>
        <a:xfrm>
          <a:off x="5497286" y="12681857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15</xdr:col>
      <xdr:colOff>312964</xdr:colOff>
      <xdr:row>31</xdr:row>
      <xdr:rowOff>27215</xdr:rowOff>
    </xdr:from>
    <xdr:to>
      <xdr:col>19</xdr:col>
      <xdr:colOff>299357</xdr:colOff>
      <xdr:row>32</xdr:row>
      <xdr:rowOff>68037</xdr:rowOff>
    </xdr:to>
    <xdr:sp macro="[0]!vert" textlink="">
      <xdr:nvSpPr>
        <xdr:cNvPr id="14" name="Rectangle 13"/>
        <xdr:cNvSpPr/>
      </xdr:nvSpPr>
      <xdr:spPr>
        <a:xfrm>
          <a:off x="8245928" y="12382501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15</xdr:col>
      <xdr:colOff>326571</xdr:colOff>
      <xdr:row>32</xdr:row>
      <xdr:rowOff>136072</xdr:rowOff>
    </xdr:from>
    <xdr:to>
      <xdr:col>19</xdr:col>
      <xdr:colOff>312964</xdr:colOff>
      <xdr:row>33</xdr:row>
      <xdr:rowOff>176894</xdr:rowOff>
    </xdr:to>
    <xdr:sp macro="[0]!ciel" textlink="">
      <xdr:nvSpPr>
        <xdr:cNvPr id="15" name="Rectangle 14"/>
        <xdr:cNvSpPr/>
      </xdr:nvSpPr>
      <xdr:spPr>
        <a:xfrm>
          <a:off x="8259535" y="12695465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21</xdr:col>
      <xdr:colOff>54428</xdr:colOff>
      <xdr:row>31</xdr:row>
      <xdr:rowOff>40822</xdr:rowOff>
    </xdr:from>
    <xdr:to>
      <xdr:col>25</xdr:col>
      <xdr:colOff>40822</xdr:colOff>
      <xdr:row>32</xdr:row>
      <xdr:rowOff>81644</xdr:rowOff>
    </xdr:to>
    <xdr:sp macro="[0]!RG" textlink="">
      <xdr:nvSpPr>
        <xdr:cNvPr id="16" name="Rectangle 15"/>
        <xdr:cNvSpPr/>
      </xdr:nvSpPr>
      <xdr:spPr>
        <a:xfrm>
          <a:off x="10681607" y="12396108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4</xdr:col>
      <xdr:colOff>0</xdr:colOff>
      <xdr:row>15</xdr:row>
      <xdr:rowOff>163286</xdr:rowOff>
    </xdr:from>
    <xdr:to>
      <xdr:col>7</xdr:col>
      <xdr:colOff>435428</xdr:colOff>
      <xdr:row>16</xdr:row>
      <xdr:rowOff>204108</xdr:rowOff>
    </xdr:to>
    <xdr:sp macro="[0]!jaune" textlink="">
      <xdr:nvSpPr>
        <xdr:cNvPr id="45" name="Rectangle 44"/>
        <xdr:cNvSpPr/>
      </xdr:nvSpPr>
      <xdr:spPr>
        <a:xfrm>
          <a:off x="2993571" y="6150429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4</xdr:col>
      <xdr:colOff>0</xdr:colOff>
      <xdr:row>14</xdr:row>
      <xdr:rowOff>68036</xdr:rowOff>
    </xdr:from>
    <xdr:to>
      <xdr:col>7</xdr:col>
      <xdr:colOff>435428</xdr:colOff>
      <xdr:row>15</xdr:row>
      <xdr:rowOff>108858</xdr:rowOff>
    </xdr:to>
    <xdr:sp macro="[0]!Module5.Rouge" textlink="">
      <xdr:nvSpPr>
        <xdr:cNvPr id="46" name="Rectangle 45"/>
        <xdr:cNvSpPr/>
      </xdr:nvSpPr>
      <xdr:spPr>
        <a:xfrm>
          <a:off x="2993571" y="5851072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9</xdr:col>
      <xdr:colOff>258535</xdr:colOff>
      <xdr:row>14</xdr:row>
      <xdr:rowOff>108858</xdr:rowOff>
    </xdr:from>
    <xdr:to>
      <xdr:col>13</xdr:col>
      <xdr:colOff>244928</xdr:colOff>
      <xdr:row>15</xdr:row>
      <xdr:rowOff>149680</xdr:rowOff>
    </xdr:to>
    <xdr:sp macro="[0]!bleu" textlink="">
      <xdr:nvSpPr>
        <xdr:cNvPr id="47" name="Rectangle 46"/>
        <xdr:cNvSpPr/>
      </xdr:nvSpPr>
      <xdr:spPr>
        <a:xfrm>
          <a:off x="5497285" y="5891894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9</xdr:col>
      <xdr:colOff>258536</xdr:colOff>
      <xdr:row>15</xdr:row>
      <xdr:rowOff>190500</xdr:rowOff>
    </xdr:from>
    <xdr:to>
      <xdr:col>13</xdr:col>
      <xdr:colOff>244929</xdr:colOff>
      <xdr:row>17</xdr:row>
      <xdr:rowOff>1</xdr:rowOff>
    </xdr:to>
    <xdr:sp macro="[0]!orange" textlink="">
      <xdr:nvSpPr>
        <xdr:cNvPr id="48" name="Rectangle 47"/>
        <xdr:cNvSpPr/>
      </xdr:nvSpPr>
      <xdr:spPr>
        <a:xfrm>
          <a:off x="5497286" y="6177643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15</xdr:col>
      <xdr:colOff>312964</xdr:colOff>
      <xdr:row>14</xdr:row>
      <xdr:rowOff>95251</xdr:rowOff>
    </xdr:from>
    <xdr:to>
      <xdr:col>19</xdr:col>
      <xdr:colOff>299357</xdr:colOff>
      <xdr:row>15</xdr:row>
      <xdr:rowOff>136073</xdr:rowOff>
    </xdr:to>
    <xdr:sp macro="[0]!vert" textlink="">
      <xdr:nvSpPr>
        <xdr:cNvPr id="49" name="Rectangle 48"/>
        <xdr:cNvSpPr/>
      </xdr:nvSpPr>
      <xdr:spPr>
        <a:xfrm>
          <a:off x="8245928" y="5878287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15</xdr:col>
      <xdr:colOff>326571</xdr:colOff>
      <xdr:row>16</xdr:row>
      <xdr:rowOff>1</xdr:rowOff>
    </xdr:from>
    <xdr:to>
      <xdr:col>19</xdr:col>
      <xdr:colOff>312964</xdr:colOff>
      <xdr:row>17</xdr:row>
      <xdr:rowOff>13609</xdr:rowOff>
    </xdr:to>
    <xdr:sp macro="[0]!ciel" textlink="">
      <xdr:nvSpPr>
        <xdr:cNvPr id="50" name="Rectangle 49"/>
        <xdr:cNvSpPr/>
      </xdr:nvSpPr>
      <xdr:spPr>
        <a:xfrm>
          <a:off x="8259535" y="6191251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21</xdr:col>
      <xdr:colOff>54428</xdr:colOff>
      <xdr:row>14</xdr:row>
      <xdr:rowOff>108858</xdr:rowOff>
    </xdr:from>
    <xdr:to>
      <xdr:col>25</xdr:col>
      <xdr:colOff>40822</xdr:colOff>
      <xdr:row>15</xdr:row>
      <xdr:rowOff>149680</xdr:rowOff>
    </xdr:to>
    <xdr:sp macro="[0]!RG" textlink="">
      <xdr:nvSpPr>
        <xdr:cNvPr id="51" name="Rectangle 50"/>
        <xdr:cNvSpPr/>
      </xdr:nvSpPr>
      <xdr:spPr>
        <a:xfrm>
          <a:off x="10681607" y="5891894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4</xdr:col>
      <xdr:colOff>0</xdr:colOff>
      <xdr:row>49</xdr:row>
      <xdr:rowOff>95250</xdr:rowOff>
    </xdr:from>
    <xdr:to>
      <xdr:col>7</xdr:col>
      <xdr:colOff>435428</xdr:colOff>
      <xdr:row>50</xdr:row>
      <xdr:rowOff>136072</xdr:rowOff>
    </xdr:to>
    <xdr:sp macro="[0]!jaune" textlink="">
      <xdr:nvSpPr>
        <xdr:cNvPr id="52" name="Rectangle 51"/>
        <xdr:cNvSpPr/>
      </xdr:nvSpPr>
      <xdr:spPr>
        <a:xfrm>
          <a:off x="2993571" y="20288250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4</xdr:col>
      <xdr:colOff>0</xdr:colOff>
      <xdr:row>48</xdr:row>
      <xdr:rowOff>0</xdr:rowOff>
    </xdr:from>
    <xdr:to>
      <xdr:col>7</xdr:col>
      <xdr:colOff>435428</xdr:colOff>
      <xdr:row>49</xdr:row>
      <xdr:rowOff>40822</xdr:rowOff>
    </xdr:to>
    <xdr:sp macro="[0]!Module5.Rouge" textlink="">
      <xdr:nvSpPr>
        <xdr:cNvPr id="53" name="Rectangle 52"/>
        <xdr:cNvSpPr/>
      </xdr:nvSpPr>
      <xdr:spPr>
        <a:xfrm>
          <a:off x="2993571" y="19988893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9</xdr:col>
      <xdr:colOff>258535</xdr:colOff>
      <xdr:row>48</xdr:row>
      <xdr:rowOff>40822</xdr:rowOff>
    </xdr:from>
    <xdr:to>
      <xdr:col>13</xdr:col>
      <xdr:colOff>244928</xdr:colOff>
      <xdr:row>49</xdr:row>
      <xdr:rowOff>81644</xdr:rowOff>
    </xdr:to>
    <xdr:sp macro="[0]!bleu" textlink="">
      <xdr:nvSpPr>
        <xdr:cNvPr id="54" name="Rectangle 53"/>
        <xdr:cNvSpPr/>
      </xdr:nvSpPr>
      <xdr:spPr>
        <a:xfrm>
          <a:off x="5497285" y="20029715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9</xdr:col>
      <xdr:colOff>258536</xdr:colOff>
      <xdr:row>49</xdr:row>
      <xdr:rowOff>122464</xdr:rowOff>
    </xdr:from>
    <xdr:to>
      <xdr:col>13</xdr:col>
      <xdr:colOff>244929</xdr:colOff>
      <xdr:row>50</xdr:row>
      <xdr:rowOff>163286</xdr:rowOff>
    </xdr:to>
    <xdr:sp macro="[0]!orange" textlink="">
      <xdr:nvSpPr>
        <xdr:cNvPr id="55" name="Rectangle 54"/>
        <xdr:cNvSpPr/>
      </xdr:nvSpPr>
      <xdr:spPr>
        <a:xfrm>
          <a:off x="5497286" y="20315464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15</xdr:col>
      <xdr:colOff>312964</xdr:colOff>
      <xdr:row>48</xdr:row>
      <xdr:rowOff>27215</xdr:rowOff>
    </xdr:from>
    <xdr:to>
      <xdr:col>19</xdr:col>
      <xdr:colOff>299357</xdr:colOff>
      <xdr:row>49</xdr:row>
      <xdr:rowOff>68037</xdr:rowOff>
    </xdr:to>
    <xdr:sp macro="[0]!vert" textlink="">
      <xdr:nvSpPr>
        <xdr:cNvPr id="56" name="Rectangle 55"/>
        <xdr:cNvSpPr/>
      </xdr:nvSpPr>
      <xdr:spPr>
        <a:xfrm>
          <a:off x="8245928" y="20016108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15</xdr:col>
      <xdr:colOff>326571</xdr:colOff>
      <xdr:row>49</xdr:row>
      <xdr:rowOff>136072</xdr:rowOff>
    </xdr:from>
    <xdr:to>
      <xdr:col>19</xdr:col>
      <xdr:colOff>312964</xdr:colOff>
      <xdr:row>50</xdr:row>
      <xdr:rowOff>176894</xdr:rowOff>
    </xdr:to>
    <xdr:sp macro="[0]!ciel" textlink="">
      <xdr:nvSpPr>
        <xdr:cNvPr id="57" name="Rectangle 56"/>
        <xdr:cNvSpPr/>
      </xdr:nvSpPr>
      <xdr:spPr>
        <a:xfrm>
          <a:off x="8259535" y="20329072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21</xdr:col>
      <xdr:colOff>54428</xdr:colOff>
      <xdr:row>48</xdr:row>
      <xdr:rowOff>40822</xdr:rowOff>
    </xdr:from>
    <xdr:to>
      <xdr:col>25</xdr:col>
      <xdr:colOff>40822</xdr:colOff>
      <xdr:row>49</xdr:row>
      <xdr:rowOff>81644</xdr:rowOff>
    </xdr:to>
    <xdr:sp macro="[0]!RG" textlink="">
      <xdr:nvSpPr>
        <xdr:cNvPr id="58" name="Rectangle 57"/>
        <xdr:cNvSpPr/>
      </xdr:nvSpPr>
      <xdr:spPr>
        <a:xfrm>
          <a:off x="10681607" y="20029715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4</xdr:col>
      <xdr:colOff>0</xdr:colOff>
      <xdr:row>66</xdr:row>
      <xdr:rowOff>95250</xdr:rowOff>
    </xdr:from>
    <xdr:to>
      <xdr:col>7</xdr:col>
      <xdr:colOff>435428</xdr:colOff>
      <xdr:row>67</xdr:row>
      <xdr:rowOff>136072</xdr:rowOff>
    </xdr:to>
    <xdr:sp macro="[0]!jaune" textlink="">
      <xdr:nvSpPr>
        <xdr:cNvPr id="59" name="Rectangle 58"/>
        <xdr:cNvSpPr/>
      </xdr:nvSpPr>
      <xdr:spPr>
        <a:xfrm>
          <a:off x="2993571" y="27921857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4</xdr:col>
      <xdr:colOff>0</xdr:colOff>
      <xdr:row>65</xdr:row>
      <xdr:rowOff>0</xdr:rowOff>
    </xdr:from>
    <xdr:to>
      <xdr:col>7</xdr:col>
      <xdr:colOff>435428</xdr:colOff>
      <xdr:row>66</xdr:row>
      <xdr:rowOff>40822</xdr:rowOff>
    </xdr:to>
    <xdr:sp macro="[0]!Module5.Rouge" textlink="">
      <xdr:nvSpPr>
        <xdr:cNvPr id="60" name="Rectangle 59"/>
        <xdr:cNvSpPr/>
      </xdr:nvSpPr>
      <xdr:spPr>
        <a:xfrm>
          <a:off x="2993571" y="27622500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9</xdr:col>
      <xdr:colOff>258535</xdr:colOff>
      <xdr:row>65</xdr:row>
      <xdr:rowOff>40822</xdr:rowOff>
    </xdr:from>
    <xdr:to>
      <xdr:col>13</xdr:col>
      <xdr:colOff>244928</xdr:colOff>
      <xdr:row>66</xdr:row>
      <xdr:rowOff>81644</xdr:rowOff>
    </xdr:to>
    <xdr:sp macro="[0]!bleu" textlink="">
      <xdr:nvSpPr>
        <xdr:cNvPr id="61" name="Rectangle 60"/>
        <xdr:cNvSpPr/>
      </xdr:nvSpPr>
      <xdr:spPr>
        <a:xfrm>
          <a:off x="5497285" y="27663322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9</xdr:col>
      <xdr:colOff>258536</xdr:colOff>
      <xdr:row>66</xdr:row>
      <xdr:rowOff>122464</xdr:rowOff>
    </xdr:from>
    <xdr:to>
      <xdr:col>13</xdr:col>
      <xdr:colOff>244929</xdr:colOff>
      <xdr:row>67</xdr:row>
      <xdr:rowOff>163286</xdr:rowOff>
    </xdr:to>
    <xdr:sp macro="[0]!orange" textlink="">
      <xdr:nvSpPr>
        <xdr:cNvPr id="62" name="Rectangle 61"/>
        <xdr:cNvSpPr/>
      </xdr:nvSpPr>
      <xdr:spPr>
        <a:xfrm>
          <a:off x="5497286" y="27949071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15</xdr:col>
      <xdr:colOff>312964</xdr:colOff>
      <xdr:row>65</xdr:row>
      <xdr:rowOff>27215</xdr:rowOff>
    </xdr:from>
    <xdr:to>
      <xdr:col>19</xdr:col>
      <xdr:colOff>299357</xdr:colOff>
      <xdr:row>66</xdr:row>
      <xdr:rowOff>68037</xdr:rowOff>
    </xdr:to>
    <xdr:sp macro="[0]!vert" textlink="">
      <xdr:nvSpPr>
        <xdr:cNvPr id="63" name="Rectangle 62"/>
        <xdr:cNvSpPr/>
      </xdr:nvSpPr>
      <xdr:spPr>
        <a:xfrm>
          <a:off x="8245928" y="27649715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15</xdr:col>
      <xdr:colOff>326571</xdr:colOff>
      <xdr:row>66</xdr:row>
      <xdr:rowOff>136072</xdr:rowOff>
    </xdr:from>
    <xdr:to>
      <xdr:col>19</xdr:col>
      <xdr:colOff>312964</xdr:colOff>
      <xdr:row>67</xdr:row>
      <xdr:rowOff>176894</xdr:rowOff>
    </xdr:to>
    <xdr:sp macro="[0]!ciel" textlink="">
      <xdr:nvSpPr>
        <xdr:cNvPr id="64" name="Rectangle 63"/>
        <xdr:cNvSpPr/>
      </xdr:nvSpPr>
      <xdr:spPr>
        <a:xfrm>
          <a:off x="8259535" y="27962679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21</xdr:col>
      <xdr:colOff>54428</xdr:colOff>
      <xdr:row>65</xdr:row>
      <xdr:rowOff>40822</xdr:rowOff>
    </xdr:from>
    <xdr:to>
      <xdr:col>25</xdr:col>
      <xdr:colOff>40822</xdr:colOff>
      <xdr:row>66</xdr:row>
      <xdr:rowOff>81644</xdr:rowOff>
    </xdr:to>
    <xdr:sp macro="[0]!RG" textlink="">
      <xdr:nvSpPr>
        <xdr:cNvPr id="65" name="Rectangle 64"/>
        <xdr:cNvSpPr/>
      </xdr:nvSpPr>
      <xdr:spPr>
        <a:xfrm>
          <a:off x="10681607" y="27663322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4</xdr:col>
      <xdr:colOff>0</xdr:colOff>
      <xdr:row>83</xdr:row>
      <xdr:rowOff>95250</xdr:rowOff>
    </xdr:from>
    <xdr:to>
      <xdr:col>7</xdr:col>
      <xdr:colOff>435428</xdr:colOff>
      <xdr:row>84</xdr:row>
      <xdr:rowOff>136072</xdr:rowOff>
    </xdr:to>
    <xdr:sp macro="[0]!jaune" textlink="">
      <xdr:nvSpPr>
        <xdr:cNvPr id="66" name="Rectangle 65"/>
        <xdr:cNvSpPr/>
      </xdr:nvSpPr>
      <xdr:spPr>
        <a:xfrm>
          <a:off x="2993571" y="35555464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4</xdr:col>
      <xdr:colOff>0</xdr:colOff>
      <xdr:row>82</xdr:row>
      <xdr:rowOff>0</xdr:rowOff>
    </xdr:from>
    <xdr:to>
      <xdr:col>7</xdr:col>
      <xdr:colOff>435428</xdr:colOff>
      <xdr:row>83</xdr:row>
      <xdr:rowOff>40822</xdr:rowOff>
    </xdr:to>
    <xdr:sp macro="[0]!Module5.Rouge" textlink="">
      <xdr:nvSpPr>
        <xdr:cNvPr id="67" name="Rectangle 66"/>
        <xdr:cNvSpPr/>
      </xdr:nvSpPr>
      <xdr:spPr>
        <a:xfrm>
          <a:off x="2993571" y="35256107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9</xdr:col>
      <xdr:colOff>258535</xdr:colOff>
      <xdr:row>82</xdr:row>
      <xdr:rowOff>40822</xdr:rowOff>
    </xdr:from>
    <xdr:to>
      <xdr:col>13</xdr:col>
      <xdr:colOff>244928</xdr:colOff>
      <xdr:row>83</xdr:row>
      <xdr:rowOff>81644</xdr:rowOff>
    </xdr:to>
    <xdr:sp macro="[0]!bleu" textlink="">
      <xdr:nvSpPr>
        <xdr:cNvPr id="68" name="Rectangle 67"/>
        <xdr:cNvSpPr/>
      </xdr:nvSpPr>
      <xdr:spPr>
        <a:xfrm>
          <a:off x="5497285" y="35296929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9</xdr:col>
      <xdr:colOff>258536</xdr:colOff>
      <xdr:row>83</xdr:row>
      <xdr:rowOff>122464</xdr:rowOff>
    </xdr:from>
    <xdr:to>
      <xdr:col>13</xdr:col>
      <xdr:colOff>244929</xdr:colOff>
      <xdr:row>84</xdr:row>
      <xdr:rowOff>163286</xdr:rowOff>
    </xdr:to>
    <xdr:sp macro="[0]!orange" textlink="">
      <xdr:nvSpPr>
        <xdr:cNvPr id="69" name="Rectangle 68"/>
        <xdr:cNvSpPr/>
      </xdr:nvSpPr>
      <xdr:spPr>
        <a:xfrm>
          <a:off x="5497286" y="35582678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15</xdr:col>
      <xdr:colOff>312964</xdr:colOff>
      <xdr:row>82</xdr:row>
      <xdr:rowOff>27215</xdr:rowOff>
    </xdr:from>
    <xdr:to>
      <xdr:col>19</xdr:col>
      <xdr:colOff>299357</xdr:colOff>
      <xdr:row>83</xdr:row>
      <xdr:rowOff>68037</xdr:rowOff>
    </xdr:to>
    <xdr:sp macro="[0]!vert" textlink="">
      <xdr:nvSpPr>
        <xdr:cNvPr id="70" name="Rectangle 69"/>
        <xdr:cNvSpPr/>
      </xdr:nvSpPr>
      <xdr:spPr>
        <a:xfrm>
          <a:off x="8245928" y="35283322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15</xdr:col>
      <xdr:colOff>326571</xdr:colOff>
      <xdr:row>83</xdr:row>
      <xdr:rowOff>136072</xdr:rowOff>
    </xdr:from>
    <xdr:to>
      <xdr:col>19</xdr:col>
      <xdr:colOff>312964</xdr:colOff>
      <xdr:row>84</xdr:row>
      <xdr:rowOff>176894</xdr:rowOff>
    </xdr:to>
    <xdr:sp macro="[0]!ciel" textlink="">
      <xdr:nvSpPr>
        <xdr:cNvPr id="71" name="Rectangle 70"/>
        <xdr:cNvSpPr/>
      </xdr:nvSpPr>
      <xdr:spPr>
        <a:xfrm>
          <a:off x="8259535" y="35596286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21</xdr:col>
      <xdr:colOff>54428</xdr:colOff>
      <xdr:row>82</xdr:row>
      <xdr:rowOff>40822</xdr:rowOff>
    </xdr:from>
    <xdr:to>
      <xdr:col>25</xdr:col>
      <xdr:colOff>40822</xdr:colOff>
      <xdr:row>83</xdr:row>
      <xdr:rowOff>81644</xdr:rowOff>
    </xdr:to>
    <xdr:sp macro="[0]!RG" textlink="">
      <xdr:nvSpPr>
        <xdr:cNvPr id="72" name="Rectangle 71"/>
        <xdr:cNvSpPr/>
      </xdr:nvSpPr>
      <xdr:spPr>
        <a:xfrm>
          <a:off x="10681607" y="35296929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4</xdr:col>
      <xdr:colOff>0</xdr:colOff>
      <xdr:row>100</xdr:row>
      <xdr:rowOff>95250</xdr:rowOff>
    </xdr:from>
    <xdr:to>
      <xdr:col>7</xdr:col>
      <xdr:colOff>435428</xdr:colOff>
      <xdr:row>101</xdr:row>
      <xdr:rowOff>136071</xdr:rowOff>
    </xdr:to>
    <xdr:sp macro="[0]!jaune" textlink="">
      <xdr:nvSpPr>
        <xdr:cNvPr id="73" name="Rectangle 72"/>
        <xdr:cNvSpPr/>
      </xdr:nvSpPr>
      <xdr:spPr>
        <a:xfrm>
          <a:off x="2993571" y="43189071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7</xdr:col>
      <xdr:colOff>435428</xdr:colOff>
      <xdr:row>100</xdr:row>
      <xdr:rowOff>40822</xdr:rowOff>
    </xdr:to>
    <xdr:sp macro="[0]!Module5.Rouge" textlink="">
      <xdr:nvSpPr>
        <xdr:cNvPr id="74" name="Rectangle 73"/>
        <xdr:cNvSpPr/>
      </xdr:nvSpPr>
      <xdr:spPr>
        <a:xfrm>
          <a:off x="2993571" y="42889714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9</xdr:col>
      <xdr:colOff>258535</xdr:colOff>
      <xdr:row>99</xdr:row>
      <xdr:rowOff>40822</xdr:rowOff>
    </xdr:from>
    <xdr:to>
      <xdr:col>13</xdr:col>
      <xdr:colOff>244928</xdr:colOff>
      <xdr:row>100</xdr:row>
      <xdr:rowOff>81644</xdr:rowOff>
    </xdr:to>
    <xdr:sp macro="[0]!bleu" textlink="">
      <xdr:nvSpPr>
        <xdr:cNvPr id="75" name="Rectangle 74"/>
        <xdr:cNvSpPr/>
      </xdr:nvSpPr>
      <xdr:spPr>
        <a:xfrm>
          <a:off x="5497285" y="42930536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9</xdr:col>
      <xdr:colOff>258536</xdr:colOff>
      <xdr:row>100</xdr:row>
      <xdr:rowOff>122464</xdr:rowOff>
    </xdr:from>
    <xdr:to>
      <xdr:col>13</xdr:col>
      <xdr:colOff>244929</xdr:colOff>
      <xdr:row>101</xdr:row>
      <xdr:rowOff>163285</xdr:rowOff>
    </xdr:to>
    <xdr:sp macro="[0]!orange" textlink="">
      <xdr:nvSpPr>
        <xdr:cNvPr id="76" name="Rectangle 75"/>
        <xdr:cNvSpPr/>
      </xdr:nvSpPr>
      <xdr:spPr>
        <a:xfrm>
          <a:off x="5497286" y="43216285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15</xdr:col>
      <xdr:colOff>312964</xdr:colOff>
      <xdr:row>99</xdr:row>
      <xdr:rowOff>27215</xdr:rowOff>
    </xdr:from>
    <xdr:to>
      <xdr:col>19</xdr:col>
      <xdr:colOff>299357</xdr:colOff>
      <xdr:row>100</xdr:row>
      <xdr:rowOff>68037</xdr:rowOff>
    </xdr:to>
    <xdr:sp macro="[0]!vert" textlink="">
      <xdr:nvSpPr>
        <xdr:cNvPr id="77" name="Rectangle 76"/>
        <xdr:cNvSpPr/>
      </xdr:nvSpPr>
      <xdr:spPr>
        <a:xfrm>
          <a:off x="8245928" y="42916929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15</xdr:col>
      <xdr:colOff>326571</xdr:colOff>
      <xdr:row>100</xdr:row>
      <xdr:rowOff>136072</xdr:rowOff>
    </xdr:from>
    <xdr:to>
      <xdr:col>19</xdr:col>
      <xdr:colOff>312964</xdr:colOff>
      <xdr:row>101</xdr:row>
      <xdr:rowOff>176893</xdr:rowOff>
    </xdr:to>
    <xdr:sp macro="[0]!ciel" textlink="">
      <xdr:nvSpPr>
        <xdr:cNvPr id="78" name="Rectangle 77"/>
        <xdr:cNvSpPr/>
      </xdr:nvSpPr>
      <xdr:spPr>
        <a:xfrm>
          <a:off x="8259535" y="43229893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21</xdr:col>
      <xdr:colOff>54428</xdr:colOff>
      <xdr:row>99</xdr:row>
      <xdr:rowOff>40822</xdr:rowOff>
    </xdr:from>
    <xdr:to>
      <xdr:col>25</xdr:col>
      <xdr:colOff>40822</xdr:colOff>
      <xdr:row>100</xdr:row>
      <xdr:rowOff>81644</xdr:rowOff>
    </xdr:to>
    <xdr:sp macro="[0]!RG" textlink="">
      <xdr:nvSpPr>
        <xdr:cNvPr id="79" name="Rectangle 78"/>
        <xdr:cNvSpPr/>
      </xdr:nvSpPr>
      <xdr:spPr>
        <a:xfrm>
          <a:off x="10681607" y="42930536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4</xdr:col>
      <xdr:colOff>27214</xdr:colOff>
      <xdr:row>117</xdr:row>
      <xdr:rowOff>81643</xdr:rowOff>
    </xdr:from>
    <xdr:to>
      <xdr:col>8</xdr:col>
      <xdr:colOff>13607</xdr:colOff>
      <xdr:row>119</xdr:row>
      <xdr:rowOff>0</xdr:rowOff>
    </xdr:to>
    <xdr:sp macro="[0]!jaune" textlink="">
      <xdr:nvSpPr>
        <xdr:cNvPr id="80" name="Rectangle 79"/>
        <xdr:cNvSpPr/>
      </xdr:nvSpPr>
      <xdr:spPr>
        <a:xfrm>
          <a:off x="3020785" y="50550536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4</xdr:col>
      <xdr:colOff>27214</xdr:colOff>
      <xdr:row>115</xdr:row>
      <xdr:rowOff>108858</xdr:rowOff>
    </xdr:from>
    <xdr:to>
      <xdr:col>8</xdr:col>
      <xdr:colOff>13607</xdr:colOff>
      <xdr:row>117</xdr:row>
      <xdr:rowOff>27215</xdr:rowOff>
    </xdr:to>
    <xdr:sp macro="[0]!Module5.Rouge" textlink="">
      <xdr:nvSpPr>
        <xdr:cNvPr id="81" name="Rectangle 80"/>
        <xdr:cNvSpPr/>
      </xdr:nvSpPr>
      <xdr:spPr>
        <a:xfrm>
          <a:off x="3020785" y="50251179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9</xdr:col>
      <xdr:colOff>285749</xdr:colOff>
      <xdr:row>115</xdr:row>
      <xdr:rowOff>149680</xdr:rowOff>
    </xdr:from>
    <xdr:to>
      <xdr:col>13</xdr:col>
      <xdr:colOff>272142</xdr:colOff>
      <xdr:row>117</xdr:row>
      <xdr:rowOff>68037</xdr:rowOff>
    </xdr:to>
    <xdr:sp macro="[0]!bleu" textlink="">
      <xdr:nvSpPr>
        <xdr:cNvPr id="82" name="Rectangle 81"/>
        <xdr:cNvSpPr/>
      </xdr:nvSpPr>
      <xdr:spPr>
        <a:xfrm>
          <a:off x="5524499" y="50292001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9</xdr:col>
      <xdr:colOff>285750</xdr:colOff>
      <xdr:row>117</xdr:row>
      <xdr:rowOff>108857</xdr:rowOff>
    </xdr:from>
    <xdr:to>
      <xdr:col>13</xdr:col>
      <xdr:colOff>272143</xdr:colOff>
      <xdr:row>119</xdr:row>
      <xdr:rowOff>0</xdr:rowOff>
    </xdr:to>
    <xdr:sp macro="[0]!orange" textlink="">
      <xdr:nvSpPr>
        <xdr:cNvPr id="83" name="Rectangle 82"/>
        <xdr:cNvSpPr/>
      </xdr:nvSpPr>
      <xdr:spPr>
        <a:xfrm>
          <a:off x="5524500" y="50577750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15</xdr:col>
      <xdr:colOff>340178</xdr:colOff>
      <xdr:row>115</xdr:row>
      <xdr:rowOff>136073</xdr:rowOff>
    </xdr:from>
    <xdr:to>
      <xdr:col>19</xdr:col>
      <xdr:colOff>326571</xdr:colOff>
      <xdr:row>117</xdr:row>
      <xdr:rowOff>54430</xdr:rowOff>
    </xdr:to>
    <xdr:sp macro="[0]!vert" textlink="">
      <xdr:nvSpPr>
        <xdr:cNvPr id="84" name="Rectangle 83"/>
        <xdr:cNvSpPr/>
      </xdr:nvSpPr>
      <xdr:spPr>
        <a:xfrm>
          <a:off x="8273142" y="50278394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15</xdr:col>
      <xdr:colOff>353785</xdr:colOff>
      <xdr:row>117</xdr:row>
      <xdr:rowOff>122465</xdr:rowOff>
    </xdr:from>
    <xdr:to>
      <xdr:col>19</xdr:col>
      <xdr:colOff>340178</xdr:colOff>
      <xdr:row>119</xdr:row>
      <xdr:rowOff>0</xdr:rowOff>
    </xdr:to>
    <xdr:sp macro="[0]!ciel" textlink="">
      <xdr:nvSpPr>
        <xdr:cNvPr id="85" name="Rectangle 84"/>
        <xdr:cNvSpPr/>
      </xdr:nvSpPr>
      <xdr:spPr>
        <a:xfrm>
          <a:off x="8286749" y="50591358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21</xdr:col>
      <xdr:colOff>81642</xdr:colOff>
      <xdr:row>115</xdr:row>
      <xdr:rowOff>149680</xdr:rowOff>
    </xdr:from>
    <xdr:to>
      <xdr:col>25</xdr:col>
      <xdr:colOff>68036</xdr:colOff>
      <xdr:row>117</xdr:row>
      <xdr:rowOff>68037</xdr:rowOff>
    </xdr:to>
    <xdr:sp macro="[0]!RG" textlink="">
      <xdr:nvSpPr>
        <xdr:cNvPr id="86" name="Rectangle 85"/>
        <xdr:cNvSpPr/>
      </xdr:nvSpPr>
      <xdr:spPr>
        <a:xfrm>
          <a:off x="10708821" y="50292001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4</xdr:col>
      <xdr:colOff>0</xdr:colOff>
      <xdr:row>134</xdr:row>
      <xdr:rowOff>136072</xdr:rowOff>
    </xdr:from>
    <xdr:to>
      <xdr:col>7</xdr:col>
      <xdr:colOff>435428</xdr:colOff>
      <xdr:row>136</xdr:row>
      <xdr:rowOff>0</xdr:rowOff>
    </xdr:to>
    <xdr:sp macro="[0]!jaune" textlink="">
      <xdr:nvSpPr>
        <xdr:cNvPr id="87" name="Rectangle 86"/>
        <xdr:cNvSpPr/>
      </xdr:nvSpPr>
      <xdr:spPr>
        <a:xfrm>
          <a:off x="2993571" y="57898393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4</xdr:col>
      <xdr:colOff>0</xdr:colOff>
      <xdr:row>133</xdr:row>
      <xdr:rowOff>0</xdr:rowOff>
    </xdr:from>
    <xdr:to>
      <xdr:col>7</xdr:col>
      <xdr:colOff>435428</xdr:colOff>
      <xdr:row>134</xdr:row>
      <xdr:rowOff>81644</xdr:rowOff>
    </xdr:to>
    <xdr:sp macro="[0]!Module5.Rouge" textlink="">
      <xdr:nvSpPr>
        <xdr:cNvPr id="88" name="Rectangle 87"/>
        <xdr:cNvSpPr/>
      </xdr:nvSpPr>
      <xdr:spPr>
        <a:xfrm>
          <a:off x="2993571" y="57599036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9</xdr:col>
      <xdr:colOff>258535</xdr:colOff>
      <xdr:row>133</xdr:row>
      <xdr:rowOff>40822</xdr:rowOff>
    </xdr:from>
    <xdr:to>
      <xdr:col>13</xdr:col>
      <xdr:colOff>244928</xdr:colOff>
      <xdr:row>134</xdr:row>
      <xdr:rowOff>122466</xdr:rowOff>
    </xdr:to>
    <xdr:sp macro="[0]!bleu" textlink="">
      <xdr:nvSpPr>
        <xdr:cNvPr id="89" name="Rectangle 88"/>
        <xdr:cNvSpPr/>
      </xdr:nvSpPr>
      <xdr:spPr>
        <a:xfrm>
          <a:off x="5497285" y="57639858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9</xdr:col>
      <xdr:colOff>258536</xdr:colOff>
      <xdr:row>135</xdr:row>
      <xdr:rowOff>0</xdr:rowOff>
    </xdr:from>
    <xdr:to>
      <xdr:col>13</xdr:col>
      <xdr:colOff>244929</xdr:colOff>
      <xdr:row>136</xdr:row>
      <xdr:rowOff>0</xdr:rowOff>
    </xdr:to>
    <xdr:sp macro="[0]!orange" textlink="">
      <xdr:nvSpPr>
        <xdr:cNvPr id="90" name="Rectangle 89"/>
        <xdr:cNvSpPr/>
      </xdr:nvSpPr>
      <xdr:spPr>
        <a:xfrm>
          <a:off x="5497286" y="57925607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15</xdr:col>
      <xdr:colOff>312964</xdr:colOff>
      <xdr:row>133</xdr:row>
      <xdr:rowOff>27215</xdr:rowOff>
    </xdr:from>
    <xdr:to>
      <xdr:col>19</xdr:col>
      <xdr:colOff>299357</xdr:colOff>
      <xdr:row>134</xdr:row>
      <xdr:rowOff>108859</xdr:rowOff>
    </xdr:to>
    <xdr:sp macro="[0]!vert" textlink="">
      <xdr:nvSpPr>
        <xdr:cNvPr id="91" name="Rectangle 90"/>
        <xdr:cNvSpPr/>
      </xdr:nvSpPr>
      <xdr:spPr>
        <a:xfrm>
          <a:off x="8245928" y="57626251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15</xdr:col>
      <xdr:colOff>326571</xdr:colOff>
      <xdr:row>135</xdr:row>
      <xdr:rowOff>13608</xdr:rowOff>
    </xdr:from>
    <xdr:to>
      <xdr:col>19</xdr:col>
      <xdr:colOff>312964</xdr:colOff>
      <xdr:row>136</xdr:row>
      <xdr:rowOff>0</xdr:rowOff>
    </xdr:to>
    <xdr:sp macro="[0]!ciel" textlink="">
      <xdr:nvSpPr>
        <xdr:cNvPr id="92" name="Rectangle 91"/>
        <xdr:cNvSpPr/>
      </xdr:nvSpPr>
      <xdr:spPr>
        <a:xfrm>
          <a:off x="8259535" y="57939215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21</xdr:col>
      <xdr:colOff>54428</xdr:colOff>
      <xdr:row>133</xdr:row>
      <xdr:rowOff>40822</xdr:rowOff>
    </xdr:from>
    <xdr:to>
      <xdr:col>25</xdr:col>
      <xdr:colOff>40822</xdr:colOff>
      <xdr:row>134</xdr:row>
      <xdr:rowOff>122466</xdr:rowOff>
    </xdr:to>
    <xdr:sp macro="[0]!RG" textlink="">
      <xdr:nvSpPr>
        <xdr:cNvPr id="93" name="Rectangle 92"/>
        <xdr:cNvSpPr/>
      </xdr:nvSpPr>
      <xdr:spPr>
        <a:xfrm>
          <a:off x="10681607" y="57639858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3</xdr:col>
      <xdr:colOff>0</xdr:colOff>
      <xdr:row>151</xdr:row>
      <xdr:rowOff>136071</xdr:rowOff>
    </xdr:from>
    <xdr:to>
      <xdr:col>6</xdr:col>
      <xdr:colOff>435429</xdr:colOff>
      <xdr:row>153</xdr:row>
      <xdr:rowOff>0</xdr:rowOff>
    </xdr:to>
    <xdr:sp macro="[0]!jaune" textlink="">
      <xdr:nvSpPr>
        <xdr:cNvPr id="94" name="Rectangle 93"/>
        <xdr:cNvSpPr/>
      </xdr:nvSpPr>
      <xdr:spPr>
        <a:xfrm>
          <a:off x="2544536" y="65191821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3</xdr:col>
      <xdr:colOff>0</xdr:colOff>
      <xdr:row>150</xdr:row>
      <xdr:rowOff>0</xdr:rowOff>
    </xdr:from>
    <xdr:to>
      <xdr:col>6</xdr:col>
      <xdr:colOff>435429</xdr:colOff>
      <xdr:row>151</xdr:row>
      <xdr:rowOff>81643</xdr:rowOff>
    </xdr:to>
    <xdr:sp macro="[0]!Module5.Rouge" textlink="">
      <xdr:nvSpPr>
        <xdr:cNvPr id="95" name="Rectangle 94"/>
        <xdr:cNvSpPr/>
      </xdr:nvSpPr>
      <xdr:spPr>
        <a:xfrm>
          <a:off x="2544536" y="64892464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8</xdr:col>
      <xdr:colOff>258536</xdr:colOff>
      <xdr:row>150</xdr:row>
      <xdr:rowOff>40822</xdr:rowOff>
    </xdr:from>
    <xdr:to>
      <xdr:col>12</xdr:col>
      <xdr:colOff>244929</xdr:colOff>
      <xdr:row>151</xdr:row>
      <xdr:rowOff>122465</xdr:rowOff>
    </xdr:to>
    <xdr:sp macro="[0]!bleu" textlink="">
      <xdr:nvSpPr>
        <xdr:cNvPr id="96" name="Rectangle 95"/>
        <xdr:cNvSpPr/>
      </xdr:nvSpPr>
      <xdr:spPr>
        <a:xfrm>
          <a:off x="5048250" y="64933286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8</xdr:col>
      <xdr:colOff>258537</xdr:colOff>
      <xdr:row>152</xdr:row>
      <xdr:rowOff>-1</xdr:rowOff>
    </xdr:from>
    <xdr:to>
      <xdr:col>12</xdr:col>
      <xdr:colOff>244930</xdr:colOff>
      <xdr:row>153</xdr:row>
      <xdr:rowOff>0</xdr:rowOff>
    </xdr:to>
    <xdr:sp macro="[0]!orange" textlink="">
      <xdr:nvSpPr>
        <xdr:cNvPr id="97" name="Rectangle 96"/>
        <xdr:cNvSpPr/>
      </xdr:nvSpPr>
      <xdr:spPr>
        <a:xfrm>
          <a:off x="5048251" y="65219035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14</xdr:col>
      <xdr:colOff>312964</xdr:colOff>
      <xdr:row>150</xdr:row>
      <xdr:rowOff>27215</xdr:rowOff>
    </xdr:from>
    <xdr:to>
      <xdr:col>18</xdr:col>
      <xdr:colOff>299358</xdr:colOff>
      <xdr:row>151</xdr:row>
      <xdr:rowOff>108858</xdr:rowOff>
    </xdr:to>
    <xdr:sp macro="[0]!vert" textlink="">
      <xdr:nvSpPr>
        <xdr:cNvPr id="98" name="Rectangle 97"/>
        <xdr:cNvSpPr/>
      </xdr:nvSpPr>
      <xdr:spPr>
        <a:xfrm>
          <a:off x="7796893" y="64919679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14</xdr:col>
      <xdr:colOff>326571</xdr:colOff>
      <xdr:row>152</xdr:row>
      <xdr:rowOff>13607</xdr:rowOff>
    </xdr:from>
    <xdr:to>
      <xdr:col>18</xdr:col>
      <xdr:colOff>312965</xdr:colOff>
      <xdr:row>153</xdr:row>
      <xdr:rowOff>0</xdr:rowOff>
    </xdr:to>
    <xdr:sp macro="[0]!ciel" textlink="">
      <xdr:nvSpPr>
        <xdr:cNvPr id="99" name="Rectangle 98"/>
        <xdr:cNvSpPr/>
      </xdr:nvSpPr>
      <xdr:spPr>
        <a:xfrm>
          <a:off x="7810500" y="65232643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20</xdr:col>
      <xdr:colOff>54429</xdr:colOff>
      <xdr:row>150</xdr:row>
      <xdr:rowOff>40822</xdr:rowOff>
    </xdr:from>
    <xdr:to>
      <xdr:col>24</xdr:col>
      <xdr:colOff>40822</xdr:colOff>
      <xdr:row>151</xdr:row>
      <xdr:rowOff>122465</xdr:rowOff>
    </xdr:to>
    <xdr:sp macro="[0]!RG" textlink="">
      <xdr:nvSpPr>
        <xdr:cNvPr id="100" name="Rectangle 99"/>
        <xdr:cNvSpPr/>
      </xdr:nvSpPr>
      <xdr:spPr>
        <a:xfrm>
          <a:off x="10232572" y="64933286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3</xdr:col>
      <xdr:colOff>0</xdr:colOff>
      <xdr:row>168</xdr:row>
      <xdr:rowOff>136071</xdr:rowOff>
    </xdr:from>
    <xdr:to>
      <xdr:col>6</xdr:col>
      <xdr:colOff>435429</xdr:colOff>
      <xdr:row>170</xdr:row>
      <xdr:rowOff>0</xdr:rowOff>
    </xdr:to>
    <xdr:sp macro="[0]!jaune" textlink="">
      <xdr:nvSpPr>
        <xdr:cNvPr id="101" name="Rectangle 100"/>
        <xdr:cNvSpPr/>
      </xdr:nvSpPr>
      <xdr:spPr>
        <a:xfrm>
          <a:off x="2544536" y="72485250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3</xdr:col>
      <xdr:colOff>0</xdr:colOff>
      <xdr:row>167</xdr:row>
      <xdr:rowOff>0</xdr:rowOff>
    </xdr:from>
    <xdr:to>
      <xdr:col>6</xdr:col>
      <xdr:colOff>435429</xdr:colOff>
      <xdr:row>168</xdr:row>
      <xdr:rowOff>81643</xdr:rowOff>
    </xdr:to>
    <xdr:sp macro="[0]!Module5.Rouge" textlink="">
      <xdr:nvSpPr>
        <xdr:cNvPr id="102" name="Rectangle 101"/>
        <xdr:cNvSpPr/>
      </xdr:nvSpPr>
      <xdr:spPr>
        <a:xfrm>
          <a:off x="2544536" y="72185893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8</xdr:col>
      <xdr:colOff>258536</xdr:colOff>
      <xdr:row>167</xdr:row>
      <xdr:rowOff>40822</xdr:rowOff>
    </xdr:from>
    <xdr:to>
      <xdr:col>12</xdr:col>
      <xdr:colOff>244929</xdr:colOff>
      <xdr:row>168</xdr:row>
      <xdr:rowOff>122465</xdr:rowOff>
    </xdr:to>
    <xdr:sp macro="[0]!bleu" textlink="">
      <xdr:nvSpPr>
        <xdr:cNvPr id="103" name="Rectangle 102"/>
        <xdr:cNvSpPr/>
      </xdr:nvSpPr>
      <xdr:spPr>
        <a:xfrm>
          <a:off x="5048250" y="72226715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8</xdr:col>
      <xdr:colOff>258537</xdr:colOff>
      <xdr:row>169</xdr:row>
      <xdr:rowOff>0</xdr:rowOff>
    </xdr:from>
    <xdr:to>
      <xdr:col>12</xdr:col>
      <xdr:colOff>244930</xdr:colOff>
      <xdr:row>170</xdr:row>
      <xdr:rowOff>0</xdr:rowOff>
    </xdr:to>
    <xdr:sp macro="[0]!orange" textlink="">
      <xdr:nvSpPr>
        <xdr:cNvPr id="104" name="Rectangle 103"/>
        <xdr:cNvSpPr/>
      </xdr:nvSpPr>
      <xdr:spPr>
        <a:xfrm>
          <a:off x="5048251" y="72512464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14</xdr:col>
      <xdr:colOff>312964</xdr:colOff>
      <xdr:row>167</xdr:row>
      <xdr:rowOff>27215</xdr:rowOff>
    </xdr:from>
    <xdr:to>
      <xdr:col>18</xdr:col>
      <xdr:colOff>299358</xdr:colOff>
      <xdr:row>168</xdr:row>
      <xdr:rowOff>108858</xdr:rowOff>
    </xdr:to>
    <xdr:sp macro="[0]!vert" textlink="">
      <xdr:nvSpPr>
        <xdr:cNvPr id="105" name="Rectangle 104"/>
        <xdr:cNvSpPr/>
      </xdr:nvSpPr>
      <xdr:spPr>
        <a:xfrm>
          <a:off x="7796893" y="72213108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14</xdr:col>
      <xdr:colOff>326571</xdr:colOff>
      <xdr:row>169</xdr:row>
      <xdr:rowOff>13608</xdr:rowOff>
    </xdr:from>
    <xdr:to>
      <xdr:col>18</xdr:col>
      <xdr:colOff>312965</xdr:colOff>
      <xdr:row>170</xdr:row>
      <xdr:rowOff>0</xdr:rowOff>
    </xdr:to>
    <xdr:sp macro="[0]!ciel" textlink="">
      <xdr:nvSpPr>
        <xdr:cNvPr id="106" name="Rectangle 105"/>
        <xdr:cNvSpPr/>
      </xdr:nvSpPr>
      <xdr:spPr>
        <a:xfrm>
          <a:off x="7810500" y="72526072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20</xdr:col>
      <xdr:colOff>54429</xdr:colOff>
      <xdr:row>167</xdr:row>
      <xdr:rowOff>40822</xdr:rowOff>
    </xdr:from>
    <xdr:to>
      <xdr:col>24</xdr:col>
      <xdr:colOff>40822</xdr:colOff>
      <xdr:row>168</xdr:row>
      <xdr:rowOff>122465</xdr:rowOff>
    </xdr:to>
    <xdr:sp macro="[0]!RG" textlink="">
      <xdr:nvSpPr>
        <xdr:cNvPr id="107" name="Rectangle 106"/>
        <xdr:cNvSpPr/>
      </xdr:nvSpPr>
      <xdr:spPr>
        <a:xfrm>
          <a:off x="10232572" y="72226715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3</xdr:col>
      <xdr:colOff>0</xdr:colOff>
      <xdr:row>185</xdr:row>
      <xdr:rowOff>136071</xdr:rowOff>
    </xdr:from>
    <xdr:to>
      <xdr:col>6</xdr:col>
      <xdr:colOff>435429</xdr:colOff>
      <xdr:row>187</xdr:row>
      <xdr:rowOff>54428</xdr:rowOff>
    </xdr:to>
    <xdr:sp macro="[0]!jaune" textlink="">
      <xdr:nvSpPr>
        <xdr:cNvPr id="108" name="Rectangle 107"/>
        <xdr:cNvSpPr/>
      </xdr:nvSpPr>
      <xdr:spPr>
        <a:xfrm>
          <a:off x="2544536" y="79778678"/>
          <a:ext cx="1782536" cy="244929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RECUP</a:t>
          </a:r>
        </a:p>
      </xdr:txBody>
    </xdr:sp>
    <xdr:clientData/>
  </xdr:twoCellAnchor>
  <xdr:twoCellAnchor>
    <xdr:from>
      <xdr:col>3</xdr:col>
      <xdr:colOff>0</xdr:colOff>
      <xdr:row>184</xdr:row>
      <xdr:rowOff>0</xdr:rowOff>
    </xdr:from>
    <xdr:to>
      <xdr:col>6</xdr:col>
      <xdr:colOff>435429</xdr:colOff>
      <xdr:row>185</xdr:row>
      <xdr:rowOff>81643</xdr:rowOff>
    </xdr:to>
    <xdr:sp macro="[0]!Module5.Rouge" textlink="">
      <xdr:nvSpPr>
        <xdr:cNvPr id="109" name="Rectangle 108"/>
        <xdr:cNvSpPr/>
      </xdr:nvSpPr>
      <xdr:spPr>
        <a:xfrm>
          <a:off x="2544536" y="79479321"/>
          <a:ext cx="1782536" cy="244929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MALADIE</a:t>
          </a:r>
        </a:p>
      </xdr:txBody>
    </xdr:sp>
    <xdr:clientData/>
  </xdr:twoCellAnchor>
  <xdr:twoCellAnchor>
    <xdr:from>
      <xdr:col>8</xdr:col>
      <xdr:colOff>258536</xdr:colOff>
      <xdr:row>184</xdr:row>
      <xdr:rowOff>40822</xdr:rowOff>
    </xdr:from>
    <xdr:to>
      <xdr:col>12</xdr:col>
      <xdr:colOff>244929</xdr:colOff>
      <xdr:row>185</xdr:row>
      <xdr:rowOff>122465</xdr:rowOff>
    </xdr:to>
    <xdr:sp macro="[0]!bleu" textlink="">
      <xdr:nvSpPr>
        <xdr:cNvPr id="110" name="Rectangle 109"/>
        <xdr:cNvSpPr/>
      </xdr:nvSpPr>
      <xdr:spPr>
        <a:xfrm>
          <a:off x="5048250" y="79520143"/>
          <a:ext cx="1782536" cy="244929"/>
        </a:xfrm>
        <a:prstGeom prst="rect">
          <a:avLst/>
        </a:prstGeom>
        <a:solidFill>
          <a:schemeClr val="tx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0">
              <a:solidFill>
                <a:srgbClr val="FFFF00"/>
              </a:solidFill>
            </a:rPr>
            <a:t>STAGE</a:t>
          </a:r>
        </a:p>
      </xdr:txBody>
    </xdr:sp>
    <xdr:clientData/>
  </xdr:twoCellAnchor>
  <xdr:twoCellAnchor>
    <xdr:from>
      <xdr:col>8</xdr:col>
      <xdr:colOff>258537</xdr:colOff>
      <xdr:row>185</xdr:row>
      <xdr:rowOff>163285</xdr:rowOff>
    </xdr:from>
    <xdr:to>
      <xdr:col>12</xdr:col>
      <xdr:colOff>244930</xdr:colOff>
      <xdr:row>187</xdr:row>
      <xdr:rowOff>81642</xdr:rowOff>
    </xdr:to>
    <xdr:sp macro="[0]!orange" textlink="">
      <xdr:nvSpPr>
        <xdr:cNvPr id="111" name="Rectangle 110"/>
        <xdr:cNvSpPr/>
      </xdr:nvSpPr>
      <xdr:spPr>
        <a:xfrm>
          <a:off x="5048251" y="79805892"/>
          <a:ext cx="1782536" cy="244929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CONGES</a:t>
          </a:r>
        </a:p>
      </xdr:txBody>
    </xdr:sp>
    <xdr:clientData/>
  </xdr:twoCellAnchor>
  <xdr:twoCellAnchor>
    <xdr:from>
      <xdr:col>14</xdr:col>
      <xdr:colOff>312964</xdr:colOff>
      <xdr:row>184</xdr:row>
      <xdr:rowOff>27215</xdr:rowOff>
    </xdr:from>
    <xdr:to>
      <xdr:col>18</xdr:col>
      <xdr:colOff>299358</xdr:colOff>
      <xdr:row>185</xdr:row>
      <xdr:rowOff>108858</xdr:rowOff>
    </xdr:to>
    <xdr:sp macro="[0]!vert" textlink="">
      <xdr:nvSpPr>
        <xdr:cNvPr id="112" name="Rectangle 111"/>
        <xdr:cNvSpPr/>
      </xdr:nvSpPr>
      <xdr:spPr>
        <a:xfrm>
          <a:off x="7796893" y="79506536"/>
          <a:ext cx="1782536" cy="244929"/>
        </a:xfrm>
        <a:prstGeom prst="rect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GARDE</a:t>
          </a:r>
        </a:p>
      </xdr:txBody>
    </xdr:sp>
    <xdr:clientData/>
  </xdr:twoCellAnchor>
  <xdr:twoCellAnchor>
    <xdr:from>
      <xdr:col>14</xdr:col>
      <xdr:colOff>326571</xdr:colOff>
      <xdr:row>186</xdr:row>
      <xdr:rowOff>13607</xdr:rowOff>
    </xdr:from>
    <xdr:to>
      <xdr:col>18</xdr:col>
      <xdr:colOff>312965</xdr:colOff>
      <xdr:row>187</xdr:row>
      <xdr:rowOff>95250</xdr:rowOff>
    </xdr:to>
    <xdr:sp macro="[0]!ciel" textlink="">
      <xdr:nvSpPr>
        <xdr:cNvPr id="113" name="Rectangle 112"/>
        <xdr:cNvSpPr/>
      </xdr:nvSpPr>
      <xdr:spPr>
        <a:xfrm>
          <a:off x="7810500" y="79819500"/>
          <a:ext cx="1782536" cy="244929"/>
        </a:xfrm>
        <a:prstGeom prst="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CONGES </a:t>
          </a:r>
          <a:r>
            <a:rPr lang="fr-FR" sz="1200">
              <a:solidFill>
                <a:sysClr val="windowText" lastClr="000000"/>
              </a:solidFill>
            </a:rPr>
            <a:t>PARENTALE</a:t>
          </a:r>
        </a:p>
      </xdr:txBody>
    </xdr:sp>
    <xdr:clientData/>
  </xdr:twoCellAnchor>
  <xdr:twoCellAnchor>
    <xdr:from>
      <xdr:col>20</xdr:col>
      <xdr:colOff>54429</xdr:colOff>
      <xdr:row>184</xdr:row>
      <xdr:rowOff>40822</xdr:rowOff>
    </xdr:from>
    <xdr:to>
      <xdr:col>24</xdr:col>
      <xdr:colOff>40822</xdr:colOff>
      <xdr:row>185</xdr:row>
      <xdr:rowOff>122465</xdr:rowOff>
    </xdr:to>
    <xdr:sp macro="[0]!RG" textlink="">
      <xdr:nvSpPr>
        <xdr:cNvPr id="114" name="Rectangle 113"/>
        <xdr:cNvSpPr/>
      </xdr:nvSpPr>
      <xdr:spPr>
        <a:xfrm>
          <a:off x="10232572" y="79520143"/>
          <a:ext cx="1782536" cy="244929"/>
        </a:xfrm>
        <a:prstGeom prst="rect">
          <a:avLst/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REPOS</a:t>
          </a:r>
          <a:r>
            <a:rPr lang="fr-FR" sz="1100">
              <a:solidFill>
                <a:schemeClr val="bg1"/>
              </a:solidFill>
            </a:rPr>
            <a:t> AVANT GARDE</a:t>
          </a:r>
        </a:p>
      </xdr:txBody>
    </xdr:sp>
    <xdr:clientData/>
  </xdr:twoCellAnchor>
  <xdr:twoCellAnchor>
    <xdr:from>
      <xdr:col>35</xdr:col>
      <xdr:colOff>721179</xdr:colOff>
      <xdr:row>2</xdr:row>
      <xdr:rowOff>231321</xdr:rowOff>
    </xdr:from>
    <xdr:to>
      <xdr:col>43</xdr:col>
      <xdr:colOff>612322</xdr:colOff>
      <xdr:row>7</xdr:row>
      <xdr:rowOff>340179</xdr:rowOff>
    </xdr:to>
    <xdr:sp macro="" textlink="">
      <xdr:nvSpPr>
        <xdr:cNvPr id="2" name="ZoneTexte 1"/>
        <xdr:cNvSpPr txBox="1"/>
      </xdr:nvSpPr>
      <xdr:spPr>
        <a:xfrm>
          <a:off x="17498786" y="993321"/>
          <a:ext cx="5987143" cy="20138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Attention : Chaque groupe de 2 mois doit occuper 34 lignes</a:t>
          </a:r>
        </a:p>
        <a:p>
          <a:r>
            <a:rPr lang="fr-FR" sz="2000"/>
            <a:t>J'ai rectifié</a:t>
          </a:r>
          <a:r>
            <a:rPr lang="fr-FR" sz="2000" baseline="0"/>
            <a:t> sur certains groupes</a:t>
          </a:r>
          <a:endParaRPr lang="fr-FR" sz="20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17</xdr:row>
          <xdr:rowOff>0</xdr:rowOff>
        </xdr:from>
        <xdr:to>
          <xdr:col>10</xdr:col>
          <xdr:colOff>9525</xdr:colOff>
          <xdr:row>17</xdr:row>
          <xdr:rowOff>0</xdr:rowOff>
        </xdr:to>
        <xdr:sp macro="" textlink="">
          <xdr:nvSpPr>
            <xdr:cNvPr id="10376" name="Button 136" hidden="1">
              <a:extLst>
                <a:ext uri="{63B3BB69-23CF-44E3-9099-C40C66FF867C}">
                  <a14:compatExt spid="_x0000_s10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17</xdr:row>
          <xdr:rowOff>0</xdr:rowOff>
        </xdr:from>
        <xdr:to>
          <xdr:col>9</xdr:col>
          <xdr:colOff>247650</xdr:colOff>
          <xdr:row>17</xdr:row>
          <xdr:rowOff>0</xdr:rowOff>
        </xdr:to>
        <xdr:sp macro="" textlink="">
          <xdr:nvSpPr>
            <xdr:cNvPr id="10377" name="Button 137" hidden="1">
              <a:extLst>
                <a:ext uri="{63B3BB69-23CF-44E3-9099-C40C66FF867C}">
                  <a14:compatExt spid="_x0000_s10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17</xdr:row>
          <xdr:rowOff>0</xdr:rowOff>
        </xdr:from>
        <xdr:to>
          <xdr:col>9</xdr:col>
          <xdr:colOff>247650</xdr:colOff>
          <xdr:row>17</xdr:row>
          <xdr:rowOff>9525</xdr:rowOff>
        </xdr:to>
        <xdr:sp macro="" textlink="">
          <xdr:nvSpPr>
            <xdr:cNvPr id="10378" name="Button 138" hidden="1">
              <a:extLst>
                <a:ext uri="{63B3BB69-23CF-44E3-9099-C40C66FF867C}">
                  <a14:compatExt spid="_x0000_s10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17</xdr:row>
          <xdr:rowOff>0</xdr:rowOff>
        </xdr:from>
        <xdr:to>
          <xdr:col>17</xdr:col>
          <xdr:colOff>247650</xdr:colOff>
          <xdr:row>17</xdr:row>
          <xdr:rowOff>0</xdr:rowOff>
        </xdr:to>
        <xdr:sp macro="" textlink="">
          <xdr:nvSpPr>
            <xdr:cNvPr id="10379" name="Button 139" hidden="1">
              <a:extLst>
                <a:ext uri="{63B3BB69-23CF-44E3-9099-C40C66FF867C}">
                  <a14:compatExt spid="_x0000_s10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17</xdr:row>
          <xdr:rowOff>0</xdr:rowOff>
        </xdr:from>
        <xdr:to>
          <xdr:col>17</xdr:col>
          <xdr:colOff>247650</xdr:colOff>
          <xdr:row>17</xdr:row>
          <xdr:rowOff>0</xdr:rowOff>
        </xdr:to>
        <xdr:sp macro="" textlink="">
          <xdr:nvSpPr>
            <xdr:cNvPr id="10380" name="Button 140" hidden="1">
              <a:extLst>
                <a:ext uri="{63B3BB69-23CF-44E3-9099-C40C66FF867C}">
                  <a14:compatExt spid="_x0000_s10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17</xdr:row>
          <xdr:rowOff>0</xdr:rowOff>
        </xdr:from>
        <xdr:to>
          <xdr:col>33</xdr:col>
          <xdr:colOff>0</xdr:colOff>
          <xdr:row>17</xdr:row>
          <xdr:rowOff>0</xdr:rowOff>
        </xdr:to>
        <xdr:sp macro="" textlink="">
          <xdr:nvSpPr>
            <xdr:cNvPr id="10382" name="Button 142" hidden="1">
              <a:extLst>
                <a:ext uri="{63B3BB69-23CF-44E3-9099-C40C66FF867C}">
                  <a14:compatExt spid="_x0000_s10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17</xdr:row>
          <xdr:rowOff>0</xdr:rowOff>
        </xdr:from>
        <xdr:to>
          <xdr:col>33</xdr:col>
          <xdr:colOff>0</xdr:colOff>
          <xdr:row>17</xdr:row>
          <xdr:rowOff>0</xdr:rowOff>
        </xdr:to>
        <xdr:sp macro="" textlink="">
          <xdr:nvSpPr>
            <xdr:cNvPr id="10383" name="Button 143" hidden="1">
              <a:extLst>
                <a:ext uri="{63B3BB69-23CF-44E3-9099-C40C66FF867C}">
                  <a14:compatExt spid="_x0000_s10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17</xdr:row>
          <xdr:rowOff>0</xdr:rowOff>
        </xdr:from>
        <xdr:to>
          <xdr:col>33</xdr:col>
          <xdr:colOff>0</xdr:colOff>
          <xdr:row>17</xdr:row>
          <xdr:rowOff>9525</xdr:rowOff>
        </xdr:to>
        <xdr:sp macro="" textlink="">
          <xdr:nvSpPr>
            <xdr:cNvPr id="10384" name="Button 144" hidden="1">
              <a:extLst>
                <a:ext uri="{63B3BB69-23CF-44E3-9099-C40C66FF867C}">
                  <a14:compatExt spid="_x0000_s10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17</xdr:row>
          <xdr:rowOff>0</xdr:rowOff>
        </xdr:from>
        <xdr:to>
          <xdr:col>33</xdr:col>
          <xdr:colOff>0</xdr:colOff>
          <xdr:row>17</xdr:row>
          <xdr:rowOff>0</xdr:rowOff>
        </xdr:to>
        <xdr:sp macro="" textlink="">
          <xdr:nvSpPr>
            <xdr:cNvPr id="10385" name="Button 145" hidden="1">
              <a:extLst>
                <a:ext uri="{63B3BB69-23CF-44E3-9099-C40C66FF867C}">
                  <a14:compatExt spid="_x0000_s10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17</xdr:row>
          <xdr:rowOff>0</xdr:rowOff>
        </xdr:from>
        <xdr:to>
          <xdr:col>33</xdr:col>
          <xdr:colOff>0</xdr:colOff>
          <xdr:row>17</xdr:row>
          <xdr:rowOff>0</xdr:rowOff>
        </xdr:to>
        <xdr:sp macro="" textlink="">
          <xdr:nvSpPr>
            <xdr:cNvPr id="10386" name="Button 146" hidden="1">
              <a:extLst>
                <a:ext uri="{63B3BB69-23CF-44E3-9099-C40C66FF867C}">
                  <a14:compatExt spid="_x0000_s10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17</xdr:row>
          <xdr:rowOff>0</xdr:rowOff>
        </xdr:from>
        <xdr:to>
          <xdr:col>33</xdr:col>
          <xdr:colOff>0</xdr:colOff>
          <xdr:row>17</xdr:row>
          <xdr:rowOff>0</xdr:rowOff>
        </xdr:to>
        <xdr:sp macro="" textlink="">
          <xdr:nvSpPr>
            <xdr:cNvPr id="10387" name="Button 147" hidden="1">
              <a:extLst>
                <a:ext uri="{63B3BB69-23CF-44E3-9099-C40C66FF867C}">
                  <a14:compatExt spid="_x0000_s10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17</xdr:row>
          <xdr:rowOff>0</xdr:rowOff>
        </xdr:from>
        <xdr:to>
          <xdr:col>33</xdr:col>
          <xdr:colOff>0</xdr:colOff>
          <xdr:row>17</xdr:row>
          <xdr:rowOff>9525</xdr:rowOff>
        </xdr:to>
        <xdr:sp macro="" textlink="">
          <xdr:nvSpPr>
            <xdr:cNvPr id="10394" name="Button 154" hidden="1">
              <a:extLst>
                <a:ext uri="{63B3BB69-23CF-44E3-9099-C40C66FF867C}">
                  <a14:compatExt spid="_x0000_s10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13</xdr:row>
          <xdr:rowOff>9525</xdr:rowOff>
        </xdr:from>
        <xdr:to>
          <xdr:col>3</xdr:col>
          <xdr:colOff>28575</xdr:colOff>
          <xdr:row>16</xdr:row>
          <xdr:rowOff>38100</xdr:rowOff>
        </xdr:to>
        <xdr:sp macro="" textlink="">
          <xdr:nvSpPr>
            <xdr:cNvPr id="10564" name="Button 324" hidden="1">
              <a:extLst>
                <a:ext uri="{63B3BB69-23CF-44E3-9099-C40C66FF867C}">
                  <a14:compatExt spid="_x0000_s10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6</xdr:row>
      <xdr:rowOff>19050</xdr:rowOff>
    </xdr:from>
    <xdr:to>
      <xdr:col>6</xdr:col>
      <xdr:colOff>171450</xdr:colOff>
      <xdr:row>6</xdr:row>
      <xdr:rowOff>142875</xdr:rowOff>
    </xdr:to>
    <xdr:sp macro="" textlink="">
      <xdr:nvSpPr>
        <xdr:cNvPr id="2" name="Oval 22"/>
        <xdr:cNvSpPr>
          <a:spLocks noChangeArrowheads="1"/>
        </xdr:cNvSpPr>
      </xdr:nvSpPr>
      <xdr:spPr bwMode="auto">
        <a:xfrm>
          <a:off x="809625" y="3905250"/>
          <a:ext cx="123825" cy="12382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7</xdr:row>
      <xdr:rowOff>19050</xdr:rowOff>
    </xdr:from>
    <xdr:to>
      <xdr:col>6</xdr:col>
      <xdr:colOff>171450</xdr:colOff>
      <xdr:row>7</xdr:row>
      <xdr:rowOff>142875</xdr:rowOff>
    </xdr:to>
    <xdr:sp macro="" textlink="">
      <xdr:nvSpPr>
        <xdr:cNvPr id="3" name="Oval 23"/>
        <xdr:cNvSpPr>
          <a:spLocks noChangeArrowheads="1"/>
        </xdr:cNvSpPr>
      </xdr:nvSpPr>
      <xdr:spPr bwMode="auto">
        <a:xfrm>
          <a:off x="809625" y="4067175"/>
          <a:ext cx="123825" cy="123825"/>
        </a:xfrm>
        <a:prstGeom prst="ellipse">
          <a:avLst/>
        </a:prstGeom>
        <a:solidFill>
          <a:srgbClr val="FF99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8</xdr:row>
      <xdr:rowOff>19050</xdr:rowOff>
    </xdr:from>
    <xdr:to>
      <xdr:col>6</xdr:col>
      <xdr:colOff>171450</xdr:colOff>
      <xdr:row>8</xdr:row>
      <xdr:rowOff>142875</xdr:rowOff>
    </xdr:to>
    <xdr:sp macro="" textlink="">
      <xdr:nvSpPr>
        <xdr:cNvPr id="4" name="Oval 24"/>
        <xdr:cNvSpPr>
          <a:spLocks noChangeArrowheads="1"/>
        </xdr:cNvSpPr>
      </xdr:nvSpPr>
      <xdr:spPr bwMode="auto">
        <a:xfrm>
          <a:off x="809625" y="4229100"/>
          <a:ext cx="123825" cy="12382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9</xdr:row>
      <xdr:rowOff>19050</xdr:rowOff>
    </xdr:from>
    <xdr:to>
      <xdr:col>6</xdr:col>
      <xdr:colOff>171450</xdr:colOff>
      <xdr:row>9</xdr:row>
      <xdr:rowOff>142875</xdr:rowOff>
    </xdr:to>
    <xdr:sp macro="" textlink="">
      <xdr:nvSpPr>
        <xdr:cNvPr id="5" name="Oval 25"/>
        <xdr:cNvSpPr>
          <a:spLocks noChangeArrowheads="1"/>
        </xdr:cNvSpPr>
      </xdr:nvSpPr>
      <xdr:spPr bwMode="auto">
        <a:xfrm>
          <a:off x="809625" y="4391025"/>
          <a:ext cx="123825" cy="123825"/>
        </a:xfrm>
        <a:prstGeom prst="ellipse">
          <a:avLst/>
        </a:prstGeom>
        <a:solidFill>
          <a:srgbClr val="00008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10</xdr:row>
      <xdr:rowOff>19050</xdr:rowOff>
    </xdr:from>
    <xdr:to>
      <xdr:col>6</xdr:col>
      <xdr:colOff>171450</xdr:colOff>
      <xdr:row>10</xdr:row>
      <xdr:rowOff>142875</xdr:rowOff>
    </xdr:to>
    <xdr:sp macro="" textlink="">
      <xdr:nvSpPr>
        <xdr:cNvPr id="6" name="Oval 26"/>
        <xdr:cNvSpPr>
          <a:spLocks noChangeArrowheads="1"/>
        </xdr:cNvSpPr>
      </xdr:nvSpPr>
      <xdr:spPr bwMode="auto">
        <a:xfrm>
          <a:off x="809625" y="4552950"/>
          <a:ext cx="123825" cy="123825"/>
        </a:xfrm>
        <a:prstGeom prst="ellipse">
          <a:avLst/>
        </a:prstGeom>
        <a:solidFill>
          <a:srgbClr val="00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11</xdr:row>
      <xdr:rowOff>19050</xdr:rowOff>
    </xdr:from>
    <xdr:to>
      <xdr:col>6</xdr:col>
      <xdr:colOff>171450</xdr:colOff>
      <xdr:row>11</xdr:row>
      <xdr:rowOff>142875</xdr:rowOff>
    </xdr:to>
    <xdr:sp macro="" textlink="">
      <xdr:nvSpPr>
        <xdr:cNvPr id="7" name="Oval 27"/>
        <xdr:cNvSpPr>
          <a:spLocks noChangeArrowheads="1"/>
        </xdr:cNvSpPr>
      </xdr:nvSpPr>
      <xdr:spPr bwMode="auto">
        <a:xfrm>
          <a:off x="809625" y="4714875"/>
          <a:ext cx="123825" cy="123825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12</xdr:row>
      <xdr:rowOff>19050</xdr:rowOff>
    </xdr:from>
    <xdr:to>
      <xdr:col>6</xdr:col>
      <xdr:colOff>171450</xdr:colOff>
      <xdr:row>12</xdr:row>
      <xdr:rowOff>142875</xdr:rowOff>
    </xdr:to>
    <xdr:sp macro="" textlink="">
      <xdr:nvSpPr>
        <xdr:cNvPr id="8" name="Oval 28"/>
        <xdr:cNvSpPr>
          <a:spLocks noChangeArrowheads="1"/>
        </xdr:cNvSpPr>
      </xdr:nvSpPr>
      <xdr:spPr bwMode="auto">
        <a:xfrm>
          <a:off x="809625" y="4876800"/>
          <a:ext cx="123825" cy="123825"/>
        </a:xfrm>
        <a:prstGeom prst="ellipse">
          <a:avLst/>
        </a:prstGeom>
        <a:solidFill>
          <a:srgbClr val="008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13</xdr:row>
      <xdr:rowOff>19050</xdr:rowOff>
    </xdr:from>
    <xdr:to>
      <xdr:col>6</xdr:col>
      <xdr:colOff>171450</xdr:colOff>
      <xdr:row>13</xdr:row>
      <xdr:rowOff>142875</xdr:rowOff>
    </xdr:to>
    <xdr:sp macro="" textlink="">
      <xdr:nvSpPr>
        <xdr:cNvPr id="9" name="Oval 29"/>
        <xdr:cNvSpPr>
          <a:spLocks noChangeArrowheads="1"/>
        </xdr:cNvSpPr>
      </xdr:nvSpPr>
      <xdr:spPr bwMode="auto">
        <a:xfrm>
          <a:off x="809625" y="5038725"/>
          <a:ext cx="123825" cy="12382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14</xdr:row>
      <xdr:rowOff>19050</xdr:rowOff>
    </xdr:from>
    <xdr:to>
      <xdr:col>6</xdr:col>
      <xdr:colOff>171450</xdr:colOff>
      <xdr:row>14</xdr:row>
      <xdr:rowOff>142875</xdr:rowOff>
    </xdr:to>
    <xdr:sp macro="" textlink="">
      <xdr:nvSpPr>
        <xdr:cNvPr id="10" name="Oval 30"/>
        <xdr:cNvSpPr>
          <a:spLocks noChangeArrowheads="1"/>
        </xdr:cNvSpPr>
      </xdr:nvSpPr>
      <xdr:spPr bwMode="auto">
        <a:xfrm>
          <a:off x="809625" y="5200650"/>
          <a:ext cx="123825" cy="123825"/>
        </a:xfrm>
        <a:prstGeom prst="ellipse">
          <a:avLst/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1" Type="http://schemas.openxmlformats.org/officeDocument/2006/relationships/hyperlink" Target="http://forum.excel-pratique.com/excel/code-vba-t70018.html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201"/>
  <sheetViews>
    <sheetView showGridLines="0" tabSelected="1" zoomScale="70" zoomScaleNormal="70" workbookViewId="0">
      <selection activeCell="Y143" sqref="Y143"/>
    </sheetView>
  </sheetViews>
  <sheetFormatPr baseColWidth="10" defaultColWidth="11.42578125" defaultRowHeight="12.75"/>
  <cols>
    <col min="1" max="2" width="15.7109375" style="51" customWidth="1"/>
    <col min="3" max="33" width="6.7109375" style="30" customWidth="1"/>
    <col min="34" max="34" width="0" style="30" hidden="1" customWidth="1"/>
    <col min="35" max="16384" width="11.42578125" style="30"/>
  </cols>
  <sheetData>
    <row r="1" spans="1:39" s="59" customFormat="1" ht="30" customHeight="1">
      <c r="A1" s="74">
        <f>An</f>
        <v>2015</v>
      </c>
      <c r="B1" s="74"/>
      <c r="C1" s="75">
        <f>DATE(An,1,1)</f>
        <v>42005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M1" s="67" t="s">
        <v>43</v>
      </c>
    </row>
    <row r="2" spans="1:39" ht="30" customHeight="1">
      <c r="A2" s="76" t="s">
        <v>42</v>
      </c>
      <c r="B2" s="76"/>
      <c r="C2" s="8">
        <f>C1</f>
        <v>42005</v>
      </c>
      <c r="D2" s="8">
        <f>C2+1</f>
        <v>42006</v>
      </c>
      <c r="E2" s="8">
        <f t="shared" ref="E2:AD2" si="0">D2+1</f>
        <v>42007</v>
      </c>
      <c r="F2" s="8">
        <f t="shared" si="0"/>
        <v>42008</v>
      </c>
      <c r="G2" s="8">
        <f t="shared" si="0"/>
        <v>42009</v>
      </c>
      <c r="H2" s="8">
        <f t="shared" si="0"/>
        <v>42010</v>
      </c>
      <c r="I2" s="8">
        <f t="shared" si="0"/>
        <v>42011</v>
      </c>
      <c r="J2" s="8">
        <f t="shared" si="0"/>
        <v>42012</v>
      </c>
      <c r="K2" s="8">
        <f t="shared" si="0"/>
        <v>42013</v>
      </c>
      <c r="L2" s="8">
        <f t="shared" si="0"/>
        <v>42014</v>
      </c>
      <c r="M2" s="8">
        <f t="shared" si="0"/>
        <v>42015</v>
      </c>
      <c r="N2" s="8">
        <f t="shared" si="0"/>
        <v>42016</v>
      </c>
      <c r="O2" s="8">
        <f t="shared" si="0"/>
        <v>42017</v>
      </c>
      <c r="P2" s="8">
        <f t="shared" si="0"/>
        <v>42018</v>
      </c>
      <c r="Q2" s="8">
        <f t="shared" si="0"/>
        <v>42019</v>
      </c>
      <c r="R2" s="8">
        <f t="shared" si="0"/>
        <v>42020</v>
      </c>
      <c r="S2" s="8">
        <f t="shared" si="0"/>
        <v>42021</v>
      </c>
      <c r="T2" s="8">
        <f t="shared" si="0"/>
        <v>42022</v>
      </c>
      <c r="U2" s="8">
        <f t="shared" si="0"/>
        <v>42023</v>
      </c>
      <c r="V2" s="8">
        <f t="shared" si="0"/>
        <v>42024</v>
      </c>
      <c r="W2" s="8">
        <f t="shared" si="0"/>
        <v>42025</v>
      </c>
      <c r="X2" s="8">
        <f t="shared" si="0"/>
        <v>42026</v>
      </c>
      <c r="Y2" s="8">
        <f t="shared" si="0"/>
        <v>42027</v>
      </c>
      <c r="Z2" s="8">
        <f t="shared" si="0"/>
        <v>42028</v>
      </c>
      <c r="AA2" s="8">
        <f t="shared" si="0"/>
        <v>42029</v>
      </c>
      <c r="AB2" s="8">
        <f t="shared" si="0"/>
        <v>42030</v>
      </c>
      <c r="AC2" s="8">
        <f t="shared" si="0"/>
        <v>42031</v>
      </c>
      <c r="AD2" s="8">
        <f t="shared" si="0"/>
        <v>42032</v>
      </c>
      <c r="AE2" s="8">
        <f>IF(AD2+1&gt;EOMONTH(C1,0),"",AD2+1)</f>
        <v>42033</v>
      </c>
      <c r="AF2" s="8">
        <f>IF(AE2="","",IF(AE2+1&gt;EOMONTH($C$1,0),"",AE2+1))</f>
        <v>42034</v>
      </c>
      <c r="AG2" s="8">
        <f>IF(AF2="","",IF(AF2+1&gt;EOMONTH($C$1,0),"",AF2+1))</f>
        <v>42035</v>
      </c>
    </row>
    <row r="3" spans="1:39" ht="30" customHeight="1">
      <c r="A3" s="72">
        <f>Données!E15</f>
        <v>0</v>
      </c>
      <c r="B3" s="72"/>
      <c r="C3" s="36"/>
      <c r="D3" s="36"/>
      <c r="E3" s="36"/>
      <c r="F3" s="36"/>
      <c r="G3" s="36"/>
      <c r="H3" s="36"/>
      <c r="I3" s="36"/>
      <c r="J3" s="36"/>
      <c r="K3" s="36"/>
      <c r="L3" s="69" t="s">
        <v>44</v>
      </c>
      <c r="M3" s="37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40" t="e">
        <f>IF(COUNTIF(#REF!,"*RT")+(COUNTIF(#REF!,"*RT2")/2)=0,"",COUNTIF(#REF!,"*RT")+(COUNTIF(#REF!,"*RT2")/2))</f>
        <v>#REF!</v>
      </c>
    </row>
    <row r="4" spans="1:39" ht="30" customHeight="1">
      <c r="A4" s="72">
        <f>Données!E16</f>
        <v>0</v>
      </c>
      <c r="B4" s="72"/>
      <c r="C4" s="36"/>
      <c r="D4" s="36"/>
      <c r="E4" s="36"/>
      <c r="F4" s="36"/>
      <c r="G4" s="36"/>
      <c r="H4" s="36"/>
      <c r="I4" s="36"/>
      <c r="J4" s="36"/>
      <c r="K4" s="36"/>
      <c r="L4" s="37"/>
      <c r="M4" s="37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41" t="s">
        <v>14</v>
      </c>
    </row>
    <row r="5" spans="1:39" ht="30" customHeight="1">
      <c r="A5" s="72">
        <f>Données!E17</f>
        <v>0</v>
      </c>
      <c r="B5" s="72"/>
      <c r="C5" s="36"/>
      <c r="D5" s="36"/>
      <c r="E5" s="36"/>
      <c r="F5" s="36"/>
      <c r="G5" s="36"/>
      <c r="H5" s="36"/>
      <c r="I5" s="36"/>
      <c r="J5" s="36"/>
      <c r="K5" s="36"/>
      <c r="L5" s="37"/>
      <c r="M5" s="37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</row>
    <row r="6" spans="1:39" ht="30" customHeight="1">
      <c r="A6" s="72">
        <f>Données!E18</f>
        <v>0</v>
      </c>
      <c r="B6" s="72"/>
      <c r="C6" s="36"/>
      <c r="D6" s="36"/>
      <c r="E6" s="36"/>
      <c r="F6" s="36"/>
      <c r="G6" s="36"/>
      <c r="H6" s="36"/>
      <c r="I6" s="36"/>
      <c r="J6" s="36"/>
      <c r="K6" s="36"/>
      <c r="L6" s="37"/>
      <c r="M6" s="37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</row>
    <row r="7" spans="1:39" ht="30" customHeight="1">
      <c r="A7" s="72">
        <f>Données!E19</f>
        <v>0</v>
      </c>
      <c r="B7" s="72"/>
      <c r="C7" s="36"/>
      <c r="D7" s="36"/>
      <c r="E7" s="36"/>
      <c r="F7" s="36"/>
      <c r="G7" s="36"/>
      <c r="H7" s="36"/>
      <c r="I7" s="36"/>
      <c r="J7" s="36"/>
      <c r="K7" s="36"/>
      <c r="L7" s="37"/>
      <c r="M7" s="37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</row>
    <row r="8" spans="1:39" ht="30" customHeight="1">
      <c r="A8" s="72">
        <f>Données!E20</f>
        <v>0</v>
      </c>
      <c r="B8" s="72"/>
      <c r="C8" s="36"/>
      <c r="D8" s="36"/>
      <c r="E8" s="36"/>
      <c r="F8" s="36"/>
      <c r="G8" s="36"/>
      <c r="H8" s="36"/>
      <c r="I8" s="36"/>
      <c r="J8" s="36"/>
      <c r="K8" s="36"/>
      <c r="L8" s="37"/>
      <c r="M8" s="37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</row>
    <row r="9" spans="1:39" ht="30" customHeight="1">
      <c r="A9" s="72">
        <f>Données!E21</f>
        <v>0</v>
      </c>
      <c r="B9" s="72"/>
      <c r="C9" s="36"/>
      <c r="D9" s="36"/>
      <c r="E9" s="36"/>
      <c r="F9" s="36"/>
      <c r="G9" s="36"/>
      <c r="H9" s="36"/>
      <c r="I9" s="36"/>
      <c r="J9" s="36"/>
      <c r="K9" s="36"/>
      <c r="L9" s="37"/>
      <c r="M9" s="37"/>
      <c r="N9" s="36"/>
      <c r="O9" s="53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</row>
    <row r="10" spans="1:39" ht="30" customHeight="1">
      <c r="A10" s="72">
        <f>Données!E22</f>
        <v>0</v>
      </c>
      <c r="B10" s="72"/>
      <c r="C10" s="36"/>
      <c r="D10" s="36"/>
      <c r="E10" s="36"/>
      <c r="F10" s="36"/>
      <c r="G10" s="36"/>
      <c r="H10" s="36"/>
      <c r="I10" s="36"/>
      <c r="J10" s="36"/>
      <c r="K10" s="36"/>
      <c r="L10" s="37"/>
      <c r="M10" s="37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</row>
    <row r="11" spans="1:39" ht="30" customHeight="1">
      <c r="A11" s="72">
        <f>Données!E23</f>
        <v>0</v>
      </c>
      <c r="B11" s="72"/>
      <c r="C11" s="36"/>
      <c r="D11" s="36"/>
      <c r="E11" s="36"/>
      <c r="F11" s="36"/>
      <c r="G11" s="36"/>
      <c r="H11" s="36"/>
      <c r="I11" s="36"/>
      <c r="J11" s="36"/>
      <c r="K11" s="36"/>
      <c r="L11" s="37"/>
      <c r="M11" s="37"/>
      <c r="N11" s="36"/>
      <c r="O11" s="36"/>
      <c r="P11" s="36"/>
      <c r="Q11" s="36"/>
      <c r="R11" s="36"/>
      <c r="S11" s="36"/>
      <c r="T11" s="36"/>
      <c r="U11" s="36"/>
      <c r="V11" s="36"/>
      <c r="W11" s="54"/>
      <c r="X11" s="36"/>
      <c r="Y11" s="36"/>
      <c r="Z11" s="36"/>
      <c r="AA11" s="36"/>
      <c r="AB11" s="36"/>
      <c r="AC11" s="36"/>
      <c r="AD11" s="36"/>
      <c r="AE11" s="36"/>
      <c r="AF11" s="36"/>
      <c r="AG11" s="36"/>
    </row>
    <row r="12" spans="1:39" ht="30" customHeight="1">
      <c r="A12" s="72">
        <f>Données!E24</f>
        <v>0</v>
      </c>
      <c r="B12" s="72"/>
      <c r="C12" s="36"/>
      <c r="D12" s="36"/>
      <c r="E12" s="36"/>
      <c r="F12" s="36"/>
      <c r="G12" s="36"/>
      <c r="H12" s="36"/>
      <c r="I12" s="36"/>
      <c r="J12" s="36"/>
      <c r="K12" s="36"/>
      <c r="L12" s="37"/>
      <c r="M12" s="37"/>
      <c r="N12" s="36"/>
      <c r="O12" s="36"/>
      <c r="P12" s="36"/>
      <c r="Q12" s="36"/>
      <c r="R12" s="36"/>
      <c r="S12" s="36"/>
      <c r="T12" s="36"/>
      <c r="U12" s="36"/>
      <c r="V12" s="36"/>
      <c r="W12" s="38"/>
      <c r="X12" s="53"/>
      <c r="Y12" s="36"/>
      <c r="Z12" s="36"/>
      <c r="AA12" s="36"/>
      <c r="AB12" s="36"/>
      <c r="AC12" s="36"/>
      <c r="AD12" s="36"/>
      <c r="AE12" s="36"/>
      <c r="AF12" s="36"/>
      <c r="AG12" s="36"/>
    </row>
    <row r="13" spans="1:39" ht="30" customHeight="1">
      <c r="A13" s="72">
        <f>Données!E25</f>
        <v>0</v>
      </c>
      <c r="B13" s="72"/>
      <c r="C13" s="36"/>
      <c r="D13" s="36"/>
      <c r="E13" s="36"/>
      <c r="F13" s="36"/>
      <c r="G13" s="36"/>
      <c r="H13" s="36"/>
      <c r="I13" s="36"/>
      <c r="J13" s="36"/>
      <c r="K13" s="36"/>
      <c r="L13" s="37"/>
      <c r="M13" s="37"/>
      <c r="N13" s="36"/>
      <c r="O13" s="36"/>
      <c r="P13" s="36"/>
      <c r="Q13" s="36"/>
      <c r="R13" s="36"/>
      <c r="S13" s="36"/>
      <c r="T13" s="36"/>
      <c r="U13" s="36"/>
      <c r="V13" s="36"/>
      <c r="W13" s="38"/>
      <c r="X13" s="36"/>
      <c r="Y13" s="36"/>
      <c r="Z13" s="36"/>
      <c r="AA13" s="36"/>
      <c r="AB13" s="36"/>
      <c r="AC13" s="36"/>
      <c r="AD13" s="36"/>
      <c r="AE13" s="36"/>
      <c r="AF13" s="36"/>
      <c r="AG13" s="36"/>
    </row>
    <row r="14" spans="1:39" ht="0.75" customHeight="1">
      <c r="A14" s="52"/>
      <c r="B14" s="52"/>
      <c r="C14" s="42"/>
      <c r="D14" s="42"/>
      <c r="E14" s="43"/>
      <c r="F14" s="43"/>
      <c r="G14" s="44"/>
      <c r="H14" s="44"/>
      <c r="I14" s="45"/>
      <c r="J14" s="45"/>
      <c r="K14" s="46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</row>
    <row r="15" spans="1:39" ht="16.5" customHeight="1">
      <c r="A15" s="73"/>
      <c r="B15" s="73"/>
      <c r="C15" s="45"/>
      <c r="D15" s="45"/>
      <c r="E15" s="58" t="s">
        <v>40</v>
      </c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77"/>
      <c r="AE15" s="77"/>
      <c r="AF15" s="77"/>
      <c r="AG15" s="77"/>
      <c r="AH15" s="77"/>
    </row>
    <row r="16" spans="1:39" ht="16.5" customHeight="1">
      <c r="A16" s="73"/>
      <c r="B16" s="73"/>
      <c r="C16" s="45"/>
      <c r="D16" s="45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 t="s">
        <v>41</v>
      </c>
      <c r="AA16" s="58"/>
      <c r="AB16" s="58"/>
      <c r="AC16" s="58"/>
      <c r="AD16" s="78" t="s">
        <v>36</v>
      </c>
      <c r="AE16" s="78"/>
      <c r="AF16" s="78"/>
    </row>
    <row r="17" spans="1:34" ht="18" customHeight="1">
      <c r="A17" s="73"/>
      <c r="B17" s="73"/>
      <c r="C17" s="45"/>
      <c r="D17" s="45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79">
        <f ca="1">NOW()</f>
        <v>42307.799030555558</v>
      </c>
      <c r="AE17" s="79"/>
      <c r="AF17" s="79"/>
    </row>
    <row r="18" spans="1:34" s="39" customFormat="1" ht="30" customHeight="1">
      <c r="A18" s="74">
        <f>An</f>
        <v>2015</v>
      </c>
      <c r="B18" s="74"/>
      <c r="C18" s="75">
        <f>DATE(An,2,1)</f>
        <v>42036</v>
      </c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</row>
    <row r="19" spans="1:34" ht="30" customHeight="1">
      <c r="A19" s="76" t="s">
        <v>42</v>
      </c>
      <c r="B19" s="76"/>
      <c r="C19" s="8">
        <f>C18</f>
        <v>42036</v>
      </c>
      <c r="D19" s="8">
        <f>C19+1</f>
        <v>42037</v>
      </c>
      <c r="E19" s="8">
        <f t="shared" ref="E19:AD19" si="1">D19+1</f>
        <v>42038</v>
      </c>
      <c r="F19" s="8">
        <f t="shared" si="1"/>
        <v>42039</v>
      </c>
      <c r="G19" s="8">
        <f t="shared" si="1"/>
        <v>42040</v>
      </c>
      <c r="H19" s="8">
        <f t="shared" si="1"/>
        <v>42041</v>
      </c>
      <c r="I19" s="8">
        <f t="shared" si="1"/>
        <v>42042</v>
      </c>
      <c r="J19" s="8">
        <f t="shared" si="1"/>
        <v>42043</v>
      </c>
      <c r="K19" s="8">
        <f t="shared" si="1"/>
        <v>42044</v>
      </c>
      <c r="L19" s="8">
        <f t="shared" si="1"/>
        <v>42045</v>
      </c>
      <c r="M19" s="8">
        <f t="shared" si="1"/>
        <v>42046</v>
      </c>
      <c r="N19" s="8">
        <f t="shared" si="1"/>
        <v>42047</v>
      </c>
      <c r="O19" s="8">
        <f t="shared" si="1"/>
        <v>42048</v>
      </c>
      <c r="P19" s="8">
        <f t="shared" si="1"/>
        <v>42049</v>
      </c>
      <c r="Q19" s="8">
        <f t="shared" si="1"/>
        <v>42050</v>
      </c>
      <c r="R19" s="8">
        <f t="shared" si="1"/>
        <v>42051</v>
      </c>
      <c r="S19" s="8">
        <f t="shared" si="1"/>
        <v>42052</v>
      </c>
      <c r="T19" s="8">
        <f t="shared" si="1"/>
        <v>42053</v>
      </c>
      <c r="U19" s="8">
        <f t="shared" si="1"/>
        <v>42054</v>
      </c>
      <c r="V19" s="8">
        <f t="shared" si="1"/>
        <v>42055</v>
      </c>
      <c r="W19" s="8">
        <f t="shared" si="1"/>
        <v>42056</v>
      </c>
      <c r="X19" s="8">
        <f t="shared" si="1"/>
        <v>42057</v>
      </c>
      <c r="Y19" s="8">
        <f t="shared" si="1"/>
        <v>42058</v>
      </c>
      <c r="Z19" s="8">
        <f t="shared" si="1"/>
        <v>42059</v>
      </c>
      <c r="AA19" s="8">
        <f t="shared" si="1"/>
        <v>42060</v>
      </c>
      <c r="AB19" s="8">
        <f t="shared" si="1"/>
        <v>42061</v>
      </c>
      <c r="AC19" s="8">
        <f t="shared" si="1"/>
        <v>42062</v>
      </c>
      <c r="AD19" s="8">
        <f t="shared" si="1"/>
        <v>42063</v>
      </c>
      <c r="AE19" s="8" t="str">
        <f>IF(AD19+1&gt;EOMONTH(C18,0),"",AD19+1)</f>
        <v/>
      </c>
      <c r="AF19" s="8" t="str">
        <f>IF(AE19="","",IF(AE19+1&gt;EOMONTH($C$18,0),"",AE19+1))</f>
        <v/>
      </c>
      <c r="AG19" s="8" t="str">
        <f>IF(AF19="","",IF(AF19+1&gt;EOMONTH($C$18,0),"",AF19+1))</f>
        <v/>
      </c>
    </row>
    <row r="20" spans="1:34" ht="30" customHeight="1">
      <c r="A20" s="72">
        <f t="shared" ref="A20:A30" si="2">A3</f>
        <v>0</v>
      </c>
      <c r="B20" s="72"/>
      <c r="C20" s="36"/>
      <c r="D20" s="36"/>
      <c r="E20" s="36"/>
      <c r="F20" s="36"/>
      <c r="G20" s="36"/>
      <c r="H20" s="36"/>
      <c r="I20" s="36"/>
      <c r="J20" s="36"/>
      <c r="K20" s="36"/>
      <c r="L20" s="37"/>
      <c r="M20" s="37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40" t="e">
        <f>IF(COUNTIF(#REF!,"*RT")+(COUNTIF(#REF!,"*RT2")/2)=0,"",COUNTIF(#REF!,"*RT")+(COUNTIF(#REF!,"*RT2")/2))</f>
        <v>#REF!</v>
      </c>
    </row>
    <row r="21" spans="1:34" ht="30" customHeight="1">
      <c r="A21" s="72">
        <f t="shared" si="2"/>
        <v>0</v>
      </c>
      <c r="B21" s="72"/>
      <c r="C21" s="36"/>
      <c r="D21" s="36"/>
      <c r="E21" s="36"/>
      <c r="F21" s="36"/>
      <c r="G21" s="36"/>
      <c r="H21" s="36"/>
      <c r="I21" s="36"/>
      <c r="J21" s="36"/>
      <c r="K21" s="36"/>
      <c r="L21" s="37"/>
      <c r="M21" s="37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41" t="s">
        <v>14</v>
      </c>
    </row>
    <row r="22" spans="1:34" ht="30" customHeight="1">
      <c r="A22" s="72">
        <f t="shared" si="2"/>
        <v>0</v>
      </c>
      <c r="B22" s="72"/>
      <c r="C22" s="36"/>
      <c r="D22" s="36"/>
      <c r="E22" s="36"/>
      <c r="F22" s="36"/>
      <c r="G22" s="36"/>
      <c r="H22" s="36"/>
      <c r="I22" s="36"/>
      <c r="J22" s="36"/>
      <c r="K22" s="36"/>
      <c r="L22" s="37"/>
      <c r="M22" s="37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</row>
    <row r="23" spans="1:34" ht="30" customHeight="1">
      <c r="A23" s="72">
        <f t="shared" si="2"/>
        <v>0</v>
      </c>
      <c r="B23" s="72"/>
      <c r="C23" s="36"/>
      <c r="D23" s="36"/>
      <c r="E23" s="36"/>
      <c r="F23" s="36"/>
      <c r="G23" s="36"/>
      <c r="H23" s="36"/>
      <c r="I23" s="36"/>
      <c r="J23" s="36"/>
      <c r="K23" s="36"/>
      <c r="L23" s="37"/>
      <c r="M23" s="37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</row>
    <row r="24" spans="1:34" ht="30" customHeight="1">
      <c r="A24" s="72">
        <f t="shared" si="2"/>
        <v>0</v>
      </c>
      <c r="B24" s="72"/>
      <c r="C24" s="36"/>
      <c r="D24" s="36"/>
      <c r="E24" s="36"/>
      <c r="F24" s="36"/>
      <c r="G24" s="36"/>
      <c r="H24" s="36"/>
      <c r="I24" s="36"/>
      <c r="J24" s="36"/>
      <c r="K24" s="36"/>
      <c r="L24" s="37"/>
      <c r="M24" s="37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</row>
    <row r="25" spans="1:34" ht="30" customHeight="1">
      <c r="A25" s="72">
        <f t="shared" si="2"/>
        <v>0</v>
      </c>
      <c r="B25" s="72"/>
      <c r="C25" s="36"/>
      <c r="D25" s="36"/>
      <c r="E25" s="36"/>
      <c r="F25" s="36"/>
      <c r="G25" s="36"/>
      <c r="H25" s="36"/>
      <c r="I25" s="36"/>
      <c r="J25" s="36"/>
      <c r="K25" s="36"/>
      <c r="L25" s="37"/>
      <c r="M25" s="37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</row>
    <row r="26" spans="1:34" ht="30" customHeight="1">
      <c r="A26" s="72">
        <f t="shared" si="2"/>
        <v>0</v>
      </c>
      <c r="B26" s="72"/>
      <c r="C26" s="36"/>
      <c r="D26" s="36"/>
      <c r="E26" s="36"/>
      <c r="F26" s="36"/>
      <c r="G26" s="36"/>
      <c r="H26" s="36"/>
      <c r="I26" s="36"/>
      <c r="J26" s="36"/>
      <c r="K26" s="36"/>
      <c r="L26" s="37"/>
      <c r="M26" s="37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</row>
    <row r="27" spans="1:34" ht="30" customHeight="1">
      <c r="A27" s="72">
        <f t="shared" si="2"/>
        <v>0</v>
      </c>
      <c r="B27" s="72"/>
      <c r="C27" s="36"/>
      <c r="D27" s="36"/>
      <c r="E27" s="36"/>
      <c r="F27" s="36"/>
      <c r="G27" s="36"/>
      <c r="H27" s="36"/>
      <c r="I27" s="36"/>
      <c r="J27" s="36"/>
      <c r="K27" s="36"/>
      <c r="L27" s="37"/>
      <c r="M27" s="37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</row>
    <row r="28" spans="1:34" ht="30" customHeight="1">
      <c r="A28" s="72">
        <f t="shared" si="2"/>
        <v>0</v>
      </c>
      <c r="B28" s="72"/>
      <c r="C28" s="36"/>
      <c r="D28" s="36"/>
      <c r="E28" s="36"/>
      <c r="F28" s="36"/>
      <c r="G28" s="36"/>
      <c r="H28" s="36"/>
      <c r="I28" s="36"/>
      <c r="J28" s="36"/>
      <c r="K28" s="36"/>
      <c r="L28" s="37"/>
      <c r="M28" s="37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</row>
    <row r="29" spans="1:34" ht="30" customHeight="1">
      <c r="A29" s="72">
        <f t="shared" si="2"/>
        <v>0</v>
      </c>
      <c r="B29" s="72"/>
      <c r="C29" s="36"/>
      <c r="D29" s="36"/>
      <c r="E29" s="36"/>
      <c r="F29" s="36"/>
      <c r="G29" s="36"/>
      <c r="H29" s="36"/>
      <c r="I29" s="36"/>
      <c r="J29" s="36"/>
      <c r="K29" s="36"/>
      <c r="L29" s="37"/>
      <c r="M29" s="37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</row>
    <row r="30" spans="1:34" ht="30" customHeight="1">
      <c r="A30" s="72">
        <f t="shared" si="2"/>
        <v>0</v>
      </c>
      <c r="B30" s="72"/>
      <c r="C30" s="36"/>
      <c r="D30" s="36"/>
      <c r="E30" s="36"/>
      <c r="F30" s="36"/>
      <c r="G30" s="36"/>
      <c r="H30" s="36"/>
      <c r="I30" s="36"/>
      <c r="J30" s="36"/>
      <c r="K30" s="36"/>
      <c r="L30" s="37"/>
      <c r="M30" s="37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</row>
    <row r="31" spans="1:34">
      <c r="A31" s="82"/>
      <c r="B31" s="82"/>
      <c r="C31" s="42"/>
      <c r="D31" s="42"/>
      <c r="E31" s="43"/>
      <c r="F31" s="43"/>
      <c r="G31" s="44"/>
      <c r="H31" s="44"/>
      <c r="I31" s="45"/>
      <c r="J31" s="45"/>
      <c r="K31" s="46"/>
      <c r="L31" s="47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</row>
    <row r="32" spans="1:34" ht="16.5" customHeight="1">
      <c r="A32" s="73"/>
      <c r="B32" s="73"/>
      <c r="C32" s="45"/>
      <c r="D32" s="45"/>
      <c r="E32" s="80"/>
      <c r="F32" s="80"/>
      <c r="G32" s="80"/>
      <c r="H32" s="80"/>
      <c r="I32" s="80"/>
      <c r="J32" s="48"/>
      <c r="K32" s="48"/>
      <c r="L32" s="48"/>
      <c r="M32" s="81"/>
      <c r="N32" s="81"/>
      <c r="O32" s="81"/>
      <c r="P32" s="81"/>
      <c r="Q32" s="81"/>
      <c r="R32" s="48"/>
      <c r="S32" s="48"/>
      <c r="T32" s="48"/>
      <c r="U32" s="80"/>
      <c r="V32" s="80"/>
      <c r="W32" s="80"/>
      <c r="X32" s="80"/>
      <c r="Y32" s="80"/>
      <c r="Z32" s="80"/>
      <c r="AA32" s="80"/>
      <c r="AB32" s="45"/>
      <c r="AC32" s="45"/>
      <c r="AD32" s="77"/>
      <c r="AE32" s="77"/>
      <c r="AF32" s="77"/>
      <c r="AG32" s="77"/>
      <c r="AH32" s="77"/>
    </row>
    <row r="33" spans="1:34" ht="16.5" customHeight="1">
      <c r="A33" s="73"/>
      <c r="B33" s="73"/>
      <c r="C33" s="45"/>
      <c r="D33" s="45"/>
      <c r="E33" s="49"/>
      <c r="F33" s="49"/>
      <c r="G33" s="49"/>
      <c r="H33" s="49"/>
      <c r="I33" s="49"/>
      <c r="J33" s="48"/>
      <c r="K33" s="48"/>
      <c r="L33" s="48"/>
      <c r="M33" s="49"/>
      <c r="N33" s="49"/>
      <c r="O33" s="49"/>
      <c r="P33" s="49"/>
      <c r="Q33" s="49"/>
      <c r="R33" s="48"/>
      <c r="S33" s="48"/>
      <c r="T33" s="48"/>
      <c r="U33" s="80">
        <v>0</v>
      </c>
      <c r="V33" s="80"/>
      <c r="W33" s="80"/>
      <c r="X33" s="80"/>
      <c r="Y33" s="80"/>
      <c r="Z33" s="48"/>
      <c r="AA33" s="47"/>
      <c r="AB33" s="45"/>
      <c r="AC33" s="45"/>
      <c r="AD33" s="45"/>
      <c r="AE33" s="45"/>
      <c r="AF33" s="45"/>
      <c r="AG33" s="45"/>
    </row>
    <row r="34" spans="1:34" ht="16.5" customHeight="1">
      <c r="A34" s="73"/>
      <c r="B34" s="73"/>
      <c r="C34" s="45"/>
      <c r="D34" s="45"/>
      <c r="E34" s="80"/>
      <c r="F34" s="80"/>
      <c r="G34" s="80"/>
      <c r="H34" s="80"/>
      <c r="I34" s="80"/>
      <c r="J34" s="48"/>
      <c r="K34" s="47"/>
      <c r="L34" s="48"/>
      <c r="M34" s="80"/>
      <c r="N34" s="80"/>
      <c r="O34" s="80"/>
      <c r="P34" s="80"/>
      <c r="Q34" s="80"/>
      <c r="R34" s="48"/>
      <c r="S34" s="48"/>
      <c r="T34" s="48"/>
      <c r="U34" s="80"/>
      <c r="V34" s="80"/>
      <c r="W34" s="80"/>
      <c r="X34" s="80"/>
      <c r="Y34" s="80"/>
      <c r="Z34" s="80"/>
      <c r="AA34" s="80"/>
      <c r="AB34" s="45"/>
      <c r="AC34" s="45"/>
      <c r="AD34" s="45"/>
      <c r="AE34" s="45"/>
      <c r="AF34" s="45"/>
      <c r="AG34" s="45"/>
    </row>
    <row r="35" spans="1:34" s="39" customFormat="1" ht="30" customHeight="1">
      <c r="A35" s="74">
        <f>An</f>
        <v>2015</v>
      </c>
      <c r="B35" s="74"/>
      <c r="C35" s="83">
        <f>DATE(An,3,1)</f>
        <v>42064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5"/>
    </row>
    <row r="36" spans="1:34" ht="30" customHeight="1">
      <c r="A36" s="76" t="str">
        <f t="shared" ref="A36:A47" si="3">A2</f>
        <v>Planning Marbrerie</v>
      </c>
      <c r="B36" s="76"/>
      <c r="C36" s="8">
        <f>C35</f>
        <v>42064</v>
      </c>
      <c r="D36" s="8">
        <f>C36+1</f>
        <v>42065</v>
      </c>
      <c r="E36" s="8">
        <f t="shared" ref="E36" si="4">D36+1</f>
        <v>42066</v>
      </c>
      <c r="F36" s="8">
        <f t="shared" ref="F36" si="5">E36+1</f>
        <v>42067</v>
      </c>
      <c r="G36" s="8">
        <f t="shared" ref="G36" si="6">F36+1</f>
        <v>42068</v>
      </c>
      <c r="H36" s="8">
        <f t="shared" ref="H36" si="7">G36+1</f>
        <v>42069</v>
      </c>
      <c r="I36" s="8">
        <f t="shared" ref="I36" si="8">H36+1</f>
        <v>42070</v>
      </c>
      <c r="J36" s="8">
        <f t="shared" ref="J36" si="9">I36+1</f>
        <v>42071</v>
      </c>
      <c r="K36" s="8">
        <f t="shared" ref="K36" si="10">J36+1</f>
        <v>42072</v>
      </c>
      <c r="L36" s="8">
        <f t="shared" ref="L36" si="11">K36+1</f>
        <v>42073</v>
      </c>
      <c r="M36" s="8">
        <f t="shared" ref="M36" si="12">L36+1</f>
        <v>42074</v>
      </c>
      <c r="N36" s="8">
        <f t="shared" ref="N36" si="13">M36+1</f>
        <v>42075</v>
      </c>
      <c r="O36" s="8">
        <f t="shared" ref="O36" si="14">N36+1</f>
        <v>42076</v>
      </c>
      <c r="P36" s="8">
        <f t="shared" ref="P36" si="15">O36+1</f>
        <v>42077</v>
      </c>
      <c r="Q36" s="8">
        <f t="shared" ref="Q36" si="16">P36+1</f>
        <v>42078</v>
      </c>
      <c r="R36" s="8">
        <f t="shared" ref="R36" si="17">Q36+1</f>
        <v>42079</v>
      </c>
      <c r="S36" s="8">
        <f t="shared" ref="S36" si="18">R36+1</f>
        <v>42080</v>
      </c>
      <c r="T36" s="8">
        <f t="shared" ref="T36" si="19">S36+1</f>
        <v>42081</v>
      </c>
      <c r="U36" s="8">
        <f t="shared" ref="U36" si="20">T36+1</f>
        <v>42082</v>
      </c>
      <c r="V36" s="8">
        <f t="shared" ref="V36" si="21">U36+1</f>
        <v>42083</v>
      </c>
      <c r="W36" s="8">
        <f t="shared" ref="W36" si="22">V36+1</f>
        <v>42084</v>
      </c>
      <c r="X36" s="8">
        <f t="shared" ref="X36" si="23">W36+1</f>
        <v>42085</v>
      </c>
      <c r="Y36" s="8">
        <f t="shared" ref="Y36" si="24">X36+1</f>
        <v>42086</v>
      </c>
      <c r="Z36" s="8">
        <f t="shared" ref="Z36" si="25">Y36+1</f>
        <v>42087</v>
      </c>
      <c r="AA36" s="8">
        <f t="shared" ref="AA36" si="26">Z36+1</f>
        <v>42088</v>
      </c>
      <c r="AB36" s="8">
        <f t="shared" ref="AB36" si="27">AA36+1</f>
        <v>42089</v>
      </c>
      <c r="AC36" s="8">
        <f t="shared" ref="AC36" si="28">AB36+1</f>
        <v>42090</v>
      </c>
      <c r="AD36" s="8">
        <f t="shared" ref="AD36" si="29">AC36+1</f>
        <v>42091</v>
      </c>
      <c r="AE36" s="8">
        <f>IF(AD36+1&gt;EOMONTH(C35,0),"",AD36+1)</f>
        <v>42092</v>
      </c>
      <c r="AF36" s="8">
        <f>IF(AE36="","",IF(AE36+1&gt;EOMONTH($C$35,0),"",AE36+1))</f>
        <v>42093</v>
      </c>
      <c r="AG36" s="8">
        <f>IF(AF36="","",IF(AF36+1&gt;EOMONTH($C$35,0),"",AF36+1))</f>
        <v>42094</v>
      </c>
    </row>
    <row r="37" spans="1:34" ht="30" customHeight="1">
      <c r="A37" s="70">
        <f t="shared" si="3"/>
        <v>0</v>
      </c>
      <c r="B37" s="71"/>
      <c r="C37" s="36"/>
      <c r="D37" s="36"/>
      <c r="E37" s="36"/>
      <c r="F37" s="36"/>
      <c r="G37" s="36"/>
      <c r="H37" s="36"/>
      <c r="I37" s="36"/>
      <c r="J37" s="36"/>
      <c r="K37" s="36"/>
      <c r="L37" s="37"/>
      <c r="M37" s="37"/>
      <c r="N37" s="36"/>
      <c r="O37" s="36"/>
      <c r="P37" s="36"/>
      <c r="Q37" s="36"/>
      <c r="R37" s="36"/>
      <c r="S37" s="36"/>
      <c r="T37" s="53"/>
      <c r="U37" s="36"/>
      <c r="V37" s="36"/>
      <c r="W37" s="36"/>
      <c r="X37" s="36"/>
      <c r="Y37" s="8"/>
      <c r="Z37" s="8"/>
      <c r="AA37" s="8"/>
      <c r="AB37" s="36"/>
      <c r="AC37" s="36"/>
      <c r="AD37" s="36"/>
      <c r="AE37" s="36"/>
      <c r="AF37" s="36"/>
      <c r="AG37" s="36"/>
      <c r="AH37" s="40" t="e">
        <f>IF(COUNTIF(#REF!,"*RT")+(COUNTIF(#REF!,"*RT2")/2)=0,"",COUNTIF(#REF!,"*RT")+(COUNTIF(#REF!,"*RT2")/2))</f>
        <v>#REF!</v>
      </c>
    </row>
    <row r="38" spans="1:34" ht="30" customHeight="1">
      <c r="A38" s="70">
        <f t="shared" si="3"/>
        <v>0</v>
      </c>
      <c r="B38" s="71"/>
      <c r="C38" s="36"/>
      <c r="D38" s="36"/>
      <c r="E38" s="36"/>
      <c r="F38" s="36"/>
      <c r="G38" s="36"/>
      <c r="H38" s="36"/>
      <c r="I38" s="36"/>
      <c r="J38" s="36"/>
      <c r="K38" s="36"/>
      <c r="L38" s="37"/>
      <c r="M38" s="37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41" t="s">
        <v>14</v>
      </c>
    </row>
    <row r="39" spans="1:34" ht="30" customHeight="1">
      <c r="A39" s="70">
        <f t="shared" si="3"/>
        <v>0</v>
      </c>
      <c r="B39" s="71"/>
      <c r="C39" s="36"/>
      <c r="D39" s="36"/>
      <c r="E39" s="36"/>
      <c r="F39" s="36"/>
      <c r="G39" s="36"/>
      <c r="H39" s="36"/>
      <c r="I39" s="36"/>
      <c r="J39" s="36"/>
      <c r="K39" s="36"/>
      <c r="L39" s="37"/>
      <c r="M39" s="37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</row>
    <row r="40" spans="1:34" ht="30" customHeight="1">
      <c r="A40" s="70">
        <f t="shared" si="3"/>
        <v>0</v>
      </c>
      <c r="B40" s="71"/>
      <c r="C40" s="36"/>
      <c r="D40" s="36"/>
      <c r="E40" s="36"/>
      <c r="F40" s="36"/>
      <c r="G40" s="36"/>
      <c r="H40" s="36"/>
      <c r="I40" s="36"/>
      <c r="J40" s="36"/>
      <c r="K40" s="36"/>
      <c r="L40" s="37"/>
      <c r="M40" s="37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</row>
    <row r="41" spans="1:34" ht="30" customHeight="1">
      <c r="A41" s="70">
        <f t="shared" si="3"/>
        <v>0</v>
      </c>
      <c r="B41" s="71"/>
      <c r="C41" s="36"/>
      <c r="D41" s="36"/>
      <c r="E41" s="36"/>
      <c r="F41" s="36"/>
      <c r="G41" s="36"/>
      <c r="H41" s="36"/>
      <c r="I41" s="36"/>
      <c r="J41" s="36"/>
      <c r="K41" s="36"/>
      <c r="L41" s="37"/>
      <c r="M41" s="37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</row>
    <row r="42" spans="1:34" ht="30" customHeight="1">
      <c r="A42" s="70">
        <f t="shared" si="3"/>
        <v>0</v>
      </c>
      <c r="B42" s="71"/>
      <c r="C42" s="36"/>
      <c r="D42" s="36"/>
      <c r="E42" s="36"/>
      <c r="F42" s="36"/>
      <c r="G42" s="36"/>
      <c r="H42" s="36"/>
      <c r="I42" s="36"/>
      <c r="J42" s="36"/>
      <c r="K42" s="36"/>
      <c r="L42" s="37"/>
      <c r="M42" s="37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</row>
    <row r="43" spans="1:34" ht="30" customHeight="1">
      <c r="A43" s="70">
        <f t="shared" si="3"/>
        <v>0</v>
      </c>
      <c r="B43" s="71"/>
      <c r="C43" s="36"/>
      <c r="D43" s="36"/>
      <c r="E43" s="36"/>
      <c r="F43" s="36"/>
      <c r="G43" s="36"/>
      <c r="H43" s="36"/>
      <c r="I43" s="36"/>
      <c r="J43" s="36"/>
      <c r="K43" s="36"/>
      <c r="L43" s="37"/>
      <c r="M43" s="37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</row>
    <row r="44" spans="1:34" ht="30" customHeight="1">
      <c r="A44" s="70">
        <f t="shared" si="3"/>
        <v>0</v>
      </c>
      <c r="B44" s="71"/>
      <c r="C44" s="36"/>
      <c r="D44" s="36"/>
      <c r="E44" s="36"/>
      <c r="F44" s="36"/>
      <c r="G44" s="36"/>
      <c r="H44" s="36"/>
      <c r="I44" s="36"/>
      <c r="J44" s="36"/>
      <c r="K44" s="36"/>
      <c r="L44" s="37"/>
      <c r="M44" s="37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</row>
    <row r="45" spans="1:34" ht="30" customHeight="1">
      <c r="A45" s="70">
        <f t="shared" si="3"/>
        <v>0</v>
      </c>
      <c r="B45" s="71"/>
      <c r="C45" s="36"/>
      <c r="D45" s="36"/>
      <c r="E45" s="36"/>
      <c r="F45" s="36"/>
      <c r="G45" s="36"/>
      <c r="H45" s="36"/>
      <c r="I45" s="36"/>
      <c r="J45" s="36"/>
      <c r="K45" s="36"/>
      <c r="L45" s="37"/>
      <c r="M45" s="37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</row>
    <row r="46" spans="1:34" ht="30" customHeight="1">
      <c r="A46" s="70">
        <f t="shared" si="3"/>
        <v>0</v>
      </c>
      <c r="B46" s="71"/>
      <c r="C46" s="36"/>
      <c r="D46" s="36"/>
      <c r="E46" s="36"/>
      <c r="F46" s="36"/>
      <c r="G46" s="36"/>
      <c r="H46" s="36"/>
      <c r="I46" s="36"/>
      <c r="J46" s="36"/>
      <c r="K46" s="36"/>
      <c r="L46" s="37"/>
      <c r="M46" s="37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</row>
    <row r="47" spans="1:34" ht="30" customHeight="1">
      <c r="A47" s="70">
        <f t="shared" si="3"/>
        <v>0</v>
      </c>
      <c r="B47" s="71"/>
      <c r="C47" s="36"/>
      <c r="D47" s="36"/>
      <c r="E47" s="36"/>
      <c r="F47" s="36"/>
      <c r="G47" s="36"/>
      <c r="H47" s="36"/>
      <c r="I47" s="36"/>
      <c r="J47" s="36"/>
      <c r="K47" s="36"/>
      <c r="L47" s="37"/>
      <c r="M47" s="37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</row>
    <row r="48" spans="1:34">
      <c r="A48" s="82"/>
      <c r="B48" s="82"/>
      <c r="C48" s="42"/>
      <c r="D48" s="42"/>
      <c r="E48" s="43"/>
      <c r="F48" s="43"/>
      <c r="G48" s="44"/>
      <c r="H48" s="44"/>
      <c r="I48" s="45"/>
      <c r="J48" s="45"/>
      <c r="K48" s="46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</row>
    <row r="49" spans="1:34" ht="16.5" customHeight="1">
      <c r="A49" s="73"/>
      <c r="B49" s="73"/>
      <c r="C49" s="45"/>
      <c r="D49" s="45"/>
      <c r="E49" s="80"/>
      <c r="F49" s="80"/>
      <c r="G49" s="80"/>
      <c r="H49" s="80"/>
      <c r="I49" s="80"/>
      <c r="J49" s="48"/>
      <c r="K49" s="48"/>
      <c r="L49" s="48"/>
      <c r="M49" s="81"/>
      <c r="N49" s="81"/>
      <c r="O49" s="81"/>
      <c r="P49" s="81"/>
      <c r="Q49" s="81"/>
      <c r="R49" s="48"/>
      <c r="S49" s="48"/>
      <c r="T49" s="48"/>
      <c r="U49" s="56"/>
      <c r="V49" s="56"/>
      <c r="W49" s="56"/>
      <c r="X49" s="56"/>
      <c r="Y49" s="56"/>
      <c r="Z49" s="56"/>
      <c r="AA49" s="56"/>
      <c r="AB49" s="45"/>
      <c r="AC49" s="45"/>
      <c r="AD49" s="77"/>
      <c r="AE49" s="77"/>
      <c r="AF49" s="77"/>
      <c r="AG49" s="77"/>
      <c r="AH49" s="77"/>
    </row>
    <row r="50" spans="1:34" ht="16.5" customHeight="1">
      <c r="A50" s="73"/>
      <c r="B50" s="73"/>
      <c r="C50" s="45"/>
      <c r="D50" s="45"/>
      <c r="E50" s="49"/>
      <c r="F50" s="49"/>
      <c r="G50" s="49"/>
      <c r="H50" s="49"/>
      <c r="I50" s="49"/>
      <c r="J50" s="48"/>
      <c r="K50" s="48"/>
      <c r="L50" s="48"/>
      <c r="M50" s="49"/>
      <c r="N50" s="49"/>
      <c r="O50" s="49"/>
      <c r="P50" s="49"/>
      <c r="Q50" s="49"/>
      <c r="R50" s="48"/>
      <c r="S50" s="48"/>
      <c r="T50" s="48"/>
      <c r="U50" s="56"/>
      <c r="V50" s="56"/>
      <c r="W50" s="56"/>
      <c r="X50" s="56"/>
      <c r="Y50" s="56"/>
      <c r="Z50" s="48"/>
      <c r="AA50" s="47"/>
      <c r="AB50" s="45"/>
      <c r="AC50" s="78" t="s">
        <v>36</v>
      </c>
      <c r="AD50" s="78"/>
      <c r="AE50" s="78"/>
      <c r="AF50" s="78"/>
      <c r="AG50" s="47"/>
    </row>
    <row r="51" spans="1:34" ht="16.5" customHeight="1">
      <c r="A51" s="73"/>
      <c r="B51" s="73"/>
      <c r="C51" s="45"/>
      <c r="D51" s="45"/>
      <c r="E51" s="80"/>
      <c r="F51" s="80"/>
      <c r="G51" s="80"/>
      <c r="H51" s="80"/>
      <c r="I51" s="80"/>
      <c r="J51" s="48"/>
      <c r="K51" s="47"/>
      <c r="L51" s="48"/>
      <c r="M51" s="80"/>
      <c r="N51" s="80"/>
      <c r="O51" s="80"/>
      <c r="P51" s="80"/>
      <c r="Q51" s="80"/>
      <c r="R51" s="48"/>
      <c r="S51" s="48"/>
      <c r="T51" s="48"/>
      <c r="U51" s="56"/>
      <c r="V51" s="56"/>
      <c r="W51" s="56"/>
      <c r="X51" s="56"/>
      <c r="Y51" s="56"/>
      <c r="Z51" s="56"/>
      <c r="AA51" s="56"/>
      <c r="AB51" s="45"/>
      <c r="AC51" s="79">
        <f ca="1">NOW()</f>
        <v>42307.799030555558</v>
      </c>
      <c r="AD51" s="79"/>
      <c r="AE51" s="79"/>
      <c r="AF51" s="79"/>
      <c r="AG51" s="64"/>
    </row>
    <row r="52" spans="1:34" s="39" customFormat="1" ht="30" customHeight="1">
      <c r="A52" s="74">
        <f>An</f>
        <v>2015</v>
      </c>
      <c r="B52" s="74"/>
      <c r="C52" s="75">
        <f>DATE(An,4,1)</f>
        <v>42095</v>
      </c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</row>
    <row r="53" spans="1:34" ht="30" customHeight="1">
      <c r="A53" s="76" t="str">
        <f t="shared" ref="A53:A64" si="30">A2</f>
        <v>Planning Marbrerie</v>
      </c>
      <c r="B53" s="76"/>
      <c r="C53" s="8">
        <f>C52</f>
        <v>42095</v>
      </c>
      <c r="D53" s="8">
        <f>C53+1</f>
        <v>42096</v>
      </c>
      <c r="E53" s="8">
        <f t="shared" ref="E53" si="31">D53+1</f>
        <v>42097</v>
      </c>
      <c r="F53" s="8">
        <f t="shared" ref="F53" si="32">E53+1</f>
        <v>42098</v>
      </c>
      <c r="G53" s="8">
        <f t="shared" ref="G53" si="33">F53+1</f>
        <v>42099</v>
      </c>
      <c r="H53" s="8">
        <f t="shared" ref="H53" si="34">G53+1</f>
        <v>42100</v>
      </c>
      <c r="I53" s="8">
        <f t="shared" ref="I53" si="35">H53+1</f>
        <v>42101</v>
      </c>
      <c r="J53" s="8">
        <f t="shared" ref="J53" si="36">I53+1</f>
        <v>42102</v>
      </c>
      <c r="K53" s="8">
        <f t="shared" ref="K53" si="37">J53+1</f>
        <v>42103</v>
      </c>
      <c r="L53" s="8">
        <f t="shared" ref="L53" si="38">K53+1</f>
        <v>42104</v>
      </c>
      <c r="M53" s="8">
        <f t="shared" ref="M53" si="39">L53+1</f>
        <v>42105</v>
      </c>
      <c r="N53" s="8">
        <f t="shared" ref="N53" si="40">M53+1</f>
        <v>42106</v>
      </c>
      <c r="O53" s="8">
        <f t="shared" ref="O53" si="41">N53+1</f>
        <v>42107</v>
      </c>
      <c r="P53" s="8">
        <f t="shared" ref="P53" si="42">O53+1</f>
        <v>42108</v>
      </c>
      <c r="Q53" s="8">
        <f t="shared" ref="Q53" si="43">P53+1</f>
        <v>42109</v>
      </c>
      <c r="R53" s="8">
        <f t="shared" ref="R53" si="44">Q53+1</f>
        <v>42110</v>
      </c>
      <c r="S53" s="8">
        <f t="shared" ref="S53" si="45">R53+1</f>
        <v>42111</v>
      </c>
      <c r="T53" s="8">
        <f t="shared" ref="T53" si="46">S53+1</f>
        <v>42112</v>
      </c>
      <c r="U53" s="8">
        <f t="shared" ref="U53" si="47">T53+1</f>
        <v>42113</v>
      </c>
      <c r="V53" s="8">
        <f t="shared" ref="V53" si="48">U53+1</f>
        <v>42114</v>
      </c>
      <c r="W53" s="8">
        <f t="shared" ref="W53" si="49">V53+1</f>
        <v>42115</v>
      </c>
      <c r="X53" s="8">
        <f t="shared" ref="X53" si="50">W53+1</f>
        <v>42116</v>
      </c>
      <c r="Y53" s="8">
        <f t="shared" ref="Y53" si="51">X53+1</f>
        <v>42117</v>
      </c>
      <c r="Z53" s="8">
        <f t="shared" ref="Z53" si="52">Y53+1</f>
        <v>42118</v>
      </c>
      <c r="AA53" s="8">
        <f t="shared" ref="AA53" si="53">Z53+1</f>
        <v>42119</v>
      </c>
      <c r="AB53" s="8">
        <f t="shared" ref="AB53" si="54">AA53+1</f>
        <v>42120</v>
      </c>
      <c r="AC53" s="8">
        <f t="shared" ref="AC53" si="55">AB53+1</f>
        <v>42121</v>
      </c>
      <c r="AD53" s="8">
        <f t="shared" ref="AD53" si="56">AC53+1</f>
        <v>42122</v>
      </c>
      <c r="AE53" s="8">
        <f>IF(AD53+1&gt;EOMONTH(C52,0),"",AD53+1)</f>
        <v>42123</v>
      </c>
      <c r="AF53" s="8">
        <f>IF(AE53="","",IF(AE53+1&gt;EOMONTH($C$52,0),"",AE53+1))</f>
        <v>42124</v>
      </c>
      <c r="AG53" s="8" t="str">
        <f>IF(AF53="","",IF(AF53+1&gt;EOMONTH($C$52,0),"",AF53+1))</f>
        <v/>
      </c>
    </row>
    <row r="54" spans="1:34" ht="30" customHeight="1">
      <c r="A54" s="70">
        <f t="shared" si="30"/>
        <v>0</v>
      </c>
      <c r="B54" s="71"/>
      <c r="C54" s="36"/>
      <c r="D54" s="36"/>
      <c r="E54" s="36"/>
      <c r="F54" s="36"/>
      <c r="G54" s="36"/>
      <c r="H54" s="36"/>
      <c r="I54" s="36"/>
      <c r="J54" s="36"/>
      <c r="K54" s="36"/>
      <c r="L54" s="37"/>
      <c r="M54" s="37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40" t="e">
        <f>IF(COUNTIF(#REF!,"*RT")+(COUNTIF(#REF!,"*RT2")/2)=0,"",COUNTIF(#REF!,"*RT")+(COUNTIF(#REF!,"*RT2")/2))</f>
        <v>#REF!</v>
      </c>
    </row>
    <row r="55" spans="1:34" ht="30" customHeight="1">
      <c r="A55" s="70">
        <f t="shared" si="30"/>
        <v>0</v>
      </c>
      <c r="B55" s="71"/>
      <c r="C55" s="36"/>
      <c r="D55" s="36"/>
      <c r="E55" s="36"/>
      <c r="F55" s="36"/>
      <c r="G55" s="36"/>
      <c r="H55" s="36"/>
      <c r="I55" s="36"/>
      <c r="J55" s="36"/>
      <c r="K55" s="36"/>
      <c r="L55" s="37"/>
      <c r="M55" s="37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41" t="s">
        <v>14</v>
      </c>
    </row>
    <row r="56" spans="1:34" ht="30" customHeight="1">
      <c r="A56" s="70">
        <f t="shared" si="30"/>
        <v>0</v>
      </c>
      <c r="B56" s="71"/>
      <c r="C56" s="36"/>
      <c r="D56" s="36"/>
      <c r="E56" s="36"/>
      <c r="F56" s="36"/>
      <c r="G56" s="36"/>
      <c r="H56" s="36"/>
      <c r="I56" s="36"/>
      <c r="J56" s="36"/>
      <c r="K56" s="36"/>
      <c r="L56" s="37"/>
      <c r="M56" s="37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</row>
    <row r="57" spans="1:34" ht="30" customHeight="1">
      <c r="A57" s="70">
        <f t="shared" si="30"/>
        <v>0</v>
      </c>
      <c r="B57" s="71"/>
      <c r="C57" s="36"/>
      <c r="D57" s="36"/>
      <c r="E57" s="36"/>
      <c r="F57" s="36"/>
      <c r="G57" s="36"/>
      <c r="H57" s="36"/>
      <c r="I57" s="36"/>
      <c r="J57" s="36"/>
      <c r="K57" s="36"/>
      <c r="L57" s="37"/>
      <c r="M57" s="37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</row>
    <row r="58" spans="1:34" ht="30" customHeight="1">
      <c r="A58" s="70">
        <f t="shared" si="30"/>
        <v>0</v>
      </c>
      <c r="B58" s="71"/>
      <c r="C58" s="36"/>
      <c r="D58" s="36"/>
      <c r="E58" s="36"/>
      <c r="F58" s="36"/>
      <c r="G58" s="36"/>
      <c r="H58" s="36"/>
      <c r="I58" s="36"/>
      <c r="J58" s="36"/>
      <c r="K58" s="36"/>
      <c r="L58" s="37"/>
      <c r="M58" s="37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</row>
    <row r="59" spans="1:34" ht="30" customHeight="1">
      <c r="A59" s="70">
        <f t="shared" si="30"/>
        <v>0</v>
      </c>
      <c r="B59" s="71"/>
      <c r="C59" s="36"/>
      <c r="D59" s="36"/>
      <c r="E59" s="36"/>
      <c r="F59" s="36"/>
      <c r="G59" s="36"/>
      <c r="H59" s="36"/>
      <c r="I59" s="36"/>
      <c r="J59" s="36"/>
      <c r="K59" s="36"/>
      <c r="L59" s="37"/>
      <c r="M59" s="37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</row>
    <row r="60" spans="1:34" ht="30" customHeight="1">
      <c r="A60" s="70">
        <f t="shared" si="30"/>
        <v>0</v>
      </c>
      <c r="B60" s="71"/>
      <c r="C60" s="36"/>
      <c r="D60" s="36"/>
      <c r="E60" s="36"/>
      <c r="F60" s="36"/>
      <c r="G60" s="36"/>
      <c r="H60" s="36"/>
      <c r="I60" s="36"/>
      <c r="J60" s="36"/>
      <c r="K60" s="36"/>
      <c r="L60" s="37"/>
      <c r="M60" s="37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</row>
    <row r="61" spans="1:34" ht="30" customHeight="1">
      <c r="A61" s="70">
        <f t="shared" si="30"/>
        <v>0</v>
      </c>
      <c r="B61" s="71"/>
      <c r="C61" s="36"/>
      <c r="D61" s="36"/>
      <c r="E61" s="36"/>
      <c r="F61" s="36"/>
      <c r="G61" s="36"/>
      <c r="H61" s="36"/>
      <c r="I61" s="36"/>
      <c r="J61" s="36"/>
      <c r="K61" s="36"/>
      <c r="L61" s="37"/>
      <c r="M61" s="37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</row>
    <row r="62" spans="1:34" ht="30" customHeight="1">
      <c r="A62" s="70">
        <f t="shared" si="30"/>
        <v>0</v>
      </c>
      <c r="B62" s="71"/>
      <c r="C62" s="36"/>
      <c r="D62" s="36"/>
      <c r="E62" s="36"/>
      <c r="F62" s="36"/>
      <c r="G62" s="36"/>
      <c r="H62" s="36"/>
      <c r="I62" s="36"/>
      <c r="J62" s="36"/>
      <c r="K62" s="36"/>
      <c r="L62" s="37"/>
      <c r="M62" s="37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</row>
    <row r="63" spans="1:34" ht="30" customHeight="1">
      <c r="A63" s="70">
        <f t="shared" si="30"/>
        <v>0</v>
      </c>
      <c r="B63" s="71"/>
      <c r="C63" s="36"/>
      <c r="D63" s="36"/>
      <c r="E63" s="36"/>
      <c r="F63" s="36"/>
      <c r="G63" s="36"/>
      <c r="H63" s="36"/>
      <c r="I63" s="36"/>
      <c r="J63" s="36"/>
      <c r="K63" s="36"/>
      <c r="L63" s="37"/>
      <c r="M63" s="37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</row>
    <row r="64" spans="1:34" ht="30" customHeight="1">
      <c r="A64" s="70">
        <f t="shared" si="30"/>
        <v>0</v>
      </c>
      <c r="B64" s="71"/>
      <c r="C64" s="36"/>
      <c r="D64" s="36"/>
      <c r="E64" s="36"/>
      <c r="F64" s="36"/>
      <c r="G64" s="36"/>
      <c r="H64" s="36"/>
      <c r="I64" s="36"/>
      <c r="J64" s="36"/>
      <c r="K64" s="36"/>
      <c r="L64" s="37"/>
      <c r="M64" s="37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</row>
    <row r="65" spans="1:34">
      <c r="A65" s="73"/>
      <c r="B65" s="73"/>
      <c r="C65" s="42"/>
      <c r="D65" s="42"/>
      <c r="E65" s="43"/>
      <c r="F65" s="43"/>
      <c r="G65" s="44"/>
      <c r="H65" s="44"/>
      <c r="I65" s="45"/>
      <c r="J65" s="45"/>
      <c r="K65" s="46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</row>
    <row r="66" spans="1:34" ht="16.5" customHeight="1">
      <c r="A66" s="73"/>
      <c r="B66" s="73"/>
      <c r="C66" s="45"/>
      <c r="D66" s="45"/>
      <c r="E66" s="80"/>
      <c r="F66" s="80"/>
      <c r="G66" s="80"/>
      <c r="H66" s="80"/>
      <c r="I66" s="80"/>
      <c r="J66" s="48"/>
      <c r="K66" s="48"/>
      <c r="L66" s="48"/>
      <c r="M66" s="81"/>
      <c r="N66" s="81"/>
      <c r="O66" s="81"/>
      <c r="P66" s="81"/>
      <c r="Q66" s="81"/>
      <c r="R66" s="48"/>
      <c r="S66" s="48"/>
      <c r="T66" s="48"/>
      <c r="U66" s="56"/>
      <c r="V66" s="56"/>
      <c r="W66" s="56"/>
      <c r="X66" s="56"/>
      <c r="Y66" s="56"/>
      <c r="Z66" s="56"/>
      <c r="AA66" s="56"/>
      <c r="AB66" s="45"/>
      <c r="AC66" s="45"/>
      <c r="AD66" s="77"/>
      <c r="AE66" s="77"/>
      <c r="AF66" s="77"/>
      <c r="AG66" s="77"/>
      <c r="AH66" s="77"/>
    </row>
    <row r="67" spans="1:34" ht="16.5" customHeight="1">
      <c r="A67" s="73"/>
      <c r="B67" s="73"/>
      <c r="C67" s="45"/>
      <c r="D67" s="45"/>
      <c r="E67" s="49"/>
      <c r="F67" s="49"/>
      <c r="G67" s="49"/>
      <c r="H67" s="49"/>
      <c r="I67" s="49"/>
      <c r="J67" s="48"/>
      <c r="K67" s="48"/>
      <c r="L67" s="48"/>
      <c r="M67" s="49"/>
      <c r="N67" s="49"/>
      <c r="O67" s="49"/>
      <c r="P67" s="49"/>
      <c r="Q67" s="49"/>
      <c r="R67" s="48"/>
      <c r="S67" s="48"/>
      <c r="T67" s="48"/>
      <c r="U67" s="56"/>
      <c r="V67" s="56"/>
      <c r="W67" s="56"/>
      <c r="X67" s="56"/>
      <c r="Y67" s="56"/>
      <c r="Z67" s="48"/>
      <c r="AA67" s="47"/>
      <c r="AB67" s="45"/>
      <c r="AC67" s="45"/>
      <c r="AD67" s="45"/>
      <c r="AE67" s="45"/>
      <c r="AF67" s="45"/>
      <c r="AG67" s="45"/>
    </row>
    <row r="68" spans="1:34" ht="16.5" customHeight="1">
      <c r="A68" s="73"/>
      <c r="B68" s="73"/>
      <c r="C68" s="45"/>
      <c r="D68" s="45"/>
      <c r="E68" s="80"/>
      <c r="F68" s="80"/>
      <c r="G68" s="80"/>
      <c r="H68" s="80"/>
      <c r="I68" s="80"/>
      <c r="J68" s="48"/>
      <c r="K68" s="47"/>
      <c r="L68" s="48"/>
      <c r="M68" s="80"/>
      <c r="N68" s="80"/>
      <c r="O68" s="80"/>
      <c r="P68" s="80"/>
      <c r="Q68" s="80"/>
      <c r="R68" s="48"/>
      <c r="S68" s="48"/>
      <c r="T68" s="48"/>
      <c r="U68" s="56"/>
      <c r="V68" s="56"/>
      <c r="W68" s="56"/>
      <c r="X68" s="56"/>
      <c r="Y68" s="56"/>
      <c r="Z68" s="56"/>
      <c r="AA68" s="56"/>
      <c r="AB68" s="45"/>
      <c r="AC68" s="45"/>
      <c r="AD68" s="45"/>
      <c r="AE68" s="45"/>
      <c r="AF68" s="45"/>
      <c r="AG68" s="45"/>
    </row>
    <row r="69" spans="1:34" s="39" customFormat="1" ht="30" customHeight="1">
      <c r="A69" s="74">
        <f>An</f>
        <v>2015</v>
      </c>
      <c r="B69" s="74"/>
      <c r="C69" s="83">
        <f>DATE(An,5,1)</f>
        <v>42125</v>
      </c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5"/>
    </row>
    <row r="70" spans="1:34" ht="30" customHeight="1">
      <c r="A70" s="76" t="str">
        <f t="shared" ref="A70:A81" si="57">A2</f>
        <v>Planning Marbrerie</v>
      </c>
      <c r="B70" s="76"/>
      <c r="C70" s="8">
        <f>C69</f>
        <v>42125</v>
      </c>
      <c r="D70" s="8">
        <f>C70+1</f>
        <v>42126</v>
      </c>
      <c r="E70" s="8">
        <f t="shared" ref="E70" si="58">D70+1</f>
        <v>42127</v>
      </c>
      <c r="F70" s="8">
        <f t="shared" ref="F70" si="59">E70+1</f>
        <v>42128</v>
      </c>
      <c r="G70" s="8">
        <f t="shared" ref="G70" si="60">F70+1</f>
        <v>42129</v>
      </c>
      <c r="H70" s="8">
        <f t="shared" ref="H70" si="61">G70+1</f>
        <v>42130</v>
      </c>
      <c r="I70" s="8">
        <f t="shared" ref="I70" si="62">H70+1</f>
        <v>42131</v>
      </c>
      <c r="J70" s="8">
        <f t="shared" ref="J70" si="63">I70+1</f>
        <v>42132</v>
      </c>
      <c r="K70" s="8">
        <f t="shared" ref="K70" si="64">J70+1</f>
        <v>42133</v>
      </c>
      <c r="L70" s="8">
        <f t="shared" ref="L70" si="65">K70+1</f>
        <v>42134</v>
      </c>
      <c r="M70" s="8">
        <f t="shared" ref="M70" si="66">L70+1</f>
        <v>42135</v>
      </c>
      <c r="N70" s="8">
        <f t="shared" ref="N70" si="67">M70+1</f>
        <v>42136</v>
      </c>
      <c r="O70" s="8">
        <f t="shared" ref="O70" si="68">N70+1</f>
        <v>42137</v>
      </c>
      <c r="P70" s="8">
        <f t="shared" ref="P70" si="69">O70+1</f>
        <v>42138</v>
      </c>
      <c r="Q70" s="8">
        <f t="shared" ref="Q70" si="70">P70+1</f>
        <v>42139</v>
      </c>
      <c r="R70" s="8">
        <f t="shared" ref="R70" si="71">Q70+1</f>
        <v>42140</v>
      </c>
      <c r="S70" s="8">
        <f t="shared" ref="S70" si="72">R70+1</f>
        <v>42141</v>
      </c>
      <c r="T70" s="8">
        <f t="shared" ref="T70" si="73">S70+1</f>
        <v>42142</v>
      </c>
      <c r="U70" s="8">
        <f t="shared" ref="U70" si="74">T70+1</f>
        <v>42143</v>
      </c>
      <c r="V70" s="8">
        <f t="shared" ref="V70" si="75">U70+1</f>
        <v>42144</v>
      </c>
      <c r="W70" s="8">
        <f t="shared" ref="W70" si="76">V70+1</f>
        <v>42145</v>
      </c>
      <c r="X70" s="8">
        <f t="shared" ref="X70" si="77">W70+1</f>
        <v>42146</v>
      </c>
      <c r="Y70" s="8">
        <f t="shared" ref="Y70" si="78">X70+1</f>
        <v>42147</v>
      </c>
      <c r="Z70" s="8">
        <f t="shared" ref="Z70" si="79">Y70+1</f>
        <v>42148</v>
      </c>
      <c r="AA70" s="8">
        <f t="shared" ref="AA70" si="80">Z70+1</f>
        <v>42149</v>
      </c>
      <c r="AB70" s="8">
        <f t="shared" ref="AB70" si="81">AA70+1</f>
        <v>42150</v>
      </c>
      <c r="AC70" s="8">
        <f t="shared" ref="AC70" si="82">AB70+1</f>
        <v>42151</v>
      </c>
      <c r="AD70" s="8">
        <f t="shared" ref="AD70" si="83">AC70+1</f>
        <v>42152</v>
      </c>
      <c r="AE70" s="8">
        <f>IF(AD70+1&gt;EOMONTH(C69,0),"",AD70+1)</f>
        <v>42153</v>
      </c>
      <c r="AF70" s="8">
        <f>IF(AE70="","",IF(AE70+1&gt;EOMONTH($C$69,0),"",AE70+1))</f>
        <v>42154</v>
      </c>
      <c r="AG70" s="8">
        <f>IF(AF70="","",IF(AF70+1&gt;EOMONTH($C$69,0),"",AF70+1))</f>
        <v>42155</v>
      </c>
    </row>
    <row r="71" spans="1:34" ht="30" customHeight="1">
      <c r="A71" s="70">
        <f t="shared" si="57"/>
        <v>0</v>
      </c>
      <c r="B71" s="71"/>
      <c r="C71" s="36"/>
      <c r="D71" s="36"/>
      <c r="E71" s="36"/>
      <c r="F71" s="36"/>
      <c r="G71" s="36"/>
      <c r="H71" s="36"/>
      <c r="I71" s="36"/>
      <c r="J71" s="36"/>
      <c r="K71" s="36"/>
      <c r="L71" s="37"/>
      <c r="M71" s="37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40" t="e">
        <f>IF(COUNTIF(#REF!,"*RT")+(COUNTIF(#REF!,"*RT2")/2)=0,"",COUNTIF(#REF!,"*RT")+(COUNTIF(#REF!,"*RT2")/2))</f>
        <v>#REF!</v>
      </c>
    </row>
    <row r="72" spans="1:34" ht="30" customHeight="1">
      <c r="A72" s="70">
        <f t="shared" si="57"/>
        <v>0</v>
      </c>
      <c r="B72" s="71"/>
      <c r="C72" s="36"/>
      <c r="D72" s="36"/>
      <c r="E72" s="36"/>
      <c r="F72" s="36"/>
      <c r="G72" s="36"/>
      <c r="H72" s="36"/>
      <c r="I72" s="36"/>
      <c r="J72" s="36"/>
      <c r="K72" s="36"/>
      <c r="L72" s="37"/>
      <c r="M72" s="37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41" t="s">
        <v>14</v>
      </c>
    </row>
    <row r="73" spans="1:34" ht="30" customHeight="1">
      <c r="A73" s="70">
        <f t="shared" si="57"/>
        <v>0</v>
      </c>
      <c r="B73" s="71"/>
      <c r="C73" s="36"/>
      <c r="D73" s="36"/>
      <c r="E73" s="36"/>
      <c r="F73" s="36"/>
      <c r="G73" s="36"/>
      <c r="H73" s="36"/>
      <c r="I73" s="36"/>
      <c r="J73" s="36"/>
      <c r="K73" s="36"/>
      <c r="L73" s="37"/>
      <c r="M73" s="37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</row>
    <row r="74" spans="1:34" ht="30" customHeight="1">
      <c r="A74" s="70">
        <f t="shared" si="57"/>
        <v>0</v>
      </c>
      <c r="B74" s="71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7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</row>
    <row r="75" spans="1:34" ht="30" customHeight="1">
      <c r="A75" s="70">
        <f t="shared" si="57"/>
        <v>0</v>
      </c>
      <c r="B75" s="71"/>
      <c r="C75" s="36"/>
      <c r="D75" s="36"/>
      <c r="E75" s="36"/>
      <c r="F75" s="36"/>
      <c r="G75" s="36"/>
      <c r="H75" s="36"/>
      <c r="I75" s="36"/>
      <c r="J75" s="36"/>
      <c r="K75" s="36"/>
      <c r="L75" s="37"/>
      <c r="M75" s="37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</row>
    <row r="76" spans="1:34" ht="30" customHeight="1">
      <c r="A76" s="70">
        <f t="shared" si="57"/>
        <v>0</v>
      </c>
      <c r="B76" s="71"/>
      <c r="C76" s="36"/>
      <c r="D76" s="36"/>
      <c r="E76" s="36"/>
      <c r="F76" s="36"/>
      <c r="G76" s="36"/>
      <c r="H76" s="36"/>
      <c r="I76" s="36"/>
      <c r="J76" s="36"/>
      <c r="K76" s="36"/>
      <c r="L76" s="37"/>
      <c r="M76" s="37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</row>
    <row r="77" spans="1:34" ht="30" customHeight="1">
      <c r="A77" s="70">
        <f t="shared" si="57"/>
        <v>0</v>
      </c>
      <c r="B77" s="71"/>
      <c r="C77" s="36"/>
      <c r="D77" s="36"/>
      <c r="E77" s="36"/>
      <c r="F77" s="36"/>
      <c r="G77" s="36"/>
      <c r="H77" s="36"/>
      <c r="I77" s="36"/>
      <c r="J77" s="36"/>
      <c r="K77" s="36"/>
      <c r="L77" s="37"/>
      <c r="M77" s="37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</row>
    <row r="78" spans="1:34" ht="30" customHeight="1">
      <c r="A78" s="70">
        <f t="shared" si="57"/>
        <v>0</v>
      </c>
      <c r="B78" s="71"/>
      <c r="C78" s="36"/>
      <c r="D78" s="36"/>
      <c r="E78" s="36"/>
      <c r="F78" s="36"/>
      <c r="G78" s="36"/>
      <c r="H78" s="36"/>
      <c r="I78" s="36"/>
      <c r="J78" s="36"/>
      <c r="K78" s="36"/>
      <c r="L78" s="37"/>
      <c r="M78" s="37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</row>
    <row r="79" spans="1:34" ht="30" customHeight="1">
      <c r="A79" s="70">
        <f t="shared" si="57"/>
        <v>0</v>
      </c>
      <c r="B79" s="71"/>
      <c r="C79" s="36"/>
      <c r="D79" s="36"/>
      <c r="E79" s="36"/>
      <c r="F79" s="36"/>
      <c r="G79" s="36"/>
      <c r="H79" s="36"/>
      <c r="I79" s="36"/>
      <c r="J79" s="36"/>
      <c r="K79" s="36"/>
      <c r="L79" s="37"/>
      <c r="M79" s="37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</row>
    <row r="80" spans="1:34" ht="30" customHeight="1">
      <c r="A80" s="70">
        <f t="shared" si="57"/>
        <v>0</v>
      </c>
      <c r="B80" s="71"/>
      <c r="C80" s="36"/>
      <c r="D80" s="36"/>
      <c r="E80" s="36"/>
      <c r="F80" s="36"/>
      <c r="G80" s="36"/>
      <c r="H80" s="36"/>
      <c r="I80" s="36"/>
      <c r="J80" s="36"/>
      <c r="K80" s="36"/>
      <c r="L80" s="37"/>
      <c r="M80" s="37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</row>
    <row r="81" spans="1:34" ht="30" customHeight="1">
      <c r="A81" s="70">
        <f t="shared" si="57"/>
        <v>0</v>
      </c>
      <c r="B81" s="71"/>
      <c r="C81" s="36"/>
      <c r="D81" s="36"/>
      <c r="E81" s="36"/>
      <c r="F81" s="36"/>
      <c r="G81" s="36"/>
      <c r="H81" s="36"/>
      <c r="I81" s="36"/>
      <c r="J81" s="36"/>
      <c r="K81" s="36"/>
      <c r="L81" s="37"/>
      <c r="M81" s="37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</row>
    <row r="82" spans="1:34" ht="0.75" customHeight="1">
      <c r="A82" s="73"/>
      <c r="B82" s="73"/>
      <c r="C82" s="42"/>
      <c r="D82" s="42"/>
      <c r="E82" s="62"/>
      <c r="F82" s="62"/>
      <c r="G82" s="63"/>
      <c r="H82" s="63"/>
      <c r="I82" s="47"/>
      <c r="J82" s="47"/>
      <c r="K82" s="48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5"/>
      <c r="AE82" s="45"/>
      <c r="AF82" s="45"/>
      <c r="AG82" s="45"/>
    </row>
    <row r="83" spans="1:34" ht="16.5" customHeight="1">
      <c r="A83" s="73"/>
      <c r="B83" s="73"/>
      <c r="C83" s="45"/>
      <c r="D83" s="45"/>
      <c r="E83" s="80"/>
      <c r="F83" s="80"/>
      <c r="G83" s="80"/>
      <c r="H83" s="80"/>
      <c r="I83" s="80"/>
      <c r="J83" s="48"/>
      <c r="K83" s="48"/>
      <c r="L83" s="48"/>
      <c r="M83" s="81"/>
      <c r="N83" s="81"/>
      <c r="O83" s="81"/>
      <c r="P83" s="81"/>
      <c r="Q83" s="81"/>
      <c r="R83" s="48"/>
      <c r="S83" s="48"/>
      <c r="T83" s="48"/>
      <c r="U83" s="56"/>
      <c r="V83" s="56"/>
      <c r="W83" s="56"/>
      <c r="X83" s="56"/>
      <c r="Y83" s="56"/>
      <c r="Z83" s="56"/>
      <c r="AA83" s="56"/>
      <c r="AB83" s="47"/>
      <c r="AC83" s="47"/>
      <c r="AD83" s="77"/>
      <c r="AE83" s="77"/>
      <c r="AF83" s="77"/>
      <c r="AG83" s="77"/>
      <c r="AH83" s="77"/>
    </row>
    <row r="84" spans="1:34" ht="16.5" customHeight="1">
      <c r="A84" s="73"/>
      <c r="B84" s="73"/>
      <c r="C84" s="45"/>
      <c r="D84" s="45"/>
      <c r="E84" s="49"/>
      <c r="F84" s="49"/>
      <c r="G84" s="49"/>
      <c r="H84" s="49"/>
      <c r="I84" s="49"/>
      <c r="J84" s="48"/>
      <c r="K84" s="48"/>
      <c r="L84" s="48"/>
      <c r="M84" s="49"/>
      <c r="N84" s="49"/>
      <c r="O84" s="49"/>
      <c r="P84" s="49"/>
      <c r="Q84" s="49"/>
      <c r="R84" s="48"/>
      <c r="S84" s="48"/>
      <c r="T84" s="48"/>
      <c r="U84" s="56">
        <v>0</v>
      </c>
      <c r="V84" s="56"/>
      <c r="W84" s="56"/>
      <c r="X84" s="56"/>
      <c r="Y84" s="56"/>
      <c r="Z84" s="48"/>
      <c r="AA84" s="47"/>
      <c r="AB84" s="47"/>
      <c r="AC84" s="47"/>
      <c r="AD84" s="78" t="s">
        <v>36</v>
      </c>
      <c r="AE84" s="78"/>
      <c r="AF84" s="78"/>
    </row>
    <row r="85" spans="1:34" ht="16.5" customHeight="1">
      <c r="A85" s="73"/>
      <c r="B85" s="73"/>
      <c r="C85" s="45"/>
      <c r="D85" s="45"/>
      <c r="E85" s="80"/>
      <c r="F85" s="80"/>
      <c r="G85" s="80"/>
      <c r="H85" s="80"/>
      <c r="I85" s="80"/>
      <c r="J85" s="48"/>
      <c r="K85" s="47"/>
      <c r="L85" s="48"/>
      <c r="M85" s="80"/>
      <c r="N85" s="80"/>
      <c r="O85" s="80"/>
      <c r="P85" s="80"/>
      <c r="Q85" s="80"/>
      <c r="R85" s="48"/>
      <c r="S85" s="48"/>
      <c r="T85" s="48"/>
      <c r="U85" s="56"/>
      <c r="V85" s="56"/>
      <c r="W85" s="56"/>
      <c r="X85" s="56"/>
      <c r="Y85" s="56"/>
      <c r="Z85" s="56"/>
      <c r="AA85" s="56"/>
      <c r="AB85" s="47"/>
      <c r="AC85" s="47"/>
      <c r="AD85" s="79">
        <f ca="1">NOW()</f>
        <v>42307.799030555558</v>
      </c>
      <c r="AE85" s="79"/>
      <c r="AF85" s="79"/>
    </row>
    <row r="86" spans="1:34" s="39" customFormat="1" ht="30" customHeight="1">
      <c r="A86" s="74">
        <f>An</f>
        <v>2015</v>
      </c>
      <c r="B86" s="74"/>
      <c r="C86" s="75">
        <f>DATE(An,6,1)</f>
        <v>42156</v>
      </c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</row>
    <row r="87" spans="1:34" ht="30" customHeight="1">
      <c r="A87" s="76" t="str">
        <f t="shared" ref="A87:A98" si="84">A2</f>
        <v>Planning Marbrerie</v>
      </c>
      <c r="B87" s="76"/>
      <c r="C87" s="8">
        <f>C86</f>
        <v>42156</v>
      </c>
      <c r="D87" s="8">
        <f>C87+1</f>
        <v>42157</v>
      </c>
      <c r="E87" s="8">
        <f t="shared" ref="E87" si="85">D87+1</f>
        <v>42158</v>
      </c>
      <c r="F87" s="8">
        <f t="shared" ref="F87" si="86">E87+1</f>
        <v>42159</v>
      </c>
      <c r="G87" s="8">
        <f t="shared" ref="G87" si="87">F87+1</f>
        <v>42160</v>
      </c>
      <c r="H87" s="8">
        <f t="shared" ref="H87" si="88">G87+1</f>
        <v>42161</v>
      </c>
      <c r="I87" s="8">
        <f t="shared" ref="I87" si="89">H87+1</f>
        <v>42162</v>
      </c>
      <c r="J87" s="8">
        <f t="shared" ref="J87" si="90">I87+1</f>
        <v>42163</v>
      </c>
      <c r="K87" s="8">
        <f t="shared" ref="K87" si="91">J87+1</f>
        <v>42164</v>
      </c>
      <c r="L87" s="8">
        <f t="shared" ref="L87" si="92">K87+1</f>
        <v>42165</v>
      </c>
      <c r="M87" s="8">
        <f t="shared" ref="M87" si="93">L87+1</f>
        <v>42166</v>
      </c>
      <c r="N87" s="8">
        <f t="shared" ref="N87" si="94">M87+1</f>
        <v>42167</v>
      </c>
      <c r="O87" s="8">
        <f t="shared" ref="O87" si="95">N87+1</f>
        <v>42168</v>
      </c>
      <c r="P87" s="8">
        <f t="shared" ref="P87" si="96">O87+1</f>
        <v>42169</v>
      </c>
      <c r="Q87" s="8">
        <f t="shared" ref="Q87" si="97">P87+1</f>
        <v>42170</v>
      </c>
      <c r="R87" s="8">
        <f t="shared" ref="R87" si="98">Q87+1</f>
        <v>42171</v>
      </c>
      <c r="S87" s="8">
        <f t="shared" ref="S87" si="99">R87+1</f>
        <v>42172</v>
      </c>
      <c r="T87" s="8">
        <f t="shared" ref="T87" si="100">S87+1</f>
        <v>42173</v>
      </c>
      <c r="U87" s="8">
        <f t="shared" ref="U87" si="101">T87+1</f>
        <v>42174</v>
      </c>
      <c r="V87" s="8">
        <f t="shared" ref="V87" si="102">U87+1</f>
        <v>42175</v>
      </c>
      <c r="W87" s="8">
        <f t="shared" ref="W87" si="103">V87+1</f>
        <v>42176</v>
      </c>
      <c r="X87" s="8">
        <f t="shared" ref="X87" si="104">W87+1</f>
        <v>42177</v>
      </c>
      <c r="Y87" s="8">
        <f t="shared" ref="Y87" si="105">X87+1</f>
        <v>42178</v>
      </c>
      <c r="Z87" s="8">
        <f t="shared" ref="Z87" si="106">Y87+1</f>
        <v>42179</v>
      </c>
      <c r="AA87" s="8">
        <f t="shared" ref="AA87" si="107">Z87+1</f>
        <v>42180</v>
      </c>
      <c r="AB87" s="8">
        <f t="shared" ref="AB87" si="108">AA87+1</f>
        <v>42181</v>
      </c>
      <c r="AC87" s="8">
        <f t="shared" ref="AC87" si="109">AB87+1</f>
        <v>42182</v>
      </c>
      <c r="AD87" s="8">
        <f t="shared" ref="AD87" si="110">AC87+1</f>
        <v>42183</v>
      </c>
      <c r="AE87" s="8">
        <f>IF(AD87+1&gt;EOMONTH(C86,0),"",AD87+1)</f>
        <v>42184</v>
      </c>
      <c r="AF87" s="8">
        <f>IF(AE87="","",IF(AE87+1&gt;EOMONTH($C$86,0),"",AE87+1))</f>
        <v>42185</v>
      </c>
      <c r="AG87" s="8" t="str">
        <f>IF(AF87="","",IF(AF87+1&gt;EOMONTH($C$86,0),"",AF87+1))</f>
        <v/>
      </c>
    </row>
    <row r="88" spans="1:34" ht="30" customHeight="1">
      <c r="A88" s="70">
        <f t="shared" si="84"/>
        <v>0</v>
      </c>
      <c r="B88" s="71"/>
      <c r="C88" s="36"/>
      <c r="D88" s="36"/>
      <c r="E88" s="36"/>
      <c r="F88" s="36"/>
      <c r="G88" s="36"/>
      <c r="H88" s="36"/>
      <c r="I88" s="36"/>
      <c r="J88" s="36"/>
      <c r="K88" s="36"/>
      <c r="L88" s="37"/>
      <c r="M88" s="37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40" t="e">
        <f>IF(COUNTIF(#REF!,"*RT")+(COUNTIF(#REF!,"*RT2")/2)=0,"",COUNTIF(#REF!,"*RT")+(COUNTIF(#REF!,"*RT2")/2))</f>
        <v>#REF!</v>
      </c>
    </row>
    <row r="89" spans="1:34" ht="30" customHeight="1">
      <c r="A89" s="70">
        <f t="shared" si="84"/>
        <v>0</v>
      </c>
      <c r="B89" s="71"/>
      <c r="C89" s="36"/>
      <c r="D89" s="36"/>
      <c r="E89" s="36"/>
      <c r="F89" s="36"/>
      <c r="G89" s="36"/>
      <c r="H89" s="36"/>
      <c r="I89" s="36"/>
      <c r="J89" s="36"/>
      <c r="K89" s="36"/>
      <c r="L89" s="37"/>
      <c r="M89" s="37"/>
      <c r="N89" s="36"/>
      <c r="O89" s="36"/>
      <c r="P89" s="36"/>
      <c r="Q89" s="36"/>
      <c r="R89" s="36"/>
      <c r="S89" s="36"/>
      <c r="T89" s="36"/>
      <c r="U89" s="36"/>
      <c r="V89" s="53" t="s">
        <v>45</v>
      </c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41" t="s">
        <v>14</v>
      </c>
    </row>
    <row r="90" spans="1:34" ht="30" customHeight="1">
      <c r="A90" s="70">
        <f t="shared" si="84"/>
        <v>0</v>
      </c>
      <c r="B90" s="71"/>
      <c r="C90" s="36"/>
      <c r="D90" s="36"/>
      <c r="E90" s="36"/>
      <c r="F90" s="36"/>
      <c r="G90" s="36"/>
      <c r="H90" s="36"/>
      <c r="I90" s="36"/>
      <c r="J90" s="36"/>
      <c r="K90" s="36"/>
      <c r="L90" s="37"/>
      <c r="M90" s="37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</row>
    <row r="91" spans="1:34" ht="30" customHeight="1">
      <c r="A91" s="70">
        <f t="shared" si="84"/>
        <v>0</v>
      </c>
      <c r="B91" s="71"/>
      <c r="C91" s="36"/>
      <c r="D91" s="36"/>
      <c r="E91" s="36"/>
      <c r="F91" s="36"/>
      <c r="G91" s="36"/>
      <c r="H91" s="36"/>
      <c r="I91" s="36"/>
      <c r="J91" s="36"/>
      <c r="K91" s="36"/>
      <c r="L91" s="37"/>
      <c r="M91" s="37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</row>
    <row r="92" spans="1:34" ht="30" customHeight="1">
      <c r="A92" s="70">
        <f t="shared" si="84"/>
        <v>0</v>
      </c>
      <c r="B92" s="71"/>
      <c r="C92" s="36"/>
      <c r="D92" s="36"/>
      <c r="E92" s="36"/>
      <c r="F92" s="36"/>
      <c r="G92" s="36"/>
      <c r="H92" s="36"/>
      <c r="I92" s="36"/>
      <c r="J92" s="36"/>
      <c r="K92" s="36"/>
      <c r="L92" s="37"/>
      <c r="M92" s="37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</row>
    <row r="93" spans="1:34" ht="30" customHeight="1">
      <c r="A93" s="70">
        <f t="shared" si="84"/>
        <v>0</v>
      </c>
      <c r="B93" s="71"/>
      <c r="C93" s="36"/>
      <c r="D93" s="36"/>
      <c r="E93" s="36"/>
      <c r="F93" s="36"/>
      <c r="G93" s="36"/>
      <c r="H93" s="36"/>
      <c r="I93" s="36"/>
      <c r="J93" s="36"/>
      <c r="K93" s="36"/>
      <c r="L93" s="37"/>
      <c r="M93" s="37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</row>
    <row r="94" spans="1:34" ht="30" customHeight="1">
      <c r="A94" s="70">
        <f t="shared" si="84"/>
        <v>0</v>
      </c>
      <c r="B94" s="71"/>
      <c r="C94" s="36"/>
      <c r="D94" s="36"/>
      <c r="E94" s="36"/>
      <c r="F94" s="36"/>
      <c r="G94" s="36"/>
      <c r="H94" s="36"/>
      <c r="I94" s="36"/>
      <c r="J94" s="36"/>
      <c r="K94" s="36"/>
      <c r="L94" s="37"/>
      <c r="M94" s="37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</row>
    <row r="95" spans="1:34" ht="30" customHeight="1">
      <c r="A95" s="70">
        <f t="shared" si="84"/>
        <v>0</v>
      </c>
      <c r="B95" s="71"/>
      <c r="C95" s="36"/>
      <c r="D95" s="36"/>
      <c r="E95" s="36"/>
      <c r="F95" s="36"/>
      <c r="G95" s="36"/>
      <c r="H95" s="36"/>
      <c r="I95" s="36"/>
      <c r="J95" s="36"/>
      <c r="K95" s="36"/>
      <c r="L95" s="37"/>
      <c r="M95" s="37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</row>
    <row r="96" spans="1:34" ht="30" customHeight="1">
      <c r="A96" s="70">
        <f t="shared" si="84"/>
        <v>0</v>
      </c>
      <c r="B96" s="71"/>
      <c r="C96" s="36"/>
      <c r="D96" s="36"/>
      <c r="E96" s="36"/>
      <c r="F96" s="36"/>
      <c r="G96" s="36"/>
      <c r="H96" s="36"/>
      <c r="I96" s="36"/>
      <c r="J96" s="36"/>
      <c r="K96" s="36"/>
      <c r="L96" s="37"/>
      <c r="M96" s="37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</row>
    <row r="97" spans="1:34" ht="30" customHeight="1">
      <c r="A97" s="70">
        <f t="shared" si="84"/>
        <v>0</v>
      </c>
      <c r="B97" s="71"/>
      <c r="C97" s="36"/>
      <c r="D97" s="36"/>
      <c r="E97" s="36"/>
      <c r="F97" s="36"/>
      <c r="G97" s="36"/>
      <c r="H97" s="36"/>
      <c r="I97" s="36"/>
      <c r="J97" s="36"/>
      <c r="K97" s="36"/>
      <c r="L97" s="37"/>
      <c r="M97" s="37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</row>
    <row r="98" spans="1:34" ht="30" customHeight="1">
      <c r="A98" s="70">
        <f t="shared" si="84"/>
        <v>0</v>
      </c>
      <c r="B98" s="71"/>
      <c r="C98" s="36"/>
      <c r="D98" s="36"/>
      <c r="E98" s="36"/>
      <c r="F98" s="36"/>
      <c r="G98" s="36"/>
      <c r="H98" s="36"/>
      <c r="I98" s="36"/>
      <c r="J98" s="36"/>
      <c r="K98" s="36"/>
      <c r="L98" s="37"/>
      <c r="M98" s="37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</row>
    <row r="99" spans="1:34" ht="2.25" customHeight="1">
      <c r="A99" s="73"/>
      <c r="B99" s="73"/>
      <c r="C99" s="42"/>
      <c r="D99" s="42"/>
      <c r="E99" s="43"/>
      <c r="F99" s="43"/>
      <c r="G99" s="44"/>
      <c r="H99" s="44"/>
      <c r="I99" s="45"/>
      <c r="J99" s="45"/>
      <c r="K99" s="46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</row>
    <row r="100" spans="1:34" ht="16.5" customHeight="1">
      <c r="A100" s="73"/>
      <c r="B100" s="73"/>
      <c r="C100" s="45"/>
      <c r="D100" s="45"/>
      <c r="E100" s="80"/>
      <c r="F100" s="80"/>
      <c r="G100" s="80"/>
      <c r="H100" s="80"/>
      <c r="I100" s="80"/>
      <c r="J100" s="48"/>
      <c r="K100" s="48"/>
      <c r="L100" s="48"/>
      <c r="M100" s="81"/>
      <c r="N100" s="81"/>
      <c r="O100" s="81"/>
      <c r="P100" s="81"/>
      <c r="Q100" s="81"/>
      <c r="R100" s="48"/>
      <c r="S100" s="46"/>
      <c r="T100" s="46"/>
      <c r="U100" s="56"/>
      <c r="V100" s="57"/>
      <c r="W100" s="57"/>
      <c r="X100" s="57"/>
      <c r="Y100" s="57"/>
      <c r="Z100" s="57"/>
      <c r="AA100" s="57"/>
      <c r="AB100" s="45"/>
      <c r="AC100" s="45"/>
      <c r="AD100" s="77"/>
      <c r="AE100" s="77"/>
      <c r="AF100" s="77"/>
      <c r="AG100" s="77"/>
      <c r="AH100" s="77"/>
    </row>
    <row r="101" spans="1:34" ht="16.5" customHeight="1">
      <c r="A101" s="73"/>
      <c r="B101" s="73"/>
      <c r="C101" s="45"/>
      <c r="D101" s="45"/>
      <c r="E101" s="49"/>
      <c r="F101" s="49"/>
      <c r="G101" s="49"/>
      <c r="H101" s="49"/>
      <c r="I101" s="49"/>
      <c r="J101" s="48"/>
      <c r="K101" s="48"/>
      <c r="L101" s="48"/>
      <c r="M101" s="49"/>
      <c r="N101" s="49"/>
      <c r="O101" s="49"/>
      <c r="P101" s="49"/>
      <c r="Q101" s="49"/>
      <c r="R101" s="48"/>
      <c r="S101" s="46"/>
      <c r="T101" s="46"/>
      <c r="U101" s="55">
        <v>0</v>
      </c>
      <c r="V101" s="57"/>
      <c r="W101" s="57"/>
      <c r="X101" s="57"/>
      <c r="Y101" s="57"/>
      <c r="Z101" s="60"/>
      <c r="AA101" s="61"/>
      <c r="AB101" s="45"/>
      <c r="AC101" s="45"/>
      <c r="AD101" s="78" t="s">
        <v>36</v>
      </c>
      <c r="AE101" s="78"/>
      <c r="AF101" s="78"/>
    </row>
    <row r="102" spans="1:34" ht="16.5" customHeight="1">
      <c r="A102" s="73"/>
      <c r="B102" s="73"/>
      <c r="C102" s="45"/>
      <c r="D102" s="45"/>
      <c r="E102" s="80"/>
      <c r="F102" s="80"/>
      <c r="G102" s="80"/>
      <c r="H102" s="80"/>
      <c r="I102" s="80"/>
      <c r="J102" s="48"/>
      <c r="K102" s="47"/>
      <c r="L102" s="48"/>
      <c r="M102" s="80"/>
      <c r="N102" s="80"/>
      <c r="O102" s="80"/>
      <c r="P102" s="80"/>
      <c r="Q102" s="80"/>
      <c r="R102" s="48"/>
      <c r="S102" s="46"/>
      <c r="T102" s="46"/>
      <c r="U102" s="56">
        <f>U85</f>
        <v>0</v>
      </c>
      <c r="V102" s="57"/>
      <c r="W102" s="57"/>
      <c r="X102" s="57"/>
      <c r="Y102" s="57"/>
      <c r="Z102" s="57"/>
      <c r="AA102" s="57"/>
      <c r="AB102" s="45"/>
      <c r="AC102" s="50"/>
      <c r="AD102" s="86">
        <f ca="1">NOW()</f>
        <v>42307.799030555558</v>
      </c>
      <c r="AE102" s="86"/>
      <c r="AF102" s="86"/>
    </row>
    <row r="103" spans="1:34" s="39" customFormat="1" ht="30" customHeight="1">
      <c r="A103" s="74">
        <f>An</f>
        <v>2015</v>
      </c>
      <c r="B103" s="74"/>
      <c r="C103" s="75">
        <f>DATE(An,7,1)</f>
        <v>42186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</row>
    <row r="104" spans="1:34" ht="30" customHeight="1">
      <c r="A104" s="76" t="str">
        <f>A2</f>
        <v>Planning Marbrerie</v>
      </c>
      <c r="B104" s="76"/>
      <c r="C104" s="8">
        <f>C103</f>
        <v>42186</v>
      </c>
      <c r="D104" s="8">
        <f>C104+1</f>
        <v>42187</v>
      </c>
      <c r="E104" s="8">
        <f t="shared" ref="E104" si="111">D104+1</f>
        <v>42188</v>
      </c>
      <c r="F104" s="8">
        <f t="shared" ref="F104" si="112">E104+1</f>
        <v>42189</v>
      </c>
      <c r="G104" s="8">
        <f t="shared" ref="G104" si="113">F104+1</f>
        <v>42190</v>
      </c>
      <c r="H104" s="8">
        <f t="shared" ref="H104" si="114">G104+1</f>
        <v>42191</v>
      </c>
      <c r="I104" s="8">
        <f t="shared" ref="I104" si="115">H104+1</f>
        <v>42192</v>
      </c>
      <c r="J104" s="8">
        <f t="shared" ref="J104" si="116">I104+1</f>
        <v>42193</v>
      </c>
      <c r="K104" s="8">
        <f t="shared" ref="K104" si="117">J104+1</f>
        <v>42194</v>
      </c>
      <c r="L104" s="8">
        <f t="shared" ref="L104" si="118">K104+1</f>
        <v>42195</v>
      </c>
      <c r="M104" s="8">
        <f t="shared" ref="M104" si="119">L104+1</f>
        <v>42196</v>
      </c>
      <c r="N104" s="8">
        <f t="shared" ref="N104" si="120">M104+1</f>
        <v>42197</v>
      </c>
      <c r="O104" s="8">
        <f t="shared" ref="O104" si="121">N104+1</f>
        <v>42198</v>
      </c>
      <c r="P104" s="8">
        <f t="shared" ref="P104" si="122">O104+1</f>
        <v>42199</v>
      </c>
      <c r="Q104" s="8">
        <f t="shared" ref="Q104" si="123">P104+1</f>
        <v>42200</v>
      </c>
      <c r="R104" s="8">
        <f t="shared" ref="R104" si="124">Q104+1</f>
        <v>42201</v>
      </c>
      <c r="S104" s="8">
        <f t="shared" ref="S104" si="125">R104+1</f>
        <v>42202</v>
      </c>
      <c r="T104" s="8">
        <f t="shared" ref="T104" si="126">S104+1</f>
        <v>42203</v>
      </c>
      <c r="U104" s="8">
        <f t="shared" ref="U104" si="127">T104+1</f>
        <v>42204</v>
      </c>
      <c r="V104" s="8">
        <f t="shared" ref="V104" si="128">U104+1</f>
        <v>42205</v>
      </c>
      <c r="W104" s="8">
        <f t="shared" ref="W104" si="129">V104+1</f>
        <v>42206</v>
      </c>
      <c r="X104" s="8">
        <f t="shared" ref="X104" si="130">W104+1</f>
        <v>42207</v>
      </c>
      <c r="Y104" s="8">
        <f t="shared" ref="Y104" si="131">X104+1</f>
        <v>42208</v>
      </c>
      <c r="Z104" s="8">
        <f t="shared" ref="Z104" si="132">Y104+1</f>
        <v>42209</v>
      </c>
      <c r="AA104" s="8">
        <f t="shared" ref="AA104" si="133">Z104+1</f>
        <v>42210</v>
      </c>
      <c r="AB104" s="8">
        <f t="shared" ref="AB104" si="134">AA104+1</f>
        <v>42211</v>
      </c>
      <c r="AC104" s="8">
        <f t="shared" ref="AC104" si="135">AB104+1</f>
        <v>42212</v>
      </c>
      <c r="AD104" s="8">
        <f t="shared" ref="AD104" si="136">AC104+1</f>
        <v>42213</v>
      </c>
      <c r="AE104" s="8">
        <f>IF(AD104+1&gt;EOMONTH(C103,0),"",AD104+1)</f>
        <v>42214</v>
      </c>
      <c r="AF104" s="8">
        <f>IF(AE104="","",IF(AE104+1&gt;EOMONTH($C$103,0),"",AE104+1))</f>
        <v>42215</v>
      </c>
      <c r="AG104" s="8">
        <f>IF(AF104="","",IF(AF104+1&gt;EOMONTH($C$103,0),"",AF104+1))</f>
        <v>42216</v>
      </c>
    </row>
    <row r="105" spans="1:34" ht="30" customHeight="1">
      <c r="A105" s="70">
        <f>A88</f>
        <v>0</v>
      </c>
      <c r="B105" s="71"/>
      <c r="C105" s="66"/>
      <c r="D105" s="66"/>
      <c r="E105" s="66"/>
      <c r="F105" s="66"/>
      <c r="G105" s="66"/>
      <c r="H105" s="66"/>
      <c r="I105" s="66"/>
      <c r="J105" s="68" t="s">
        <v>44</v>
      </c>
      <c r="K105" s="66"/>
      <c r="L105" s="66"/>
      <c r="M105" s="66"/>
      <c r="N105" s="66"/>
      <c r="O105" s="66"/>
      <c r="P105" s="66"/>
      <c r="Q105" s="66"/>
      <c r="R105" s="66"/>
      <c r="S105" s="66"/>
      <c r="T105" s="94" t="s">
        <v>45</v>
      </c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</row>
    <row r="106" spans="1:34" ht="30" customHeight="1">
      <c r="A106" s="70">
        <f t="shared" ref="A106:A115" si="137">A21</f>
        <v>0</v>
      </c>
      <c r="B106" s="71"/>
      <c r="C106" s="36"/>
      <c r="D106" s="36"/>
      <c r="E106" s="36"/>
      <c r="F106" s="36"/>
      <c r="G106" s="36"/>
      <c r="H106" s="36"/>
      <c r="I106" s="36"/>
      <c r="J106" s="36"/>
      <c r="K106" s="36"/>
      <c r="L106" s="37"/>
      <c r="M106" s="37"/>
      <c r="N106" s="36"/>
      <c r="O106" s="36"/>
      <c r="P106" s="36"/>
      <c r="Q106" s="36"/>
      <c r="R106" s="36"/>
      <c r="S106" s="36"/>
      <c r="T106" s="36" t="s">
        <v>45</v>
      </c>
      <c r="U106" s="36" t="s">
        <v>45</v>
      </c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</row>
    <row r="107" spans="1:34" ht="30" customHeight="1">
      <c r="A107" s="70">
        <f t="shared" si="137"/>
        <v>0</v>
      </c>
      <c r="B107" s="71"/>
      <c r="C107" s="36"/>
      <c r="D107" s="36"/>
      <c r="E107" s="36"/>
      <c r="F107" s="36"/>
      <c r="G107" s="36"/>
      <c r="H107" s="36"/>
      <c r="I107" s="36"/>
      <c r="J107" s="36"/>
      <c r="K107" s="36"/>
      <c r="L107" s="37"/>
      <c r="M107" s="37"/>
      <c r="N107" s="36"/>
      <c r="O107" s="36"/>
      <c r="P107" s="36"/>
      <c r="Q107" s="36"/>
      <c r="R107" s="36"/>
      <c r="S107" s="36"/>
      <c r="T107" s="36" t="s">
        <v>45</v>
      </c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</row>
    <row r="108" spans="1:34" ht="30" customHeight="1">
      <c r="A108" s="70">
        <f t="shared" si="137"/>
        <v>0</v>
      </c>
      <c r="B108" s="71"/>
      <c r="C108" s="36"/>
      <c r="D108" s="36"/>
      <c r="E108" s="36"/>
      <c r="F108" s="36"/>
      <c r="G108" s="36"/>
      <c r="H108" s="36"/>
      <c r="I108" s="36"/>
      <c r="J108" s="36"/>
      <c r="K108" s="36"/>
      <c r="L108" s="37"/>
      <c r="M108" s="37"/>
      <c r="N108" s="36"/>
      <c r="O108" s="36"/>
      <c r="P108" s="36"/>
      <c r="Q108" s="36"/>
      <c r="R108" s="36"/>
      <c r="S108" s="36"/>
      <c r="T108" s="53" t="s">
        <v>45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</row>
    <row r="109" spans="1:34" ht="30" customHeight="1">
      <c r="A109" s="70">
        <f t="shared" si="137"/>
        <v>0</v>
      </c>
      <c r="B109" s="71"/>
      <c r="C109" s="36"/>
      <c r="D109" s="36"/>
      <c r="E109" s="36"/>
      <c r="F109" s="36"/>
      <c r="G109" s="36"/>
      <c r="H109" s="36"/>
      <c r="I109" s="36"/>
      <c r="J109" s="36"/>
      <c r="K109" s="36"/>
      <c r="L109" s="37"/>
      <c r="M109" s="37"/>
      <c r="N109" s="36"/>
      <c r="O109" s="36"/>
      <c r="P109" s="36"/>
      <c r="Q109" s="36"/>
      <c r="R109" s="53" t="s">
        <v>45</v>
      </c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</row>
    <row r="110" spans="1:34" ht="30" customHeight="1">
      <c r="A110" s="70">
        <f t="shared" si="137"/>
        <v>0</v>
      </c>
      <c r="B110" s="71"/>
      <c r="C110" s="36"/>
      <c r="D110" s="36"/>
      <c r="E110" s="36"/>
      <c r="F110" s="36"/>
      <c r="G110" s="36"/>
      <c r="H110" s="36"/>
      <c r="I110" s="36"/>
      <c r="J110" s="36"/>
      <c r="K110" s="36"/>
      <c r="L110" s="37"/>
      <c r="M110" s="37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</row>
    <row r="111" spans="1:34" ht="30" customHeight="1">
      <c r="A111" s="70">
        <f t="shared" si="137"/>
        <v>0</v>
      </c>
      <c r="B111" s="71"/>
      <c r="C111" s="36"/>
      <c r="D111" s="36"/>
      <c r="E111" s="36"/>
      <c r="F111" s="36"/>
      <c r="G111" s="36"/>
      <c r="H111" s="36"/>
      <c r="I111" s="36"/>
      <c r="J111" s="36"/>
      <c r="K111" s="36"/>
      <c r="L111" s="37"/>
      <c r="M111" s="37"/>
      <c r="N111" s="36"/>
      <c r="O111" s="36"/>
      <c r="P111" s="36"/>
      <c r="Q111" s="36"/>
      <c r="R111" s="53" t="s">
        <v>45</v>
      </c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</row>
    <row r="112" spans="1:34" ht="30" customHeight="1">
      <c r="A112" s="70">
        <f t="shared" si="137"/>
        <v>0</v>
      </c>
      <c r="B112" s="71"/>
      <c r="C112" s="36"/>
      <c r="D112" s="36"/>
      <c r="E112" s="36"/>
      <c r="F112" s="36"/>
      <c r="G112" s="36"/>
      <c r="H112" s="36"/>
      <c r="I112" s="36"/>
      <c r="J112" s="36"/>
      <c r="K112" s="36"/>
      <c r="L112" s="37"/>
      <c r="M112" s="37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</row>
    <row r="113" spans="1:33" ht="30" customHeight="1">
      <c r="A113" s="70">
        <f t="shared" si="137"/>
        <v>0</v>
      </c>
      <c r="B113" s="71"/>
      <c r="C113" s="36"/>
      <c r="D113" s="36"/>
      <c r="E113" s="36"/>
      <c r="F113" s="36"/>
      <c r="G113" s="36"/>
      <c r="H113" s="36"/>
      <c r="I113" s="36"/>
      <c r="J113" s="36"/>
      <c r="K113" s="36"/>
      <c r="L113" s="37"/>
      <c r="M113" s="37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</row>
    <row r="114" spans="1:33" ht="30" customHeight="1">
      <c r="A114" s="70">
        <f t="shared" si="137"/>
        <v>0</v>
      </c>
      <c r="B114" s="71"/>
      <c r="C114" s="36"/>
      <c r="D114" s="36"/>
      <c r="E114" s="36"/>
      <c r="F114" s="36"/>
      <c r="G114" s="36"/>
      <c r="H114" s="36"/>
      <c r="I114" s="36"/>
      <c r="J114" s="36"/>
      <c r="K114" s="36"/>
      <c r="L114" s="37"/>
      <c r="M114" s="37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</row>
    <row r="115" spans="1:33" ht="30" customHeight="1">
      <c r="A115" s="70">
        <f t="shared" si="137"/>
        <v>0</v>
      </c>
      <c r="B115" s="71"/>
      <c r="C115" s="36"/>
      <c r="D115" s="36"/>
      <c r="E115" s="36"/>
      <c r="F115" s="36"/>
      <c r="G115" s="36"/>
      <c r="H115" s="36"/>
      <c r="I115" s="36"/>
      <c r="J115" s="36"/>
      <c r="K115" s="36"/>
      <c r="L115" s="37"/>
      <c r="M115" s="37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</row>
    <row r="116" spans="1:33" ht="3" customHeight="1"/>
    <row r="117" spans="1:33">
      <c r="AD117" s="78" t="s">
        <v>36</v>
      </c>
      <c r="AE117" s="78"/>
      <c r="AF117" s="78"/>
      <c r="AG117" s="65"/>
    </row>
    <row r="118" spans="1:33">
      <c r="AD118" s="79">
        <f ca="1">NOW()</f>
        <v>42307.799030555558</v>
      </c>
      <c r="AE118" s="79"/>
      <c r="AF118" s="79"/>
      <c r="AG118" s="86"/>
    </row>
    <row r="120" spans="1:33" ht="30" customHeight="1">
      <c r="A120" s="74">
        <f>An</f>
        <v>2015</v>
      </c>
      <c r="B120" s="74"/>
      <c r="C120" s="75">
        <f>DATE(An,8,1)</f>
        <v>42217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</row>
    <row r="121" spans="1:33" ht="30" customHeight="1">
      <c r="A121" s="76" t="str">
        <f>A2</f>
        <v>Planning Marbrerie</v>
      </c>
      <c r="B121" s="76"/>
      <c r="C121" s="8">
        <f>C120</f>
        <v>42217</v>
      </c>
      <c r="D121" s="8">
        <f>C121+1</f>
        <v>42218</v>
      </c>
      <c r="E121" s="8">
        <f t="shared" ref="E121" si="138">D121+1</f>
        <v>42219</v>
      </c>
      <c r="F121" s="8">
        <f t="shared" ref="F121" si="139">E121+1</f>
        <v>42220</v>
      </c>
      <c r="G121" s="8">
        <f t="shared" ref="G121" si="140">F121+1</f>
        <v>42221</v>
      </c>
      <c r="H121" s="8">
        <f t="shared" ref="H121" si="141">G121+1</f>
        <v>42222</v>
      </c>
      <c r="I121" s="8">
        <f t="shared" ref="I121" si="142">H121+1</f>
        <v>42223</v>
      </c>
      <c r="J121" s="8">
        <f t="shared" ref="J121" si="143">I121+1</f>
        <v>42224</v>
      </c>
      <c r="K121" s="8">
        <f t="shared" ref="K121" si="144">J121+1</f>
        <v>42225</v>
      </c>
      <c r="L121" s="8">
        <f t="shared" ref="L121" si="145">K121+1</f>
        <v>42226</v>
      </c>
      <c r="M121" s="8">
        <f t="shared" ref="M121" si="146">L121+1</f>
        <v>42227</v>
      </c>
      <c r="N121" s="8">
        <f t="shared" ref="N121" si="147">M121+1</f>
        <v>42228</v>
      </c>
      <c r="O121" s="8">
        <f t="shared" ref="O121" si="148">N121+1</f>
        <v>42229</v>
      </c>
      <c r="P121" s="8">
        <f t="shared" ref="P121" si="149">O121+1</f>
        <v>42230</v>
      </c>
      <c r="Q121" s="8">
        <f t="shared" ref="Q121" si="150">P121+1</f>
        <v>42231</v>
      </c>
      <c r="R121" s="8">
        <f t="shared" ref="R121" si="151">Q121+1</f>
        <v>42232</v>
      </c>
      <c r="S121" s="8">
        <f t="shared" ref="S121" si="152">R121+1</f>
        <v>42233</v>
      </c>
      <c r="T121" s="8">
        <f t="shared" ref="T121" si="153">S121+1</f>
        <v>42234</v>
      </c>
      <c r="U121" s="8">
        <f t="shared" ref="U121" si="154">T121+1</f>
        <v>42235</v>
      </c>
      <c r="V121" s="8">
        <f t="shared" ref="V121" si="155">U121+1</f>
        <v>42236</v>
      </c>
      <c r="W121" s="8">
        <f t="shared" ref="W121" si="156">V121+1</f>
        <v>42237</v>
      </c>
      <c r="X121" s="8">
        <f t="shared" ref="X121" si="157">W121+1</f>
        <v>42238</v>
      </c>
      <c r="Y121" s="8">
        <f t="shared" ref="Y121" si="158">X121+1</f>
        <v>42239</v>
      </c>
      <c r="Z121" s="8">
        <f t="shared" ref="Z121" si="159">Y121+1</f>
        <v>42240</v>
      </c>
      <c r="AA121" s="8">
        <f t="shared" ref="AA121" si="160">Z121+1</f>
        <v>42241</v>
      </c>
      <c r="AB121" s="8">
        <f t="shared" ref="AB121" si="161">AA121+1</f>
        <v>42242</v>
      </c>
      <c r="AC121" s="8">
        <f t="shared" ref="AC121" si="162">AB121+1</f>
        <v>42243</v>
      </c>
      <c r="AD121" s="8">
        <f t="shared" ref="AD121" si="163">AC121+1</f>
        <v>42244</v>
      </c>
      <c r="AE121" s="8">
        <f>IF(AD121+1&gt;EOMONTH(C120,0),"",AD121+1)</f>
        <v>42245</v>
      </c>
      <c r="AF121" s="8">
        <f>IF(AE121="","",IF(AE121+1&gt;EOMONTH($C$120,0),"",AE121+1))</f>
        <v>42246</v>
      </c>
      <c r="AG121" s="8">
        <f>IF(AF121="","",IF(AF121+1&gt;EOMONTH($C$120,0),"",AF121+1))</f>
        <v>42247</v>
      </c>
    </row>
    <row r="122" spans="1:33" ht="30" customHeight="1">
      <c r="A122" s="70">
        <f>A105</f>
        <v>0</v>
      </c>
      <c r="B122" s="71"/>
      <c r="C122" s="66"/>
      <c r="D122" s="66"/>
      <c r="E122" s="66"/>
      <c r="F122" s="66"/>
      <c r="G122" s="66"/>
      <c r="H122" s="66"/>
      <c r="I122" s="66"/>
      <c r="J122" s="68" t="s">
        <v>44</v>
      </c>
      <c r="K122" s="66"/>
      <c r="L122" s="68" t="s">
        <v>44</v>
      </c>
      <c r="M122" s="66"/>
      <c r="N122" s="68" t="s">
        <v>44</v>
      </c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6"/>
      <c r="AG122" s="66"/>
    </row>
    <row r="123" spans="1:33" ht="30" customHeight="1">
      <c r="A123" s="70">
        <f t="shared" ref="A123:A132" si="164">A38</f>
        <v>0</v>
      </c>
      <c r="B123" s="71"/>
      <c r="C123" s="36"/>
      <c r="D123" s="36"/>
      <c r="E123" s="36"/>
      <c r="F123" s="36"/>
      <c r="G123" s="36"/>
      <c r="H123" s="36"/>
      <c r="I123" s="36"/>
      <c r="J123" s="36"/>
      <c r="K123" s="36"/>
      <c r="L123" s="37"/>
      <c r="M123" s="37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</row>
    <row r="124" spans="1:33" ht="30" customHeight="1">
      <c r="A124" s="70">
        <f t="shared" si="164"/>
        <v>0</v>
      </c>
      <c r="B124" s="71"/>
      <c r="C124" s="36"/>
      <c r="D124" s="36"/>
      <c r="E124" s="36"/>
      <c r="F124" s="36"/>
      <c r="G124" s="36"/>
      <c r="H124" s="36"/>
      <c r="I124" s="36"/>
      <c r="J124" s="36"/>
      <c r="K124" s="36"/>
      <c r="L124" s="37"/>
      <c r="M124" s="37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</row>
    <row r="125" spans="1:33" ht="30" customHeight="1">
      <c r="A125" s="70">
        <f t="shared" si="164"/>
        <v>0</v>
      </c>
      <c r="B125" s="71"/>
      <c r="C125" s="36"/>
      <c r="D125" s="36"/>
      <c r="E125" s="36"/>
      <c r="F125" s="36"/>
      <c r="G125" s="36"/>
      <c r="H125" s="36"/>
      <c r="I125" s="36"/>
      <c r="J125" s="36"/>
      <c r="K125" s="36"/>
      <c r="L125" s="37"/>
      <c r="M125" s="37"/>
      <c r="N125" s="36"/>
      <c r="O125" s="36"/>
      <c r="P125" s="36"/>
      <c r="Q125" s="36"/>
      <c r="R125" s="53" t="s">
        <v>45</v>
      </c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</row>
    <row r="126" spans="1:33" ht="30" customHeight="1">
      <c r="A126" s="70">
        <f t="shared" si="164"/>
        <v>0</v>
      </c>
      <c r="B126" s="71"/>
      <c r="C126" s="36"/>
      <c r="D126" s="36"/>
      <c r="E126" s="36"/>
      <c r="F126" s="36"/>
      <c r="G126" s="36"/>
      <c r="H126" s="36"/>
      <c r="I126" s="36"/>
      <c r="J126" s="36"/>
      <c r="K126" s="36"/>
      <c r="L126" s="37"/>
      <c r="M126" s="37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</row>
    <row r="127" spans="1:33" ht="30" customHeight="1">
      <c r="A127" s="70">
        <f t="shared" si="164"/>
        <v>0</v>
      </c>
      <c r="B127" s="71"/>
      <c r="C127" s="36"/>
      <c r="D127" s="36"/>
      <c r="E127" s="36"/>
      <c r="F127" s="36"/>
      <c r="G127" s="36"/>
      <c r="H127" s="36"/>
      <c r="I127" s="36"/>
      <c r="J127" s="36"/>
      <c r="K127" s="36"/>
      <c r="L127" s="37"/>
      <c r="M127" s="37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</row>
    <row r="128" spans="1:33" ht="30" customHeight="1">
      <c r="A128" s="70">
        <f t="shared" si="164"/>
        <v>0</v>
      </c>
      <c r="B128" s="71"/>
      <c r="C128" s="36"/>
      <c r="D128" s="36"/>
      <c r="E128" s="36"/>
      <c r="F128" s="36"/>
      <c r="G128" s="36"/>
      <c r="H128" s="36"/>
      <c r="I128" s="36"/>
      <c r="J128" s="36"/>
      <c r="K128" s="36"/>
      <c r="L128" s="37"/>
      <c r="M128" s="37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</row>
    <row r="129" spans="1:33" ht="30" customHeight="1">
      <c r="A129" s="70">
        <f t="shared" si="164"/>
        <v>0</v>
      </c>
      <c r="B129" s="71"/>
      <c r="C129" s="36"/>
      <c r="D129" s="36"/>
      <c r="E129" s="36"/>
      <c r="F129" s="36"/>
      <c r="G129" s="36"/>
      <c r="H129" s="36"/>
      <c r="I129" s="36"/>
      <c r="J129" s="36"/>
      <c r="K129" s="36"/>
      <c r="L129" s="37"/>
      <c r="M129" s="37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</row>
    <row r="130" spans="1:33" ht="30" customHeight="1">
      <c r="A130" s="70">
        <f t="shared" si="164"/>
        <v>0</v>
      </c>
      <c r="B130" s="71"/>
      <c r="C130" s="36"/>
      <c r="D130" s="36"/>
      <c r="E130" s="36"/>
      <c r="F130" s="36"/>
      <c r="G130" s="36"/>
      <c r="H130" s="36"/>
      <c r="I130" s="36"/>
      <c r="J130" s="36"/>
      <c r="K130" s="36"/>
      <c r="L130" s="37"/>
      <c r="M130" s="37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</row>
    <row r="131" spans="1:33" ht="30" customHeight="1">
      <c r="A131" s="70">
        <f t="shared" si="164"/>
        <v>0</v>
      </c>
      <c r="B131" s="71"/>
      <c r="C131" s="36"/>
      <c r="D131" s="36"/>
      <c r="E131" s="36"/>
      <c r="F131" s="36"/>
      <c r="G131" s="36"/>
      <c r="H131" s="36"/>
      <c r="I131" s="36"/>
      <c r="J131" s="36"/>
      <c r="K131" s="36"/>
      <c r="L131" s="37"/>
      <c r="M131" s="37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</row>
    <row r="132" spans="1:33" ht="30" customHeight="1">
      <c r="A132" s="70">
        <f t="shared" si="164"/>
        <v>0</v>
      </c>
      <c r="B132" s="71"/>
      <c r="C132" s="36"/>
      <c r="D132" s="36"/>
      <c r="E132" s="36"/>
      <c r="F132" s="36"/>
      <c r="G132" s="36"/>
      <c r="H132" s="36"/>
      <c r="I132" s="36"/>
      <c r="J132" s="36"/>
      <c r="K132" s="36"/>
      <c r="L132" s="37"/>
      <c r="M132" s="37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</row>
    <row r="133" spans="1:33" ht="3" customHeight="1"/>
    <row r="135" spans="1:33">
      <c r="AD135" s="78" t="s">
        <v>36</v>
      </c>
      <c r="AE135" s="78"/>
      <c r="AF135" s="78"/>
      <c r="AG135" s="65"/>
    </row>
    <row r="136" spans="1:33">
      <c r="AD136" s="79">
        <f ca="1">NOW()</f>
        <v>42307.799030555558</v>
      </c>
      <c r="AE136" s="79"/>
      <c r="AF136" s="79"/>
      <c r="AG136" s="86"/>
    </row>
    <row r="137" spans="1:33" ht="30" customHeight="1">
      <c r="A137" s="74">
        <f>An</f>
        <v>2015</v>
      </c>
      <c r="B137" s="74"/>
      <c r="C137" s="75">
        <f>DATE(An,9,1)</f>
        <v>42248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</row>
    <row r="138" spans="1:33" ht="30" customHeight="1">
      <c r="A138" s="76" t="str">
        <f>A2</f>
        <v>Planning Marbrerie</v>
      </c>
      <c r="B138" s="76"/>
      <c r="C138" s="8">
        <f>C137</f>
        <v>42248</v>
      </c>
      <c r="D138" s="8">
        <f>C138+1</f>
        <v>42249</v>
      </c>
      <c r="E138" s="8">
        <f t="shared" ref="E138" si="165">D138+1</f>
        <v>42250</v>
      </c>
      <c r="F138" s="8">
        <f t="shared" ref="F138" si="166">E138+1</f>
        <v>42251</v>
      </c>
      <c r="G138" s="8">
        <f t="shared" ref="G138" si="167">F138+1</f>
        <v>42252</v>
      </c>
      <c r="H138" s="8">
        <f t="shared" ref="H138" si="168">G138+1</f>
        <v>42253</v>
      </c>
      <c r="I138" s="8">
        <f t="shared" ref="I138" si="169">H138+1</f>
        <v>42254</v>
      </c>
      <c r="J138" s="8">
        <f t="shared" ref="J138" si="170">I138+1</f>
        <v>42255</v>
      </c>
      <c r="K138" s="8">
        <f t="shared" ref="K138" si="171">J138+1</f>
        <v>42256</v>
      </c>
      <c r="L138" s="8">
        <f t="shared" ref="L138" si="172">K138+1</f>
        <v>42257</v>
      </c>
      <c r="M138" s="8">
        <f t="shared" ref="M138" si="173">L138+1</f>
        <v>42258</v>
      </c>
      <c r="N138" s="8">
        <f t="shared" ref="N138" si="174">M138+1</f>
        <v>42259</v>
      </c>
      <c r="O138" s="8">
        <f t="shared" ref="O138" si="175">N138+1</f>
        <v>42260</v>
      </c>
      <c r="P138" s="8">
        <f t="shared" ref="P138" si="176">O138+1</f>
        <v>42261</v>
      </c>
      <c r="Q138" s="8">
        <f t="shared" ref="Q138" si="177">P138+1</f>
        <v>42262</v>
      </c>
      <c r="R138" s="8">
        <f t="shared" ref="R138" si="178">Q138+1</f>
        <v>42263</v>
      </c>
      <c r="S138" s="8">
        <f t="shared" ref="S138" si="179">R138+1</f>
        <v>42264</v>
      </c>
      <c r="T138" s="8">
        <f t="shared" ref="T138" si="180">S138+1</f>
        <v>42265</v>
      </c>
      <c r="U138" s="8">
        <f t="shared" ref="U138" si="181">T138+1</f>
        <v>42266</v>
      </c>
      <c r="V138" s="8">
        <f t="shared" ref="V138" si="182">U138+1</f>
        <v>42267</v>
      </c>
      <c r="W138" s="8">
        <f t="shared" ref="W138" si="183">V138+1</f>
        <v>42268</v>
      </c>
      <c r="X138" s="8">
        <f t="shared" ref="X138" si="184">W138+1</f>
        <v>42269</v>
      </c>
      <c r="Y138" s="8">
        <f t="shared" ref="Y138" si="185">X138+1</f>
        <v>42270</v>
      </c>
      <c r="Z138" s="8">
        <f t="shared" ref="Z138" si="186">Y138+1</f>
        <v>42271</v>
      </c>
      <c r="AA138" s="8">
        <f t="shared" ref="AA138" si="187">Z138+1</f>
        <v>42272</v>
      </c>
      <c r="AB138" s="8">
        <f t="shared" ref="AB138" si="188">AA138+1</f>
        <v>42273</v>
      </c>
      <c r="AC138" s="8">
        <f t="shared" ref="AC138" si="189">AB138+1</f>
        <v>42274</v>
      </c>
      <c r="AD138" s="8">
        <f t="shared" ref="AD138" si="190">AC138+1</f>
        <v>42275</v>
      </c>
      <c r="AE138" s="8">
        <f>IF(AD138+1&gt;EOMONTH(C137,0),"",AD138+1)</f>
        <v>42276</v>
      </c>
      <c r="AF138" s="8">
        <f>IF(AE138="","",IF(AE138+1&gt;EOMONTH($C$137,0),"",AE138+1))</f>
        <v>42277</v>
      </c>
      <c r="AG138" s="8" t="str">
        <f>IF(AF138="","",IF(AF138+1&gt;EOMONTH($C$137,0),"",AF138+1))</f>
        <v/>
      </c>
    </row>
    <row r="139" spans="1:33" ht="30" customHeight="1">
      <c r="A139" s="70">
        <f>A122</f>
        <v>0</v>
      </c>
      <c r="B139" s="71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66"/>
      <c r="AE139" s="66"/>
      <c r="AF139" s="66"/>
      <c r="AG139" s="66"/>
    </row>
    <row r="140" spans="1:33" ht="30" customHeight="1">
      <c r="A140" s="70">
        <f t="shared" ref="A140:A149" si="191">A55</f>
        <v>0</v>
      </c>
      <c r="B140" s="71"/>
      <c r="C140" s="36"/>
      <c r="D140" s="36"/>
      <c r="E140" s="36"/>
      <c r="F140" s="36"/>
      <c r="G140" s="36"/>
      <c r="H140" s="36"/>
      <c r="I140" s="36"/>
      <c r="J140" s="36"/>
      <c r="K140" s="36"/>
      <c r="L140" s="37"/>
      <c r="M140" s="37"/>
      <c r="N140" s="36"/>
      <c r="O140" s="36"/>
      <c r="P140" s="36"/>
      <c r="Q140" s="36"/>
      <c r="R140" s="36"/>
      <c r="S140" s="36"/>
      <c r="T140" s="36"/>
      <c r="U140" s="36"/>
      <c r="V140" s="53" t="s">
        <v>45</v>
      </c>
      <c r="W140" s="36"/>
      <c r="X140" s="36"/>
      <c r="Y140" s="36"/>
      <c r="Z140" s="36"/>
      <c r="AA140" s="36"/>
      <c r="AB140" s="36"/>
      <c r="AC140" s="96" t="s">
        <v>40</v>
      </c>
      <c r="AD140" s="36"/>
      <c r="AE140" s="36"/>
      <c r="AF140" s="36"/>
      <c r="AG140" s="36"/>
    </row>
    <row r="141" spans="1:33" ht="30" customHeight="1">
      <c r="A141" s="70">
        <f t="shared" si="191"/>
        <v>0</v>
      </c>
      <c r="B141" s="71"/>
      <c r="C141" s="36"/>
      <c r="D141" s="36"/>
      <c r="E141" s="36"/>
      <c r="F141" s="36"/>
      <c r="G141" s="36"/>
      <c r="H141" s="36"/>
      <c r="I141" s="36"/>
      <c r="J141" s="36"/>
      <c r="K141" s="36"/>
      <c r="L141" s="37"/>
      <c r="M141" s="37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</row>
    <row r="142" spans="1:33" ht="30" customHeight="1">
      <c r="A142" s="70">
        <f t="shared" si="191"/>
        <v>0</v>
      </c>
      <c r="B142" s="71"/>
      <c r="C142" s="36"/>
      <c r="D142" s="36"/>
      <c r="E142" s="36"/>
      <c r="F142" s="36"/>
      <c r="G142" s="36"/>
      <c r="H142" s="36"/>
      <c r="I142" s="36"/>
      <c r="J142" s="36"/>
      <c r="K142" s="36"/>
      <c r="L142" s="37"/>
      <c r="M142" s="37"/>
      <c r="N142" s="36"/>
      <c r="O142" s="36"/>
      <c r="P142" s="36"/>
      <c r="Q142" s="36"/>
      <c r="R142" s="36"/>
      <c r="S142" s="36"/>
      <c r="T142" s="36"/>
      <c r="U142" s="36"/>
      <c r="V142" s="95" t="s">
        <v>46</v>
      </c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</row>
    <row r="143" spans="1:33" ht="30" customHeight="1">
      <c r="A143" s="70">
        <f t="shared" si="191"/>
        <v>0</v>
      </c>
      <c r="B143" s="71"/>
      <c r="C143" s="36"/>
      <c r="D143" s="36"/>
      <c r="E143" s="36"/>
      <c r="F143" s="36"/>
      <c r="G143" s="36"/>
      <c r="H143" s="36"/>
      <c r="I143" s="36"/>
      <c r="J143" s="36"/>
      <c r="K143" s="36"/>
      <c r="L143" s="37"/>
      <c r="M143" s="37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</row>
    <row r="144" spans="1:33" ht="30" customHeight="1">
      <c r="A144" s="70">
        <f t="shared" si="191"/>
        <v>0</v>
      </c>
      <c r="B144" s="71"/>
      <c r="C144" s="36"/>
      <c r="D144" s="36"/>
      <c r="E144" s="36"/>
      <c r="F144" s="36"/>
      <c r="G144" s="36"/>
      <c r="H144" s="36"/>
      <c r="I144" s="36"/>
      <c r="J144" s="36"/>
      <c r="K144" s="36"/>
      <c r="L144" s="37"/>
      <c r="M144" s="37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</row>
    <row r="145" spans="1:33" ht="30" customHeight="1">
      <c r="A145" s="70">
        <f t="shared" si="191"/>
        <v>0</v>
      </c>
      <c r="B145" s="71"/>
      <c r="C145" s="36"/>
      <c r="D145" s="36"/>
      <c r="E145" s="36"/>
      <c r="F145" s="36"/>
      <c r="G145" s="36"/>
      <c r="H145" s="36"/>
      <c r="I145" s="36"/>
      <c r="J145" s="36"/>
      <c r="K145" s="36"/>
      <c r="L145" s="37"/>
      <c r="M145" s="37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</row>
    <row r="146" spans="1:33" ht="30" customHeight="1">
      <c r="A146" s="70">
        <f t="shared" si="191"/>
        <v>0</v>
      </c>
      <c r="B146" s="71"/>
      <c r="C146" s="36"/>
      <c r="D146" s="36"/>
      <c r="E146" s="36"/>
      <c r="F146" s="36"/>
      <c r="G146" s="36"/>
      <c r="H146" s="36"/>
      <c r="I146" s="36"/>
      <c r="J146" s="36"/>
      <c r="K146" s="36"/>
      <c r="L146" s="37"/>
      <c r="M146" s="37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</row>
    <row r="147" spans="1:33" ht="30" customHeight="1">
      <c r="A147" s="70">
        <f t="shared" si="191"/>
        <v>0</v>
      </c>
      <c r="B147" s="71"/>
      <c r="C147" s="36"/>
      <c r="D147" s="36"/>
      <c r="E147" s="36"/>
      <c r="F147" s="36"/>
      <c r="G147" s="36"/>
      <c r="H147" s="36"/>
      <c r="I147" s="36"/>
      <c r="J147" s="36"/>
      <c r="K147" s="36"/>
      <c r="L147" s="37"/>
      <c r="M147" s="37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</row>
    <row r="148" spans="1:33" ht="30" customHeight="1">
      <c r="A148" s="70">
        <f t="shared" si="191"/>
        <v>0</v>
      </c>
      <c r="B148" s="71"/>
      <c r="C148" s="36"/>
      <c r="D148" s="36"/>
      <c r="E148" s="36"/>
      <c r="F148" s="36"/>
      <c r="G148" s="36"/>
      <c r="H148" s="36"/>
      <c r="I148" s="36"/>
      <c r="J148" s="36"/>
      <c r="K148" s="36"/>
      <c r="L148" s="37"/>
      <c r="M148" s="37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</row>
    <row r="149" spans="1:33" ht="30" customHeight="1">
      <c r="A149" s="70">
        <f t="shared" si="191"/>
        <v>0</v>
      </c>
      <c r="B149" s="71"/>
      <c r="C149" s="36"/>
      <c r="D149" s="36"/>
      <c r="E149" s="36"/>
      <c r="F149" s="36"/>
      <c r="G149" s="36"/>
      <c r="H149" s="36"/>
      <c r="I149" s="36"/>
      <c r="J149" s="36"/>
      <c r="K149" s="36"/>
      <c r="L149" s="37"/>
      <c r="M149" s="37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</row>
    <row r="150" spans="1:33" ht="2.25" customHeight="1"/>
    <row r="152" spans="1:33">
      <c r="AD152" s="78" t="s">
        <v>36</v>
      </c>
      <c r="AE152" s="78"/>
      <c r="AF152" s="78"/>
      <c r="AG152" s="65"/>
    </row>
    <row r="153" spans="1:33">
      <c r="AD153" s="79">
        <f ca="1">NOW()</f>
        <v>42307.799030555558</v>
      </c>
      <c r="AE153" s="79"/>
      <c r="AF153" s="79"/>
      <c r="AG153" s="86"/>
    </row>
    <row r="154" spans="1:33" ht="30" customHeight="1">
      <c r="A154" s="74">
        <f>An</f>
        <v>2015</v>
      </c>
      <c r="B154" s="74"/>
      <c r="C154" s="75">
        <f>DATE(An,10,1)</f>
        <v>42278</v>
      </c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</row>
    <row r="155" spans="1:33" ht="30" customHeight="1">
      <c r="A155" s="76" t="str">
        <f>A2</f>
        <v>Planning Marbrerie</v>
      </c>
      <c r="B155" s="76"/>
      <c r="C155" s="8">
        <f>C154</f>
        <v>42278</v>
      </c>
      <c r="D155" s="8">
        <f>C155+1</f>
        <v>42279</v>
      </c>
      <c r="E155" s="8">
        <f t="shared" ref="E155" si="192">D155+1</f>
        <v>42280</v>
      </c>
      <c r="F155" s="8">
        <f t="shared" ref="F155" si="193">E155+1</f>
        <v>42281</v>
      </c>
      <c r="G155" s="8">
        <f t="shared" ref="G155" si="194">F155+1</f>
        <v>42282</v>
      </c>
      <c r="H155" s="8">
        <f t="shared" ref="H155" si="195">G155+1</f>
        <v>42283</v>
      </c>
      <c r="I155" s="8">
        <f t="shared" ref="I155" si="196">H155+1</f>
        <v>42284</v>
      </c>
      <c r="J155" s="8">
        <f t="shared" ref="J155" si="197">I155+1</f>
        <v>42285</v>
      </c>
      <c r="K155" s="8">
        <f t="shared" ref="K155" si="198">J155+1</f>
        <v>42286</v>
      </c>
      <c r="L155" s="8">
        <f t="shared" ref="L155" si="199">K155+1</f>
        <v>42287</v>
      </c>
      <c r="M155" s="8">
        <f t="shared" ref="M155" si="200">L155+1</f>
        <v>42288</v>
      </c>
      <c r="N155" s="8">
        <f t="shared" ref="N155" si="201">M155+1</f>
        <v>42289</v>
      </c>
      <c r="O155" s="8">
        <f t="shared" ref="O155" si="202">N155+1</f>
        <v>42290</v>
      </c>
      <c r="P155" s="8">
        <f t="shared" ref="P155" si="203">O155+1</f>
        <v>42291</v>
      </c>
      <c r="Q155" s="8">
        <f t="shared" ref="Q155" si="204">P155+1</f>
        <v>42292</v>
      </c>
      <c r="R155" s="8">
        <f t="shared" ref="R155" si="205">Q155+1</f>
        <v>42293</v>
      </c>
      <c r="S155" s="8">
        <f t="shared" ref="S155" si="206">R155+1</f>
        <v>42294</v>
      </c>
      <c r="T155" s="8">
        <f t="shared" ref="T155" si="207">S155+1</f>
        <v>42295</v>
      </c>
      <c r="U155" s="8">
        <f t="shared" ref="U155" si="208">T155+1</f>
        <v>42296</v>
      </c>
      <c r="V155" s="8">
        <f t="shared" ref="V155" si="209">U155+1</f>
        <v>42297</v>
      </c>
      <c r="W155" s="8">
        <f t="shared" ref="W155" si="210">V155+1</f>
        <v>42298</v>
      </c>
      <c r="X155" s="8">
        <f t="shared" ref="X155" si="211">W155+1</f>
        <v>42299</v>
      </c>
      <c r="Y155" s="8">
        <f t="shared" ref="Y155" si="212">X155+1</f>
        <v>42300</v>
      </c>
      <c r="Z155" s="8">
        <f t="shared" ref="Z155" si="213">Y155+1</f>
        <v>42301</v>
      </c>
      <c r="AA155" s="8">
        <f t="shared" ref="AA155" si="214">Z155+1</f>
        <v>42302</v>
      </c>
      <c r="AB155" s="8">
        <f t="shared" ref="AB155" si="215">AA155+1</f>
        <v>42303</v>
      </c>
      <c r="AC155" s="8">
        <f t="shared" ref="AC155" si="216">AB155+1</f>
        <v>42304</v>
      </c>
      <c r="AD155" s="8">
        <f t="shared" ref="AD155" si="217">AC155+1</f>
        <v>42305</v>
      </c>
      <c r="AE155" s="8">
        <f>IF(AD155+1&gt;EOMONTH(C154,0),"",AD155+1)</f>
        <v>42306</v>
      </c>
      <c r="AF155" s="8">
        <f>IF(AE155="","",IF(AE155+1&gt;EOMONTH($C$154,0),"",AE155+1))</f>
        <v>42307</v>
      </c>
      <c r="AG155" s="8">
        <f>IF(AF155="","",IF(AF155+1&gt;EOMONTH($C$154,0),"",AF155+1))</f>
        <v>42308</v>
      </c>
    </row>
    <row r="156" spans="1:33" ht="30" customHeight="1">
      <c r="A156" s="70">
        <f>A139</f>
        <v>0</v>
      </c>
      <c r="B156" s="71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</row>
    <row r="157" spans="1:33" ht="30" customHeight="1">
      <c r="A157" s="70">
        <f t="shared" ref="A157:A166" si="218">A72</f>
        <v>0</v>
      </c>
      <c r="B157" s="71"/>
      <c r="C157" s="36"/>
      <c r="D157" s="36"/>
      <c r="E157" s="36"/>
      <c r="F157" s="36"/>
      <c r="G157" s="36"/>
      <c r="H157" s="36"/>
      <c r="I157" s="36"/>
      <c r="J157" s="36"/>
      <c r="K157" s="36"/>
      <c r="L157" s="37"/>
      <c r="M157" s="37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</row>
    <row r="158" spans="1:33" ht="30" customHeight="1">
      <c r="A158" s="70">
        <f t="shared" si="218"/>
        <v>0</v>
      </c>
      <c r="B158" s="71"/>
      <c r="C158" s="36"/>
      <c r="D158" s="36"/>
      <c r="E158" s="36"/>
      <c r="F158" s="36"/>
      <c r="G158" s="36"/>
      <c r="H158" s="36"/>
      <c r="I158" s="36"/>
      <c r="J158" s="36"/>
      <c r="K158" s="36"/>
      <c r="L158" s="37"/>
      <c r="M158" s="37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</row>
    <row r="159" spans="1:33" ht="30" customHeight="1">
      <c r="A159" s="70">
        <f t="shared" si="218"/>
        <v>0</v>
      </c>
      <c r="B159" s="71"/>
      <c r="C159" s="36"/>
      <c r="D159" s="36"/>
      <c r="E159" s="36"/>
      <c r="F159" s="36"/>
      <c r="G159" s="36"/>
      <c r="H159" s="36"/>
      <c r="I159" s="36"/>
      <c r="J159" s="36"/>
      <c r="K159" s="36"/>
      <c r="L159" s="37"/>
      <c r="M159" s="37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</row>
    <row r="160" spans="1:33" ht="30" customHeight="1">
      <c r="A160" s="70">
        <f t="shared" si="218"/>
        <v>0</v>
      </c>
      <c r="B160" s="71"/>
      <c r="C160" s="36"/>
      <c r="D160" s="36"/>
      <c r="E160" s="36"/>
      <c r="F160" s="36"/>
      <c r="G160" s="36"/>
      <c r="H160" s="36"/>
      <c r="I160" s="36"/>
      <c r="J160" s="36"/>
      <c r="K160" s="36"/>
      <c r="L160" s="37"/>
      <c r="M160" s="37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</row>
    <row r="161" spans="1:33" ht="30" customHeight="1">
      <c r="A161" s="70">
        <f t="shared" si="218"/>
        <v>0</v>
      </c>
      <c r="B161" s="71"/>
      <c r="C161" s="36"/>
      <c r="D161" s="36"/>
      <c r="E161" s="36"/>
      <c r="F161" s="36"/>
      <c r="G161" s="36"/>
      <c r="H161" s="36"/>
      <c r="I161" s="36"/>
      <c r="J161" s="36"/>
      <c r="K161" s="36"/>
      <c r="L161" s="37"/>
      <c r="M161" s="37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</row>
    <row r="162" spans="1:33" ht="30" customHeight="1">
      <c r="A162" s="70">
        <f t="shared" si="218"/>
        <v>0</v>
      </c>
      <c r="B162" s="71"/>
      <c r="C162" s="36"/>
      <c r="D162" s="36"/>
      <c r="E162" s="36"/>
      <c r="F162" s="36"/>
      <c r="G162" s="36"/>
      <c r="H162" s="36"/>
      <c r="I162" s="36"/>
      <c r="J162" s="36"/>
      <c r="K162" s="36"/>
      <c r="L162" s="37"/>
      <c r="M162" s="37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</row>
    <row r="163" spans="1:33" ht="30" customHeight="1">
      <c r="A163" s="70">
        <f t="shared" si="218"/>
        <v>0</v>
      </c>
      <c r="B163" s="71"/>
      <c r="C163" s="36"/>
      <c r="D163" s="36"/>
      <c r="E163" s="36"/>
      <c r="F163" s="36"/>
      <c r="G163" s="36"/>
      <c r="H163" s="36"/>
      <c r="I163" s="36"/>
      <c r="J163" s="36"/>
      <c r="K163" s="36"/>
      <c r="L163" s="37"/>
      <c r="M163" s="37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</row>
    <row r="164" spans="1:33" ht="30" customHeight="1">
      <c r="A164" s="70">
        <f t="shared" si="218"/>
        <v>0</v>
      </c>
      <c r="B164" s="71"/>
      <c r="C164" s="36"/>
      <c r="D164" s="36"/>
      <c r="E164" s="36"/>
      <c r="F164" s="36"/>
      <c r="G164" s="36"/>
      <c r="H164" s="36"/>
      <c r="I164" s="36"/>
      <c r="J164" s="36"/>
      <c r="K164" s="36"/>
      <c r="L164" s="37"/>
      <c r="M164" s="37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</row>
    <row r="165" spans="1:33" ht="30" customHeight="1">
      <c r="A165" s="70">
        <f t="shared" si="218"/>
        <v>0</v>
      </c>
      <c r="B165" s="71"/>
      <c r="C165" s="36"/>
      <c r="D165" s="36"/>
      <c r="E165" s="36"/>
      <c r="F165" s="36"/>
      <c r="G165" s="36"/>
      <c r="H165" s="36"/>
      <c r="I165" s="36"/>
      <c r="J165" s="36"/>
      <c r="K165" s="36"/>
      <c r="L165" s="37"/>
      <c r="M165" s="37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</row>
    <row r="166" spans="1:33" ht="30" customHeight="1">
      <c r="A166" s="70">
        <f t="shared" si="218"/>
        <v>0</v>
      </c>
      <c r="B166" s="71"/>
      <c r="C166" s="36"/>
      <c r="D166" s="36"/>
      <c r="E166" s="36"/>
      <c r="F166" s="36"/>
      <c r="G166" s="36"/>
      <c r="H166" s="36"/>
      <c r="I166" s="36"/>
      <c r="J166" s="36"/>
      <c r="K166" s="36"/>
      <c r="L166" s="37"/>
      <c r="M166" s="37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</row>
    <row r="167" spans="1:33" ht="4.5" customHeight="1"/>
    <row r="168" spans="1:33">
      <c r="AB168" s="78" t="s">
        <v>36</v>
      </c>
      <c r="AC168" s="78"/>
      <c r="AD168" s="78"/>
      <c r="AE168" s="65"/>
    </row>
    <row r="169" spans="1:33">
      <c r="AB169" s="79">
        <f ca="1">NOW()</f>
        <v>42307.799030555558</v>
      </c>
      <c r="AC169" s="79"/>
      <c r="AD169" s="79"/>
      <c r="AE169" s="86"/>
    </row>
    <row r="171" spans="1:33" ht="30" customHeight="1">
      <c r="A171" s="74">
        <f>An</f>
        <v>2015</v>
      </c>
      <c r="B171" s="74"/>
      <c r="C171" s="75">
        <f>DATE(An,11,1)</f>
        <v>42309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</row>
    <row r="172" spans="1:33" ht="30" customHeight="1">
      <c r="A172" s="76" t="str">
        <f>A2</f>
        <v>Planning Marbrerie</v>
      </c>
      <c r="B172" s="76"/>
      <c r="C172" s="8">
        <f>C171</f>
        <v>42309</v>
      </c>
      <c r="D172" s="8">
        <f>C172+1</f>
        <v>42310</v>
      </c>
      <c r="E172" s="8">
        <f t="shared" ref="E172" si="219">D172+1</f>
        <v>42311</v>
      </c>
      <c r="F172" s="8">
        <f t="shared" ref="F172" si="220">E172+1</f>
        <v>42312</v>
      </c>
      <c r="G172" s="8">
        <f t="shared" ref="G172" si="221">F172+1</f>
        <v>42313</v>
      </c>
      <c r="H172" s="8">
        <f t="shared" ref="H172" si="222">G172+1</f>
        <v>42314</v>
      </c>
      <c r="I172" s="8">
        <f t="shared" ref="I172" si="223">H172+1</f>
        <v>42315</v>
      </c>
      <c r="J172" s="8">
        <f t="shared" ref="J172" si="224">I172+1</f>
        <v>42316</v>
      </c>
      <c r="K172" s="8">
        <f t="shared" ref="K172" si="225">J172+1</f>
        <v>42317</v>
      </c>
      <c r="L172" s="8">
        <f t="shared" ref="L172" si="226">K172+1</f>
        <v>42318</v>
      </c>
      <c r="M172" s="8">
        <f t="shared" ref="M172" si="227">L172+1</f>
        <v>42319</v>
      </c>
      <c r="N172" s="8">
        <f t="shared" ref="N172" si="228">M172+1</f>
        <v>42320</v>
      </c>
      <c r="O172" s="8">
        <f t="shared" ref="O172" si="229">N172+1</f>
        <v>42321</v>
      </c>
      <c r="P172" s="8">
        <f t="shared" ref="P172" si="230">O172+1</f>
        <v>42322</v>
      </c>
      <c r="Q172" s="8">
        <f t="shared" ref="Q172" si="231">P172+1</f>
        <v>42323</v>
      </c>
      <c r="R172" s="8">
        <f t="shared" ref="R172" si="232">Q172+1</f>
        <v>42324</v>
      </c>
      <c r="S172" s="8">
        <f t="shared" ref="S172" si="233">R172+1</f>
        <v>42325</v>
      </c>
      <c r="T172" s="8">
        <f t="shared" ref="T172" si="234">S172+1</f>
        <v>42326</v>
      </c>
      <c r="U172" s="8">
        <f t="shared" ref="U172" si="235">T172+1</f>
        <v>42327</v>
      </c>
      <c r="V172" s="8">
        <f t="shared" ref="V172" si="236">U172+1</f>
        <v>42328</v>
      </c>
      <c r="W172" s="8">
        <f t="shared" ref="W172" si="237">V172+1</f>
        <v>42329</v>
      </c>
      <c r="X172" s="8">
        <f t="shared" ref="X172" si="238">W172+1</f>
        <v>42330</v>
      </c>
      <c r="Y172" s="8">
        <f t="shared" ref="Y172" si="239">X172+1</f>
        <v>42331</v>
      </c>
      <c r="Z172" s="8">
        <f t="shared" ref="Z172" si="240">Y172+1</f>
        <v>42332</v>
      </c>
      <c r="AA172" s="8">
        <f t="shared" ref="AA172" si="241">Z172+1</f>
        <v>42333</v>
      </c>
      <c r="AB172" s="8">
        <f t="shared" ref="AB172" si="242">AA172+1</f>
        <v>42334</v>
      </c>
      <c r="AC172" s="8">
        <f t="shared" ref="AC172" si="243">AB172+1</f>
        <v>42335</v>
      </c>
      <c r="AD172" s="8">
        <f t="shared" ref="AD172" si="244">AC172+1</f>
        <v>42336</v>
      </c>
      <c r="AE172" s="8">
        <f>IF(AD172+1&gt;EOMONTH(C171,0),"",AD172+1)</f>
        <v>42337</v>
      </c>
      <c r="AF172" s="8">
        <f>IF(AE172="","",IF(AE172+1&gt;EOMONTH($C$171,0),"",AE172+1))</f>
        <v>42338</v>
      </c>
      <c r="AG172" s="8" t="str">
        <f>IF(AF172="","",IF(AF172+1&gt;EOMONTH($C$171,0),"",AF172+1))</f>
        <v/>
      </c>
    </row>
    <row r="173" spans="1:33" ht="30" customHeight="1">
      <c r="A173" s="70">
        <f>A156</f>
        <v>0</v>
      </c>
      <c r="B173" s="71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</row>
    <row r="174" spans="1:33" ht="30" customHeight="1">
      <c r="A174" s="70">
        <f t="shared" ref="A174:A183" si="245">A89</f>
        <v>0</v>
      </c>
      <c r="B174" s="71"/>
      <c r="C174" s="36"/>
      <c r="D174" s="36"/>
      <c r="E174" s="36"/>
      <c r="F174" s="36"/>
      <c r="G174" s="36"/>
      <c r="H174" s="36"/>
      <c r="I174" s="36"/>
      <c r="J174" s="36"/>
      <c r="K174" s="36"/>
      <c r="L174" s="37"/>
      <c r="M174" s="37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</row>
    <row r="175" spans="1:33" ht="30" customHeight="1">
      <c r="A175" s="70">
        <f t="shared" si="245"/>
        <v>0</v>
      </c>
      <c r="B175" s="71"/>
      <c r="C175" s="36"/>
      <c r="D175" s="36"/>
      <c r="E175" s="36"/>
      <c r="F175" s="36"/>
      <c r="G175" s="36"/>
      <c r="H175" s="36"/>
      <c r="I175" s="36"/>
      <c r="J175" s="36"/>
      <c r="K175" s="36"/>
      <c r="L175" s="37"/>
      <c r="M175" s="37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</row>
    <row r="176" spans="1:33" ht="30" customHeight="1">
      <c r="A176" s="70">
        <f t="shared" si="245"/>
        <v>0</v>
      </c>
      <c r="B176" s="71"/>
      <c r="C176" s="36"/>
      <c r="D176" s="36"/>
      <c r="E176" s="36"/>
      <c r="F176" s="36"/>
      <c r="G176" s="36"/>
      <c r="H176" s="36"/>
      <c r="I176" s="36"/>
      <c r="J176" s="36"/>
      <c r="K176" s="36"/>
      <c r="L176" s="37"/>
      <c r="M176" s="37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</row>
    <row r="177" spans="1:33" ht="30" customHeight="1">
      <c r="A177" s="70">
        <f t="shared" si="245"/>
        <v>0</v>
      </c>
      <c r="B177" s="71"/>
      <c r="C177" s="36"/>
      <c r="D177" s="36"/>
      <c r="E177" s="36"/>
      <c r="F177" s="36"/>
      <c r="G177" s="36"/>
      <c r="H177" s="36"/>
      <c r="I177" s="36"/>
      <c r="J177" s="36"/>
      <c r="K177" s="36"/>
      <c r="L177" s="37"/>
      <c r="M177" s="37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</row>
    <row r="178" spans="1:33" ht="30" customHeight="1">
      <c r="A178" s="70">
        <f t="shared" si="245"/>
        <v>0</v>
      </c>
      <c r="B178" s="71"/>
      <c r="C178" s="36"/>
      <c r="D178" s="36"/>
      <c r="E178" s="36"/>
      <c r="F178" s="36"/>
      <c r="G178" s="36"/>
      <c r="H178" s="36"/>
      <c r="I178" s="36"/>
      <c r="J178" s="36"/>
      <c r="K178" s="36"/>
      <c r="L178" s="37"/>
      <c r="M178" s="37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</row>
    <row r="179" spans="1:33" ht="30" customHeight="1">
      <c r="A179" s="70">
        <f t="shared" si="245"/>
        <v>0</v>
      </c>
      <c r="B179" s="71"/>
      <c r="C179" s="36"/>
      <c r="D179" s="36"/>
      <c r="E179" s="36"/>
      <c r="F179" s="36"/>
      <c r="G179" s="36"/>
      <c r="H179" s="36"/>
      <c r="I179" s="36"/>
      <c r="J179" s="36"/>
      <c r="K179" s="36"/>
      <c r="L179" s="37"/>
      <c r="M179" s="37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</row>
    <row r="180" spans="1:33" ht="30" customHeight="1">
      <c r="A180" s="70">
        <f t="shared" si="245"/>
        <v>0</v>
      </c>
      <c r="B180" s="71"/>
      <c r="C180" s="36"/>
      <c r="D180" s="36"/>
      <c r="E180" s="36"/>
      <c r="F180" s="36"/>
      <c r="G180" s="36"/>
      <c r="H180" s="36"/>
      <c r="I180" s="36"/>
      <c r="J180" s="36"/>
      <c r="K180" s="36"/>
      <c r="L180" s="37"/>
      <c r="M180" s="37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</row>
    <row r="181" spans="1:33" ht="30" customHeight="1">
      <c r="A181" s="70">
        <f t="shared" si="245"/>
        <v>0</v>
      </c>
      <c r="B181" s="71"/>
      <c r="C181" s="36"/>
      <c r="D181" s="36"/>
      <c r="E181" s="36"/>
      <c r="F181" s="36"/>
      <c r="G181" s="36"/>
      <c r="H181" s="36"/>
      <c r="I181" s="36"/>
      <c r="J181" s="36"/>
      <c r="K181" s="36"/>
      <c r="L181" s="37"/>
      <c r="M181" s="37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</row>
    <row r="182" spans="1:33" ht="30" customHeight="1">
      <c r="A182" s="70">
        <f t="shared" si="245"/>
        <v>0</v>
      </c>
      <c r="B182" s="71"/>
      <c r="C182" s="36"/>
      <c r="D182" s="36"/>
      <c r="E182" s="36"/>
      <c r="F182" s="36"/>
      <c r="G182" s="36"/>
      <c r="H182" s="36"/>
      <c r="I182" s="36"/>
      <c r="J182" s="36"/>
      <c r="K182" s="36"/>
      <c r="L182" s="37"/>
      <c r="M182" s="37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</row>
    <row r="183" spans="1:33" ht="30" customHeight="1">
      <c r="A183" s="70">
        <f t="shared" si="245"/>
        <v>0</v>
      </c>
      <c r="B183" s="71"/>
      <c r="C183" s="36"/>
      <c r="D183" s="36"/>
      <c r="E183" s="36"/>
      <c r="F183" s="36"/>
      <c r="G183" s="36"/>
      <c r="H183" s="36"/>
      <c r="I183" s="36"/>
      <c r="J183" s="36"/>
      <c r="K183" s="36"/>
      <c r="L183" s="37"/>
      <c r="M183" s="37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</row>
    <row r="184" spans="1:33" ht="2.25" customHeight="1"/>
    <row r="185" spans="1:33">
      <c r="AB185" s="78" t="s">
        <v>36</v>
      </c>
      <c r="AC185" s="78"/>
      <c r="AD185" s="78"/>
      <c r="AE185" s="65"/>
    </row>
    <row r="186" spans="1:33">
      <c r="AB186" s="79">
        <f ca="1">NOW()</f>
        <v>42307.799030555558</v>
      </c>
      <c r="AC186" s="79"/>
      <c r="AD186" s="79"/>
      <c r="AE186" s="86"/>
    </row>
    <row r="188" spans="1:33" ht="7.5" customHeight="1"/>
    <row r="189" spans="1:33" ht="30" customHeight="1">
      <c r="A189" s="74">
        <f>An</f>
        <v>2015</v>
      </c>
      <c r="B189" s="74"/>
      <c r="C189" s="75">
        <f>DATE(An,12,1)</f>
        <v>42339</v>
      </c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  <c r="AD189" s="75"/>
      <c r="AE189" s="75"/>
      <c r="AF189" s="75"/>
      <c r="AG189" s="75"/>
    </row>
    <row r="190" spans="1:33" ht="30" customHeight="1">
      <c r="A190" s="76" t="str">
        <f>A2</f>
        <v>Planning Marbrerie</v>
      </c>
      <c r="B190" s="76"/>
      <c r="C190" s="8">
        <f>C189</f>
        <v>42339</v>
      </c>
      <c r="D190" s="8">
        <f>C190+1</f>
        <v>42340</v>
      </c>
      <c r="E190" s="8">
        <f t="shared" ref="E190" si="246">D190+1</f>
        <v>42341</v>
      </c>
      <c r="F190" s="8">
        <f t="shared" ref="F190" si="247">E190+1</f>
        <v>42342</v>
      </c>
      <c r="G190" s="8">
        <f t="shared" ref="G190" si="248">F190+1</f>
        <v>42343</v>
      </c>
      <c r="H190" s="8">
        <f t="shared" ref="H190" si="249">G190+1</f>
        <v>42344</v>
      </c>
      <c r="I190" s="8">
        <f t="shared" ref="I190" si="250">H190+1</f>
        <v>42345</v>
      </c>
      <c r="J190" s="8">
        <f t="shared" ref="J190" si="251">I190+1</f>
        <v>42346</v>
      </c>
      <c r="K190" s="8">
        <f t="shared" ref="K190" si="252">J190+1</f>
        <v>42347</v>
      </c>
      <c r="L190" s="8">
        <f t="shared" ref="L190" si="253">K190+1</f>
        <v>42348</v>
      </c>
      <c r="M190" s="8">
        <f t="shared" ref="M190" si="254">L190+1</f>
        <v>42349</v>
      </c>
      <c r="N190" s="8">
        <f t="shared" ref="N190" si="255">M190+1</f>
        <v>42350</v>
      </c>
      <c r="O190" s="8">
        <f t="shared" ref="O190" si="256">N190+1</f>
        <v>42351</v>
      </c>
      <c r="P190" s="8">
        <f t="shared" ref="P190" si="257">O190+1</f>
        <v>42352</v>
      </c>
      <c r="Q190" s="8">
        <f t="shared" ref="Q190" si="258">P190+1</f>
        <v>42353</v>
      </c>
      <c r="R190" s="8">
        <f t="shared" ref="R190" si="259">Q190+1</f>
        <v>42354</v>
      </c>
      <c r="S190" s="8">
        <f t="shared" ref="S190" si="260">R190+1</f>
        <v>42355</v>
      </c>
      <c r="T190" s="8">
        <f t="shared" ref="T190" si="261">S190+1</f>
        <v>42356</v>
      </c>
      <c r="U190" s="8">
        <f t="shared" ref="U190" si="262">T190+1</f>
        <v>42357</v>
      </c>
      <c r="V190" s="8">
        <f t="shared" ref="V190" si="263">U190+1</f>
        <v>42358</v>
      </c>
      <c r="W190" s="8">
        <f t="shared" ref="W190" si="264">V190+1</f>
        <v>42359</v>
      </c>
      <c r="X190" s="8">
        <f t="shared" ref="X190" si="265">W190+1</f>
        <v>42360</v>
      </c>
      <c r="Y190" s="8">
        <f t="shared" ref="Y190" si="266">X190+1</f>
        <v>42361</v>
      </c>
      <c r="Z190" s="8">
        <f t="shared" ref="Z190" si="267">Y190+1</f>
        <v>42362</v>
      </c>
      <c r="AA190" s="8">
        <f t="shared" ref="AA190" si="268">Z190+1</f>
        <v>42363</v>
      </c>
      <c r="AB190" s="8">
        <f t="shared" ref="AB190" si="269">AA190+1</f>
        <v>42364</v>
      </c>
      <c r="AC190" s="8">
        <f t="shared" ref="AC190" si="270">AB190+1</f>
        <v>42365</v>
      </c>
      <c r="AD190" s="8">
        <f t="shared" ref="AD190" si="271">AC190+1</f>
        <v>42366</v>
      </c>
      <c r="AE190" s="8">
        <f>IF(AD190+1&gt;EOMONTH(C189,0),"",AD190+1)</f>
        <v>42367</v>
      </c>
      <c r="AF190" s="8">
        <f>IF(AE190="","",IF(AE190+1&gt;EOMONTH($C$189,0),"",AE190+1))</f>
        <v>42368</v>
      </c>
      <c r="AG190" s="8">
        <f>IF(AF190="","",IF(AF190+1&gt;EOMONTH($C$189,0),"",AF190+1))</f>
        <v>42369</v>
      </c>
    </row>
    <row r="191" spans="1:33" ht="30" customHeight="1">
      <c r="A191" s="70">
        <f>A173</f>
        <v>0</v>
      </c>
      <c r="B191" s="71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</row>
    <row r="192" spans="1:33" ht="30" customHeight="1">
      <c r="A192" s="70">
        <f t="shared" ref="A192:A201" si="272">A106</f>
        <v>0</v>
      </c>
      <c r="B192" s="71"/>
      <c r="C192" s="36"/>
      <c r="D192" s="36"/>
      <c r="E192" s="36"/>
      <c r="F192" s="36"/>
      <c r="G192" s="36"/>
      <c r="H192" s="36"/>
      <c r="I192" s="36"/>
      <c r="J192" s="36"/>
      <c r="K192" s="36"/>
      <c r="L192" s="37"/>
      <c r="M192" s="37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</row>
    <row r="193" spans="1:33" ht="30" customHeight="1">
      <c r="A193" s="70">
        <f t="shared" si="272"/>
        <v>0</v>
      </c>
      <c r="B193" s="71"/>
      <c r="C193" s="36"/>
      <c r="D193" s="36"/>
      <c r="E193" s="36"/>
      <c r="F193" s="36"/>
      <c r="G193" s="36"/>
      <c r="H193" s="36"/>
      <c r="I193" s="36"/>
      <c r="J193" s="36"/>
      <c r="K193" s="36"/>
      <c r="L193" s="37"/>
      <c r="M193" s="37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</row>
    <row r="194" spans="1:33" ht="30" customHeight="1">
      <c r="A194" s="70">
        <f t="shared" si="272"/>
        <v>0</v>
      </c>
      <c r="B194" s="71"/>
      <c r="C194" s="36"/>
      <c r="D194" s="36"/>
      <c r="E194" s="36"/>
      <c r="F194" s="36"/>
      <c r="G194" s="36"/>
      <c r="H194" s="36"/>
      <c r="I194" s="36"/>
      <c r="J194" s="36"/>
      <c r="K194" s="36"/>
      <c r="L194" s="37"/>
      <c r="M194" s="37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</row>
    <row r="195" spans="1:33" ht="30" customHeight="1">
      <c r="A195" s="70">
        <f t="shared" si="272"/>
        <v>0</v>
      </c>
      <c r="B195" s="71"/>
      <c r="C195" s="36"/>
      <c r="D195" s="36"/>
      <c r="E195" s="36"/>
      <c r="F195" s="36"/>
      <c r="G195" s="36"/>
      <c r="H195" s="36"/>
      <c r="I195" s="36"/>
      <c r="J195" s="36"/>
      <c r="K195" s="36"/>
      <c r="L195" s="37"/>
      <c r="M195" s="37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</row>
    <row r="196" spans="1:33" ht="30" customHeight="1">
      <c r="A196" s="70">
        <f t="shared" si="272"/>
        <v>0</v>
      </c>
      <c r="B196" s="71"/>
      <c r="C196" s="36"/>
      <c r="D196" s="36"/>
      <c r="E196" s="36"/>
      <c r="F196" s="36"/>
      <c r="G196" s="36"/>
      <c r="H196" s="36"/>
      <c r="I196" s="36"/>
      <c r="J196" s="36"/>
      <c r="K196" s="36"/>
      <c r="L196" s="37"/>
      <c r="M196" s="37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</row>
    <row r="197" spans="1:33" ht="30" customHeight="1">
      <c r="A197" s="70">
        <f t="shared" si="272"/>
        <v>0</v>
      </c>
      <c r="B197" s="71"/>
      <c r="C197" s="36"/>
      <c r="D197" s="36"/>
      <c r="E197" s="36"/>
      <c r="F197" s="36"/>
      <c r="G197" s="36"/>
      <c r="H197" s="36"/>
      <c r="I197" s="36"/>
      <c r="J197" s="36"/>
      <c r="K197" s="36"/>
      <c r="L197" s="37"/>
      <c r="M197" s="37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</row>
    <row r="198" spans="1:33" ht="30" customHeight="1">
      <c r="A198" s="70">
        <f t="shared" si="272"/>
        <v>0</v>
      </c>
      <c r="B198" s="71"/>
      <c r="C198" s="36"/>
      <c r="D198" s="36"/>
      <c r="E198" s="36"/>
      <c r="F198" s="36"/>
      <c r="G198" s="36"/>
      <c r="H198" s="36"/>
      <c r="I198" s="36"/>
      <c r="J198" s="36"/>
      <c r="K198" s="36"/>
      <c r="L198" s="37"/>
      <c r="M198" s="37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</row>
    <row r="199" spans="1:33" ht="30" customHeight="1">
      <c r="A199" s="70">
        <f t="shared" si="272"/>
        <v>0</v>
      </c>
      <c r="B199" s="71"/>
      <c r="C199" s="36"/>
      <c r="D199" s="36"/>
      <c r="E199" s="36"/>
      <c r="F199" s="36"/>
      <c r="G199" s="36"/>
      <c r="H199" s="36"/>
      <c r="I199" s="36"/>
      <c r="J199" s="36"/>
      <c r="K199" s="36"/>
      <c r="L199" s="37"/>
      <c r="M199" s="37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</row>
    <row r="200" spans="1:33" ht="30" customHeight="1">
      <c r="A200" s="70">
        <f t="shared" si="272"/>
        <v>0</v>
      </c>
      <c r="B200" s="71"/>
      <c r="C200" s="36"/>
      <c r="D200" s="36"/>
      <c r="E200" s="36"/>
      <c r="F200" s="36"/>
      <c r="G200" s="36"/>
      <c r="H200" s="36"/>
      <c r="I200" s="36"/>
      <c r="J200" s="36"/>
      <c r="K200" s="36"/>
      <c r="L200" s="37"/>
      <c r="M200" s="37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</row>
    <row r="201" spans="1:33" ht="30" customHeight="1">
      <c r="A201" s="70">
        <f t="shared" si="272"/>
        <v>0</v>
      </c>
      <c r="B201" s="71"/>
      <c r="C201" s="36"/>
      <c r="D201" s="36"/>
      <c r="E201" s="36"/>
      <c r="F201" s="36"/>
      <c r="G201" s="36"/>
      <c r="H201" s="36"/>
      <c r="I201" s="36"/>
      <c r="J201" s="36"/>
      <c r="K201" s="36"/>
      <c r="L201" s="37"/>
      <c r="M201" s="37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</row>
  </sheetData>
  <sheetProtection formatCells="0" selectLockedCells="1"/>
  <mergeCells count="238">
    <mergeCell ref="A200:B200"/>
    <mergeCell ref="A201:B201"/>
    <mergeCell ref="AD117:AF117"/>
    <mergeCell ref="AD118:AG118"/>
    <mergeCell ref="AD135:AF135"/>
    <mergeCell ref="AD136:AG136"/>
    <mergeCell ref="AD152:AF152"/>
    <mergeCell ref="AD153:AG153"/>
    <mergeCell ref="AB168:AD168"/>
    <mergeCell ref="AB169:AE169"/>
    <mergeCell ref="AB185:AD185"/>
    <mergeCell ref="AB186:AE186"/>
    <mergeCell ref="A122:B122"/>
    <mergeCell ref="A139:B139"/>
    <mergeCell ref="A156:B156"/>
    <mergeCell ref="A173:B173"/>
    <mergeCell ref="A191:B191"/>
    <mergeCell ref="A190:B190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182:B182"/>
    <mergeCell ref="A183:B183"/>
    <mergeCell ref="A189:B189"/>
    <mergeCell ref="A171:B171"/>
    <mergeCell ref="C171:AG171"/>
    <mergeCell ref="C189:AG189"/>
    <mergeCell ref="A172:B172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63:B163"/>
    <mergeCell ref="A164:B164"/>
    <mergeCell ref="A165:B165"/>
    <mergeCell ref="A166:B166"/>
    <mergeCell ref="A154:B154"/>
    <mergeCell ref="C154:AG154"/>
    <mergeCell ref="A155:B155"/>
    <mergeCell ref="A157:B157"/>
    <mergeCell ref="A158:B158"/>
    <mergeCell ref="A159:B159"/>
    <mergeCell ref="A160:B160"/>
    <mergeCell ref="A161:B161"/>
    <mergeCell ref="A162:B162"/>
    <mergeCell ref="A146:B146"/>
    <mergeCell ref="A147:B147"/>
    <mergeCell ref="A148:B148"/>
    <mergeCell ref="A149:B149"/>
    <mergeCell ref="A137:B137"/>
    <mergeCell ref="C137:AG137"/>
    <mergeCell ref="A138:B138"/>
    <mergeCell ref="A140:B140"/>
    <mergeCell ref="A141:B141"/>
    <mergeCell ref="A142:B142"/>
    <mergeCell ref="A143:B143"/>
    <mergeCell ref="A144:B144"/>
    <mergeCell ref="A145:B145"/>
    <mergeCell ref="A129:B129"/>
    <mergeCell ref="A130:B130"/>
    <mergeCell ref="A131:B131"/>
    <mergeCell ref="A132:B132"/>
    <mergeCell ref="AD83:AH83"/>
    <mergeCell ref="A86:B86"/>
    <mergeCell ref="A121:B121"/>
    <mergeCell ref="A123:B123"/>
    <mergeCell ref="A124:B124"/>
    <mergeCell ref="A125:B125"/>
    <mergeCell ref="A126:B126"/>
    <mergeCell ref="A127:B127"/>
    <mergeCell ref="A128:B128"/>
    <mergeCell ref="AD84:AF84"/>
    <mergeCell ref="AD85:AF85"/>
    <mergeCell ref="AD101:AF101"/>
    <mergeCell ref="A120:B120"/>
    <mergeCell ref="C120:AG120"/>
    <mergeCell ref="A105:B105"/>
    <mergeCell ref="M102:Q102"/>
    <mergeCell ref="A101:B101"/>
    <mergeCell ref="A93:B93"/>
    <mergeCell ref="A94:B94"/>
    <mergeCell ref="C86:AG86"/>
    <mergeCell ref="A85:B85"/>
    <mergeCell ref="E85:I85"/>
    <mergeCell ref="M85:Q85"/>
    <mergeCell ref="A102:B102"/>
    <mergeCell ref="E102:I102"/>
    <mergeCell ref="A87:B87"/>
    <mergeCell ref="A88:B88"/>
    <mergeCell ref="A89:B89"/>
    <mergeCell ref="AD100:AH100"/>
    <mergeCell ref="A97:B97"/>
    <mergeCell ref="A98:B98"/>
    <mergeCell ref="A95:B95"/>
    <mergeCell ref="A90:B90"/>
    <mergeCell ref="A91:B91"/>
    <mergeCell ref="A92:B92"/>
    <mergeCell ref="A96:B96"/>
    <mergeCell ref="A99:B99"/>
    <mergeCell ref="A100:B100"/>
    <mergeCell ref="E100:I100"/>
    <mergeCell ref="M100:Q100"/>
    <mergeCell ref="AD102:AF102"/>
    <mergeCell ref="E83:I83"/>
    <mergeCell ref="M83:Q83"/>
    <mergeCell ref="A80:B80"/>
    <mergeCell ref="A81:B81"/>
    <mergeCell ref="AD66:AH66"/>
    <mergeCell ref="A69:B69"/>
    <mergeCell ref="C69:AG69"/>
    <mergeCell ref="A68:B68"/>
    <mergeCell ref="E68:I68"/>
    <mergeCell ref="M68:Q68"/>
    <mergeCell ref="A77:B77"/>
    <mergeCell ref="A78:B78"/>
    <mergeCell ref="A73:B73"/>
    <mergeCell ref="A74:B74"/>
    <mergeCell ref="A75:B75"/>
    <mergeCell ref="A67:B67"/>
    <mergeCell ref="A70:B70"/>
    <mergeCell ref="A71:B71"/>
    <mergeCell ref="A72:B72"/>
    <mergeCell ref="A76:B76"/>
    <mergeCell ref="E66:I66"/>
    <mergeCell ref="M66:Q66"/>
    <mergeCell ref="E51:I51"/>
    <mergeCell ref="M51:Q51"/>
    <mergeCell ref="A59:B59"/>
    <mergeCell ref="A60:B60"/>
    <mergeCell ref="A50:B50"/>
    <mergeCell ref="AC50:AF50"/>
    <mergeCell ref="AC51:AF51"/>
    <mergeCell ref="A61:B61"/>
    <mergeCell ref="A56:B56"/>
    <mergeCell ref="A57:B57"/>
    <mergeCell ref="A58:B58"/>
    <mergeCell ref="U32:AA32"/>
    <mergeCell ref="A48:B48"/>
    <mergeCell ref="A49:B49"/>
    <mergeCell ref="E49:I49"/>
    <mergeCell ref="M49:Q49"/>
    <mergeCell ref="AD49:AH49"/>
    <mergeCell ref="A53:B53"/>
    <mergeCell ref="A54:B54"/>
    <mergeCell ref="M34:Q34"/>
    <mergeCell ref="U33:Y33"/>
    <mergeCell ref="A37:B37"/>
    <mergeCell ref="A38:B38"/>
    <mergeCell ref="A39:B39"/>
    <mergeCell ref="A35:B35"/>
    <mergeCell ref="C35:AG35"/>
    <mergeCell ref="A36:B36"/>
    <mergeCell ref="A43:B43"/>
    <mergeCell ref="A40:B40"/>
    <mergeCell ref="A41:B41"/>
    <mergeCell ref="A42:B42"/>
    <mergeCell ref="A46:B46"/>
    <mergeCell ref="A47:B47"/>
    <mergeCell ref="A52:B52"/>
    <mergeCell ref="C52:AG52"/>
    <mergeCell ref="A27:B27"/>
    <mergeCell ref="A28:B28"/>
    <mergeCell ref="A34:B34"/>
    <mergeCell ref="E34:I34"/>
    <mergeCell ref="A31:B31"/>
    <mergeCell ref="A26:B26"/>
    <mergeCell ref="A19:B19"/>
    <mergeCell ref="A20:B20"/>
    <mergeCell ref="A21:B21"/>
    <mergeCell ref="A22:B22"/>
    <mergeCell ref="A24:B24"/>
    <mergeCell ref="A25:B25"/>
    <mergeCell ref="A1:B1"/>
    <mergeCell ref="A2:B2"/>
    <mergeCell ref="A3:B3"/>
    <mergeCell ref="A4:B4"/>
    <mergeCell ref="A5:B5"/>
    <mergeCell ref="A6:B6"/>
    <mergeCell ref="A7:B7"/>
    <mergeCell ref="C1:AG1"/>
    <mergeCell ref="A12:B12"/>
    <mergeCell ref="C103:AG103"/>
    <mergeCell ref="A104:B104"/>
    <mergeCell ref="A106:B106"/>
    <mergeCell ref="A107:B107"/>
    <mergeCell ref="A17:B17"/>
    <mergeCell ref="A8:B8"/>
    <mergeCell ref="A9:B9"/>
    <mergeCell ref="A10:B10"/>
    <mergeCell ref="A11:B11"/>
    <mergeCell ref="A16:B16"/>
    <mergeCell ref="A15:B15"/>
    <mergeCell ref="A13:B13"/>
    <mergeCell ref="A29:B29"/>
    <mergeCell ref="AD15:AH15"/>
    <mergeCell ref="AD16:AF16"/>
    <mergeCell ref="AD17:AF17"/>
    <mergeCell ref="A32:B32"/>
    <mergeCell ref="E32:I32"/>
    <mergeCell ref="M32:Q32"/>
    <mergeCell ref="U34:AA34"/>
    <mergeCell ref="AD32:AH32"/>
    <mergeCell ref="A18:B18"/>
    <mergeCell ref="C18:AG18"/>
    <mergeCell ref="A23:B23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30:B30"/>
    <mergeCell ref="A33:B33"/>
    <mergeCell ref="A44:B44"/>
    <mergeCell ref="A45:B45"/>
    <mergeCell ref="A103:B103"/>
    <mergeCell ref="A55:B55"/>
    <mergeCell ref="A51:B51"/>
    <mergeCell ref="A62:B62"/>
    <mergeCell ref="A65:B65"/>
    <mergeCell ref="A66:B66"/>
    <mergeCell ref="A63:B63"/>
    <mergeCell ref="A64:B64"/>
    <mergeCell ref="A84:B84"/>
    <mergeCell ref="A79:B79"/>
    <mergeCell ref="A82:B82"/>
    <mergeCell ref="A83:B83"/>
  </mergeCells>
  <phoneticPr fontId="3" type="noConversion"/>
  <conditionalFormatting sqref="C2:AG13">
    <cfRule type="expression" dxfId="36" priority="107">
      <formula>WEEKDAY(C$2,2)&gt;5</formula>
    </cfRule>
    <cfRule type="expression" dxfId="35" priority="118">
      <formula>AND(C$2&lt;&gt;"",COUNTIF(Fériés,C$2)&gt;0)</formula>
    </cfRule>
  </conditionalFormatting>
  <conditionalFormatting sqref="C19:AG30">
    <cfRule type="expression" dxfId="34" priority="93">
      <formula>WEEKDAY(C$19,2)&gt;5</formula>
    </cfRule>
    <cfRule type="expression" dxfId="33" priority="94">
      <formula>AND(C$19&lt;&gt;"",COUNTIF(Fériés,C$19)&gt;0)</formula>
    </cfRule>
  </conditionalFormatting>
  <conditionalFormatting sqref="C36:AG47">
    <cfRule type="expression" dxfId="32" priority="77">
      <formula>WEEKDAY(C$36,2)&gt;5</formula>
    </cfRule>
    <cfRule type="expression" dxfId="31" priority="78">
      <formula>AND(C$36&lt;&gt;"",COUNTIF(Fériés,C$36)&gt;0)</formula>
    </cfRule>
  </conditionalFormatting>
  <conditionalFormatting sqref="C104:AG115">
    <cfRule type="expression" dxfId="30" priority="73">
      <formula>WEEKDAY(C$104,2)&gt;5</formula>
    </cfRule>
    <cfRule type="expression" dxfId="29" priority="74">
      <formula>AND(C$104&lt;&gt;"",COUNTIF(Fériés,C$104)&gt;0)</formula>
    </cfRule>
  </conditionalFormatting>
  <conditionalFormatting sqref="C121:AG132">
    <cfRule type="expression" dxfId="28" priority="71">
      <formula>WEEKDAY(C$121,2)&gt;5</formula>
    </cfRule>
    <cfRule type="expression" dxfId="27" priority="72">
      <formula>AND(C$121&lt;&gt;"",COUNTIF(Fériés,C$121)&gt;0)</formula>
    </cfRule>
  </conditionalFormatting>
  <conditionalFormatting sqref="C138:AG149">
    <cfRule type="expression" dxfId="26" priority="69">
      <formula>WEEKDAY(C$138,2)&gt;5</formula>
    </cfRule>
    <cfRule type="expression" dxfId="25" priority="70">
      <formula>AND(C$138&lt;&gt;"",COUNTIF(Fériés,C$138)&gt;0)</formula>
    </cfRule>
  </conditionalFormatting>
  <conditionalFormatting sqref="C155:AG166">
    <cfRule type="expression" dxfId="24" priority="67">
      <formula>WEEKDAY(C$155,2)&gt;5</formula>
    </cfRule>
    <cfRule type="expression" dxfId="23" priority="68">
      <formula>AND(C$155&lt;&gt;"",COUNTIF(Fériés,C$155)&gt;0)</formula>
    </cfRule>
  </conditionalFormatting>
  <conditionalFormatting sqref="C172:AG183">
    <cfRule type="expression" dxfId="22" priority="46">
      <formula>WEEKDAY(C$172,2)&gt;5</formula>
    </cfRule>
    <cfRule type="expression" dxfId="21" priority="56">
      <formula>AND(C$172&lt;&gt;"",COUNTIF(Fériés,C$172)&gt;0)</formula>
    </cfRule>
  </conditionalFormatting>
  <conditionalFormatting sqref="C190:AG201">
    <cfRule type="expression" dxfId="20" priority="35">
      <formula>WEEKDAY(C$190,2)&gt;5</formula>
    </cfRule>
    <cfRule type="expression" dxfId="19" priority="45">
      <formula>AND(C$190&lt;&gt;"",COUNTIF(Fériés,C$190)&gt;0)</formula>
    </cfRule>
  </conditionalFormatting>
  <conditionalFormatting sqref="C3:AG13 C20:AG30 C37:AG47 C54:AG64 C71:AG81 C88:AG98 C105:AG115 C122:AG132 C139:AG149 C156:AG166 C173:AG183 C191:AG201">
    <cfRule type="containsText" dxfId="18" priority="1" stopIfTrue="1" operator="containsText" text="RG">
      <formula>NOT(ISERROR(SEARCH("RG",C3)))</formula>
    </cfRule>
    <cfRule type="containsText" dxfId="17" priority="2" stopIfTrue="1" operator="containsText" text="G">
      <formula>NOT(ISERROR(SEARCH("G",C3)))</formula>
    </cfRule>
    <cfRule type="containsText" dxfId="16" priority="12" stopIfTrue="1" operator="containsText" text="CP">
      <formula>NOT(ISERROR(SEARCH("CP",C3)))</formula>
    </cfRule>
    <cfRule type="containsText" dxfId="15" priority="13" stopIfTrue="1" operator="containsText" text="S">
      <formula>NOT(ISERROR(SEARCH("S",C3)))</formula>
    </cfRule>
    <cfRule type="containsText" dxfId="14" priority="23" stopIfTrue="1" operator="containsText" text="R">
      <formula>NOT(ISERROR(SEARCH("R",C3)))</formula>
    </cfRule>
    <cfRule type="containsText" dxfId="13" priority="24" stopIfTrue="1" operator="containsText" text="C">
      <formula>NOT(ISERROR(SEARCH("C",C3)))</formula>
    </cfRule>
    <cfRule type="containsText" dxfId="12" priority="34" stopIfTrue="1" operator="containsText" text="M">
      <formula>NOT(ISERROR(SEARCH("M",C3)))</formula>
    </cfRule>
  </conditionalFormatting>
  <conditionalFormatting sqref="C87:AG99">
    <cfRule type="expression" dxfId="11" priority="81">
      <formula>WEEKDAY(C$87,2)&gt;5</formula>
    </cfRule>
    <cfRule type="expression" dxfId="10" priority="82">
      <formula>AND(C$87&lt;&gt;"",COUNTIF(Fériés,C$87)&gt;0)</formula>
    </cfRule>
  </conditionalFormatting>
  <conditionalFormatting sqref="C70:AG81">
    <cfRule type="expression" dxfId="9" priority="85">
      <formula>WEEKDAY(C$70,2)&gt;5</formula>
    </cfRule>
    <cfRule type="expression" dxfId="8" priority="86">
      <formula>AND(C$70&lt;&gt;"",COUNTIF(Fériés,C$70)&gt;0)</formula>
    </cfRule>
    <cfRule type="expression" dxfId="2" priority="129">
      <formula>WEEKDAY(C$70,2)&gt;5</formula>
    </cfRule>
    <cfRule type="expression" dxfId="3" priority="130">
      <formula>AND(C$70&lt;&gt;"",COUNTIF(Fériés,C$70)&gt;0)</formula>
    </cfRule>
  </conditionalFormatting>
  <conditionalFormatting sqref="C53:AG64">
    <cfRule type="expression" dxfId="7" priority="89">
      <formula>WEEKDAY(C$53,2)&gt;5</formula>
    </cfRule>
    <cfRule type="expression" dxfId="6" priority="90">
      <formula>AND(C$53&lt;&gt;"",COUNTIF(Fériés,C$53)&gt;0)</formula>
    </cfRule>
    <cfRule type="expression" dxfId="5" priority="125">
      <formula>WEEKDAY(C$53,2)&gt;5</formula>
    </cfRule>
    <cfRule type="expression" dxfId="4" priority="126">
      <formula>AND(C$53&lt;&gt;"",COUNTIF(Fériés,C$53)&gt;0)</formula>
    </cfRule>
  </conditionalFormatting>
  <conditionalFormatting sqref="C87:AG98">
    <cfRule type="expression" dxfId="0" priority="133">
      <formula>WEEKDAY(C$87,2)&gt;5</formula>
    </cfRule>
    <cfRule type="expression" dxfId="1" priority="134">
      <formula>AND(C$87&lt;&gt;"",COUNTIF(Fériés,C$87)&gt;0)</formula>
    </cfRule>
  </conditionalFormatting>
  <dataValidations disablePrompts="1" count="1">
    <dataValidation type="custom" allowBlank="1" showInputMessage="1" showErrorMessage="1" sqref="N190:O191 N172:O173 U172:V173 C172:C173 AB172:AC173 G172:H173 N138:O139 U138:V139 C138:C139 AB138:AC139 G138:H139 N104:O105 U104:V105 C104:C105 AB104:AC105 G104:H105 N70:O70 U70:V70 C70 AB70:AC70 G70:H70 N36:O36 U36:V36 C36 AB36:AC36 G36:H36 N2:O2 U2:V2 C2 AB2:AC2 G2:H2 G19:H19 AB19:AC19 C19 U19:V19 N19:O19 G53:H53 AB53:AC53 C53 U53:V53 N53:O53 G87:H87 AB87:AC87 C87 U87:V87 N87:O87 G121:H122 AB121:AC122 C121:C122 U121:V122 N121:O122 G155:H156 AB155:AC156 C155:C156 U155:V156 N155:O156 G190:H191 AB190:AC191 C190:C191 U190:V191">
      <formula1>"&gt;0"</formula1>
    </dataValidation>
  </dataValidations>
  <hyperlinks>
    <hyperlink ref="AM1" r:id="rId1"/>
  </hyperlinks>
  <pageMargins left="0" right="0" top="0" bottom="0" header="0" footer="0"/>
  <pageSetup paperSize="9" scale="60" fitToHeight="0" orientation="landscape" horizontalDpi="4294967293" verticalDpi="300" r:id="rId2"/>
  <headerFooter scaleWithDoc="0" alignWithMargins="0">
    <oddFooter>&amp;LDesign&amp;CBy&amp;RFRONTEAU.J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6" r:id="rId5" name="Button 136">
              <controlPr defaultSize="0" print="0" autoFill="0" autoPict="0" macro="[0]!rouge">
                <anchor moveWithCells="1" sizeWithCells="1">
                  <from>
                    <xdr:col>9</xdr:col>
                    <xdr:colOff>9525</xdr:colOff>
                    <xdr:row>17</xdr:row>
                    <xdr:rowOff>0</xdr:rowOff>
                  </from>
                  <to>
                    <xdr:col>10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7" r:id="rId6" name="Button 137">
              <controlPr defaultSize="0" print="0" autoFill="0" autoPict="0" macro="[0]!orange">
                <anchor moveWithCells="1" sizeWithCells="1">
                  <from>
                    <xdr:col>9</xdr:col>
                    <xdr:colOff>9525</xdr:colOff>
                    <xdr:row>17</xdr:row>
                    <xdr:rowOff>0</xdr:rowOff>
                  </from>
                  <to>
                    <xdr:col>9</xdr:col>
                    <xdr:colOff>247650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8" r:id="rId7" name="Button 138">
              <controlPr defaultSize="0" print="0" autoFill="0" autoPict="0" macro="[0]!jaune">
                <anchor moveWithCells="1" sizeWithCells="1">
                  <from>
                    <xdr:col>9</xdr:col>
                    <xdr:colOff>9525</xdr:colOff>
                    <xdr:row>17</xdr:row>
                    <xdr:rowOff>0</xdr:rowOff>
                  </from>
                  <to>
                    <xdr:col>9</xdr:col>
                    <xdr:colOff>247650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9" r:id="rId8" name="Button 139">
              <controlPr defaultSize="0" print="0" autoFill="0" autoPict="0" macro="[0]!bleu">
                <anchor moveWithCells="1" sizeWithCells="1">
                  <from>
                    <xdr:col>17</xdr:col>
                    <xdr:colOff>9525</xdr:colOff>
                    <xdr:row>17</xdr:row>
                    <xdr:rowOff>0</xdr:rowOff>
                  </from>
                  <to>
                    <xdr:col>17</xdr:col>
                    <xdr:colOff>247650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0" r:id="rId9" name="Button 140">
              <controlPr defaultSize="0" print="0" autoFill="0" autoPict="0" macro="[0]!ciel">
                <anchor moveWithCells="1" sizeWithCells="1">
                  <from>
                    <xdr:col>17</xdr:col>
                    <xdr:colOff>9525</xdr:colOff>
                    <xdr:row>17</xdr:row>
                    <xdr:rowOff>0</xdr:rowOff>
                  </from>
                  <to>
                    <xdr:col>17</xdr:col>
                    <xdr:colOff>247650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2" r:id="rId10" name="Button 142">
              <controlPr defaultSize="0" print="0" autoFill="0" autoPict="0" macro="[0]!rouge">
                <anchor moveWithCells="1" sizeWithCells="1">
                  <from>
                    <xdr:col>33</xdr:col>
                    <xdr:colOff>0</xdr:colOff>
                    <xdr:row>17</xdr:row>
                    <xdr:rowOff>0</xdr:rowOff>
                  </from>
                  <to>
                    <xdr:col>33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3" r:id="rId11" name="Button 143">
              <controlPr defaultSize="0" print="0" autoFill="0" autoPict="0" macro="[0]!orange">
                <anchor moveWithCells="1" sizeWithCells="1">
                  <from>
                    <xdr:col>33</xdr:col>
                    <xdr:colOff>0</xdr:colOff>
                    <xdr:row>17</xdr:row>
                    <xdr:rowOff>0</xdr:rowOff>
                  </from>
                  <to>
                    <xdr:col>33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4" r:id="rId12" name="Button 144">
              <controlPr defaultSize="0" print="0" autoFill="0" autoPict="0" macro="[0]!jaune">
                <anchor moveWithCells="1" sizeWithCells="1">
                  <from>
                    <xdr:col>33</xdr:col>
                    <xdr:colOff>0</xdr:colOff>
                    <xdr:row>17</xdr:row>
                    <xdr:rowOff>0</xdr:rowOff>
                  </from>
                  <to>
                    <xdr:col>33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5" r:id="rId13" name="Button 145">
              <controlPr defaultSize="0" print="0" autoFill="0" autoPict="0" macro="[0]!bleu">
                <anchor moveWithCells="1" sizeWithCells="1">
                  <from>
                    <xdr:col>33</xdr:col>
                    <xdr:colOff>0</xdr:colOff>
                    <xdr:row>17</xdr:row>
                    <xdr:rowOff>0</xdr:rowOff>
                  </from>
                  <to>
                    <xdr:col>33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6" r:id="rId14" name="Button 146">
              <controlPr defaultSize="0" print="0" autoFill="0" autoPict="0" macro="[0]!ciel">
                <anchor moveWithCells="1" sizeWithCells="1">
                  <from>
                    <xdr:col>33</xdr:col>
                    <xdr:colOff>0</xdr:colOff>
                    <xdr:row>17</xdr:row>
                    <xdr:rowOff>0</xdr:rowOff>
                  </from>
                  <to>
                    <xdr:col>33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7" r:id="rId15" name="Button 147">
              <controlPr defaultSize="0" print="0" autoFill="0" autoPict="0" macro="[0]!vert">
                <anchor moveWithCells="1" sizeWithCells="1">
                  <from>
                    <xdr:col>33</xdr:col>
                    <xdr:colOff>0</xdr:colOff>
                    <xdr:row>17</xdr:row>
                    <xdr:rowOff>0</xdr:rowOff>
                  </from>
                  <to>
                    <xdr:col>33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4" r:id="rId16" name="Button 154">
              <controlPr defaultSize="0" print="0" autoFill="0" autoPict="0" macro="[0]!jaune">
                <anchor moveWithCells="1" sizeWithCells="1">
                  <from>
                    <xdr:col>33</xdr:col>
                    <xdr:colOff>0</xdr:colOff>
                    <xdr:row>17</xdr:row>
                    <xdr:rowOff>0</xdr:rowOff>
                  </from>
                  <to>
                    <xdr:col>33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4" r:id="rId17" name="Button 324">
              <controlPr defaultSize="0" print="0" autoFill="0" autoPict="0" macro="[0]!UserForm">
                <anchor moveWithCells="1" sizeWithCells="1">
                  <from>
                    <xdr:col>0</xdr:col>
                    <xdr:colOff>57150</xdr:colOff>
                    <xdr:row>13</xdr:row>
                    <xdr:rowOff>9525</xdr:rowOff>
                  </from>
                  <to>
                    <xdr:col>3</xdr:col>
                    <xdr:colOff>28575</xdr:colOff>
                    <xdr:row>16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44"/>
  </sheetPr>
  <dimension ref="A1:N14"/>
  <sheetViews>
    <sheetView workbookViewId="0">
      <pane ySplit="2" topLeftCell="A3" activePane="bottomLeft" state="frozen"/>
      <selection pane="bottomLeft"/>
    </sheetView>
  </sheetViews>
  <sheetFormatPr baseColWidth="10" defaultColWidth="11.42578125" defaultRowHeight="12.75"/>
  <cols>
    <col min="1" max="1" width="11.42578125" style="1"/>
    <col min="2" max="2" width="24.7109375" style="1" customWidth="1"/>
    <col min="3" max="5" width="11.42578125" style="1"/>
    <col min="6" max="6" width="12" style="1" bestFit="1" customWidth="1"/>
    <col min="7" max="12" width="11.42578125" style="1"/>
    <col min="13" max="13" width="24.140625" style="1" bestFit="1" customWidth="1"/>
    <col min="14" max="16384" width="11.42578125" style="1"/>
  </cols>
  <sheetData>
    <row r="1" spans="1:14">
      <c r="A1" s="7">
        <v>2015</v>
      </c>
      <c r="C1" s="90" t="s">
        <v>23</v>
      </c>
      <c r="D1" s="90"/>
      <c r="E1" s="90"/>
    </row>
    <row r="2" spans="1:14" ht="15">
      <c r="A2" s="91" t="s">
        <v>29</v>
      </c>
      <c r="B2" s="91"/>
      <c r="C2" s="35" t="s">
        <v>37</v>
      </c>
      <c r="D2" s="33" t="s">
        <v>12</v>
      </c>
      <c r="E2" s="34" t="s">
        <v>13</v>
      </c>
      <c r="F2" s="3" t="s">
        <v>38</v>
      </c>
    </row>
    <row r="3" spans="1:14" ht="15.75">
      <c r="A3" s="88">
        <f>Données!E15</f>
        <v>0</v>
      </c>
      <c r="B3" s="89"/>
      <c r="C3" s="32">
        <f>COUNTIFS(Calendrier!C3:AG3,"M")+COUNTIFS(Calendrier!C20:AG20,"M")+COUNTIFS(Calendrier!C37:AG37,"M")+COUNTIFS(Calendrier!C54:AG54,"M")+COUNTIFS(Calendrier!C71:AG71,"M")+COUNTIFS(Calendrier!C88:AG88,"M")+COUNTIFS(Calendrier!C105:AG105,"M")+COUNTIFS(Calendrier!C122:AG122,"M")+COUNTIFS(Calendrier!C139:AG139,"M")+COUNTIFS(Calendrier!C156:AG156,"M")+COUNTIFS(Calendrier!C173:AG173,"M")+COUNTIFS(Calendrier!C191:AG191,"M")</f>
        <v>0</v>
      </c>
      <c r="D3" s="31">
        <f>COUNTIFS(Calendrier!C3:AG3,"C")+COUNTIFS(Calendrier!C20:AG20,"C")+COUNTIFS(Calendrier!C37:AG37,"C")+COUNTIFS(Calendrier!C54:AG54,"C")+COUNTIFS(Calendrier!C71:AG71,"C")+COUNTIFS(Calendrier!C88:AG88,"C")+COUNTIFS(Calendrier!C105:AG105,"C")+COUNTIFS(Calendrier!C122:AG122,"C")+COUNTIFS(Calendrier!C139:AG139,"C")+COUNTIFS(Calendrier!C156:AG156,"C")+COUNTIFS(Calendrier!C173:AG173,"C")+COUNTIFS(Calendrier!C191:AG191,"C")</f>
        <v>0</v>
      </c>
      <c r="E3" s="32">
        <f>+COUNTIFS(Calendrier!C3:AG3,"R")+COUNTIFS(Calendrier!C20:AG20,"R")+COUNTIFS(Calendrier!C37:AG37,"R")+COUNTIFS(Calendrier!C54:AG54,"R")+COUNTIFS(Calendrier!C71:AG71,"R")+COUNTIFS(Calendrier!C88:AG88,"R")+COUNTIFS(Calendrier!C105:AG105,"R")+COUNTIFS(Calendrier!C122:AG122,"R")+COUNTIFS(Calendrier!C139:AG139,"R")+COUNTIFS(Calendrier!C156:AG156,"R")+COUNTIFS(Calendrier!C173:AG173,"R")+COUNTIFS(Calendrier!C191:AG191,"R")</f>
        <v>0</v>
      </c>
      <c r="F3" s="32">
        <f>+COUNTIFS(Calendrier!C3:AG3,"G")+COUNTIFS(Calendrier!C20:AG20,"G")+COUNTIFS(Calendrier!C37:AG37,"G")+COUNTIFS(Calendrier!C54:AG54,"G")+COUNTIFS(Calendrier!C71:AG71,"G")+COUNTIFS(Calendrier!C88:AG88,"G")+COUNTIFS(Calendrier!C105:AG105,"G")+COUNTIFS(Calendrier!C122:AG122,"G")+COUNTIFS(Calendrier!C139:AG139,"G")+COUNTIFS(Calendrier!C156:AG156,"G")+COUNTIFS(Calendrier!C173:AG173,"G")+COUNTIFS(Calendrier!C191:AG191,"G")</f>
        <v>5</v>
      </c>
    </row>
    <row r="4" spans="1:14" ht="15.75">
      <c r="A4" s="88">
        <f>Données!E16</f>
        <v>0</v>
      </c>
      <c r="B4" s="89"/>
      <c r="C4" s="32">
        <f>COUNTIFS(Calendrier!C4:AG4,"M")+COUNTIFS(Calendrier!C21:AG21,"M")+COUNTIFS(Calendrier!C38:AG38,"M")+COUNTIFS(Calendrier!C55:AG55,"M")+COUNTIFS(Calendrier!C72:AG72,"M")+COUNTIFS(Calendrier!C89:AG89,"M")+COUNTIFS(Calendrier!C106:AG106,"M")+COUNTIFS(Calendrier!C123:AG123,"M")+COUNTIFS(Calendrier!C140:AG140,"M")+COUNTIFS(Calendrier!C157:AG157,"M")+COUNTIFS(Calendrier!C174:AG174,"M")+COUNTIFS(Calendrier!C192:AG192,"M")</f>
        <v>1</v>
      </c>
      <c r="D4" s="31">
        <f>COUNTIFS(Calendrier!C4:AG4,"C")+COUNTIFS(Calendrier!C21:AG21,"C")+COUNTIFS(Calendrier!C38:AG38,"C")+COUNTIFS(Calendrier!C55:AG55,"C")+COUNTIFS(Calendrier!C72:AG72,"C")+COUNTIFS(Calendrier!C89:AG89,"C")+COUNTIFS(Calendrier!C106:AG106,"C")+COUNTIFS(Calendrier!C123:AG123,"C")+COUNTIFS(Calendrier!C140:AG140,"C")+COUNTIFS(Calendrier!C157:AG157,"C")+COUNTIFS(Calendrier!C174:AG174,"C")+COUNTIFS(Calendrier!C192:AG192,"C")</f>
        <v>0</v>
      </c>
      <c r="E4" s="32">
        <f>+COUNTIFS(Calendrier!C4:AG4,"R")+COUNTIFS(Calendrier!C21:AG21,"R")+COUNTIFS(Calendrier!C38:AG38,"R")+COUNTIFS(Calendrier!C55:AG55,"R")+COUNTIFS(Calendrier!C72:AG72,"R")+COUNTIFS(Calendrier!C89:AG89,"R")+COUNTIFS(Calendrier!C106:AG106,"R")+COUNTIFS(Calendrier!C123:AG123,"R")+COUNTIFS(Calendrier!C140:AG140,"R")+COUNTIFS(Calendrier!C157:AG157,"R")+COUNTIFS(Calendrier!C174:AG174,"R")+COUNTIFS(Calendrier!C192:AG192,"R")</f>
        <v>0</v>
      </c>
      <c r="F4" s="32">
        <f>+COUNTIFS(Calendrier!C4:AG4,"G")+COUNTIFS(Calendrier!C21:AG21,"G")+COUNTIFS(Calendrier!C38:AG38,"G")+COUNTIFS(Calendrier!C55:AG55,"G")+COUNTIFS(Calendrier!C72:AG72,"G")+COUNTIFS(Calendrier!C89:AG89,"G")+COUNTIFS(Calendrier!C106:AG106,"G")+COUNTIFS(Calendrier!C123:AG123,"G")+COUNTIFS(Calendrier!C140:AG140,"G")+COUNTIFS(Calendrier!C157:AG157,"G")+COUNTIFS(Calendrier!C174:AG174,"G")+COUNTIFS(Calendrier!C192:AG192,"G")</f>
        <v>0</v>
      </c>
      <c r="L4" s="87"/>
      <c r="M4" s="87"/>
      <c r="N4" s="10"/>
    </row>
    <row r="5" spans="1:14" ht="15.75">
      <c r="A5" s="88">
        <f>Données!E17</f>
        <v>0</v>
      </c>
      <c r="B5" s="89"/>
      <c r="C5" s="32">
        <f>COUNTIFS(Calendrier!C5:AG5,"M")+COUNTIFS(Calendrier!C22:AG22,"M")+COUNTIFS(Calendrier!C39:AG39,"M")+COUNTIFS(Calendrier!C56:AG56,"M")+COUNTIFS(Calendrier!C73:AG73,"M")+COUNTIFS(Calendrier!C90:AG90,"M")+COUNTIFS(Calendrier!C107:AG107,"M")+COUNTIFS(Calendrier!C124:AG124,"M")+COUNTIFS(Calendrier!C141:AG141,"M")+COUNTIFS(Calendrier!C158:AG158,"M")+COUNTIFS(Calendrier!C175:AG175,"M")+COUNTIFS(Calendrier!C193:AG193,"M")</f>
        <v>0</v>
      </c>
      <c r="D5" s="31">
        <f>COUNTIFS(Calendrier!C5:AG5,"C")+COUNTIFS(Calendrier!C22:AG22,"C")+COUNTIFS(Calendrier!C39:AG39,"C")+COUNTIFS(Calendrier!C56:AG56,"C")+COUNTIFS(Calendrier!C73:AG73,"C")+COUNTIFS(Calendrier!C90:AG90,"C")+COUNTIFS(Calendrier!C107:AG107,"C")+COUNTIFS(Calendrier!C124:AG124,"C")+COUNTIFS(Calendrier!C141:AG141,"C")+COUNTIFS(Calendrier!C158:AG158,"C")+COUNTIFS(Calendrier!C175:AG175,"C")+COUNTIFS(Calendrier!C193:AG193,"C")</f>
        <v>0</v>
      </c>
      <c r="E5" s="32">
        <f>+COUNTIFS(Calendrier!C5:AG5,"R")+COUNTIFS(Calendrier!C22:AG22,"R")+COUNTIFS(Calendrier!C39:AG39,"R")+COUNTIFS(Calendrier!C56:AG56,"R")+COUNTIFS(Calendrier!C73:AG73,"R")+COUNTIFS(Calendrier!C90:AG90,"R")+COUNTIFS(Calendrier!C107:AG107,"R")+COUNTIFS(Calendrier!C124:AG124,"R")+COUNTIFS(Calendrier!C141:AG141,"R")+COUNTIFS(Calendrier!C158:AG158,"R")+COUNTIFS(Calendrier!C175:AG175,"R")+COUNTIFS(Calendrier!C193:AG193,"R")</f>
        <v>0</v>
      </c>
      <c r="F5" s="32">
        <f>+COUNTIFS(Calendrier!C6:AG6,"G")+COUNTIFS(Calendrier!C23:AG23,"G")+COUNTIFS(Calendrier!C40:AG40,"G")+COUNTIFS(Calendrier!C57:AG57,"G")+COUNTIFS(Calendrier!C74:AG74,"G")+COUNTIFS(Calendrier!C91:AG91,"G")+COUNTIFS(Calendrier!C108:AG108,"G")+COUNTIFS(Calendrier!C125:AG125,"G")+COUNTIFS(Calendrier!C142:AG142,"G")+COUNTIFS(Calendrier!C159:AG159,"G")+COUNTIFS(Calendrier!C176:AG176,"G")+COUNTIFS(Calendrier!C194:AG194,"G")</f>
        <v>0</v>
      </c>
      <c r="L5" s="10"/>
      <c r="M5" s="10"/>
      <c r="N5" s="10"/>
    </row>
    <row r="6" spans="1:14" ht="15.75">
      <c r="A6" s="88">
        <f>Données!E18</f>
        <v>0</v>
      </c>
      <c r="B6" s="89"/>
      <c r="C6" s="32">
        <f>COUNTIFS(Calendrier!C6:AG6,"M")+COUNTIFS(Calendrier!C23:AG23,"M")+COUNTIFS(Calendrier!C40:AG40,"M")+COUNTIFS(Calendrier!C57:AG57,"M")+COUNTIFS(Calendrier!C74:AG74,"M")+COUNTIFS(Calendrier!C91:AG91,"M")+COUNTIFS(Calendrier!C108:AG108,"M")+COUNTIFS(Calendrier!C125:AG125,"M")+COUNTIFS(Calendrier!C142:AG142,"M")+COUNTIFS(Calendrier!C159:AG159,"M")+COUNTIFS(Calendrier!C176:AG176,"M")+COUNTIFS(Calendrier!C194:AG194,"M")</f>
        <v>0</v>
      </c>
      <c r="D6" s="31">
        <f>COUNTIFS(Calendrier!C6:AG6,"C")+COUNTIFS(Calendrier!C23:AG23,"C")+COUNTIFS(Calendrier!C40:AG40,"C")+COUNTIFS(Calendrier!C57:AG57,"C")+COUNTIFS(Calendrier!C74:AG74,"C")+COUNTIFS(Calendrier!C91:AG91,"C")+COUNTIFS(Calendrier!C108:AG108,"C")+COUNTIFS(Calendrier!C125:AG125,"C")+COUNTIFS(Calendrier!C142:AG142,"C")+COUNTIFS(Calendrier!C159:AG159,"C")+COUNTIFS(Calendrier!C176:AG176,"C")+COUNTIFS(Calendrier!C194:AG194,"C")</f>
        <v>0</v>
      </c>
      <c r="E6" s="32">
        <f>+COUNTIFS(Calendrier!C6:AG6,"R")+COUNTIFS(Calendrier!C23:AG23,"R")+COUNTIFS(Calendrier!C40:AG40,"R")+COUNTIFS(Calendrier!C57:AG57,"R")+COUNTIFS(Calendrier!C74:AG74,"R")+COUNTIFS(Calendrier!C91:AG91,"R")+COUNTIFS(Calendrier!C108:AG108,"R")+COUNTIFS(Calendrier!C125:AG125,"R")+COUNTIFS(Calendrier!C142:AG142,"R")+COUNTIFS(Calendrier!C159:AG159,"R")+COUNTIFS(Calendrier!C176:AG176,"R")+COUNTIFS(Calendrier!C194:AG194,"R")</f>
        <v>0</v>
      </c>
      <c r="F6" s="32">
        <f>+COUNTIFS(Calendrier!C7:AG7,"G")+COUNTIFS(Calendrier!C24:AG24,"G")+COUNTIFS(Calendrier!C41:AG41,"G")+COUNTIFS(Calendrier!C58:AG58,"G")+COUNTIFS(Calendrier!C75:AG75,"G")+COUNTIFS(Calendrier!C92:AG92,"G")+COUNTIFS(Calendrier!C109:AG109,"G")+COUNTIFS(Calendrier!C126:AG126,"G")+COUNTIFS(Calendrier!C143:AG143,"G")+COUNTIFS(Calendrier!C160:AG160,"G")+COUNTIFS(Calendrier!C177:AG177,"G")+COUNTIFS(Calendrier!C195:AG195,"G")</f>
        <v>0</v>
      </c>
      <c r="L6" s="10"/>
      <c r="M6" s="10"/>
      <c r="N6" s="10"/>
    </row>
    <row r="7" spans="1:14" ht="15.75">
      <c r="A7" s="88">
        <f>Données!E19</f>
        <v>0</v>
      </c>
      <c r="B7" s="89"/>
      <c r="C7" s="32">
        <f>COUNTIFS(Calendrier!C7:AG7,"M")+COUNTIFS(Calendrier!C24:AG24,"M")+COUNTIFS(Calendrier!C41:AG41,"M")+COUNTIFS(Calendrier!C58:AG58,"M")+COUNTIFS(Calendrier!C75:AG75,"M")+COUNTIFS(Calendrier!C92:AG92,"M")+COUNTIFS(Calendrier!C109:AG109,"M")+COUNTIFS(Calendrier!C126:AG126,"M")+COUNTIFS(Calendrier!C143:AG143,"M")+COUNTIFS(Calendrier!C160:AG160,"M")+COUNTIFS(Calendrier!C177:AG177,"M")+COUNTIFS(Calendrier!C195:AG195,"M")</f>
        <v>0</v>
      </c>
      <c r="D7" s="31">
        <f>COUNTIFS(Calendrier!C7:AG7,"C")+COUNTIFS(Calendrier!C24:AG24,"C")+COUNTIFS(Calendrier!C41:AG41,"C")+COUNTIFS(Calendrier!C58:AG58,"C")+COUNTIFS(Calendrier!C75:AG75,"C")+COUNTIFS(Calendrier!C92:AG92,"C")+COUNTIFS(Calendrier!C109:AG109,"C")+COUNTIFS(Calendrier!C126:AG126,"C")+COUNTIFS(Calendrier!C143:AG143,"C")+COUNTIFS(Calendrier!C160:AG160,"C")+COUNTIFS(Calendrier!C177:AG177,"C")+COUNTIFS(Calendrier!C195:AG195,"C")</f>
        <v>0</v>
      </c>
      <c r="E7" s="32">
        <f>+COUNTIFS(Calendrier!C7:AG7,"R")+COUNTIFS(Calendrier!C24:AG24,"R")+COUNTIFS(Calendrier!C41:AG41,"R")+COUNTIFS(Calendrier!C58:AG58,"R")+COUNTIFS(Calendrier!C75:AG75,"R")+COUNTIFS(Calendrier!C92:AG92,"R")+COUNTIFS(Calendrier!C109:AG109,"R")+COUNTIFS(Calendrier!C126:AG126,"R")+COUNTIFS(Calendrier!C143:AG143,"R")+COUNTIFS(Calendrier!C160:AG160,"R")+COUNTIFS(Calendrier!C177:AG177,"R")+COUNTIFS(Calendrier!C195:AG195,"R")</f>
        <v>0</v>
      </c>
      <c r="F7" s="32">
        <f>+COUNTIFS(Calendrier!C8:AG8,"G")+COUNTIFS(Calendrier!C25:AG25,"G")+COUNTIFS(Calendrier!C42:AG42,"G")+COUNTIFS(Calendrier!C59:AG59,"G")+COUNTIFS(Calendrier!C76:AG76,"G")+COUNTIFS(Calendrier!C93:AG93,"G")+COUNTIFS(Calendrier!C110:AG110,"G")+COUNTIFS(Calendrier!C127:AG127,"G")+COUNTIFS(Calendrier!C144:AG144,"G")+COUNTIFS(Calendrier!C161:AG161,"G")+COUNTIFS(Calendrier!C178:AG178,"G")+COUNTIFS(Calendrier!C196:AG196,"G")</f>
        <v>0</v>
      </c>
      <c r="L7" s="10"/>
      <c r="M7" s="10"/>
      <c r="N7" s="10"/>
    </row>
    <row r="8" spans="1:14" ht="15.75">
      <c r="A8" s="88">
        <f>Données!E20</f>
        <v>0</v>
      </c>
      <c r="B8" s="89"/>
      <c r="C8" s="32">
        <f>COUNTIFS(Calendrier!C8:AG8,"M")+COUNTIFS(Calendrier!C25:AG25,"M")+COUNTIFS(Calendrier!C42:AG42,"M")+COUNTIFS(Calendrier!C59:AG59,"M")+COUNTIFS(Calendrier!C76:AG76,"M")+COUNTIFS(Calendrier!C93:AG93,"M")+COUNTIFS(Calendrier!C110:AG110,"M")+COUNTIFS(Calendrier!C127:AG127,"M")+COUNTIFS(Calendrier!C144:AG144,"M")+COUNTIFS(Calendrier!C161:AG161,"M")+COUNTIFS(Calendrier!C178:AG178,"M")+COUNTIFS(Calendrier!C196:AG196,"M")</f>
        <v>0</v>
      </c>
      <c r="D8" s="31">
        <f>COUNTIFS(Calendrier!C8:AG8,"C")+COUNTIFS(Calendrier!C25:AG25,"C")+COUNTIFS(Calendrier!C42:AG42,"C")+COUNTIFS(Calendrier!C59:AG59,"C")+COUNTIFS(Calendrier!C76:AG76,"C")+COUNTIFS(Calendrier!C93:AG93,"C")+COUNTIFS(Calendrier!C110:AG110,"C")+COUNTIFS(Calendrier!C127:AG127,"C")+COUNTIFS(Calendrier!C144:AG144,"C")+COUNTIFS(Calendrier!C161:AG161,"C")+COUNTIFS(Calendrier!C178:AG178,"C")+COUNTIFS(Calendrier!C196:AG196,"C")</f>
        <v>0</v>
      </c>
      <c r="E8" s="32">
        <f>+COUNTIFS(Calendrier!C8:AG8,"R")+COUNTIFS(Calendrier!C25:AG25,"R")+COUNTIFS(Calendrier!C42:AG42,"R")+COUNTIFS(Calendrier!C59:AG59,"R")+COUNTIFS(Calendrier!C76:AG76,"R")+COUNTIFS(Calendrier!C93:AG93,"R")+COUNTIFS(Calendrier!C110:AG110,"R")+COUNTIFS(Calendrier!C127:AG127,"R")+COUNTIFS(Calendrier!C144:AG144,"R")+COUNTIFS(Calendrier!C161:AG161,"R")+COUNTIFS(Calendrier!C178:AG178,"R")+COUNTIFS(Calendrier!C196:AG196,"R")</f>
        <v>0</v>
      </c>
      <c r="F8" s="32">
        <f>+COUNTIFS(Calendrier!C9:AG9,"G")+COUNTIFS(Calendrier!C26:AG26,"G")+COUNTIFS(Calendrier!C43:AG43,"G")+COUNTIFS(Calendrier!C60:AG60,"G")+COUNTIFS(Calendrier!C77:AG77,"G")+COUNTIFS(Calendrier!C94:AG94,"G")+COUNTIFS(Calendrier!C111:AG111,"G")+COUNTIFS(Calendrier!C128:AG128,"G")+COUNTIFS(Calendrier!C145:AG145,"G")+COUNTIFS(Calendrier!C162:AG162,"G")+COUNTIFS(Calendrier!C179:AG179,"G")+COUNTIFS(Calendrier!C197:AG197,"G")</f>
        <v>0</v>
      </c>
      <c r="L8" s="10"/>
      <c r="M8" s="10"/>
      <c r="N8" s="10"/>
    </row>
    <row r="9" spans="1:14" ht="15.75">
      <c r="A9" s="88">
        <f>Données!E21</f>
        <v>0</v>
      </c>
      <c r="B9" s="89"/>
      <c r="C9" s="32">
        <f>COUNTIFS(Calendrier!C9:AG9,"M")+COUNTIFS(Calendrier!C26:AG26,"M")+COUNTIFS(Calendrier!C43:AG43,"M")+COUNTIFS(Calendrier!C60:AG60,"M")+COUNTIFS(Calendrier!C77:AG77,"M")+COUNTIFS(Calendrier!C94:AG94,"M")+COUNTIFS(Calendrier!C111:AG111,"M")+COUNTIFS(Calendrier!C128:AG128,"M")+COUNTIFS(Calendrier!C145:AG145,"M")+COUNTIFS(Calendrier!C162:AG162,"M")+COUNTIFS(Calendrier!C179:AG179,"M")+COUNTIFS(Calendrier!C197:AG197,"M")</f>
        <v>0</v>
      </c>
      <c r="D9" s="31">
        <f>COUNTIFS(Calendrier!C9:AG9,"C")+COUNTIFS(Calendrier!C26:AG26,"C")+COUNTIFS(Calendrier!C43:AG43,"C")+COUNTIFS(Calendrier!C60:AG60,"C")+COUNTIFS(Calendrier!C77:AG77,"C")+COUNTIFS(Calendrier!C94:AG94,"C")+COUNTIFS(Calendrier!C111:AG111,"C")+COUNTIFS(Calendrier!C128:AG128,"C")+COUNTIFS(Calendrier!C145:AG145,"C")+COUNTIFS(Calendrier!C162:AG162,"C")+COUNTIFS(Calendrier!C179:AG179,"C")+COUNTIFS(Calendrier!C197:AG197,"C")</f>
        <v>0</v>
      </c>
      <c r="E9" s="32">
        <f>+COUNTIFS(Calendrier!C9:AG9,"R")+COUNTIFS(Calendrier!C26:AG26,"R")+COUNTIFS(Calendrier!C43:AG43,"R")+COUNTIFS(Calendrier!C60:AG60,"R")+COUNTIFS(Calendrier!C77:AG77,"R")+COUNTIFS(Calendrier!C94:AG94,"R")+COUNTIFS(Calendrier!C111:AG111,"R")+COUNTIFS(Calendrier!C128:AG128,"R")+COUNTIFS(Calendrier!C145:AG145,"R")+COUNTIFS(Calendrier!C162:AG162,"R")+COUNTIFS(Calendrier!C179:AG179,"R")+COUNTIFS(Calendrier!C197:AG197,"R")</f>
        <v>0</v>
      </c>
      <c r="F9" s="32">
        <f>+COUNTIFS(Calendrier!C10:AG10,"G")+COUNTIFS(Calendrier!C27:AG27,"G")+COUNTIFS(Calendrier!C44:AG44,"G")+COUNTIFS(Calendrier!C61:AG61,"G")+COUNTIFS(Calendrier!C78:AG78,"G")+COUNTIFS(Calendrier!C95:AG95,"G")+COUNTIFS(Calendrier!C112:AG112,"G")+COUNTIFS(Calendrier!C129:AG129,"G")+COUNTIFS(Calendrier!C146:AG146,"G")+COUNTIFS(Calendrier!C163:AG163,"G")+COUNTIFS(Calendrier!C180:AG180,"G")+COUNTIFS(Calendrier!C198:AG198,"G")</f>
        <v>0</v>
      </c>
      <c r="L9" s="10"/>
      <c r="M9" s="10"/>
      <c r="N9" s="10"/>
    </row>
    <row r="10" spans="1:14" ht="15.75">
      <c r="A10" s="88">
        <f>Données!E22</f>
        <v>0</v>
      </c>
      <c r="B10" s="89"/>
      <c r="C10" s="32">
        <f>COUNTIFS(Calendrier!C10:AG10,"M")+COUNTIFS(Calendrier!C27:AG27,"M")+COUNTIFS(Calendrier!C44:AG44,"M")+COUNTIFS(Calendrier!C61:AG61,"M")+COUNTIFS(Calendrier!C78:AG78,"M")+COUNTIFS(Calendrier!C95:AG95,"M")+COUNTIFS(Calendrier!C112:AG112,"M")+COUNTIFS(Calendrier!C129:AG129,"M")+COUNTIFS(Calendrier!C146:AG146,"M")+COUNTIFS(Calendrier!C163:AG163,"M")+COUNTIFS(Calendrier!C180:AG180,"M")+COUNTIFS(Calendrier!C198:AG198,"M")</f>
        <v>0</v>
      </c>
      <c r="D10" s="31">
        <f>COUNTIFS(Calendrier!C10:AG10,"C")+COUNTIFS(Calendrier!C27:AG27,"C")+COUNTIFS(Calendrier!C44:AG44,"C")+COUNTIFS(Calendrier!C61:AG61,"C")+COUNTIFS(Calendrier!C78:AG78,"C")+COUNTIFS(Calendrier!C95:AG95,"C")+COUNTIFS(Calendrier!C112:AG112,"C")+COUNTIFS(Calendrier!C129:AG129,"C")+COUNTIFS(Calendrier!C146:AG146,"C")+COUNTIFS(Calendrier!C163:AG163,"C")+COUNTIFS(Calendrier!C180:AG180,"C")+COUNTIFS(Calendrier!C198:AG198,"C")</f>
        <v>0</v>
      </c>
      <c r="E10" s="32">
        <f>+COUNTIFS(Calendrier!C10:AG10,"R")+COUNTIFS(Calendrier!C27:AG27,"R")+COUNTIFS(Calendrier!C44:AG44,"R")+COUNTIFS(Calendrier!C61:AG61,"R")+COUNTIFS(Calendrier!C78:AG78,"R")+COUNTIFS(Calendrier!C95:AG95,"R")+COUNTIFS(Calendrier!C112:AG112,"R")+COUNTIFS(Calendrier!C129:AG129,"R")+COUNTIFS(Calendrier!C146:AG146,"R")+COUNTIFS(Calendrier!C163:AG163,"R")+COUNTIFS(Calendrier!C180:AG180,"R")+COUNTIFS(Calendrier!C198:AG198,"R")</f>
        <v>0</v>
      </c>
      <c r="F10" s="32">
        <f>+COUNTIFS(Calendrier!C11:AG11,"G")+COUNTIFS(Calendrier!C28:AG28,"G")+COUNTIFS(Calendrier!C45:AG45,"G")+COUNTIFS(Calendrier!C62:AG62,"G")+COUNTIFS(Calendrier!C79:AG79,"G")+COUNTIFS(Calendrier!C96:AG96,"G")+COUNTIFS(Calendrier!C113:AG113,"G")+COUNTIFS(Calendrier!C130:AG130,"G")+COUNTIFS(Calendrier!C147:AG147,"G")+COUNTIFS(Calendrier!C164:AG164,"G")+COUNTIFS(Calendrier!C181:AG181,"G")+COUNTIFS(Calendrier!C199:AG199,"G")</f>
        <v>0</v>
      </c>
      <c r="L10" s="10"/>
      <c r="M10" s="10"/>
      <c r="N10" s="10"/>
    </row>
    <row r="11" spans="1:14" ht="15.75">
      <c r="A11" s="88">
        <f>Données!E23</f>
        <v>0</v>
      </c>
      <c r="B11" s="89"/>
      <c r="C11" s="32">
        <f>COUNTIFS(Calendrier!C11:AG11,"M")+COUNTIFS(Calendrier!C28:AG28,"M")+COUNTIFS(Calendrier!C45:AG45,"M")+COUNTIFS(Calendrier!C62:AG62,"M")+COUNTIFS(Calendrier!C79:AG79,"M")+COUNTIFS(Calendrier!C96:AG96,"M")+COUNTIFS(Calendrier!C113:AG113,"M")+COUNTIFS(Calendrier!C130:AG130,"M")+COUNTIFS(Calendrier!C147:AG147,"M")+COUNTIFS(Calendrier!C164:AG164,"M")+COUNTIFS(Calendrier!C181:AG181,"M")+COUNTIFS(Calendrier!C199:AG199,"M")</f>
        <v>0</v>
      </c>
      <c r="D11" s="31">
        <f>COUNTIFS(Calendrier!C11:AG11,"C")+COUNTIFS(Calendrier!C28:AG28,"C")+COUNTIFS(Calendrier!C45:AG45,"C")+COUNTIFS(Calendrier!C62:AG62,"C")+COUNTIFS(Calendrier!C79:AG79,"C")+COUNTIFS(Calendrier!C96:AG96,"C")+COUNTIFS(Calendrier!C113:AG113,"C")+COUNTIFS(Calendrier!C130:AG130,"C")+COUNTIFS(Calendrier!C147:AG147,"C")+COUNTIFS(Calendrier!C164:AG164,"C")+COUNTIFS(Calendrier!C181:AG181,"C")+COUNTIFS(Calendrier!C199:AG199,"C")</f>
        <v>0</v>
      </c>
      <c r="E11" s="32">
        <f>+COUNTIFS(Calendrier!C11:AG11,"R")+COUNTIFS(Calendrier!C28:AG28,"R")+COUNTIFS(Calendrier!C45:AG45,"R")+COUNTIFS(Calendrier!C62:AG62,"R")+COUNTIFS(Calendrier!C79:AG79,"R")+COUNTIFS(Calendrier!C96:AG96,"R")+COUNTIFS(Calendrier!C113:AG113,"R")+COUNTIFS(Calendrier!C130:AG130,"R")+COUNTIFS(Calendrier!C147:AG147,"R")+COUNTIFS(Calendrier!C164:AG164,"R")+COUNTIFS(Calendrier!C181:AG181,"R")+COUNTIFS(Calendrier!C199:AG199,"R")</f>
        <v>0</v>
      </c>
      <c r="F11" s="32">
        <f>+COUNTIFS(Calendrier!C12:AG12,"G")+COUNTIFS(Calendrier!C29:AG29,"G")+COUNTIFS(Calendrier!C46:AG46,"G")+COUNTIFS(Calendrier!C63:AG63,"G")+COUNTIFS(Calendrier!C80:AG80,"G")+COUNTIFS(Calendrier!C97:AG97,"G")+COUNTIFS(Calendrier!C114:AG114,"G")+COUNTIFS(Calendrier!C131:AG131,"G")+COUNTIFS(Calendrier!C148:AG148,"G")+COUNTIFS(Calendrier!C165:AG165,"G")+COUNTIFS(Calendrier!C182:AG182,"G")+COUNTIFS(Calendrier!C200:AG200,"G")</f>
        <v>0</v>
      </c>
      <c r="L11" s="10"/>
      <c r="M11" s="10"/>
      <c r="N11" s="10"/>
    </row>
    <row r="12" spans="1:14" ht="15.75">
      <c r="A12" s="88">
        <f>Données!E24</f>
        <v>0</v>
      </c>
      <c r="B12" s="89"/>
      <c r="C12" s="32">
        <f>COUNTIFS(Calendrier!C13:AG13,"M")+COUNTIFS(Calendrier!C30:AG30,"M")+COUNTIFS(Calendrier!C47:AG47,"M")+COUNTIFS(Calendrier!C64:AG64,"M")+COUNTIFS(Calendrier!C81:AG81,"M")+COUNTIFS(Calendrier!C98:AG98,"M")+COUNTIFS(Calendrier!C115:AG115,"M")+COUNTIFS(Calendrier!C132:AG132,"M")+COUNTIFS(Calendrier!C149:AG149,"M")+COUNTIFS(Calendrier!C166:AG166,"M")+COUNTIFS(Calendrier!C183:AG183,"M")+COUNTIFS(Calendrier!C201:AG201,"M")</f>
        <v>0</v>
      </c>
      <c r="D12" s="31">
        <f>COUNTIFS(Calendrier!C13:AG13,"C")+COUNTIFS(Calendrier!C30:AG30,"C")+COUNTIFS(Calendrier!C47:AG47,"C")+COUNTIFS(Calendrier!C64:AG64,"C")+COUNTIFS(Calendrier!C81:AG81,"C")+COUNTIFS(Calendrier!C98:AG98,"C")+COUNTIFS(Calendrier!C115:AG115,"C")+COUNTIFS(Calendrier!C132:AG132,"C")+COUNTIFS(Calendrier!C149:AG149,"C")+COUNTIFS(Calendrier!C166:AG166,"C")+COUNTIFS(Calendrier!C183:AG183,"C")+COUNTIFS(Calendrier!C201:AG201,"C")</f>
        <v>0</v>
      </c>
      <c r="E12" s="32">
        <f>+COUNTIFS(Calendrier!C13:AG13,"R")+COUNTIFS(Calendrier!C30:AG30,"R")+COUNTIFS(Calendrier!C47:AG47,"R")+COUNTIFS(Calendrier!C64:AG64,"R")+COUNTIFS(Calendrier!C81:AG81,"R")+COUNTIFS(Calendrier!C98:AG98,"R")+COUNTIFS(Calendrier!C115:AG115,"R")+COUNTIFS(Calendrier!C132:AG132,"R")+COUNTIFS(Calendrier!C149:AG149,"R")+COUNTIFS(Calendrier!C166:AG166,"R")+COUNTIFS(Calendrier!C183:AG183,"R")+COUNTIFS(Calendrier!C201:AG201,"R")</f>
        <v>0</v>
      </c>
      <c r="F12" s="32">
        <f>+COUNTIFS(Calendrier!C13:AG13,"G")+COUNTIFS(Calendrier!C30:AG30,"G")+COUNTIFS(Calendrier!C47:AG47,"G")+COUNTIFS(Calendrier!C64:AG64,"G")+COUNTIFS(Calendrier!C81:AG81,"G")+COUNTIFS(Calendrier!C98:AG98,"G")+COUNTIFS(Calendrier!C115:AG115,"G")+COUNTIFS(Calendrier!C132:AG132,"G")+COUNTIFS(Calendrier!C149:AG149,"G")+COUNTIFS(Calendrier!C166:AG166,"G")+COUNTIFS(Calendrier!C183:AG183,"G")+COUNTIFS(Calendrier!C201:AG201,"G")</f>
        <v>0</v>
      </c>
      <c r="L12" s="11"/>
      <c r="M12" s="11"/>
      <c r="N12" s="10"/>
    </row>
    <row r="13" spans="1:14" ht="15.75">
      <c r="A13" s="88">
        <f>Données!E31</f>
        <v>0</v>
      </c>
      <c r="B13" s="89"/>
      <c r="C13" s="4"/>
      <c r="D13" s="4"/>
      <c r="E13" s="4"/>
      <c r="F13" s="4"/>
    </row>
    <row r="14" spans="1:14" ht="15.75">
      <c r="A14" s="88">
        <f>Données!E32</f>
        <v>0</v>
      </c>
      <c r="B14" s="89"/>
      <c r="C14" s="4"/>
      <c r="D14" s="4"/>
      <c r="E14" s="4"/>
      <c r="F14" s="4"/>
    </row>
  </sheetData>
  <sheetProtection password="D9B0" sheet="1" objects="1" scenarios="1" formatCells="0" selectLockedCells="1"/>
  <mergeCells count="15">
    <mergeCell ref="A14:B14"/>
    <mergeCell ref="C1:E1"/>
    <mergeCell ref="A9:B9"/>
    <mergeCell ref="A10:B10"/>
    <mergeCell ref="A11:B11"/>
    <mergeCell ref="A2:B2"/>
    <mergeCell ref="A7:B7"/>
    <mergeCell ref="A4:B4"/>
    <mergeCell ref="A5:B5"/>
    <mergeCell ref="A8:B8"/>
    <mergeCell ref="L4:M4"/>
    <mergeCell ref="A3:B3"/>
    <mergeCell ref="A13:B13"/>
    <mergeCell ref="A12:B12"/>
    <mergeCell ref="A6:B6"/>
  </mergeCells>
  <phoneticPr fontId="3" type="noConversion"/>
  <conditionalFormatting sqref="D6:F6 C3:C14 E3:F14">
    <cfRule type="cellIs" dxfId="40" priority="5" stopIfTrue="1" operator="greaterThan">
      <formula>14</formula>
    </cfRule>
    <cfRule type="cellIs" dxfId="39" priority="6" stopIfTrue="1" operator="equal">
      <formula>0</formula>
    </cfRule>
  </conditionalFormatting>
  <conditionalFormatting sqref="A3:B14">
    <cfRule type="expression" dxfId="38" priority="9" stopIfTrue="1">
      <formula>CELL("row")=ROW()</formula>
    </cfRule>
  </conditionalFormatting>
  <conditionalFormatting sqref="F7 D3:D14">
    <cfRule type="cellIs" dxfId="37" priority="10" stopIfTrue="1" operator="equal">
      <formula>0</formula>
    </cfRule>
  </conditionalFormatting>
  <dataValidations count="1">
    <dataValidation type="list" allowBlank="1" showInputMessage="1" showErrorMessage="1" sqref="A1">
      <formula1>"2008,2009,2010,2011,2012,2013,2014,2015,2016,2017,2018,2019,2020"</formula1>
    </dataValidation>
  </dataValidations>
  <printOptions horizontalCentered="1" verticalCentered="1"/>
  <pageMargins left="0" right="0" top="0" bottom="0" header="0" footer="0"/>
  <pageSetup paperSize="9" orientation="portrait" horizontalDpi="4294967293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51"/>
  </sheetPr>
  <dimension ref="A1:J53"/>
  <sheetViews>
    <sheetView workbookViewId="0">
      <selection activeCell="E15" sqref="E15:E23"/>
    </sheetView>
  </sheetViews>
  <sheetFormatPr baseColWidth="10" defaultColWidth="10.85546875" defaultRowHeight="12.75"/>
  <cols>
    <col min="1" max="2" width="10.85546875" style="14"/>
    <col min="3" max="3" width="25.140625" style="14" bestFit="1" customWidth="1"/>
    <col min="4" max="4" width="10.85546875" style="14"/>
    <col min="5" max="5" width="24.140625" style="14" customWidth="1"/>
    <col min="6" max="6" width="17.140625" style="14" bestFit="1" customWidth="1"/>
    <col min="7" max="7" width="10.85546875" style="14"/>
    <col min="8" max="10" width="25.7109375" style="14" customWidth="1"/>
    <col min="11" max="16384" width="10.85546875" style="14"/>
  </cols>
  <sheetData>
    <row r="1" spans="1:10">
      <c r="A1" s="14" t="s">
        <v>0</v>
      </c>
      <c r="B1" s="14">
        <v>1</v>
      </c>
      <c r="C1" s="15" t="s">
        <v>17</v>
      </c>
      <c r="D1" s="16"/>
      <c r="E1" s="17"/>
      <c r="F1" s="17"/>
    </row>
    <row r="2" spans="1:10">
      <c r="A2" s="14" t="s">
        <v>1</v>
      </c>
      <c r="B2" s="14">
        <v>2</v>
      </c>
      <c r="C2" s="12">
        <f>DATE(An,1,1)</f>
        <v>42005</v>
      </c>
      <c r="D2" s="18"/>
      <c r="F2" s="17"/>
      <c r="H2" s="17"/>
      <c r="I2" s="17"/>
    </row>
    <row r="3" spans="1:10">
      <c r="A3" s="14" t="s">
        <v>2</v>
      </c>
      <c r="B3" s="14">
        <v>3</v>
      </c>
      <c r="C3" s="12"/>
      <c r="D3" s="18"/>
      <c r="F3" s="17"/>
    </row>
    <row r="4" spans="1:10">
      <c r="A4" s="14" t="s">
        <v>3</v>
      </c>
      <c r="B4" s="14">
        <v>4</v>
      </c>
      <c r="C4" s="12">
        <f>FLOOR(DAY(MINUTE(An/38)/2+56)&amp;"/5/"&amp;An,7)-34</f>
        <v>42099</v>
      </c>
      <c r="D4" s="18"/>
      <c r="F4" s="17"/>
    </row>
    <row r="5" spans="1:10">
      <c r="A5" s="14" t="s">
        <v>4</v>
      </c>
      <c r="B5" s="14">
        <v>5</v>
      </c>
      <c r="C5" s="12">
        <f>C4+1</f>
        <v>42100</v>
      </c>
      <c r="D5" s="18"/>
      <c r="F5" s="17"/>
    </row>
    <row r="6" spans="1:10">
      <c r="A6" s="14" t="s">
        <v>5</v>
      </c>
      <c r="B6" s="14">
        <v>6</v>
      </c>
      <c r="C6" s="12">
        <f>DATE(An,5,1)</f>
        <v>42125</v>
      </c>
      <c r="D6" s="18"/>
      <c r="E6" s="17"/>
      <c r="F6" s="17"/>
    </row>
    <row r="7" spans="1:10">
      <c r="A7" s="14" t="s">
        <v>6</v>
      </c>
      <c r="B7" s="14">
        <v>7</v>
      </c>
      <c r="C7" s="12">
        <f>C4+39</f>
        <v>42138</v>
      </c>
      <c r="D7" s="18"/>
      <c r="E7" s="17"/>
      <c r="F7" s="17"/>
      <c r="G7" s="19">
        <v>1</v>
      </c>
      <c r="H7" s="93" t="s">
        <v>31</v>
      </c>
      <c r="I7" s="93"/>
      <c r="J7" s="93"/>
    </row>
    <row r="8" spans="1:10">
      <c r="A8" s="14" t="s">
        <v>7</v>
      </c>
      <c r="B8" s="14">
        <v>8</v>
      </c>
      <c r="C8" s="12">
        <f>DATE(An,5,8)</f>
        <v>42132</v>
      </c>
      <c r="D8" s="18"/>
      <c r="E8" s="17"/>
      <c r="F8" s="17"/>
      <c r="G8" s="19">
        <v>2</v>
      </c>
      <c r="H8" s="92" t="s">
        <v>32</v>
      </c>
      <c r="I8" s="92"/>
      <c r="J8" s="92"/>
    </row>
    <row r="9" spans="1:10">
      <c r="A9" s="14" t="s">
        <v>8</v>
      </c>
      <c r="B9" s="14">
        <v>9</v>
      </c>
      <c r="C9" s="12">
        <f>C4+49</f>
        <v>42148</v>
      </c>
      <c r="D9" s="18"/>
      <c r="E9" s="17"/>
      <c r="F9" s="17"/>
      <c r="G9" s="19">
        <v>3</v>
      </c>
      <c r="H9" s="92" t="s">
        <v>33</v>
      </c>
      <c r="I9" s="92"/>
      <c r="J9" s="92"/>
    </row>
    <row r="10" spans="1:10">
      <c r="A10" s="14" t="s">
        <v>9</v>
      </c>
      <c r="B10" s="14">
        <v>10</v>
      </c>
      <c r="C10" s="12">
        <f>C4+50</f>
        <v>42149</v>
      </c>
      <c r="D10" s="18"/>
      <c r="E10" s="17"/>
      <c r="F10" s="17"/>
      <c r="G10" s="19">
        <v>4</v>
      </c>
      <c r="H10" s="92" t="s">
        <v>34</v>
      </c>
      <c r="I10" s="92"/>
      <c r="J10" s="92"/>
    </row>
    <row r="11" spans="1:10">
      <c r="A11" s="14" t="s">
        <v>10</v>
      </c>
      <c r="B11" s="14">
        <v>11</v>
      </c>
      <c r="C11" s="12">
        <f>DATE(An,7,14)</f>
        <v>42199</v>
      </c>
      <c r="D11" s="18"/>
      <c r="E11" s="17"/>
      <c r="F11" s="17"/>
      <c r="G11" s="19">
        <v>5</v>
      </c>
      <c r="H11" s="92" t="s">
        <v>35</v>
      </c>
      <c r="I11" s="92"/>
      <c r="J11" s="92"/>
    </row>
    <row r="12" spans="1:10">
      <c r="A12" s="14" t="s">
        <v>11</v>
      </c>
      <c r="B12" s="14">
        <v>12</v>
      </c>
      <c r="C12" s="12">
        <f>DATE(An,8,15)</f>
        <v>42231</v>
      </c>
      <c r="D12" s="18"/>
      <c r="E12" s="17"/>
      <c r="F12" s="17"/>
      <c r="G12" s="19">
        <v>6</v>
      </c>
      <c r="H12" s="92" t="s">
        <v>38</v>
      </c>
      <c r="I12" s="92"/>
      <c r="J12" s="92"/>
    </row>
    <row r="13" spans="1:10" ht="13.5" thickBot="1">
      <c r="C13" s="12">
        <f>DATE(An,11,1)</f>
        <v>42309</v>
      </c>
      <c r="D13" s="18"/>
      <c r="E13" s="17"/>
      <c r="F13" s="17"/>
      <c r="G13" s="19">
        <v>7</v>
      </c>
      <c r="H13" s="92" t="s">
        <v>39</v>
      </c>
      <c r="I13" s="92"/>
      <c r="J13" s="92"/>
    </row>
    <row r="14" spans="1:10">
      <c r="C14" s="12">
        <f>DATE(An,11,11)</f>
        <v>42319</v>
      </c>
      <c r="D14" s="18"/>
      <c r="E14" s="6" t="s">
        <v>30</v>
      </c>
      <c r="F14" s="5"/>
      <c r="G14" s="19">
        <v>8</v>
      </c>
      <c r="H14" s="92"/>
      <c r="I14" s="92"/>
      <c r="J14" s="92"/>
    </row>
    <row r="15" spans="1:10" ht="13.5" thickBot="1">
      <c r="A15" s="20" t="s">
        <v>15</v>
      </c>
      <c r="B15" s="21" t="s">
        <v>16</v>
      </c>
      <c r="C15" s="13">
        <f>DATE(An,12,25)</f>
        <v>42363</v>
      </c>
      <c r="E15" s="9"/>
      <c r="F15" s="22"/>
      <c r="G15" s="19">
        <v>9</v>
      </c>
      <c r="H15" s="92"/>
      <c r="I15" s="92"/>
      <c r="J15" s="92"/>
    </row>
    <row r="16" spans="1:10">
      <c r="A16" s="23" t="s">
        <v>18</v>
      </c>
      <c r="B16" s="23"/>
      <c r="E16" s="9"/>
      <c r="F16" s="22"/>
      <c r="G16" s="17"/>
      <c r="I16" s="14">
        <v>2003</v>
      </c>
    </row>
    <row r="17" spans="1:9">
      <c r="A17" s="23" t="s">
        <v>20</v>
      </c>
      <c r="B17" s="23"/>
      <c r="D17" s="17"/>
      <c r="E17" s="9"/>
      <c r="F17" s="22"/>
      <c r="G17" s="17"/>
      <c r="I17" s="14">
        <v>2004</v>
      </c>
    </row>
    <row r="18" spans="1:9">
      <c r="A18" s="24" t="s">
        <v>19</v>
      </c>
      <c r="B18" s="24"/>
      <c r="D18" s="17"/>
      <c r="E18" s="9"/>
      <c r="F18" s="22"/>
      <c r="G18" s="17"/>
      <c r="I18" s="14">
        <v>2005</v>
      </c>
    </row>
    <row r="19" spans="1:9">
      <c r="A19" s="24" t="s">
        <v>21</v>
      </c>
      <c r="B19" s="24"/>
      <c r="D19" s="17"/>
      <c r="E19" s="9"/>
      <c r="F19" s="22"/>
      <c r="G19" s="17"/>
      <c r="I19" s="14">
        <v>2006</v>
      </c>
    </row>
    <row r="20" spans="1:9">
      <c r="A20" s="25" t="s">
        <v>24</v>
      </c>
      <c r="B20" s="25"/>
      <c r="D20" s="17"/>
      <c r="E20" s="9"/>
      <c r="F20" s="22"/>
      <c r="G20" s="17"/>
      <c r="I20" s="14">
        <v>2007</v>
      </c>
    </row>
    <row r="21" spans="1:9">
      <c r="A21" s="25" t="s">
        <v>22</v>
      </c>
      <c r="B21" s="25"/>
      <c r="D21" s="17"/>
      <c r="E21" s="9"/>
      <c r="F21" s="22"/>
      <c r="G21" s="17"/>
      <c r="I21" s="14">
        <v>2008</v>
      </c>
    </row>
    <row r="22" spans="1:9">
      <c r="A22" s="2" t="s">
        <v>26</v>
      </c>
      <c r="B22" s="2"/>
      <c r="D22" s="17"/>
      <c r="E22" s="9"/>
      <c r="F22" s="22"/>
      <c r="G22" s="17"/>
      <c r="I22" s="14">
        <v>2009</v>
      </c>
    </row>
    <row r="23" spans="1:9">
      <c r="A23" s="2" t="s">
        <v>27</v>
      </c>
      <c r="B23" s="2"/>
      <c r="D23" s="17"/>
      <c r="E23" s="9"/>
      <c r="F23" s="22"/>
      <c r="G23" s="17"/>
      <c r="I23" s="14">
        <v>2010</v>
      </c>
    </row>
    <row r="24" spans="1:9">
      <c r="A24" s="26" t="s">
        <v>25</v>
      </c>
      <c r="B24" s="26"/>
      <c r="D24" s="17"/>
      <c r="E24" s="27"/>
      <c r="F24" s="22"/>
      <c r="I24" s="14">
        <v>2011</v>
      </c>
    </row>
    <row r="25" spans="1:9">
      <c r="A25" s="28" t="s">
        <v>28</v>
      </c>
      <c r="B25" s="28"/>
      <c r="D25" s="17"/>
      <c r="E25" s="27"/>
      <c r="F25" s="22"/>
      <c r="I25" s="14">
        <v>2012</v>
      </c>
    </row>
    <row r="26" spans="1:9">
      <c r="D26" s="17"/>
      <c r="E26" s="27"/>
      <c r="F26" s="22"/>
      <c r="I26" s="14">
        <v>2013</v>
      </c>
    </row>
    <row r="27" spans="1:9">
      <c r="D27" s="17"/>
      <c r="E27" s="27"/>
      <c r="F27" s="22"/>
      <c r="I27" s="14">
        <v>2014</v>
      </c>
    </row>
    <row r="28" spans="1:9">
      <c r="D28" s="17"/>
      <c r="E28" s="27"/>
      <c r="F28" s="22"/>
      <c r="I28" s="14">
        <v>2015</v>
      </c>
    </row>
    <row r="29" spans="1:9" ht="13.5" thickBot="1">
      <c r="D29" s="17"/>
      <c r="E29" s="29"/>
      <c r="F29" s="22"/>
      <c r="I29" s="14">
        <v>2016</v>
      </c>
    </row>
    <row r="30" spans="1:9" ht="13.5" thickBot="1">
      <c r="D30" s="17"/>
      <c r="E30" s="29"/>
      <c r="F30" s="22"/>
      <c r="I30" s="14">
        <v>2017</v>
      </c>
    </row>
    <row r="31" spans="1:9" ht="13.5" thickBot="1">
      <c r="D31" s="17"/>
      <c r="E31" s="29"/>
      <c r="F31" s="22"/>
      <c r="I31" s="14">
        <v>2018</v>
      </c>
    </row>
    <row r="32" spans="1:9" ht="13.5" thickBot="1">
      <c r="D32" s="17"/>
      <c r="E32" s="29"/>
      <c r="F32" s="22"/>
      <c r="I32" s="14">
        <v>2019</v>
      </c>
    </row>
    <row r="33" spans="4:9" ht="13.5" thickBot="1">
      <c r="D33" s="17"/>
      <c r="E33" s="29"/>
      <c r="F33" s="22"/>
      <c r="I33" s="14">
        <v>2020</v>
      </c>
    </row>
    <row r="34" spans="4:9" ht="13.5" thickBot="1">
      <c r="D34" s="17"/>
      <c r="E34" s="29"/>
      <c r="I34" s="14">
        <v>2021</v>
      </c>
    </row>
    <row r="35" spans="4:9" ht="13.5" thickBot="1">
      <c r="D35" s="17"/>
      <c r="E35" s="29"/>
      <c r="I35" s="14">
        <v>2022</v>
      </c>
    </row>
    <row r="36" spans="4:9">
      <c r="D36" s="17"/>
      <c r="E36" s="17"/>
      <c r="I36" s="14">
        <v>2023</v>
      </c>
    </row>
    <row r="37" spans="4:9">
      <c r="D37" s="17"/>
      <c r="E37" s="17"/>
      <c r="I37" s="14">
        <v>2024</v>
      </c>
    </row>
    <row r="38" spans="4:9">
      <c r="D38" s="17"/>
      <c r="E38" s="17"/>
      <c r="I38" s="14">
        <v>2025</v>
      </c>
    </row>
    <row r="39" spans="4:9">
      <c r="D39" s="17"/>
      <c r="E39" s="17"/>
      <c r="I39" s="14">
        <v>2026</v>
      </c>
    </row>
    <row r="40" spans="4:9">
      <c r="D40" s="17"/>
      <c r="E40" s="17"/>
      <c r="I40" s="14">
        <v>2027</v>
      </c>
    </row>
    <row r="41" spans="4:9">
      <c r="D41" s="17"/>
      <c r="E41" s="17"/>
      <c r="I41" s="14">
        <v>2028</v>
      </c>
    </row>
    <row r="42" spans="4:9">
      <c r="D42" s="17"/>
      <c r="E42" s="17"/>
      <c r="I42" s="14">
        <v>2029</v>
      </c>
    </row>
    <row r="43" spans="4:9">
      <c r="D43" s="17"/>
      <c r="E43" s="17"/>
      <c r="I43" s="14">
        <v>2030</v>
      </c>
    </row>
    <row r="44" spans="4:9">
      <c r="D44" s="17"/>
      <c r="E44" s="17"/>
    </row>
    <row r="45" spans="4:9">
      <c r="D45" s="17"/>
      <c r="E45" s="17"/>
    </row>
    <row r="46" spans="4:9">
      <c r="D46" s="17"/>
      <c r="E46" s="17"/>
    </row>
    <row r="47" spans="4:9">
      <c r="D47" s="17"/>
      <c r="E47" s="17"/>
    </row>
    <row r="48" spans="4:9">
      <c r="D48" s="17"/>
      <c r="E48" s="17"/>
    </row>
    <row r="49" spans="4:5">
      <c r="D49" s="17"/>
      <c r="E49" s="17"/>
    </row>
    <row r="50" spans="4:5">
      <c r="D50" s="17"/>
      <c r="E50" s="17"/>
    </row>
    <row r="51" spans="4:5">
      <c r="D51" s="17"/>
      <c r="E51" s="17"/>
    </row>
    <row r="52" spans="4:5">
      <c r="D52" s="17"/>
      <c r="E52" s="17"/>
    </row>
    <row r="53" spans="4:5">
      <c r="D53" s="17"/>
      <c r="E53" s="17"/>
    </row>
  </sheetData>
  <sheetProtection selectLockedCells="1" selectUnlockedCells="1"/>
  <mergeCells count="9">
    <mergeCell ref="H13:J13"/>
    <mergeCell ref="H14:J14"/>
    <mergeCell ref="H15:J15"/>
    <mergeCell ref="H7:J7"/>
    <mergeCell ref="H8:J8"/>
    <mergeCell ref="H9:J9"/>
    <mergeCell ref="H10:J10"/>
    <mergeCell ref="H11:J11"/>
    <mergeCell ref="H12:J12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Calendrier</vt:lpstr>
      <vt:lpstr>Récap annuel</vt:lpstr>
      <vt:lpstr>Données</vt:lpstr>
      <vt:lpstr>An</vt:lpstr>
      <vt:lpstr>COULEUR</vt:lpstr>
      <vt:lpstr>Fériés</vt:lpstr>
      <vt:lpstr>Mois</vt:lpstr>
      <vt:lpstr>Calendrier!Zone_d_impression</vt:lpstr>
      <vt:lpstr>'Récap annuel'!Zone_d_impression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dc:description>bruno9442</dc:description>
  <cp:lastModifiedBy>Michel Zombaï</cp:lastModifiedBy>
  <cp:lastPrinted>2015-10-30T16:57:13Z</cp:lastPrinted>
  <dcterms:created xsi:type="dcterms:W3CDTF">2006-09-30T17:57:16Z</dcterms:created>
  <dcterms:modified xsi:type="dcterms:W3CDTF">2015-10-30T18:12:43Z</dcterms:modified>
</cp:coreProperties>
</file>