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4115" windowHeight="4680" activeTab="2"/>
  </bookViews>
  <sheets>
    <sheet name="Bilan" sheetId="3" r:id="rId1"/>
    <sheet name="Aide" sheetId="4" r:id="rId2"/>
    <sheet name="Tab" sheetId="1" r:id="rId3"/>
    <sheet name="donnée" sheetId="2" r:id="rId4"/>
  </sheets>
  <calcPr calcId="145621"/>
</workbook>
</file>

<file path=xl/calcChain.xml><?xml version="1.0" encoding="utf-8"?>
<calcChain xmlns="http://schemas.openxmlformats.org/spreadsheetml/2006/main">
  <c r="M44" i="2" l="1"/>
  <c r="L44" i="2"/>
  <c r="K44" i="2"/>
  <c r="J44" i="2"/>
  <c r="I44" i="2"/>
  <c r="H44" i="2"/>
  <c r="G44" i="2"/>
  <c r="F44" i="2"/>
  <c r="C44" i="2"/>
  <c r="D44" i="2"/>
  <c r="E44" i="2"/>
  <c r="B44" i="2"/>
  <c r="I3" i="3"/>
  <c r="B48" i="2"/>
  <c r="F59" i="2"/>
  <c r="F58" i="2"/>
  <c r="F57" i="2"/>
  <c r="F56" i="2"/>
  <c r="B57" i="2"/>
  <c r="B58" i="2"/>
  <c r="B56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2" i="2"/>
  <c r="H1" i="2"/>
  <c r="B42" i="2"/>
  <c r="D3" i="3" s="1"/>
  <c r="B49" i="2" l="1"/>
  <c r="I4" i="3" s="1"/>
  <c r="P20" i="1"/>
  <c r="R20" i="1" s="1"/>
  <c r="P21" i="1"/>
  <c r="R21" i="1" s="1"/>
  <c r="P22" i="1"/>
  <c r="R22" i="1" s="1"/>
  <c r="P23" i="1"/>
  <c r="R23" i="1" s="1"/>
  <c r="P24" i="1"/>
  <c r="R24" i="1" s="1"/>
  <c r="P25" i="1"/>
  <c r="R25" i="1" s="1"/>
  <c r="P26" i="1"/>
  <c r="R26" i="1" s="1"/>
  <c r="P27" i="1"/>
  <c r="R27" i="1" s="1"/>
  <c r="P28" i="1"/>
  <c r="R28" i="1" s="1"/>
  <c r="P29" i="1"/>
  <c r="R29" i="1" s="1"/>
  <c r="P30" i="1"/>
  <c r="R30" i="1" s="1"/>
  <c r="P31" i="1"/>
  <c r="R31" i="1" s="1"/>
  <c r="P32" i="1"/>
  <c r="R32" i="1" s="1"/>
  <c r="P33" i="1"/>
  <c r="R33" i="1" s="1"/>
  <c r="P34" i="1"/>
  <c r="R34" i="1" s="1"/>
  <c r="P35" i="1"/>
  <c r="R35" i="1" s="1"/>
  <c r="P36" i="1"/>
  <c r="R36" i="1" s="1"/>
  <c r="P37" i="1"/>
  <c r="R37" i="1" s="1"/>
  <c r="P38" i="1"/>
  <c r="R38" i="1" s="1"/>
  <c r="P39" i="1"/>
  <c r="R39" i="1" s="1"/>
  <c r="P40" i="1"/>
  <c r="R40" i="1" s="1"/>
  <c r="P41" i="1"/>
  <c r="R41" i="1" s="1"/>
  <c r="P42" i="1"/>
  <c r="R42" i="1" s="1"/>
  <c r="P43" i="1"/>
  <c r="R43" i="1" s="1"/>
  <c r="P44" i="1"/>
  <c r="R44" i="1" s="1"/>
  <c r="P45" i="1"/>
  <c r="R45" i="1" s="1"/>
  <c r="P46" i="1"/>
  <c r="R46" i="1" s="1"/>
  <c r="P47" i="1"/>
  <c r="R47" i="1" s="1"/>
  <c r="P48" i="1"/>
  <c r="R48" i="1" s="1"/>
  <c r="P49" i="1"/>
  <c r="R49" i="1" s="1"/>
  <c r="P50" i="1"/>
  <c r="R50" i="1" s="1"/>
  <c r="P51" i="1"/>
  <c r="R51" i="1" s="1"/>
  <c r="P52" i="1"/>
  <c r="R52" i="1" s="1"/>
  <c r="P53" i="1"/>
  <c r="R53" i="1" s="1"/>
  <c r="P54" i="1"/>
  <c r="R54" i="1" s="1"/>
  <c r="P55" i="1"/>
  <c r="R55" i="1" s="1"/>
  <c r="P56" i="1"/>
  <c r="R56" i="1" s="1"/>
  <c r="P57" i="1"/>
  <c r="R57" i="1" s="1"/>
  <c r="P58" i="1"/>
  <c r="R58" i="1" s="1"/>
  <c r="P59" i="1"/>
  <c r="R59" i="1" s="1"/>
  <c r="P60" i="1"/>
  <c r="R60" i="1" s="1"/>
  <c r="P61" i="1"/>
  <c r="R61" i="1" s="1"/>
  <c r="P62" i="1"/>
  <c r="R62" i="1" s="1"/>
  <c r="P63" i="1"/>
  <c r="R63" i="1" s="1"/>
  <c r="P64" i="1"/>
  <c r="R64" i="1" s="1"/>
  <c r="P65" i="1"/>
  <c r="R65" i="1" s="1"/>
  <c r="P66" i="1"/>
  <c r="R66" i="1" s="1"/>
  <c r="P67" i="1"/>
  <c r="R67" i="1" s="1"/>
  <c r="P68" i="1"/>
  <c r="R68" i="1" s="1"/>
  <c r="P69" i="1"/>
  <c r="R69" i="1" s="1"/>
  <c r="P70" i="1"/>
  <c r="R70" i="1" s="1"/>
  <c r="P71" i="1"/>
  <c r="R71" i="1" s="1"/>
  <c r="P72" i="1"/>
  <c r="R72" i="1" s="1"/>
  <c r="P73" i="1"/>
  <c r="R73" i="1" s="1"/>
  <c r="P74" i="1"/>
  <c r="R74" i="1" s="1"/>
  <c r="P75" i="1"/>
  <c r="R75" i="1" s="1"/>
  <c r="P76" i="1"/>
  <c r="R76" i="1" s="1"/>
  <c r="P77" i="1"/>
  <c r="R77" i="1" s="1"/>
  <c r="P78" i="1"/>
  <c r="R78" i="1" s="1"/>
  <c r="P79" i="1"/>
  <c r="R79" i="1" s="1"/>
  <c r="P80" i="1"/>
  <c r="R80" i="1" s="1"/>
  <c r="P81" i="1"/>
  <c r="R81" i="1" s="1"/>
  <c r="P82" i="1"/>
  <c r="R82" i="1" s="1"/>
  <c r="P83" i="1"/>
  <c r="R83" i="1" s="1"/>
  <c r="P84" i="1"/>
  <c r="R84" i="1" s="1"/>
  <c r="P85" i="1"/>
  <c r="R85" i="1" s="1"/>
  <c r="P86" i="1"/>
  <c r="R86" i="1" s="1"/>
  <c r="P87" i="1"/>
  <c r="R87" i="1" s="1"/>
  <c r="P88" i="1"/>
  <c r="R88" i="1" s="1"/>
  <c r="P89" i="1"/>
  <c r="R89" i="1" s="1"/>
  <c r="P90" i="1"/>
  <c r="R90" i="1" s="1"/>
  <c r="P91" i="1"/>
  <c r="R91" i="1" s="1"/>
  <c r="P92" i="1"/>
  <c r="R92" i="1" s="1"/>
  <c r="P93" i="1"/>
  <c r="R93" i="1" s="1"/>
  <c r="P94" i="1"/>
  <c r="R94" i="1" s="1"/>
  <c r="P95" i="1"/>
  <c r="R95" i="1" s="1"/>
  <c r="P96" i="1"/>
  <c r="R96" i="1" s="1"/>
  <c r="P97" i="1"/>
  <c r="R97" i="1" s="1"/>
  <c r="P98" i="1"/>
  <c r="R98" i="1" s="1"/>
  <c r="P99" i="1"/>
  <c r="R99" i="1" s="1"/>
  <c r="P100" i="1"/>
  <c r="R100" i="1" s="1"/>
  <c r="P101" i="1"/>
  <c r="R101" i="1" s="1"/>
  <c r="P102" i="1"/>
  <c r="R102" i="1" s="1"/>
  <c r="P103" i="1"/>
  <c r="R103" i="1" s="1"/>
  <c r="P104" i="1"/>
  <c r="R104" i="1" s="1"/>
  <c r="P105" i="1"/>
  <c r="R105" i="1" s="1"/>
  <c r="P106" i="1"/>
  <c r="R106" i="1" s="1"/>
  <c r="P107" i="1"/>
  <c r="R107" i="1" s="1"/>
  <c r="P108" i="1"/>
  <c r="R108" i="1" s="1"/>
  <c r="P109" i="1"/>
  <c r="R109" i="1" s="1"/>
  <c r="P110" i="1"/>
  <c r="R110" i="1" s="1"/>
  <c r="P111" i="1"/>
  <c r="R111" i="1" s="1"/>
  <c r="P112" i="1"/>
  <c r="R112" i="1" s="1"/>
  <c r="P113" i="1"/>
  <c r="R113" i="1" s="1"/>
  <c r="P114" i="1"/>
  <c r="R114" i="1" s="1"/>
  <c r="P115" i="1"/>
  <c r="R115" i="1" s="1"/>
  <c r="P116" i="1"/>
  <c r="R116" i="1" s="1"/>
  <c r="P117" i="1"/>
  <c r="R117" i="1" s="1"/>
  <c r="P118" i="1"/>
  <c r="R118" i="1" s="1"/>
  <c r="P119" i="1"/>
  <c r="R119" i="1" s="1"/>
  <c r="P120" i="1"/>
  <c r="R120" i="1" s="1"/>
  <c r="P121" i="1"/>
  <c r="R121" i="1" s="1"/>
  <c r="P122" i="1"/>
  <c r="R122" i="1" s="1"/>
  <c r="P123" i="1"/>
  <c r="R123" i="1" s="1"/>
  <c r="P124" i="1"/>
  <c r="R124" i="1" s="1"/>
  <c r="P125" i="1"/>
  <c r="R125" i="1" s="1"/>
  <c r="P126" i="1"/>
  <c r="R126" i="1" s="1"/>
  <c r="P127" i="1"/>
  <c r="R127" i="1" s="1"/>
  <c r="P128" i="1"/>
  <c r="R128" i="1" s="1"/>
  <c r="P129" i="1"/>
  <c r="R129" i="1" s="1"/>
  <c r="P130" i="1"/>
  <c r="R130" i="1" s="1"/>
  <c r="P131" i="1"/>
  <c r="R131" i="1" s="1"/>
  <c r="P132" i="1"/>
  <c r="R132" i="1" s="1"/>
  <c r="P133" i="1"/>
  <c r="R133" i="1" s="1"/>
  <c r="P134" i="1"/>
  <c r="R134" i="1" s="1"/>
  <c r="P135" i="1"/>
  <c r="R135" i="1" s="1"/>
  <c r="P136" i="1"/>
  <c r="R136" i="1" s="1"/>
  <c r="P137" i="1"/>
  <c r="R137" i="1" s="1"/>
  <c r="P138" i="1"/>
  <c r="R138" i="1" s="1"/>
  <c r="P139" i="1"/>
  <c r="R139" i="1" s="1"/>
  <c r="P140" i="1"/>
  <c r="R140" i="1" s="1"/>
  <c r="P141" i="1"/>
  <c r="R141" i="1" s="1"/>
  <c r="P142" i="1"/>
  <c r="R142" i="1" s="1"/>
  <c r="P143" i="1"/>
  <c r="R143" i="1" s="1"/>
  <c r="P144" i="1"/>
  <c r="R144" i="1" s="1"/>
  <c r="P145" i="1"/>
  <c r="R145" i="1" s="1"/>
  <c r="P146" i="1"/>
  <c r="R146" i="1" s="1"/>
  <c r="P147" i="1"/>
  <c r="R147" i="1" s="1"/>
  <c r="P148" i="1"/>
  <c r="R148" i="1" s="1"/>
  <c r="P149" i="1"/>
  <c r="R149" i="1" s="1"/>
  <c r="P150" i="1"/>
  <c r="R150" i="1" s="1"/>
  <c r="P151" i="1"/>
  <c r="R151" i="1" s="1"/>
  <c r="P152" i="1"/>
  <c r="R152" i="1" s="1"/>
  <c r="P153" i="1"/>
  <c r="R153" i="1" s="1"/>
  <c r="P154" i="1"/>
  <c r="R154" i="1" s="1"/>
  <c r="P155" i="1"/>
  <c r="R155" i="1" s="1"/>
  <c r="P156" i="1"/>
  <c r="R156" i="1" s="1"/>
  <c r="P157" i="1"/>
  <c r="R157" i="1" s="1"/>
  <c r="P158" i="1"/>
  <c r="R158" i="1" s="1"/>
  <c r="P159" i="1"/>
  <c r="R159" i="1" s="1"/>
  <c r="P160" i="1"/>
  <c r="R160" i="1" s="1"/>
  <c r="P161" i="1"/>
  <c r="R161" i="1" s="1"/>
  <c r="P162" i="1"/>
  <c r="R162" i="1" s="1"/>
  <c r="P163" i="1"/>
  <c r="R163" i="1" s="1"/>
  <c r="P164" i="1"/>
  <c r="R164" i="1" s="1"/>
  <c r="P165" i="1"/>
  <c r="R165" i="1" s="1"/>
  <c r="P166" i="1"/>
  <c r="R166" i="1" s="1"/>
  <c r="P167" i="1"/>
  <c r="R167" i="1" s="1"/>
  <c r="P168" i="1"/>
  <c r="R168" i="1" s="1"/>
  <c r="P169" i="1"/>
  <c r="R169" i="1" s="1"/>
  <c r="P170" i="1"/>
  <c r="R170" i="1" s="1"/>
  <c r="P171" i="1"/>
  <c r="R171" i="1" s="1"/>
  <c r="P172" i="1"/>
  <c r="R172" i="1" s="1"/>
  <c r="P173" i="1"/>
  <c r="R173" i="1" s="1"/>
  <c r="P174" i="1"/>
  <c r="R174" i="1" s="1"/>
  <c r="P175" i="1"/>
  <c r="R175" i="1" s="1"/>
  <c r="P176" i="1"/>
  <c r="R176" i="1" s="1"/>
  <c r="P177" i="1"/>
  <c r="R177" i="1" s="1"/>
  <c r="P178" i="1"/>
  <c r="R178" i="1" s="1"/>
  <c r="P179" i="1"/>
  <c r="R179" i="1" s="1"/>
  <c r="P180" i="1"/>
  <c r="R180" i="1" s="1"/>
  <c r="P181" i="1"/>
  <c r="R181" i="1" s="1"/>
  <c r="P182" i="1"/>
  <c r="R182" i="1" s="1"/>
  <c r="P183" i="1"/>
  <c r="R183" i="1" s="1"/>
  <c r="P184" i="1"/>
  <c r="R184" i="1" s="1"/>
  <c r="P185" i="1"/>
  <c r="R185" i="1" s="1"/>
  <c r="P186" i="1"/>
  <c r="R186" i="1" s="1"/>
  <c r="P187" i="1"/>
  <c r="R187" i="1" s="1"/>
  <c r="P188" i="1"/>
  <c r="R188" i="1" s="1"/>
  <c r="P189" i="1"/>
  <c r="R189" i="1" s="1"/>
  <c r="P190" i="1"/>
  <c r="R190" i="1" s="1"/>
  <c r="P191" i="1"/>
  <c r="R191" i="1" s="1"/>
  <c r="P192" i="1"/>
  <c r="R192" i="1" s="1"/>
  <c r="P193" i="1"/>
  <c r="R193" i="1" s="1"/>
  <c r="P194" i="1"/>
  <c r="R194" i="1" s="1"/>
  <c r="P195" i="1"/>
  <c r="R195" i="1" s="1"/>
  <c r="P196" i="1"/>
  <c r="R196" i="1" s="1"/>
  <c r="P197" i="1"/>
  <c r="R197" i="1" s="1"/>
  <c r="P198" i="1"/>
  <c r="R198" i="1" s="1"/>
  <c r="P199" i="1"/>
  <c r="R199" i="1" s="1"/>
  <c r="P200" i="1"/>
  <c r="R200" i="1" s="1"/>
  <c r="P7" i="1"/>
  <c r="R7" i="1" s="1"/>
  <c r="P8" i="1"/>
  <c r="R8" i="1" s="1"/>
  <c r="P9" i="1"/>
  <c r="R9" i="1" s="1"/>
  <c r="P10" i="1"/>
  <c r="R10" i="1" s="1"/>
  <c r="P11" i="1"/>
  <c r="R11" i="1" s="1"/>
  <c r="P12" i="1"/>
  <c r="R12" i="1" s="1"/>
  <c r="P13" i="1"/>
  <c r="R13" i="1" s="1"/>
  <c r="P14" i="1"/>
  <c r="R14" i="1" s="1"/>
  <c r="P15" i="1"/>
  <c r="R15" i="1" s="1"/>
  <c r="P16" i="1"/>
  <c r="R16" i="1" s="1"/>
  <c r="P17" i="1"/>
  <c r="R17" i="1" s="1"/>
  <c r="P18" i="1"/>
  <c r="R18" i="1" s="1"/>
  <c r="P19" i="1"/>
  <c r="R19" i="1" s="1"/>
  <c r="P6" i="1"/>
  <c r="R6" i="1" s="1"/>
</calcChain>
</file>

<file path=xl/sharedStrings.xml><?xml version="1.0" encoding="utf-8"?>
<sst xmlns="http://schemas.openxmlformats.org/spreadsheetml/2006/main" count="161" uniqueCount="153">
  <si>
    <t>POLYCLINIQUE DE FURIANI</t>
  </si>
  <si>
    <t>ANALYSE DES EVENEMENTS INDESIRABLES</t>
  </si>
  <si>
    <t>Nom de l'émetteur</t>
  </si>
  <si>
    <t>Service</t>
  </si>
  <si>
    <t xml:space="preserve">Description </t>
  </si>
  <si>
    <t>Personne concernée</t>
  </si>
  <si>
    <t>Criticité</t>
  </si>
  <si>
    <t xml:space="preserve">Responsable </t>
  </si>
  <si>
    <t>Suivi</t>
  </si>
  <si>
    <t>Date de cloture</t>
  </si>
  <si>
    <t>CRITICITE</t>
  </si>
  <si>
    <t>SIGNALEMENT</t>
  </si>
  <si>
    <t xml:space="preserve">DESCRIPTION </t>
  </si>
  <si>
    <t>G</t>
  </si>
  <si>
    <t>O</t>
  </si>
  <si>
    <t>C</t>
  </si>
  <si>
    <t>N°</t>
  </si>
  <si>
    <t>Plainte prévisible</t>
  </si>
  <si>
    <t>Actions correctives &amp; préventives</t>
  </si>
  <si>
    <t>Date de reception</t>
  </si>
  <si>
    <t xml:space="preserve">Consequence </t>
  </si>
  <si>
    <t>Type EI</t>
  </si>
  <si>
    <t>Information patient</t>
  </si>
  <si>
    <t>1 - défaut d'information</t>
  </si>
  <si>
    <t>2 - défaut de confidentialité</t>
  </si>
  <si>
    <t>3 - information erronée donnée au patient</t>
  </si>
  <si>
    <t>Coordination des soins</t>
  </si>
  <si>
    <t>4 - défaut dans le processus d'admission</t>
  </si>
  <si>
    <t>5 - report/retard imprévu (intervention, examen, soins)</t>
  </si>
  <si>
    <t>6 - défaut de coordination / de transmission d'information</t>
  </si>
  <si>
    <t>7 - patient mal / non préparé</t>
  </si>
  <si>
    <t>8 - défaut de fonctionnement / absence de matériel</t>
  </si>
  <si>
    <t>9 - rupture de stock</t>
  </si>
  <si>
    <t>10 - dossier incomplet</t>
  </si>
  <si>
    <t>11 - dossier introuvable</t>
  </si>
  <si>
    <t>12 - défaut de la procédure de sortie de la clinique</t>
  </si>
  <si>
    <t>Traitement</t>
  </si>
  <si>
    <t>13 - absence de prescription écrite</t>
  </si>
  <si>
    <t>14 - erreur dans l'administration du traitement</t>
  </si>
  <si>
    <t>Vigilances</t>
  </si>
  <si>
    <t>15 - incident / accident transfusionnel</t>
  </si>
  <si>
    <t>16 - incident / accident médicamenteux</t>
  </si>
  <si>
    <t>17 - incident /accident de matériel médical</t>
  </si>
  <si>
    <t>Risque infectieux et toxiques</t>
  </si>
  <si>
    <t>18 - AES / piqure / coupure / brulure / blessure / projection</t>
  </si>
  <si>
    <t>19 - non signalement d'un patient infecté</t>
  </si>
  <si>
    <t>Sécurité des biens et des personnes</t>
  </si>
  <si>
    <t>21 - erreur identité patient</t>
  </si>
  <si>
    <t>22 - disparition matériel / objet personnel</t>
  </si>
  <si>
    <t>23 - dégradation matériel / objet personnel</t>
  </si>
  <si>
    <t>24 - incendie</t>
  </si>
  <si>
    <t>25 - tabac dans espaces non fumeur</t>
  </si>
  <si>
    <t>26 - dégât des eaux</t>
  </si>
  <si>
    <t>27 - défaut de fonctionnement d'un système de sécurité</t>
  </si>
  <si>
    <t>28 - chute</t>
  </si>
  <si>
    <t>29 - non respect tri / élimination des déchets</t>
  </si>
  <si>
    <t>Comportement</t>
  </si>
  <si>
    <t>30 - sortie contre avis médical</t>
  </si>
  <si>
    <t>31 - refus de soins par le patient</t>
  </si>
  <si>
    <t>32 - fugue</t>
  </si>
  <si>
    <t>33 - conflit (patient/visiteur/personnel)</t>
  </si>
  <si>
    <t>Hotellerie</t>
  </si>
  <si>
    <t>34 - chambre non préparée / pb de propreté</t>
  </si>
  <si>
    <t>35 - souhait du patient non respecté</t>
  </si>
  <si>
    <t>36 - régime alimentaire non resecté</t>
  </si>
  <si>
    <t>Autre</t>
  </si>
  <si>
    <t>37 - autre</t>
  </si>
  <si>
    <t>Plainte</t>
  </si>
  <si>
    <t>Oui</t>
  </si>
  <si>
    <t>Non</t>
  </si>
  <si>
    <t>Ne sais pas</t>
  </si>
  <si>
    <t>Conséquence</t>
  </si>
  <si>
    <t>Pas d'impact</t>
  </si>
  <si>
    <t>insatisfaction</t>
  </si>
  <si>
    <t>Préjudice moral</t>
  </si>
  <si>
    <t>Préjudice physique</t>
  </si>
  <si>
    <t>Arret de travail prévisible</t>
  </si>
  <si>
    <t>Décès</t>
  </si>
  <si>
    <t>Nombre de plainte prévisible</t>
  </si>
  <si>
    <t>non</t>
  </si>
  <si>
    <t xml:space="preserve">ne sais pas </t>
  </si>
  <si>
    <t>Nb d'EI déclaré grave</t>
  </si>
  <si>
    <t>Nb d'EI déclaré mineur</t>
  </si>
  <si>
    <t>Praticien</t>
  </si>
  <si>
    <t>Personnel</t>
  </si>
  <si>
    <t>Patient</t>
  </si>
  <si>
    <t>Visiteur</t>
  </si>
  <si>
    <t>Identitée personne</t>
  </si>
  <si>
    <t>Date EI</t>
  </si>
  <si>
    <t>Date du signalement</t>
  </si>
  <si>
    <t>Lieu</t>
  </si>
  <si>
    <t>M</t>
  </si>
  <si>
    <t xml:space="preserve">Criticité du risque </t>
  </si>
  <si>
    <t>Gravité x Occurrence = Criticité</t>
  </si>
  <si>
    <t>(G x O = C )</t>
  </si>
  <si>
    <t>Fréquence
Gravité</t>
  </si>
  <si>
    <t>Risque  mineur</t>
  </si>
  <si>
    <t>Risque critique</t>
  </si>
  <si>
    <t>Risque sérieux</t>
  </si>
  <si>
    <t xml:space="preserve">Niveau de risque </t>
  </si>
  <si>
    <t>R</t>
  </si>
  <si>
    <t>Criticité / Maîtrise = Niveau de risque</t>
  </si>
  <si>
    <t>(C / M = R)</t>
  </si>
  <si>
    <t>Maitrise</t>
  </si>
  <si>
    <t>Niveau de risque acceptable --&gt; priorité 3</t>
  </si>
  <si>
    <t>Niveau de risque important --&gt; priorité 2</t>
  </si>
  <si>
    <t>Niveau de risque critique --&gt; priorité 1</t>
  </si>
  <si>
    <t>Priorité</t>
  </si>
  <si>
    <t>Signification</t>
  </si>
  <si>
    <t>Action à mener  immédiatement</t>
  </si>
  <si>
    <t>Action à mener à court et moyen terme</t>
  </si>
  <si>
    <t>Mise en place d'action non prioritaire</t>
  </si>
  <si>
    <t xml:space="preserve">Niveau de Risque                                      </t>
  </si>
  <si>
    <t xml:space="preserve">  SUIVI DE L'EVENEMENT INDESIRABLE</t>
  </si>
  <si>
    <t>3 critères :</t>
  </si>
  <si>
    <r>
      <t xml:space="preserve">Indice </t>
    </r>
    <r>
      <rPr>
        <b/>
        <sz val="11"/>
        <rFont val="Tahoma"/>
        <family val="2"/>
      </rPr>
      <t>3</t>
    </r>
    <r>
      <rPr>
        <sz val="11"/>
        <rFont val="Tahoma"/>
        <family val="2"/>
      </rPr>
      <t xml:space="preserve"> : grave (ex : altération)</t>
    </r>
  </si>
  <si>
    <r>
      <t xml:space="preserve"> </t>
    </r>
    <r>
      <rPr>
        <b/>
        <sz val="11"/>
        <rFont val="Tahoma"/>
        <family val="2"/>
      </rPr>
      <t>Maîtrise :</t>
    </r>
  </si>
  <si>
    <r>
      <t xml:space="preserve">Indice </t>
    </r>
    <r>
      <rPr>
        <b/>
        <sz val="11"/>
        <rFont val="Tahoma"/>
        <family val="2"/>
      </rPr>
      <t>1</t>
    </r>
    <r>
      <rPr>
        <sz val="11"/>
        <rFont val="Tahoma"/>
        <family val="2"/>
      </rPr>
      <t xml:space="preserve"> : aucune action en place ou inefficace (on découvre le risque)</t>
    </r>
  </si>
  <si>
    <r>
      <t xml:space="preserve">Indice </t>
    </r>
    <r>
      <rPr>
        <b/>
        <sz val="11"/>
        <rFont val="Tahoma"/>
        <family val="2"/>
      </rPr>
      <t>3</t>
    </r>
    <r>
      <rPr>
        <sz val="11"/>
        <rFont val="Tahoma"/>
        <family val="2"/>
      </rPr>
      <t xml:space="preserve"> : procédures, plans d’actions, indicateurs définis «  on a tout prévu »</t>
    </r>
  </si>
  <si>
    <r>
      <t xml:space="preserve">Indice </t>
    </r>
    <r>
      <rPr>
        <b/>
        <sz val="11"/>
        <rFont val="Tahoma"/>
        <family val="2"/>
      </rPr>
      <t>4</t>
    </r>
    <r>
      <rPr>
        <sz val="11"/>
        <rFont val="Tahoma"/>
        <family val="2"/>
      </rPr>
      <t xml:space="preserve"> : plans d’actions avec exercices et formations ; veille, amélioration continue (on sait faire face)</t>
    </r>
  </si>
  <si>
    <r>
      <t xml:space="preserve"> </t>
    </r>
    <r>
      <rPr>
        <b/>
        <sz val="11"/>
        <rFont val="Tahoma"/>
        <family val="2"/>
      </rPr>
      <t>Gravité  :</t>
    </r>
  </si>
  <si>
    <r>
      <t xml:space="preserve"> </t>
    </r>
    <r>
      <rPr>
        <b/>
        <sz val="11"/>
        <rFont val="Tahoma"/>
        <family val="2"/>
      </rPr>
      <t>Fréquence  :</t>
    </r>
  </si>
  <si>
    <r>
      <t xml:space="preserve">Indice </t>
    </r>
    <r>
      <rPr>
        <b/>
        <sz val="11"/>
        <rFont val="Tahoma"/>
        <family val="2"/>
      </rPr>
      <t>1</t>
    </r>
    <r>
      <rPr>
        <sz val="11"/>
        <rFont val="Tahoma"/>
        <family val="2"/>
      </rPr>
      <t xml:space="preserve"> : exceptionnelle (ex : 1x/an)</t>
    </r>
  </si>
  <si>
    <r>
      <t xml:space="preserve">Indice </t>
    </r>
    <r>
      <rPr>
        <b/>
        <sz val="11"/>
        <rFont val="Tahoma"/>
        <family val="2"/>
      </rPr>
      <t>2</t>
    </r>
    <r>
      <rPr>
        <sz val="11"/>
        <rFont val="Tahoma"/>
        <family val="2"/>
      </rPr>
      <t xml:space="preserve"> : rare (ex : 1x/mois)</t>
    </r>
  </si>
  <si>
    <r>
      <t xml:space="preserve">Indice </t>
    </r>
    <r>
      <rPr>
        <b/>
        <sz val="11"/>
        <rFont val="Tahoma"/>
        <family val="2"/>
      </rPr>
      <t xml:space="preserve">3 </t>
    </r>
    <r>
      <rPr>
        <sz val="11"/>
        <rFont val="Tahoma"/>
        <family val="2"/>
      </rPr>
      <t>: fréquent  (ex : 1x/sem)</t>
    </r>
  </si>
  <si>
    <r>
      <t xml:space="preserve">Indice </t>
    </r>
    <r>
      <rPr>
        <b/>
        <sz val="11"/>
        <rFont val="Tahoma"/>
        <family val="2"/>
      </rPr>
      <t>4</t>
    </r>
    <r>
      <rPr>
        <sz val="11"/>
        <rFont val="Tahoma"/>
        <family val="2"/>
      </rPr>
      <t xml:space="preserve"> : très fréquent (ex : 1 ou plrs x/jr)</t>
    </r>
  </si>
  <si>
    <r>
      <t xml:space="preserve">Indice </t>
    </r>
    <r>
      <rPr>
        <b/>
        <sz val="11"/>
        <rFont val="Tahoma"/>
        <family val="2"/>
      </rPr>
      <t xml:space="preserve">1 </t>
    </r>
    <r>
      <rPr>
        <sz val="11"/>
        <rFont val="Tahoma"/>
        <family val="2"/>
      </rPr>
      <t>: mineure  (ex : sans dommage)</t>
    </r>
  </si>
  <si>
    <r>
      <t xml:space="preserve">Indice </t>
    </r>
    <r>
      <rPr>
        <b/>
        <sz val="11"/>
        <rFont val="Tahoma"/>
        <family val="2"/>
      </rPr>
      <t>2</t>
    </r>
    <r>
      <rPr>
        <sz val="11"/>
        <rFont val="Tahoma"/>
        <family val="2"/>
      </rPr>
      <t xml:space="preserve"> : significative (ex : pas d'impact pour la santé)</t>
    </r>
  </si>
  <si>
    <r>
      <t xml:space="preserve">Indice </t>
    </r>
    <r>
      <rPr>
        <b/>
        <sz val="11"/>
        <rFont val="Tahoma"/>
        <family val="2"/>
      </rPr>
      <t>4</t>
    </r>
    <r>
      <rPr>
        <sz val="11"/>
        <rFont val="Tahoma"/>
        <family val="2"/>
      </rPr>
      <t xml:space="preserve"> : critique (ex : irréversibilité, risque vital)</t>
    </r>
  </si>
  <si>
    <r>
      <t xml:space="preserve">Indice </t>
    </r>
    <r>
      <rPr>
        <b/>
        <sz val="11"/>
        <rFont val="Tahoma"/>
        <family val="2"/>
      </rPr>
      <t>2</t>
    </r>
    <r>
      <rPr>
        <sz val="11"/>
        <rFont val="Tahoma"/>
        <family val="2"/>
      </rPr>
      <t xml:space="preserve"> : quelques actions mais insuffisantes ou veille mais sans actions</t>
    </r>
  </si>
  <si>
    <t>EN.Qua.13 - Avril 2013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</si>
  <si>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</si>
  <si>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</si>
  <si>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</si>
  <si>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</si>
  <si>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</si>
  <si>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</si>
  <si>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</si>
  <si>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</si>
  <si>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</si>
  <si>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</si>
  <si>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</si>
  <si>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</si>
  <si>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Nombre EI TOTAL</t>
  </si>
  <si>
    <t>20 - prélévements bactériologique environnementaux hors norme</t>
  </si>
  <si>
    <t>Nb d'EI déclaré significatif</t>
  </si>
  <si>
    <t>Nb d'EI déclaré critique</t>
  </si>
  <si>
    <t>Nb d'EI cloturé</t>
  </si>
  <si>
    <t>taux cloturé</t>
  </si>
  <si>
    <t>NOMBRE TOTAL D'EVENEMENT INDESIRABLE</t>
  </si>
  <si>
    <t>NOMBRE DE FICHE CLOTUREE</t>
  </si>
  <si>
    <t>TAUX DE CLOTURATION</t>
  </si>
  <si>
    <t>http://forum.excel-pratique.com/excel/colorier-certaines-cellules-en-fonction-de-condition-t39154.html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</si>
</sst>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b/>
      <sz val="2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name val="Tahoma"/>
      <family val="2"/>
    </font>
    <font>
      <sz val="11"/>
      <name val="Tahoma"/>
      <family val="2"/>
    </font>
    <font>
      <u/>
      <sz val="11"/>
      <color theme="1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5">
    <xf numFmtId="0" fontId="0" fillId="0" borderId="0"/>
    <xf numFmtId="0" fontId="7" fillId="0" borderId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4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25" borderId="29" applyNumberFormat="0" applyAlignment="0" applyProtection="0"/>
    <xf numFmtId="0" fontId="12" fillId="0" borderId="30" applyNumberFormat="0" applyFill="0" applyAlignment="0" applyProtection="0"/>
    <xf numFmtId="0" fontId="7" fillId="26" borderId="31" applyNumberFormat="0" applyFont="0" applyAlignment="0" applyProtection="0"/>
    <xf numFmtId="0" fontId="13" fillId="12" borderId="29" applyNumberFormat="0" applyAlignment="0" applyProtection="0"/>
    <xf numFmtId="0" fontId="14" fillId="8" borderId="0" applyNumberFormat="0" applyBorder="0" applyAlignment="0" applyProtection="0"/>
    <xf numFmtId="44" fontId="7" fillId="0" borderId="0" applyFont="0" applyFill="0" applyBorder="0" applyAlignment="0" applyProtection="0"/>
    <xf numFmtId="0" fontId="15" fillId="27" borderId="0" applyNumberFormat="0" applyBorder="0" applyAlignment="0" applyProtection="0"/>
    <xf numFmtId="0" fontId="16" fillId="9" borderId="0" applyNumberFormat="0" applyBorder="0" applyAlignment="0" applyProtection="0"/>
    <xf numFmtId="0" fontId="17" fillId="25" borderId="32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33" applyNumberFormat="0" applyFill="0" applyAlignment="0" applyProtection="0"/>
    <xf numFmtId="0" fontId="21" fillId="0" borderId="34" applyNumberFormat="0" applyFill="0" applyAlignment="0" applyProtection="0"/>
    <xf numFmtId="0" fontId="22" fillId="0" borderId="35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36" applyNumberFormat="0" applyFill="0" applyAlignment="0" applyProtection="0"/>
    <xf numFmtId="0" fontId="24" fillId="28" borderId="37" applyNumberFormat="0" applyAlignment="0" applyProtection="0"/>
    <xf numFmtId="0" fontId="27" fillId="0" borderId="0" applyNumberFormat="0" applyFill="0" applyBorder="0" applyAlignment="0" applyProtection="0"/>
  </cellStyleXfs>
  <cellXfs count="92">
    <xf numFmtId="0" fontId="0" fillId="0" borderId="0" xfId="0"/>
    <xf numFmtId="0" fontId="0" fillId="0" borderId="1" xfId="0" applyBorder="1"/>
    <xf numFmtId="0" fontId="3" fillId="0" borderId="0" xfId="0" applyFont="1"/>
    <xf numFmtId="0" fontId="5" fillId="0" borderId="0" xfId="0" applyFont="1"/>
    <xf numFmtId="0" fontId="4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0" fillId="0" borderId="1" xfId="0" applyBorder="1" applyAlignment="1">
      <alignment horizontal="right"/>
    </xf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0" xfId="0" applyFill="1"/>
    <xf numFmtId="0" fontId="0" fillId="0" borderId="5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0" fillId="0" borderId="6" xfId="0" applyBorder="1"/>
    <xf numFmtId="0" fontId="2" fillId="4" borderId="6" xfId="0" applyFont="1" applyFill="1" applyBorder="1" applyAlignment="1">
      <alignment horizontal="center" vertical="center"/>
    </xf>
    <xf numFmtId="0" fontId="2" fillId="0" borderId="1" xfId="0" applyFont="1" applyBorder="1"/>
    <xf numFmtId="0" fontId="0" fillId="0" borderId="12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14" fontId="0" fillId="0" borderId="23" xfId="0" applyNumberFormat="1" applyBorder="1"/>
    <xf numFmtId="0" fontId="0" fillId="0" borderId="23" xfId="0" applyBorder="1"/>
    <xf numFmtId="0" fontId="0" fillId="0" borderId="24" xfId="0" applyBorder="1"/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/>
    <xf numFmtId="0" fontId="6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6" fillId="0" borderId="4" xfId="1" applyFont="1" applyBorder="1" applyAlignment="1">
      <alignment horizontal="justify" vertical="center" wrapText="1"/>
    </xf>
    <xf numFmtId="0" fontId="26" fillId="0" borderId="4" xfId="1" applyFont="1" applyBorder="1" applyAlignment="1">
      <alignment horizontal="justify" vertical="center"/>
    </xf>
    <xf numFmtId="0" fontId="26" fillId="0" borderId="23" xfId="1" applyFont="1" applyBorder="1" applyAlignment="1">
      <alignment horizontal="justify" vertical="center" wrapText="1"/>
    </xf>
    <xf numFmtId="0" fontId="25" fillId="0" borderId="1" xfId="1" applyFont="1" applyBorder="1" applyAlignment="1">
      <alignment horizontal="center" vertical="center" wrapText="1"/>
    </xf>
    <xf numFmtId="0" fontId="26" fillId="0" borderId="1" xfId="1" applyFont="1" applyBorder="1" applyAlignment="1">
      <alignment horizontal="justify" vertical="center" wrapText="1"/>
    </xf>
    <xf numFmtId="0" fontId="0" fillId="2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0" fontId="0" fillId="0" borderId="1" xfId="0" applyFill="1" applyBorder="1"/>
    <xf numFmtId="0" fontId="0" fillId="0" borderId="0" xfId="0" applyBorder="1" applyAlignment="1">
      <alignment horizontal="right"/>
    </xf>
    <xf numFmtId="0" fontId="0" fillId="0" borderId="0" xfId="0" applyBorder="1"/>
    <xf numFmtId="9" fontId="0" fillId="0" borderId="1" xfId="0" applyNumberFormat="1" applyFill="1" applyBorder="1"/>
    <xf numFmtId="0" fontId="2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horizontal="right"/>
    </xf>
    <xf numFmtId="0" fontId="0" fillId="0" borderId="1" xfId="0" applyNumberFormat="1" applyFill="1" applyBorder="1" applyAlignment="1">
      <alignment horizontal="center" vertical="center"/>
    </xf>
    <xf numFmtId="14" fontId="0" fillId="0" borderId="22" xfId="0" applyNumberFormat="1" applyBorder="1"/>
    <xf numFmtId="14" fontId="0" fillId="0" borderId="12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left"/>
    </xf>
    <xf numFmtId="0" fontId="27" fillId="0" borderId="0" xfId="44"/>
  </cellXfs>
  <cellStyles count="45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Lien hypertexte" xfId="44" builtinId="8"/>
    <cellStyle name="Monétaire 2" xfId="32"/>
    <cellStyle name="Neutre 2" xfId="33"/>
    <cellStyle name="Normal" xfId="0" builtinId="0"/>
    <cellStyle name="Normal 2" xfId="1"/>
    <cellStyle name="Satisfaisant 2" xfId="34"/>
    <cellStyle name="Sortie 2" xfId="35"/>
    <cellStyle name="Texte explicatif 2" xfId="36"/>
    <cellStyle name="Titre 2" xfId="37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13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lin ang="10800000" scaled="1"/>
              <a:tileRect/>
            </a:gradFill>
            <a:ln>
              <a:solidFill>
                <a:sysClr val="windowText" lastClr="000000"/>
              </a:solidFill>
            </a:ln>
          </c:spPr>
          <c:invertIfNegative val="0"/>
          <c:dLbls>
            <c:txPr>
              <a:bodyPr/>
              <a:lstStyle/>
              <a:p>
                <a:pPr>
                  <a:defRPr sz="1400" b="1"/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donnée!$D$56:$E$59</c:f>
              <c:strCache>
                <c:ptCount val="4"/>
                <c:pt idx="0">
                  <c:v>Nb d'EI déclaré critique</c:v>
                </c:pt>
                <c:pt idx="1">
                  <c:v>Nb d'EI déclaré grave</c:v>
                </c:pt>
                <c:pt idx="2">
                  <c:v>Nb d'EI déclaré significatif</c:v>
                </c:pt>
                <c:pt idx="3">
                  <c:v>Nb d'EI déclaré mineur</c:v>
                </c:pt>
              </c:strCache>
            </c:strRef>
          </c:cat>
          <c:val>
            <c:numRef>
              <c:f>donnée!$F$56:$F$59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01004416"/>
        <c:axId val="101005952"/>
      </c:barChart>
      <c:catAx>
        <c:axId val="101004416"/>
        <c:scaling>
          <c:orientation val="minMax"/>
        </c:scaling>
        <c:delete val="0"/>
        <c:axPos val="l"/>
        <c:majorTickMark val="out"/>
        <c:minorTickMark val="none"/>
        <c:tickLblPos val="nextTo"/>
        <c:crossAx val="101005952"/>
        <c:crosses val="autoZero"/>
        <c:auto val="1"/>
        <c:lblAlgn val="ctr"/>
        <c:lblOffset val="100"/>
        <c:noMultiLvlLbl val="0"/>
      </c:catAx>
      <c:valAx>
        <c:axId val="10100595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100441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lin ang="5400000" scaled="1"/>
              <a:tileRect/>
            </a:gradFill>
            <a:ln>
              <a:solidFill>
                <a:sysClr val="windowText" lastClr="000000"/>
              </a:solidFill>
            </a:ln>
          </c:spPr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donnée!$B$43:$M$43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donnée!$B$44:$M$44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038336"/>
        <c:axId val="101056512"/>
      </c:barChart>
      <c:catAx>
        <c:axId val="101038336"/>
        <c:scaling>
          <c:orientation val="minMax"/>
        </c:scaling>
        <c:delete val="0"/>
        <c:axPos val="b"/>
        <c:majorTickMark val="out"/>
        <c:minorTickMark val="none"/>
        <c:tickLblPos val="nextTo"/>
        <c:crossAx val="101056512"/>
        <c:crosses val="autoZero"/>
        <c:auto val="1"/>
        <c:lblAlgn val="ctr"/>
        <c:lblOffset val="100"/>
        <c:noMultiLvlLbl val="0"/>
      </c:catAx>
      <c:valAx>
        <c:axId val="1010565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103833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val>
            <c:numRef>
              <c:f>donnée!$H$1:$H$37</c:f>
              <c:numCache>
                <c:formatCode>General</c:formatCode>
                <c:ptCount val="3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064064"/>
        <c:axId val="101078144"/>
      </c:radarChart>
      <c:catAx>
        <c:axId val="10106406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01078144"/>
        <c:crosses val="autoZero"/>
        <c:auto val="1"/>
        <c:lblAlgn val="ctr"/>
        <c:lblOffset val="100"/>
        <c:noMultiLvlLbl val="0"/>
      </c:catAx>
      <c:valAx>
        <c:axId val="101078144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1064064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011" l="0.25" r="0.25" t="0.75000000000000011" header="0.30000000000000004" footer="0.30000000000000004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136871</xdr:colOff>
      <xdr:row>16</xdr:row>
      <xdr:rowOff>122465</xdr:rowOff>
    </xdr:from>
    <xdr:to>
      <xdr:col>5</xdr:col>
      <xdr:colOff>436228</xdr:colOff>
      <xdr:row>31</xdr:row>
      <xdr:rowOff>171451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85644</xdr:colOff>
      <xdr:row>4</xdr:row>
      <xdr:rowOff>63233</xdr:rowOff>
    </xdr:from>
    <xdr:to>
      <xdr:col>9</xdr:col>
      <xdr:colOff>789214</xdr:colOff>
      <xdr:row>16</xdr:row>
      <xdr:rowOff>63233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503465</xdr:colOff>
      <xdr:row>16</xdr:row>
      <xdr:rowOff>108857</xdr:rowOff>
    </xdr:from>
    <xdr:to>
      <xdr:col>9</xdr:col>
      <xdr:colOff>721179</xdr:colOff>
      <xdr:row>31</xdr:row>
      <xdr:rowOff>163285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313764</xdr:colOff>
      <xdr:row>7</xdr:row>
      <xdr:rowOff>112059</xdr:rowOff>
    </xdr:from>
    <xdr:to>
      <xdr:col>27</xdr:col>
      <xdr:colOff>280147</xdr:colOff>
      <xdr:row>34</xdr:row>
      <xdr:rowOff>11206</xdr:rowOff>
    </xdr:to>
    <xdr:sp macro="" textlink="">
      <xdr:nvSpPr>
        <xdr:cNvPr id="2" name="ZoneTexte 1"/>
        <xdr:cNvSpPr txBox="1"/>
      </xdr:nvSpPr>
      <xdr:spPr>
        <a:xfrm>
          <a:off x="16640735" y="1905000"/>
          <a:ext cx="8774206" cy="50426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Débutant dans le monde du VBA...j'aurai besoin d'un coup de main pour réaliser ma macro.</a:t>
          </a:r>
          <a:br>
            <a:rPr lang="fr-FR"/>
          </a:br>
          <a:r>
            <a:rPr lang="fr-FR"/>
            <a:t>Je souhaiterai savoir comment procéder pour que plusieurs cellules suivant certaines conditions changent de couleur.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l'exemple je souhaiterai que les cellules P6 : P200 suivant la note (1 à 4) des cellules N6 : N200 ET O6 : O200 changent de couleur :</a:t>
          </a:r>
          <a:br>
            <a:rPr lang="fr-FR"/>
          </a:br>
          <a:r>
            <a:rPr lang="fr-FR"/>
            <a:t>Combinaison des notes des cellules N et O:</a:t>
          </a:r>
          <a:br>
            <a:rPr lang="fr-FR"/>
          </a:br>
          <a:r>
            <a:rPr lang="fr-FR"/>
            <a:t>en couleur verte : </a:t>
          </a:r>
          <a:br>
            <a:rPr lang="fr-FR"/>
          </a:br>
          <a:r>
            <a:rPr lang="fr-FR"/>
            <a:t>N = 1 ET O=1</a:t>
          </a:r>
          <a:br>
            <a:rPr lang="fr-FR"/>
          </a:br>
          <a:r>
            <a:rPr lang="fr-FR"/>
            <a:t>N = 1 ET O=2</a:t>
          </a:r>
          <a:br>
            <a:rPr lang="fr-FR"/>
          </a:br>
          <a:r>
            <a:rPr lang="fr-FR"/>
            <a:t>N = 1 ET O=3</a:t>
          </a:r>
          <a:br>
            <a:rPr lang="fr-FR"/>
          </a:br>
          <a:r>
            <a:rPr lang="fr-FR"/>
            <a:t>N = 1 ET O=4</a:t>
          </a:r>
          <a:br>
            <a:rPr lang="fr-FR"/>
          </a:br>
          <a:r>
            <a:rPr lang="fr-FR"/>
            <a:t>N = 2 ET O=1</a:t>
          </a:r>
          <a:br>
            <a:rPr lang="fr-FR"/>
          </a:br>
          <a:r>
            <a:rPr lang="fr-FR"/>
            <a:t>en couleur jaune </a:t>
          </a:r>
          <a:br>
            <a:rPr lang="fr-FR"/>
          </a:br>
          <a:r>
            <a:rPr lang="fr-FR"/>
            <a:t>N = 2 ET O=2</a:t>
          </a:r>
          <a:br>
            <a:rPr lang="fr-FR"/>
          </a:br>
          <a:r>
            <a:rPr lang="fr-FR"/>
            <a:t>N = 2 ET O=3</a:t>
          </a:r>
          <a:br>
            <a:rPr lang="fr-FR"/>
          </a:br>
          <a:r>
            <a:rPr lang="fr-FR"/>
            <a:t>N = 2 ET O=4</a:t>
          </a:r>
          <a:br>
            <a:rPr lang="fr-FR"/>
          </a:br>
          <a:r>
            <a:rPr lang="fr-FR"/>
            <a:t>N = 3 ET O=1</a:t>
          </a:r>
          <a:br>
            <a:rPr lang="fr-FR"/>
          </a:br>
          <a:r>
            <a:rPr lang="fr-FR"/>
            <a:t>N = 3 ET O=2</a:t>
          </a:r>
          <a:br>
            <a:rPr lang="fr-FR"/>
          </a:br>
          <a:r>
            <a:rPr lang="fr-FR"/>
            <a:t>en couleur rouge</a:t>
          </a:r>
          <a:br>
            <a:rPr lang="fr-FR"/>
          </a:br>
          <a:r>
            <a:rPr lang="fr-FR"/>
            <a:t>N = 3 ET O=3</a:t>
          </a:r>
          <a:br>
            <a:rPr lang="fr-FR"/>
          </a:br>
          <a:r>
            <a:rPr lang="fr-FR"/>
            <a:t>N = 3 ET O=4</a:t>
          </a:r>
          <a:br>
            <a:rPr lang="fr-FR"/>
          </a:br>
          <a:r>
            <a:rPr lang="fr-FR"/>
            <a:t>N = 4 ET O=1</a:t>
          </a:r>
          <a:br>
            <a:rPr lang="fr-FR"/>
          </a:br>
          <a:r>
            <a:rPr lang="fr-FR"/>
            <a:t>N = 4 ET O=2</a:t>
          </a:r>
          <a:br>
            <a:rPr lang="fr-FR"/>
          </a:br>
          <a:r>
            <a:rPr lang="fr-FR"/>
            <a:t>N = 4 ET O=3</a:t>
          </a:r>
          <a:br>
            <a:rPr lang="fr-FR"/>
          </a:br>
          <a:r>
            <a:rPr lang="fr-FR"/>
            <a:t>N = 4 ET O=4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grand merci par avance à ceux qui pourront me sortir de cette impasse.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olorier-certaines-cellules-en-fonction-de-condition-t39154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view="pageLayout" zoomScale="70" zoomScaleNormal="100" zoomScalePageLayoutView="70" workbookViewId="0">
      <selection activeCell="J2" sqref="J2"/>
    </sheetView>
  </sheetViews>
  <sheetFormatPr baseColWidth="10" defaultRowHeight="15" x14ac:dyDescent="0.25"/>
  <cols>
    <col min="3" max="3" width="19.85546875" customWidth="1"/>
    <col min="8" max="8" width="17.28515625" customWidth="1"/>
  </cols>
  <sheetData>
    <row r="1" spans="1:11" ht="26.25" x14ac:dyDescent="0.4">
      <c r="A1" s="2" t="s">
        <v>0</v>
      </c>
      <c r="B1" s="3"/>
      <c r="C1" s="3"/>
      <c r="D1" s="3"/>
      <c r="E1" s="4" t="s">
        <v>1</v>
      </c>
      <c r="F1" s="3"/>
      <c r="G1" s="3"/>
    </row>
    <row r="2" spans="1:11" ht="23.25" x14ac:dyDescent="0.35">
      <c r="F2" s="4"/>
    </row>
    <row r="3" spans="1:11" x14ac:dyDescent="0.25">
      <c r="A3" t="s">
        <v>149</v>
      </c>
      <c r="D3" s="73">
        <f>donnée!B42</f>
        <v>0</v>
      </c>
      <c r="G3" t="s">
        <v>150</v>
      </c>
      <c r="I3" s="73">
        <f>donnée!B48</f>
        <v>0</v>
      </c>
    </row>
    <row r="4" spans="1:11" x14ac:dyDescent="0.25">
      <c r="H4" s="75" t="s">
        <v>151</v>
      </c>
      <c r="I4" s="74" t="e">
        <f>donnée!B49</f>
        <v>#DIV/0!</v>
      </c>
    </row>
    <row r="7" spans="1:11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1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</row>
    <row r="9" spans="1:11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</row>
    <row r="11" spans="1:1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</row>
    <row r="12" spans="1:11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</row>
    <row r="14" spans="1:11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1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1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</row>
  </sheetData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zoomScale="85" zoomScaleNormal="85" workbookViewId="0">
      <selection activeCell="J24" sqref="J24"/>
    </sheetView>
  </sheetViews>
  <sheetFormatPr baseColWidth="10" defaultRowHeight="15" x14ac:dyDescent="0.25"/>
  <cols>
    <col min="2" max="10" width="6.85546875" customWidth="1"/>
    <col min="16" max="16" width="11.42578125" customWidth="1"/>
    <col min="17" max="17" width="3.28515625" customWidth="1"/>
    <col min="18" max="18" width="97.140625" customWidth="1"/>
    <col min="19" max="19" width="3.5703125" customWidth="1"/>
  </cols>
  <sheetData>
    <row r="1" spans="1:19" ht="15.75" customHeight="1" x14ac:dyDescent="0.25">
      <c r="A1" s="7" t="s">
        <v>92</v>
      </c>
      <c r="B1" s="7"/>
      <c r="C1" s="7"/>
      <c r="D1" s="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1" t="s">
        <v>114</v>
      </c>
      <c r="S1" s="6"/>
    </row>
    <row r="2" spans="1:19" ht="15.75" customHeight="1" x14ac:dyDescent="0.25">
      <c r="A2" t="s">
        <v>93</v>
      </c>
      <c r="Q2" s="6"/>
      <c r="R2" s="62" t="s">
        <v>121</v>
      </c>
      <c r="S2" s="6"/>
    </row>
    <row r="3" spans="1:19" ht="15.75" customHeight="1" x14ac:dyDescent="0.25">
      <c r="A3" t="s">
        <v>94</v>
      </c>
      <c r="Q3" s="6"/>
      <c r="R3" s="58" t="s">
        <v>122</v>
      </c>
      <c r="S3" s="6"/>
    </row>
    <row r="4" spans="1:19" ht="15.75" customHeight="1" x14ac:dyDescent="0.25">
      <c r="Q4" s="6"/>
      <c r="R4" s="58" t="s">
        <v>123</v>
      </c>
      <c r="S4" s="6"/>
    </row>
    <row r="5" spans="1:19" ht="15.75" customHeight="1" x14ac:dyDescent="0.25">
      <c r="A5" s="28" t="s">
        <v>95</v>
      </c>
      <c r="B5" s="25">
        <v>1</v>
      </c>
      <c r="C5" s="25">
        <v>2</v>
      </c>
      <c r="D5" s="27">
        <v>3</v>
      </c>
      <c r="E5" s="25">
        <v>4</v>
      </c>
      <c r="Q5" s="6"/>
      <c r="R5" s="58" t="s">
        <v>124</v>
      </c>
      <c r="S5" s="6"/>
    </row>
    <row r="6" spans="1:19" ht="15.75" customHeight="1" x14ac:dyDescent="0.25">
      <c r="A6" s="25">
        <v>1</v>
      </c>
      <c r="B6" s="18">
        <v>1</v>
      </c>
      <c r="C6" s="18">
        <v>2</v>
      </c>
      <c r="D6" s="19">
        <v>3</v>
      </c>
      <c r="E6" s="18">
        <v>4</v>
      </c>
      <c r="L6" s="10"/>
      <c r="M6" s="80" t="s">
        <v>96</v>
      </c>
      <c r="N6" s="80"/>
      <c r="O6" s="80"/>
      <c r="Q6" s="6"/>
      <c r="R6" s="58" t="s">
        <v>125</v>
      </c>
      <c r="S6" s="6"/>
    </row>
    <row r="7" spans="1:19" ht="15.75" customHeight="1" x14ac:dyDescent="0.25">
      <c r="A7" s="25">
        <v>2</v>
      </c>
      <c r="B7" s="18">
        <v>2</v>
      </c>
      <c r="C7" s="20">
        <v>4</v>
      </c>
      <c r="D7" s="21">
        <v>6</v>
      </c>
      <c r="E7" s="20">
        <v>8</v>
      </c>
      <c r="L7" s="12"/>
      <c r="M7" s="80" t="s">
        <v>98</v>
      </c>
      <c r="N7" s="80"/>
      <c r="O7" s="80"/>
      <c r="Q7" s="6"/>
      <c r="R7" s="62" t="s">
        <v>120</v>
      </c>
      <c r="S7" s="6"/>
    </row>
    <row r="8" spans="1:19" ht="15.75" customHeight="1" x14ac:dyDescent="0.25">
      <c r="A8" s="26">
        <v>3</v>
      </c>
      <c r="B8" s="22">
        <v>3</v>
      </c>
      <c r="C8" s="22">
        <v>6</v>
      </c>
      <c r="D8" s="23">
        <v>9</v>
      </c>
      <c r="E8" s="24">
        <v>12</v>
      </c>
      <c r="L8" s="11"/>
      <c r="M8" s="80" t="s">
        <v>97</v>
      </c>
      <c r="N8" s="80"/>
      <c r="O8" s="80"/>
      <c r="Q8" s="6"/>
      <c r="R8" s="58" t="s">
        <v>126</v>
      </c>
      <c r="S8" s="6"/>
    </row>
    <row r="9" spans="1:19" ht="15.75" customHeight="1" x14ac:dyDescent="0.25">
      <c r="A9" s="25">
        <v>4</v>
      </c>
      <c r="B9" s="24">
        <v>4</v>
      </c>
      <c r="C9" s="24">
        <v>8</v>
      </c>
      <c r="D9" s="24">
        <v>12</v>
      </c>
      <c r="E9" s="24">
        <v>16</v>
      </c>
      <c r="Q9" s="6"/>
      <c r="R9" s="58" t="s">
        <v>127</v>
      </c>
      <c r="S9" s="6"/>
    </row>
    <row r="10" spans="1:19" ht="15.75" customHeight="1" x14ac:dyDescent="0.25">
      <c r="Q10" s="6"/>
      <c r="R10" s="58" t="s">
        <v>115</v>
      </c>
      <c r="S10" s="6"/>
    </row>
    <row r="11" spans="1:19" ht="15.75" customHeight="1" x14ac:dyDescent="0.25">
      <c r="Q11" s="6"/>
      <c r="R11" s="58" t="s">
        <v>128</v>
      </c>
      <c r="S11" s="6"/>
    </row>
    <row r="12" spans="1:19" ht="15.75" customHeight="1" x14ac:dyDescent="0.25">
      <c r="A12" s="7" t="s">
        <v>99</v>
      </c>
      <c r="B12" s="7"/>
      <c r="C12" s="7"/>
      <c r="D12" s="7"/>
      <c r="E12" s="7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2" t="s">
        <v>116</v>
      </c>
      <c r="S12" s="6"/>
    </row>
    <row r="13" spans="1:19" ht="15.75" customHeight="1" x14ac:dyDescent="0.25">
      <c r="A13" t="s">
        <v>101</v>
      </c>
      <c r="Q13" s="6"/>
      <c r="R13" s="58" t="s">
        <v>117</v>
      </c>
      <c r="S13" s="6"/>
    </row>
    <row r="14" spans="1:19" ht="15.75" customHeight="1" x14ac:dyDescent="0.25">
      <c r="A14" t="s">
        <v>102</v>
      </c>
      <c r="C14" s="13"/>
      <c r="Q14" s="6"/>
      <c r="R14" s="59" t="s">
        <v>129</v>
      </c>
      <c r="S14" s="6"/>
    </row>
    <row r="15" spans="1:19" ht="15.75" customHeight="1" x14ac:dyDescent="0.25">
      <c r="Q15" s="6"/>
      <c r="R15" s="58" t="s">
        <v>118</v>
      </c>
      <c r="S15" s="6"/>
    </row>
    <row r="16" spans="1:19" ht="15.75" customHeight="1" x14ac:dyDescent="0.25">
      <c r="A16" s="31" t="s">
        <v>6</v>
      </c>
      <c r="B16" s="18">
        <v>1</v>
      </c>
      <c r="C16" s="18">
        <v>2</v>
      </c>
      <c r="D16" s="18">
        <v>3</v>
      </c>
      <c r="E16" s="20">
        <v>4</v>
      </c>
      <c r="F16" s="20">
        <v>6</v>
      </c>
      <c r="G16" s="20">
        <v>8</v>
      </c>
      <c r="H16" s="24">
        <v>9</v>
      </c>
      <c r="I16" s="24">
        <v>12</v>
      </c>
      <c r="J16" s="24">
        <v>16</v>
      </c>
      <c r="Q16" s="6"/>
      <c r="R16" s="60" t="s">
        <v>119</v>
      </c>
      <c r="S16" s="6"/>
    </row>
    <row r="17" spans="1:19" ht="15.75" customHeight="1" x14ac:dyDescent="0.25">
      <c r="A17" s="31" t="s">
        <v>103</v>
      </c>
      <c r="L17" s="10"/>
      <c r="M17" s="80" t="s">
        <v>104</v>
      </c>
      <c r="N17" s="80"/>
      <c r="O17" s="80"/>
      <c r="P17" s="80"/>
      <c r="Q17" s="63"/>
      <c r="S17" s="6"/>
    </row>
    <row r="18" spans="1:19" x14ac:dyDescent="0.25">
      <c r="A18" s="25">
        <v>1</v>
      </c>
      <c r="B18" s="30">
        <v>1</v>
      </c>
      <c r="C18" s="18">
        <v>2</v>
      </c>
      <c r="D18" s="20">
        <v>3</v>
      </c>
      <c r="E18" s="20">
        <v>4</v>
      </c>
      <c r="F18" s="20">
        <v>6</v>
      </c>
      <c r="G18" s="24">
        <v>8</v>
      </c>
      <c r="H18" s="24">
        <v>9</v>
      </c>
      <c r="I18" s="24">
        <v>12</v>
      </c>
      <c r="J18" s="24">
        <v>16</v>
      </c>
      <c r="L18" s="12"/>
      <c r="M18" s="80" t="s">
        <v>105</v>
      </c>
      <c r="N18" s="80"/>
      <c r="O18" s="80"/>
      <c r="P18" s="80"/>
      <c r="Q18" s="63"/>
      <c r="S18" s="6"/>
    </row>
    <row r="19" spans="1:19" x14ac:dyDescent="0.25">
      <c r="A19" s="25">
        <v>2</v>
      </c>
      <c r="B19" s="30">
        <v>0.5</v>
      </c>
      <c r="C19" s="18">
        <v>1</v>
      </c>
      <c r="D19" s="18">
        <v>1.5</v>
      </c>
      <c r="E19" s="18">
        <v>2</v>
      </c>
      <c r="F19" s="20">
        <v>3</v>
      </c>
      <c r="G19" s="20">
        <v>4</v>
      </c>
      <c r="H19" s="20">
        <v>4.5</v>
      </c>
      <c r="I19" s="20">
        <v>6</v>
      </c>
      <c r="J19" s="24">
        <v>8</v>
      </c>
      <c r="L19" s="11"/>
      <c r="M19" s="80" t="s">
        <v>106</v>
      </c>
      <c r="N19" s="80"/>
      <c r="O19" s="80"/>
      <c r="P19" s="80"/>
      <c r="Q19" s="63"/>
      <c r="S19" s="6"/>
    </row>
    <row r="20" spans="1:19" x14ac:dyDescent="0.25">
      <c r="A20" s="25">
        <v>3</v>
      </c>
      <c r="B20" s="30">
        <v>0.33</v>
      </c>
      <c r="C20" s="18">
        <v>0.66</v>
      </c>
      <c r="D20" s="18">
        <v>1</v>
      </c>
      <c r="E20" s="18">
        <v>1.33</v>
      </c>
      <c r="F20" s="18">
        <v>2</v>
      </c>
      <c r="G20" s="20">
        <v>2.66</v>
      </c>
      <c r="H20" s="20">
        <v>3</v>
      </c>
      <c r="I20" s="20">
        <v>4</v>
      </c>
      <c r="J20" s="20">
        <v>5.33</v>
      </c>
      <c r="Q20" s="6"/>
      <c r="S20" s="6"/>
    </row>
    <row r="21" spans="1:19" x14ac:dyDescent="0.25">
      <c r="A21" s="25">
        <v>4</v>
      </c>
      <c r="B21" s="30">
        <v>0.25</v>
      </c>
      <c r="C21" s="18">
        <v>0.5</v>
      </c>
      <c r="D21" s="18">
        <v>0.75</v>
      </c>
      <c r="E21" s="18">
        <v>1</v>
      </c>
      <c r="F21" s="18">
        <v>1.5</v>
      </c>
      <c r="G21" s="18">
        <v>2</v>
      </c>
      <c r="H21" s="18">
        <v>2.25</v>
      </c>
      <c r="I21" s="18">
        <v>3</v>
      </c>
      <c r="J21" s="18">
        <v>4</v>
      </c>
      <c r="L21" s="5" t="s">
        <v>107</v>
      </c>
      <c r="M21" s="79" t="s">
        <v>108</v>
      </c>
      <c r="N21" s="79"/>
      <c r="O21" s="79"/>
      <c r="Q21" s="6"/>
      <c r="S21" s="6"/>
    </row>
    <row r="22" spans="1:19" x14ac:dyDescent="0.25">
      <c r="L22" s="17">
        <v>1</v>
      </c>
      <c r="M22" s="80" t="s">
        <v>109</v>
      </c>
      <c r="N22" s="80"/>
      <c r="O22" s="80"/>
      <c r="Q22" s="6"/>
      <c r="S22" s="6"/>
    </row>
    <row r="23" spans="1:19" x14ac:dyDescent="0.25">
      <c r="L23" s="16">
        <v>2</v>
      </c>
      <c r="M23" s="80" t="s">
        <v>110</v>
      </c>
      <c r="N23" s="80"/>
      <c r="O23" s="80"/>
      <c r="Q23" s="6"/>
      <c r="S23" s="6"/>
    </row>
    <row r="24" spans="1:19" x14ac:dyDescent="0.25">
      <c r="L24" s="15">
        <v>3</v>
      </c>
      <c r="M24" s="80" t="s">
        <v>111</v>
      </c>
      <c r="N24" s="80"/>
      <c r="O24" s="80"/>
      <c r="Q24" s="6"/>
      <c r="S24" s="6"/>
    </row>
  </sheetData>
  <mergeCells count="10">
    <mergeCell ref="M21:O21"/>
    <mergeCell ref="M24:O24"/>
    <mergeCell ref="M23:O23"/>
    <mergeCell ref="M22:O22"/>
    <mergeCell ref="M6:O6"/>
    <mergeCell ref="M7:O7"/>
    <mergeCell ref="M8:O8"/>
    <mergeCell ref="M19:P19"/>
    <mergeCell ref="M18:P18"/>
    <mergeCell ref="M17:P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0"/>
  <sheetViews>
    <sheetView tabSelected="1" topLeftCell="I1" zoomScale="85" zoomScaleNormal="85" workbookViewId="0">
      <pane ySplit="5" topLeftCell="A6" activePane="bottomLeft" state="frozen"/>
      <selection pane="bottomLeft" activeCell="X1" sqref="X1"/>
    </sheetView>
  </sheetViews>
  <sheetFormatPr baseColWidth="10" defaultRowHeight="15" x14ac:dyDescent="0.25"/>
  <cols>
    <col min="1" max="2" width="10.7109375" customWidth="1"/>
    <col min="3" max="3" width="4" customWidth="1"/>
    <col min="4" max="4" width="21.140625" customWidth="1"/>
    <col min="6" max="7" width="10.7109375" customWidth="1"/>
    <col min="8" max="8" width="60.28515625" customWidth="1"/>
    <col min="11" max="11" width="26.42578125" customWidth="1"/>
    <col min="13" max="13" width="12.85546875" customWidth="1"/>
    <col min="14" max="17" width="3.28515625" customWidth="1"/>
    <col min="18" max="18" width="7.85546875" bestFit="1" customWidth="1"/>
    <col min="19" max="19" width="9.85546875" customWidth="1"/>
    <col min="20" max="20" width="51.5703125" customWidth="1"/>
    <col min="21" max="21" width="12.5703125" customWidth="1"/>
    <col min="23" max="23" width="10.7109375" customWidth="1"/>
  </cols>
  <sheetData>
    <row r="1" spans="1:24" s="3" customFormat="1" ht="26.25" x14ac:dyDescent="0.4">
      <c r="B1" s="2" t="s">
        <v>0</v>
      </c>
      <c r="X1" s="91" t="s">
        <v>152</v>
      </c>
    </row>
    <row r="2" spans="1:24" ht="23.25" x14ac:dyDescent="0.35">
      <c r="F2" s="4" t="s">
        <v>1</v>
      </c>
      <c r="G2" s="4"/>
      <c r="K2" t="s">
        <v>130</v>
      </c>
    </row>
    <row r="3" spans="1:24" ht="15.75" thickBot="1" x14ac:dyDescent="0.3"/>
    <row r="4" spans="1:24" x14ac:dyDescent="0.25">
      <c r="A4" s="89" t="s">
        <v>11</v>
      </c>
      <c r="B4" s="84"/>
      <c r="C4" s="84"/>
      <c r="D4" s="84"/>
      <c r="E4" s="84"/>
      <c r="F4" s="85"/>
      <c r="G4" s="89" t="s">
        <v>12</v>
      </c>
      <c r="H4" s="84"/>
      <c r="I4" s="84"/>
      <c r="J4" s="84"/>
      <c r="K4" s="84"/>
      <c r="L4" s="84"/>
      <c r="M4" s="85"/>
      <c r="N4" s="86" t="s">
        <v>10</v>
      </c>
      <c r="O4" s="87"/>
      <c r="P4" s="88"/>
      <c r="Q4" s="81" t="s">
        <v>112</v>
      </c>
      <c r="R4" s="82"/>
      <c r="S4" s="83"/>
      <c r="T4" s="84" t="s">
        <v>113</v>
      </c>
      <c r="U4" s="84"/>
      <c r="V4" s="84"/>
      <c r="W4" s="85"/>
    </row>
    <row r="5" spans="1:24" ht="30.75" thickBot="1" x14ac:dyDescent="0.3">
      <c r="A5" s="40" t="s">
        <v>88</v>
      </c>
      <c r="B5" s="49" t="s">
        <v>89</v>
      </c>
      <c r="C5" s="50" t="s">
        <v>16</v>
      </c>
      <c r="D5" s="50" t="s">
        <v>2</v>
      </c>
      <c r="E5" s="50" t="s">
        <v>3</v>
      </c>
      <c r="F5" s="51" t="s">
        <v>19</v>
      </c>
      <c r="G5" s="52" t="s">
        <v>21</v>
      </c>
      <c r="H5" s="50" t="s">
        <v>4</v>
      </c>
      <c r="I5" s="50" t="s">
        <v>90</v>
      </c>
      <c r="J5" s="50" t="s">
        <v>5</v>
      </c>
      <c r="K5" s="50" t="s">
        <v>87</v>
      </c>
      <c r="L5" s="50" t="s">
        <v>17</v>
      </c>
      <c r="M5" s="53" t="s">
        <v>20</v>
      </c>
      <c r="N5" s="52" t="s">
        <v>13</v>
      </c>
      <c r="O5" s="50" t="s">
        <v>14</v>
      </c>
      <c r="P5" s="55" t="s">
        <v>15</v>
      </c>
      <c r="Q5" s="52" t="s">
        <v>91</v>
      </c>
      <c r="R5" s="50" t="s">
        <v>100</v>
      </c>
      <c r="S5" s="51" t="s">
        <v>107</v>
      </c>
      <c r="T5" s="54" t="s">
        <v>18</v>
      </c>
      <c r="U5" s="50" t="s">
        <v>7</v>
      </c>
      <c r="V5" s="50" t="s">
        <v>8</v>
      </c>
      <c r="W5" s="51" t="s">
        <v>9</v>
      </c>
    </row>
    <row r="6" spans="1:24" x14ac:dyDescent="0.25">
      <c r="A6" s="77"/>
      <c r="B6" s="43"/>
      <c r="C6" s="44"/>
      <c r="D6" s="44"/>
      <c r="E6" s="44"/>
      <c r="F6" s="45"/>
      <c r="G6" s="42"/>
      <c r="H6" s="44"/>
      <c r="I6" s="44"/>
      <c r="J6" s="44"/>
      <c r="K6" s="44"/>
      <c r="L6" s="44"/>
      <c r="M6" s="45"/>
      <c r="N6" s="42">
        <v>1</v>
      </c>
      <c r="O6" s="44">
        <v>1</v>
      </c>
      <c r="P6" s="56">
        <f>N6*O6</f>
        <v>1</v>
      </c>
      <c r="Q6" s="47"/>
      <c r="R6" s="65" t="e">
        <f>P6/Q6</f>
        <v>#DIV/0!</v>
      </c>
      <c r="S6" s="46"/>
      <c r="T6" s="48"/>
      <c r="U6" s="44"/>
      <c r="V6" s="44"/>
      <c r="W6" s="45"/>
    </row>
    <row r="7" spans="1:24" x14ac:dyDescent="0.25">
      <c r="A7" s="78"/>
      <c r="B7" s="1"/>
      <c r="C7" s="1"/>
      <c r="D7" s="1"/>
      <c r="E7" s="1"/>
      <c r="F7" s="34"/>
      <c r="G7" s="33"/>
      <c r="H7" s="1"/>
      <c r="I7" s="1"/>
      <c r="J7" s="1"/>
      <c r="K7" s="1"/>
      <c r="L7" s="1"/>
      <c r="M7" s="34"/>
      <c r="N7" s="33">
        <v>1</v>
      </c>
      <c r="O7" s="1">
        <v>2</v>
      </c>
      <c r="P7" s="14">
        <f t="shared" ref="P7:P70" si="0">N7*O7</f>
        <v>2</v>
      </c>
      <c r="Q7" s="32"/>
      <c r="R7" s="66" t="e">
        <f t="shared" ref="R7:R70" si="1">P7/Q7</f>
        <v>#DIV/0!</v>
      </c>
      <c r="S7" s="38"/>
      <c r="T7" s="29"/>
      <c r="U7" s="1"/>
      <c r="V7" s="1"/>
      <c r="W7" s="34"/>
    </row>
    <row r="8" spans="1:24" x14ac:dyDescent="0.25">
      <c r="A8" s="78"/>
      <c r="B8" s="1"/>
      <c r="C8" s="1"/>
      <c r="D8" s="1"/>
      <c r="E8" s="1"/>
      <c r="F8" s="34"/>
      <c r="G8" s="33"/>
      <c r="H8" s="1"/>
      <c r="I8" s="1"/>
      <c r="J8" s="1"/>
      <c r="K8" s="1"/>
      <c r="L8" s="1"/>
      <c r="M8" s="34"/>
      <c r="N8" s="33">
        <v>1</v>
      </c>
      <c r="O8" s="1">
        <v>3</v>
      </c>
      <c r="P8" s="14">
        <f t="shared" si="0"/>
        <v>3</v>
      </c>
      <c r="Q8" s="32"/>
      <c r="R8" s="66" t="e">
        <f t="shared" si="1"/>
        <v>#DIV/0!</v>
      </c>
      <c r="S8" s="38"/>
      <c r="T8" s="29"/>
      <c r="U8" s="1"/>
      <c r="V8" s="1"/>
      <c r="W8" s="34"/>
    </row>
    <row r="9" spans="1:24" x14ac:dyDescent="0.25">
      <c r="A9" s="78"/>
      <c r="B9" s="1"/>
      <c r="C9" s="1"/>
      <c r="D9" s="1"/>
      <c r="E9" s="1"/>
      <c r="F9" s="34"/>
      <c r="G9" s="33"/>
      <c r="H9" s="1"/>
      <c r="I9" s="1"/>
      <c r="J9" s="1"/>
      <c r="K9" s="1"/>
      <c r="L9" s="1"/>
      <c r="M9" s="34"/>
      <c r="N9" s="33">
        <v>1</v>
      </c>
      <c r="O9" s="1">
        <v>4</v>
      </c>
      <c r="P9" s="14">
        <f t="shared" si="0"/>
        <v>4</v>
      </c>
      <c r="Q9" s="32"/>
      <c r="R9" s="66" t="e">
        <f t="shared" si="1"/>
        <v>#DIV/0!</v>
      </c>
      <c r="S9" s="38"/>
      <c r="T9" s="29"/>
      <c r="U9" s="1"/>
      <c r="V9" s="1"/>
      <c r="W9" s="34"/>
    </row>
    <row r="10" spans="1:24" x14ac:dyDescent="0.25">
      <c r="A10" s="78"/>
      <c r="B10" s="1"/>
      <c r="C10" s="1"/>
      <c r="D10" s="1"/>
      <c r="E10" s="1"/>
      <c r="F10" s="34"/>
      <c r="G10" s="33"/>
      <c r="H10" s="1"/>
      <c r="I10" s="1"/>
      <c r="J10" s="1"/>
      <c r="K10" s="1"/>
      <c r="L10" s="1"/>
      <c r="M10" s="34"/>
      <c r="N10" s="33">
        <v>2</v>
      </c>
      <c r="O10" s="1">
        <v>1</v>
      </c>
      <c r="P10" s="14">
        <f t="shared" si="0"/>
        <v>2</v>
      </c>
      <c r="Q10" s="32"/>
      <c r="R10" s="66" t="e">
        <f t="shared" si="1"/>
        <v>#DIV/0!</v>
      </c>
      <c r="S10" s="38"/>
      <c r="T10" s="29"/>
      <c r="U10" s="1"/>
      <c r="V10" s="1"/>
      <c r="W10" s="34"/>
    </row>
    <row r="11" spans="1:24" x14ac:dyDescent="0.25">
      <c r="A11" s="78"/>
      <c r="B11" s="1"/>
      <c r="C11" s="1"/>
      <c r="D11" s="1"/>
      <c r="E11" s="1"/>
      <c r="F11" s="34"/>
      <c r="G11" s="33"/>
      <c r="H11" s="1"/>
      <c r="I11" s="1"/>
      <c r="J11" s="1"/>
      <c r="K11" s="1"/>
      <c r="L11" s="1"/>
      <c r="M11" s="34"/>
      <c r="N11" s="33">
        <v>2</v>
      </c>
      <c r="O11" s="1">
        <v>2</v>
      </c>
      <c r="P11" s="14">
        <f t="shared" si="0"/>
        <v>4</v>
      </c>
      <c r="Q11" s="32"/>
      <c r="R11" s="66" t="e">
        <f t="shared" si="1"/>
        <v>#DIV/0!</v>
      </c>
      <c r="S11" s="38"/>
      <c r="T11" s="29"/>
      <c r="U11" s="1"/>
      <c r="V11" s="1"/>
      <c r="W11" s="34"/>
    </row>
    <row r="12" spans="1:24" x14ac:dyDescent="0.25">
      <c r="A12" s="78"/>
      <c r="B12" s="1"/>
      <c r="C12" s="1"/>
      <c r="D12" s="1"/>
      <c r="E12" s="1"/>
      <c r="F12" s="34"/>
      <c r="G12" s="33"/>
      <c r="H12" s="1"/>
      <c r="I12" s="1"/>
      <c r="J12" s="1"/>
      <c r="K12" s="1"/>
      <c r="L12" s="1"/>
      <c r="M12" s="34"/>
      <c r="N12" s="33">
        <v>2</v>
      </c>
      <c r="O12" s="1">
        <v>3</v>
      </c>
      <c r="P12" s="14">
        <f t="shared" si="0"/>
        <v>6</v>
      </c>
      <c r="Q12" s="32"/>
      <c r="R12" s="66" t="e">
        <f t="shared" si="1"/>
        <v>#DIV/0!</v>
      </c>
      <c r="S12" s="38"/>
      <c r="T12" s="29"/>
      <c r="U12" s="1"/>
      <c r="V12" s="1"/>
      <c r="W12" s="34"/>
    </row>
    <row r="13" spans="1:24" x14ac:dyDescent="0.25">
      <c r="A13" s="78"/>
      <c r="B13" s="1"/>
      <c r="C13" s="1"/>
      <c r="D13" s="1"/>
      <c r="E13" s="1"/>
      <c r="F13" s="34"/>
      <c r="G13" s="33"/>
      <c r="H13" s="1"/>
      <c r="I13" s="1"/>
      <c r="J13" s="1"/>
      <c r="K13" s="1"/>
      <c r="L13" s="1"/>
      <c r="M13" s="34"/>
      <c r="N13" s="33">
        <v>2</v>
      </c>
      <c r="O13" s="1">
        <v>4</v>
      </c>
      <c r="P13" s="14">
        <f t="shared" si="0"/>
        <v>8</v>
      </c>
      <c r="Q13" s="32"/>
      <c r="R13" s="66" t="e">
        <f t="shared" si="1"/>
        <v>#DIV/0!</v>
      </c>
      <c r="S13" s="38"/>
      <c r="T13" s="29"/>
      <c r="U13" s="1"/>
      <c r="V13" s="1"/>
      <c r="W13" s="34"/>
    </row>
    <row r="14" spans="1:24" x14ac:dyDescent="0.25">
      <c r="A14" s="78"/>
      <c r="B14" s="1"/>
      <c r="C14" s="1"/>
      <c r="D14" s="1"/>
      <c r="E14" s="1"/>
      <c r="F14" s="34"/>
      <c r="G14" s="33"/>
      <c r="H14" s="1"/>
      <c r="I14" s="1"/>
      <c r="J14" s="1"/>
      <c r="K14" s="1"/>
      <c r="L14" s="1"/>
      <c r="M14" s="34"/>
      <c r="N14" s="33">
        <v>3</v>
      </c>
      <c r="O14" s="1">
        <v>1</v>
      </c>
      <c r="P14" s="14">
        <f t="shared" si="0"/>
        <v>3</v>
      </c>
      <c r="Q14" s="32"/>
      <c r="R14" s="66" t="e">
        <f t="shared" si="1"/>
        <v>#DIV/0!</v>
      </c>
      <c r="S14" s="38"/>
      <c r="T14" s="29"/>
      <c r="U14" s="1"/>
      <c r="V14" s="1"/>
      <c r="W14" s="34"/>
    </row>
    <row r="15" spans="1:24" x14ac:dyDescent="0.25">
      <c r="A15" s="78"/>
      <c r="B15" s="1"/>
      <c r="C15" s="1"/>
      <c r="D15" s="1"/>
      <c r="E15" s="1"/>
      <c r="F15" s="34"/>
      <c r="G15" s="33"/>
      <c r="H15" s="1"/>
      <c r="I15" s="1"/>
      <c r="J15" s="1"/>
      <c r="K15" s="1"/>
      <c r="L15" s="1"/>
      <c r="M15" s="34"/>
      <c r="N15" s="33">
        <v>3</v>
      </c>
      <c r="O15" s="1">
        <v>2</v>
      </c>
      <c r="P15" s="14">
        <f t="shared" si="0"/>
        <v>6</v>
      </c>
      <c r="Q15" s="32"/>
      <c r="R15" s="66" t="e">
        <f t="shared" si="1"/>
        <v>#DIV/0!</v>
      </c>
      <c r="S15" s="38"/>
      <c r="T15" s="29"/>
      <c r="U15" s="1"/>
      <c r="V15" s="1"/>
      <c r="W15" s="34"/>
    </row>
    <row r="16" spans="1:24" x14ac:dyDescent="0.25">
      <c r="A16" s="78"/>
      <c r="B16" s="1"/>
      <c r="C16" s="1"/>
      <c r="D16" s="1"/>
      <c r="E16" s="1"/>
      <c r="F16" s="34"/>
      <c r="G16" s="33"/>
      <c r="H16" s="1"/>
      <c r="I16" s="1"/>
      <c r="J16" s="1"/>
      <c r="K16" s="1"/>
      <c r="L16" s="1"/>
      <c r="M16" s="34"/>
      <c r="N16" s="33">
        <v>3</v>
      </c>
      <c r="O16" s="1">
        <v>3</v>
      </c>
      <c r="P16" s="14">
        <f t="shared" si="0"/>
        <v>9</v>
      </c>
      <c r="Q16" s="32"/>
      <c r="R16" s="66" t="e">
        <f t="shared" si="1"/>
        <v>#DIV/0!</v>
      </c>
      <c r="S16" s="38"/>
      <c r="T16" s="29"/>
      <c r="U16" s="1"/>
      <c r="V16" s="1"/>
      <c r="W16" s="34"/>
    </row>
    <row r="17" spans="1:23" x14ac:dyDescent="0.25">
      <c r="A17" s="78"/>
      <c r="B17" s="1"/>
      <c r="C17" s="1"/>
      <c r="D17" s="1"/>
      <c r="E17" s="1"/>
      <c r="F17" s="34"/>
      <c r="G17" s="33"/>
      <c r="H17" s="1"/>
      <c r="I17" s="1"/>
      <c r="J17" s="1"/>
      <c r="K17" s="1"/>
      <c r="L17" s="1"/>
      <c r="M17" s="34"/>
      <c r="N17" s="33">
        <v>3</v>
      </c>
      <c r="O17" s="1">
        <v>4</v>
      </c>
      <c r="P17" s="14">
        <f t="shared" si="0"/>
        <v>12</v>
      </c>
      <c r="Q17" s="32"/>
      <c r="R17" s="66" t="e">
        <f t="shared" si="1"/>
        <v>#DIV/0!</v>
      </c>
      <c r="S17" s="38"/>
      <c r="T17" s="29"/>
      <c r="U17" s="1"/>
      <c r="V17" s="1"/>
      <c r="W17" s="34"/>
    </row>
    <row r="18" spans="1:23" x14ac:dyDescent="0.25">
      <c r="A18" s="33"/>
      <c r="B18" s="1"/>
      <c r="C18" s="1"/>
      <c r="D18" s="1"/>
      <c r="E18" s="1"/>
      <c r="F18" s="34"/>
      <c r="G18" s="33"/>
      <c r="H18" s="1"/>
      <c r="I18" s="1"/>
      <c r="J18" s="1"/>
      <c r="K18" s="1"/>
      <c r="L18" s="1"/>
      <c r="M18" s="34"/>
      <c r="N18" s="33">
        <v>4</v>
      </c>
      <c r="O18" s="1">
        <v>1</v>
      </c>
      <c r="P18" s="14">
        <f t="shared" si="0"/>
        <v>4</v>
      </c>
      <c r="Q18" s="32"/>
      <c r="R18" s="66" t="e">
        <f t="shared" si="1"/>
        <v>#DIV/0!</v>
      </c>
      <c r="S18" s="38"/>
      <c r="T18" s="29"/>
      <c r="U18" s="1"/>
      <c r="V18" s="1"/>
      <c r="W18" s="34"/>
    </row>
    <row r="19" spans="1:23" x14ac:dyDescent="0.25">
      <c r="A19" s="33"/>
      <c r="B19" s="1"/>
      <c r="C19" s="1"/>
      <c r="D19" s="1"/>
      <c r="E19" s="1"/>
      <c r="F19" s="34"/>
      <c r="G19" s="33"/>
      <c r="H19" s="1"/>
      <c r="I19" s="1"/>
      <c r="J19" s="1"/>
      <c r="K19" s="1"/>
      <c r="L19" s="1"/>
      <c r="M19" s="34"/>
      <c r="N19" s="33">
        <v>4</v>
      </c>
      <c r="O19" s="1">
        <v>2</v>
      </c>
      <c r="P19" s="14">
        <f t="shared" si="0"/>
        <v>8</v>
      </c>
      <c r="Q19" s="32"/>
      <c r="R19" s="66" t="e">
        <f t="shared" si="1"/>
        <v>#DIV/0!</v>
      </c>
      <c r="S19" s="38"/>
      <c r="T19" s="29"/>
      <c r="U19" s="1"/>
      <c r="V19" s="1"/>
      <c r="W19" s="34"/>
    </row>
    <row r="20" spans="1:23" x14ac:dyDescent="0.25">
      <c r="A20" s="33"/>
      <c r="B20" s="1"/>
      <c r="C20" s="1"/>
      <c r="D20" s="1"/>
      <c r="E20" s="1"/>
      <c r="F20" s="34"/>
      <c r="G20" s="33"/>
      <c r="H20" s="1"/>
      <c r="I20" s="1"/>
      <c r="J20" s="1"/>
      <c r="K20" s="1"/>
      <c r="L20" s="1"/>
      <c r="M20" s="34"/>
      <c r="N20" s="33">
        <v>4</v>
      </c>
      <c r="O20" s="1">
        <v>3</v>
      </c>
      <c r="P20" s="14">
        <f t="shared" si="0"/>
        <v>12</v>
      </c>
      <c r="Q20" s="32"/>
      <c r="R20" s="66" t="e">
        <f t="shared" si="1"/>
        <v>#DIV/0!</v>
      </c>
      <c r="S20" s="38"/>
      <c r="T20" s="29"/>
      <c r="U20" s="1"/>
      <c r="V20" s="1"/>
      <c r="W20" s="34"/>
    </row>
    <row r="21" spans="1:23" x14ac:dyDescent="0.25">
      <c r="A21" s="33"/>
      <c r="B21" s="1"/>
      <c r="C21" s="1"/>
      <c r="D21" s="1"/>
      <c r="E21" s="1"/>
      <c r="F21" s="34"/>
      <c r="G21" s="33"/>
      <c r="H21" s="1"/>
      <c r="I21" s="1"/>
      <c r="J21" s="1"/>
      <c r="K21" s="1"/>
      <c r="L21" s="1"/>
      <c r="M21" s="34"/>
      <c r="N21" s="33">
        <v>4</v>
      </c>
      <c r="O21" s="1">
        <v>4</v>
      </c>
      <c r="P21" s="14">
        <f t="shared" si="0"/>
        <v>16</v>
      </c>
      <c r="Q21" s="32"/>
      <c r="R21" s="66" t="e">
        <f t="shared" si="1"/>
        <v>#DIV/0!</v>
      </c>
      <c r="S21" s="38"/>
      <c r="T21" s="29"/>
      <c r="U21" s="1"/>
      <c r="V21" s="1"/>
      <c r="W21" s="34"/>
    </row>
    <row r="22" spans="1:23" x14ac:dyDescent="0.25">
      <c r="A22" s="33"/>
      <c r="B22" s="1"/>
      <c r="C22" s="1"/>
      <c r="D22" s="1"/>
      <c r="E22" s="1"/>
      <c r="F22" s="34"/>
      <c r="G22" s="33"/>
      <c r="H22" s="1"/>
      <c r="I22" s="1"/>
      <c r="J22" s="1"/>
      <c r="K22" s="1"/>
      <c r="L22" s="1"/>
      <c r="M22" s="34"/>
      <c r="N22" s="33"/>
      <c r="O22" s="1"/>
      <c r="P22" s="14">
        <f t="shared" si="0"/>
        <v>0</v>
      </c>
      <c r="Q22" s="32"/>
      <c r="R22" s="66" t="e">
        <f t="shared" si="1"/>
        <v>#DIV/0!</v>
      </c>
      <c r="S22" s="38"/>
      <c r="T22" s="29"/>
      <c r="U22" s="1"/>
      <c r="V22" s="1"/>
      <c r="W22" s="34"/>
    </row>
    <row r="23" spans="1:23" x14ac:dyDescent="0.25">
      <c r="A23" s="33"/>
      <c r="B23" s="1"/>
      <c r="C23" s="1"/>
      <c r="D23" s="1"/>
      <c r="E23" s="1"/>
      <c r="F23" s="34"/>
      <c r="G23" s="33"/>
      <c r="H23" s="1"/>
      <c r="I23" s="1"/>
      <c r="J23" s="1"/>
      <c r="K23" s="1"/>
      <c r="L23" s="1"/>
      <c r="M23" s="34"/>
      <c r="N23" s="33"/>
      <c r="O23" s="1"/>
      <c r="P23" s="14">
        <f t="shared" si="0"/>
        <v>0</v>
      </c>
      <c r="Q23" s="32"/>
      <c r="R23" s="66" t="e">
        <f t="shared" si="1"/>
        <v>#DIV/0!</v>
      </c>
      <c r="S23" s="38"/>
      <c r="T23" s="29"/>
      <c r="U23" s="1"/>
      <c r="V23" s="1"/>
      <c r="W23" s="34"/>
    </row>
    <row r="24" spans="1:23" x14ac:dyDescent="0.25">
      <c r="A24" s="33"/>
      <c r="B24" s="1"/>
      <c r="C24" s="1"/>
      <c r="D24" s="1"/>
      <c r="E24" s="1"/>
      <c r="F24" s="34"/>
      <c r="G24" s="33"/>
      <c r="H24" s="1"/>
      <c r="I24" s="1"/>
      <c r="J24" s="1"/>
      <c r="K24" s="1"/>
      <c r="L24" s="1"/>
      <c r="M24" s="34"/>
      <c r="N24" s="33"/>
      <c r="O24" s="1"/>
      <c r="P24" s="14">
        <f t="shared" si="0"/>
        <v>0</v>
      </c>
      <c r="Q24" s="32"/>
      <c r="R24" s="66" t="e">
        <f t="shared" si="1"/>
        <v>#DIV/0!</v>
      </c>
      <c r="S24" s="38"/>
      <c r="T24" s="29"/>
      <c r="U24" s="1"/>
      <c r="V24" s="1"/>
      <c r="W24" s="34"/>
    </row>
    <row r="25" spans="1:23" x14ac:dyDescent="0.25">
      <c r="A25" s="33"/>
      <c r="B25" s="1"/>
      <c r="C25" s="1"/>
      <c r="D25" s="1"/>
      <c r="E25" s="1"/>
      <c r="F25" s="34"/>
      <c r="G25" s="33"/>
      <c r="H25" s="1"/>
      <c r="I25" s="1"/>
      <c r="J25" s="1"/>
      <c r="K25" s="1"/>
      <c r="L25" s="1"/>
      <c r="M25" s="34"/>
      <c r="N25" s="33">
        <v>2</v>
      </c>
      <c r="O25" s="1">
        <v>4</v>
      </c>
      <c r="P25" s="14">
        <f t="shared" si="0"/>
        <v>8</v>
      </c>
      <c r="Q25" s="32"/>
      <c r="R25" s="66" t="e">
        <f t="shared" si="1"/>
        <v>#DIV/0!</v>
      </c>
      <c r="S25" s="38"/>
      <c r="T25" s="29"/>
      <c r="U25" s="1"/>
      <c r="V25" s="1"/>
      <c r="W25" s="34"/>
    </row>
    <row r="26" spans="1:23" x14ac:dyDescent="0.25">
      <c r="A26" s="33"/>
      <c r="B26" s="1"/>
      <c r="C26" s="1"/>
      <c r="D26" s="1"/>
      <c r="E26" s="1"/>
      <c r="F26" s="34"/>
      <c r="G26" s="33"/>
      <c r="H26" s="1"/>
      <c r="I26" s="1"/>
      <c r="J26" s="1"/>
      <c r="K26" s="1"/>
      <c r="L26" s="1"/>
      <c r="M26" s="34"/>
      <c r="N26" s="33"/>
      <c r="O26" s="1"/>
      <c r="P26" s="14">
        <f t="shared" si="0"/>
        <v>0</v>
      </c>
      <c r="Q26" s="32"/>
      <c r="R26" s="66" t="e">
        <f t="shared" si="1"/>
        <v>#DIV/0!</v>
      </c>
      <c r="S26" s="38"/>
      <c r="T26" s="29"/>
      <c r="U26" s="1"/>
      <c r="V26" s="1"/>
      <c r="W26" s="34"/>
    </row>
    <row r="27" spans="1:23" x14ac:dyDescent="0.25">
      <c r="A27" s="33"/>
      <c r="B27" s="1"/>
      <c r="C27" s="1"/>
      <c r="D27" s="1"/>
      <c r="E27" s="1"/>
      <c r="F27" s="34"/>
      <c r="G27" s="33"/>
      <c r="H27" s="1"/>
      <c r="I27" s="1"/>
      <c r="J27" s="1"/>
      <c r="K27" s="1"/>
      <c r="L27" s="1"/>
      <c r="M27" s="34"/>
      <c r="N27" s="33"/>
      <c r="O27" s="1"/>
      <c r="P27" s="14">
        <f t="shared" si="0"/>
        <v>0</v>
      </c>
      <c r="Q27" s="32"/>
      <c r="R27" s="66" t="e">
        <f t="shared" si="1"/>
        <v>#DIV/0!</v>
      </c>
      <c r="S27" s="38"/>
      <c r="T27" s="29"/>
      <c r="U27" s="1"/>
      <c r="V27" s="1"/>
      <c r="W27" s="34"/>
    </row>
    <row r="28" spans="1:23" x14ac:dyDescent="0.25">
      <c r="A28" s="33"/>
      <c r="B28" s="1"/>
      <c r="C28" s="1"/>
      <c r="D28" s="1"/>
      <c r="E28" s="1"/>
      <c r="F28" s="34"/>
      <c r="G28" s="33"/>
      <c r="H28" s="1"/>
      <c r="I28" s="1"/>
      <c r="J28" s="1"/>
      <c r="K28" s="1"/>
      <c r="L28" s="1"/>
      <c r="M28" s="34"/>
      <c r="N28" s="33"/>
      <c r="O28" s="1"/>
      <c r="P28" s="14">
        <f t="shared" si="0"/>
        <v>0</v>
      </c>
      <c r="Q28" s="32"/>
      <c r="R28" s="66" t="e">
        <f t="shared" si="1"/>
        <v>#DIV/0!</v>
      </c>
      <c r="S28" s="38"/>
      <c r="T28" s="29"/>
      <c r="U28" s="1"/>
      <c r="V28" s="1"/>
      <c r="W28" s="34"/>
    </row>
    <row r="29" spans="1:23" x14ac:dyDescent="0.25">
      <c r="A29" s="33"/>
      <c r="B29" s="1"/>
      <c r="C29" s="1"/>
      <c r="D29" s="1"/>
      <c r="E29" s="1"/>
      <c r="F29" s="34"/>
      <c r="G29" s="33"/>
      <c r="H29" s="1"/>
      <c r="I29" s="1"/>
      <c r="J29" s="1"/>
      <c r="K29" s="1"/>
      <c r="L29" s="1"/>
      <c r="M29" s="34"/>
      <c r="N29" s="33">
        <v>4</v>
      </c>
      <c r="O29" s="1">
        <v>1</v>
      </c>
      <c r="P29" s="14">
        <f t="shared" si="0"/>
        <v>4</v>
      </c>
      <c r="Q29" s="32"/>
      <c r="R29" s="66" t="e">
        <f t="shared" si="1"/>
        <v>#DIV/0!</v>
      </c>
      <c r="S29" s="38"/>
      <c r="T29" s="29"/>
      <c r="U29" s="1"/>
      <c r="V29" s="1"/>
      <c r="W29" s="34"/>
    </row>
    <row r="30" spans="1:23" x14ac:dyDescent="0.25">
      <c r="A30" s="33"/>
      <c r="B30" s="1"/>
      <c r="C30" s="1"/>
      <c r="D30" s="1"/>
      <c r="E30" s="1"/>
      <c r="F30" s="34"/>
      <c r="G30" s="33"/>
      <c r="H30" s="1"/>
      <c r="I30" s="1"/>
      <c r="J30" s="1"/>
      <c r="K30" s="1"/>
      <c r="L30" s="1"/>
      <c r="M30" s="34"/>
      <c r="N30" s="33"/>
      <c r="O30" s="1"/>
      <c r="P30" s="14">
        <f t="shared" si="0"/>
        <v>0</v>
      </c>
      <c r="Q30" s="32"/>
      <c r="R30" s="66" t="e">
        <f t="shared" si="1"/>
        <v>#DIV/0!</v>
      </c>
      <c r="S30" s="38"/>
      <c r="T30" s="29"/>
      <c r="U30" s="1"/>
      <c r="V30" s="1"/>
      <c r="W30" s="34"/>
    </row>
    <row r="31" spans="1:23" x14ac:dyDescent="0.25">
      <c r="A31" s="33"/>
      <c r="B31" s="1"/>
      <c r="C31" s="1"/>
      <c r="D31" s="1"/>
      <c r="E31" s="1"/>
      <c r="F31" s="34"/>
      <c r="G31" s="33"/>
      <c r="H31" s="1"/>
      <c r="I31" s="1"/>
      <c r="J31" s="1"/>
      <c r="K31" s="1"/>
      <c r="L31" s="1"/>
      <c r="M31" s="34"/>
      <c r="N31" s="33"/>
      <c r="O31" s="1"/>
      <c r="P31" s="14">
        <f t="shared" si="0"/>
        <v>0</v>
      </c>
      <c r="Q31" s="32"/>
      <c r="R31" s="66" t="e">
        <f t="shared" si="1"/>
        <v>#DIV/0!</v>
      </c>
      <c r="S31" s="38"/>
      <c r="T31" s="29"/>
      <c r="U31" s="1"/>
      <c r="V31" s="1"/>
      <c r="W31" s="34"/>
    </row>
    <row r="32" spans="1:23" x14ac:dyDescent="0.25">
      <c r="A32" s="33"/>
      <c r="B32" s="1"/>
      <c r="C32" s="1"/>
      <c r="D32" s="1"/>
      <c r="E32" s="1"/>
      <c r="F32" s="34"/>
      <c r="G32" s="33"/>
      <c r="H32" s="1"/>
      <c r="I32" s="1"/>
      <c r="J32" s="1"/>
      <c r="K32" s="1"/>
      <c r="L32" s="1"/>
      <c r="M32" s="34"/>
      <c r="N32" s="33"/>
      <c r="O32" s="1"/>
      <c r="P32" s="14">
        <f t="shared" si="0"/>
        <v>0</v>
      </c>
      <c r="Q32" s="32"/>
      <c r="R32" s="66" t="e">
        <f t="shared" si="1"/>
        <v>#DIV/0!</v>
      </c>
      <c r="S32" s="38"/>
      <c r="T32" s="29"/>
      <c r="U32" s="1"/>
      <c r="V32" s="1"/>
      <c r="W32" s="34"/>
    </row>
    <row r="33" spans="1:23" x14ac:dyDescent="0.25">
      <c r="A33" s="33"/>
      <c r="B33" s="1"/>
      <c r="C33" s="1"/>
      <c r="D33" s="1"/>
      <c r="E33" s="1"/>
      <c r="F33" s="34"/>
      <c r="G33" s="33"/>
      <c r="H33" s="1"/>
      <c r="I33" s="1"/>
      <c r="J33" s="1"/>
      <c r="K33" s="1"/>
      <c r="L33" s="1"/>
      <c r="M33" s="34"/>
      <c r="N33" s="33">
        <v>3</v>
      </c>
      <c r="O33" s="1">
        <v>3</v>
      </c>
      <c r="P33" s="14">
        <f t="shared" si="0"/>
        <v>9</v>
      </c>
      <c r="Q33" s="32"/>
      <c r="R33" s="66" t="e">
        <f t="shared" si="1"/>
        <v>#DIV/0!</v>
      </c>
      <c r="S33" s="38"/>
      <c r="T33" s="29"/>
      <c r="U33" s="1"/>
      <c r="V33" s="1"/>
      <c r="W33" s="34"/>
    </row>
    <row r="34" spans="1:23" x14ac:dyDescent="0.25">
      <c r="A34" s="33"/>
      <c r="B34" s="1"/>
      <c r="C34" s="1"/>
      <c r="D34" s="1"/>
      <c r="E34" s="1"/>
      <c r="F34" s="34"/>
      <c r="G34" s="33"/>
      <c r="H34" s="1"/>
      <c r="I34" s="1"/>
      <c r="J34" s="1"/>
      <c r="K34" s="1"/>
      <c r="L34" s="1"/>
      <c r="M34" s="34"/>
      <c r="N34" s="33"/>
      <c r="O34" s="1"/>
      <c r="P34" s="14">
        <f t="shared" si="0"/>
        <v>0</v>
      </c>
      <c r="Q34" s="32"/>
      <c r="R34" s="66" t="e">
        <f t="shared" si="1"/>
        <v>#DIV/0!</v>
      </c>
      <c r="S34" s="38"/>
      <c r="T34" s="29"/>
      <c r="U34" s="1"/>
      <c r="V34" s="1"/>
      <c r="W34" s="34"/>
    </row>
    <row r="35" spans="1:23" x14ac:dyDescent="0.25">
      <c r="A35" s="33"/>
      <c r="B35" s="1"/>
      <c r="C35" s="1"/>
      <c r="D35" s="1"/>
      <c r="E35" s="1"/>
      <c r="F35" s="34"/>
      <c r="G35" s="33"/>
      <c r="H35" s="1"/>
      <c r="I35" s="1"/>
      <c r="J35" s="1"/>
      <c r="K35" s="1"/>
      <c r="L35" s="1"/>
      <c r="M35" s="34"/>
      <c r="N35" s="33"/>
      <c r="O35" s="1"/>
      <c r="P35" s="14">
        <f t="shared" si="0"/>
        <v>0</v>
      </c>
      <c r="Q35" s="32"/>
      <c r="R35" s="66" t="e">
        <f t="shared" si="1"/>
        <v>#DIV/0!</v>
      </c>
      <c r="S35" s="38"/>
      <c r="T35" s="29"/>
      <c r="U35" s="1"/>
      <c r="V35" s="1"/>
      <c r="W35" s="34"/>
    </row>
    <row r="36" spans="1:23" x14ac:dyDescent="0.25">
      <c r="A36" s="33"/>
      <c r="B36" s="1"/>
      <c r="C36" s="1"/>
      <c r="D36" s="1"/>
      <c r="E36" s="1"/>
      <c r="F36" s="34"/>
      <c r="G36" s="33"/>
      <c r="H36" s="1"/>
      <c r="I36" s="1"/>
      <c r="J36" s="1"/>
      <c r="K36" s="1"/>
      <c r="L36" s="1"/>
      <c r="M36" s="34"/>
      <c r="N36" s="33"/>
      <c r="O36" s="1"/>
      <c r="P36" s="14">
        <f t="shared" si="0"/>
        <v>0</v>
      </c>
      <c r="Q36" s="32"/>
      <c r="R36" s="66" t="e">
        <f t="shared" si="1"/>
        <v>#DIV/0!</v>
      </c>
      <c r="S36" s="38"/>
      <c r="T36" s="29"/>
      <c r="U36" s="1"/>
      <c r="V36" s="1"/>
      <c r="W36" s="34"/>
    </row>
    <row r="37" spans="1:23" x14ac:dyDescent="0.25">
      <c r="A37" s="33"/>
      <c r="B37" s="1"/>
      <c r="C37" s="1"/>
      <c r="D37" s="1"/>
      <c r="E37" s="1"/>
      <c r="F37" s="34"/>
      <c r="G37" s="33"/>
      <c r="H37" s="1"/>
      <c r="I37" s="1"/>
      <c r="J37" s="1"/>
      <c r="K37" s="1"/>
      <c r="L37" s="1"/>
      <c r="M37" s="34"/>
      <c r="N37" s="33"/>
      <c r="O37" s="1"/>
      <c r="P37" s="14">
        <f t="shared" si="0"/>
        <v>0</v>
      </c>
      <c r="Q37" s="32"/>
      <c r="R37" s="66" t="e">
        <f t="shared" si="1"/>
        <v>#DIV/0!</v>
      </c>
      <c r="S37" s="38"/>
      <c r="T37" s="29"/>
      <c r="U37" s="1"/>
      <c r="V37" s="1"/>
      <c r="W37" s="34"/>
    </row>
    <row r="38" spans="1:23" x14ac:dyDescent="0.25">
      <c r="A38" s="33"/>
      <c r="B38" s="1"/>
      <c r="C38" s="1"/>
      <c r="D38" s="1"/>
      <c r="E38" s="1"/>
      <c r="F38" s="34"/>
      <c r="G38" s="33"/>
      <c r="H38" s="1"/>
      <c r="I38" s="1"/>
      <c r="J38" s="1"/>
      <c r="K38" s="1"/>
      <c r="L38" s="1"/>
      <c r="M38" s="34"/>
      <c r="N38" s="33"/>
      <c r="O38" s="1"/>
      <c r="P38" s="14">
        <f t="shared" si="0"/>
        <v>0</v>
      </c>
      <c r="Q38" s="32"/>
      <c r="R38" s="66" t="e">
        <f t="shared" si="1"/>
        <v>#DIV/0!</v>
      </c>
      <c r="S38" s="38"/>
      <c r="T38" s="29"/>
      <c r="U38" s="1"/>
      <c r="V38" s="1"/>
      <c r="W38" s="34"/>
    </row>
    <row r="39" spans="1:23" x14ac:dyDescent="0.25">
      <c r="A39" s="33"/>
      <c r="B39" s="1"/>
      <c r="C39" s="1"/>
      <c r="D39" s="1"/>
      <c r="E39" s="1"/>
      <c r="F39" s="34"/>
      <c r="G39" s="33"/>
      <c r="H39" s="1"/>
      <c r="I39" s="1"/>
      <c r="J39" s="1"/>
      <c r="K39" s="1"/>
      <c r="L39" s="1"/>
      <c r="M39" s="34"/>
      <c r="N39" s="33"/>
      <c r="O39" s="1"/>
      <c r="P39" s="14">
        <f t="shared" si="0"/>
        <v>0</v>
      </c>
      <c r="Q39" s="32"/>
      <c r="R39" s="66" t="e">
        <f t="shared" si="1"/>
        <v>#DIV/0!</v>
      </c>
      <c r="S39" s="38"/>
      <c r="T39" s="29"/>
      <c r="U39" s="1"/>
      <c r="V39" s="1"/>
      <c r="W39" s="34"/>
    </row>
    <row r="40" spans="1:23" x14ac:dyDescent="0.25">
      <c r="A40" s="33"/>
      <c r="B40" s="1"/>
      <c r="C40" s="1"/>
      <c r="D40" s="1"/>
      <c r="E40" s="1"/>
      <c r="F40" s="34"/>
      <c r="G40" s="33"/>
      <c r="H40" s="1"/>
      <c r="I40" s="1"/>
      <c r="J40" s="1"/>
      <c r="K40" s="1"/>
      <c r="L40" s="1"/>
      <c r="M40" s="34"/>
      <c r="N40" s="33"/>
      <c r="O40" s="1"/>
      <c r="P40" s="14">
        <f t="shared" si="0"/>
        <v>0</v>
      </c>
      <c r="Q40" s="32"/>
      <c r="R40" s="66" t="e">
        <f t="shared" si="1"/>
        <v>#DIV/0!</v>
      </c>
      <c r="S40" s="38"/>
      <c r="T40" s="29"/>
      <c r="U40" s="1"/>
      <c r="V40" s="1"/>
      <c r="W40" s="34"/>
    </row>
    <row r="41" spans="1:23" x14ac:dyDescent="0.25">
      <c r="A41" s="33"/>
      <c r="B41" s="1"/>
      <c r="C41" s="1"/>
      <c r="D41" s="1"/>
      <c r="E41" s="1"/>
      <c r="F41" s="34"/>
      <c r="G41" s="33"/>
      <c r="H41" s="1"/>
      <c r="I41" s="1"/>
      <c r="J41" s="1"/>
      <c r="K41" s="1"/>
      <c r="L41" s="1"/>
      <c r="M41" s="34"/>
      <c r="N41" s="33"/>
      <c r="O41" s="1"/>
      <c r="P41" s="14">
        <f t="shared" si="0"/>
        <v>0</v>
      </c>
      <c r="Q41" s="32"/>
      <c r="R41" s="66" t="e">
        <f t="shared" si="1"/>
        <v>#DIV/0!</v>
      </c>
      <c r="S41" s="38"/>
      <c r="T41" s="29"/>
      <c r="U41" s="1"/>
      <c r="V41" s="1"/>
      <c r="W41" s="34"/>
    </row>
    <row r="42" spans="1:23" x14ac:dyDescent="0.25">
      <c r="A42" s="33"/>
      <c r="B42" s="1"/>
      <c r="C42" s="1"/>
      <c r="D42" s="1"/>
      <c r="E42" s="1"/>
      <c r="F42" s="34"/>
      <c r="G42" s="33"/>
      <c r="H42" s="1"/>
      <c r="I42" s="1"/>
      <c r="J42" s="1"/>
      <c r="K42" s="1"/>
      <c r="L42" s="1"/>
      <c r="M42" s="34"/>
      <c r="N42" s="33"/>
      <c r="O42" s="1"/>
      <c r="P42" s="14">
        <f t="shared" si="0"/>
        <v>0</v>
      </c>
      <c r="Q42" s="32"/>
      <c r="R42" s="66" t="e">
        <f t="shared" si="1"/>
        <v>#DIV/0!</v>
      </c>
      <c r="S42" s="38"/>
      <c r="T42" s="29"/>
      <c r="U42" s="1"/>
      <c r="V42" s="1"/>
      <c r="W42" s="34"/>
    </row>
    <row r="43" spans="1:23" x14ac:dyDescent="0.25">
      <c r="A43" s="33"/>
      <c r="B43" s="1"/>
      <c r="C43" s="1"/>
      <c r="D43" s="1"/>
      <c r="E43" s="1"/>
      <c r="F43" s="34"/>
      <c r="G43" s="33"/>
      <c r="H43" s="1"/>
      <c r="I43" s="1"/>
      <c r="J43" s="1"/>
      <c r="K43" s="1"/>
      <c r="L43" s="1"/>
      <c r="M43" s="34"/>
      <c r="N43" s="33"/>
      <c r="O43" s="1"/>
      <c r="P43" s="14">
        <f t="shared" si="0"/>
        <v>0</v>
      </c>
      <c r="Q43" s="32"/>
      <c r="R43" s="66" t="e">
        <f t="shared" si="1"/>
        <v>#DIV/0!</v>
      </c>
      <c r="S43" s="38"/>
      <c r="T43" s="29"/>
      <c r="U43" s="1"/>
      <c r="V43" s="1"/>
      <c r="W43" s="34"/>
    </row>
    <row r="44" spans="1:23" x14ac:dyDescent="0.25">
      <c r="A44" s="33"/>
      <c r="B44" s="1"/>
      <c r="C44" s="1"/>
      <c r="D44" s="1"/>
      <c r="E44" s="1"/>
      <c r="F44" s="34"/>
      <c r="G44" s="33"/>
      <c r="H44" s="1"/>
      <c r="I44" s="1"/>
      <c r="J44" s="1"/>
      <c r="K44" s="1"/>
      <c r="L44" s="1"/>
      <c r="M44" s="34"/>
      <c r="N44" s="33"/>
      <c r="O44" s="1"/>
      <c r="P44" s="14">
        <f t="shared" si="0"/>
        <v>0</v>
      </c>
      <c r="Q44" s="32"/>
      <c r="R44" s="66" t="e">
        <f t="shared" si="1"/>
        <v>#DIV/0!</v>
      </c>
      <c r="S44" s="38"/>
      <c r="T44" s="29"/>
      <c r="U44" s="1"/>
      <c r="V44" s="1"/>
      <c r="W44" s="34"/>
    </row>
    <row r="45" spans="1:23" x14ac:dyDescent="0.25">
      <c r="A45" s="33"/>
      <c r="B45" s="1"/>
      <c r="C45" s="1"/>
      <c r="D45" s="1"/>
      <c r="E45" s="1"/>
      <c r="F45" s="34"/>
      <c r="G45" s="33"/>
      <c r="H45" s="1"/>
      <c r="I45" s="1"/>
      <c r="J45" s="1"/>
      <c r="K45" s="1"/>
      <c r="L45" s="1"/>
      <c r="M45" s="34"/>
      <c r="N45" s="33"/>
      <c r="O45" s="1"/>
      <c r="P45" s="14">
        <f t="shared" si="0"/>
        <v>0</v>
      </c>
      <c r="Q45" s="32"/>
      <c r="R45" s="66" t="e">
        <f t="shared" si="1"/>
        <v>#DIV/0!</v>
      </c>
      <c r="S45" s="38"/>
      <c r="T45" s="29"/>
      <c r="U45" s="1"/>
      <c r="V45" s="1"/>
      <c r="W45" s="34"/>
    </row>
    <row r="46" spans="1:23" x14ac:dyDescent="0.25">
      <c r="A46" s="33"/>
      <c r="B46" s="1"/>
      <c r="C46" s="1"/>
      <c r="D46" s="1"/>
      <c r="E46" s="1"/>
      <c r="F46" s="34"/>
      <c r="G46" s="33"/>
      <c r="H46" s="1"/>
      <c r="I46" s="1"/>
      <c r="J46" s="1"/>
      <c r="K46" s="1"/>
      <c r="L46" s="1"/>
      <c r="M46" s="34"/>
      <c r="N46" s="33"/>
      <c r="O46" s="1"/>
      <c r="P46" s="14">
        <f t="shared" si="0"/>
        <v>0</v>
      </c>
      <c r="Q46" s="32"/>
      <c r="R46" s="66" t="e">
        <f t="shared" si="1"/>
        <v>#DIV/0!</v>
      </c>
      <c r="S46" s="38"/>
      <c r="T46" s="29"/>
      <c r="U46" s="1"/>
      <c r="V46" s="1"/>
      <c r="W46" s="34"/>
    </row>
    <row r="47" spans="1:23" x14ac:dyDescent="0.25">
      <c r="A47" s="33"/>
      <c r="B47" s="1"/>
      <c r="C47" s="1"/>
      <c r="D47" s="1"/>
      <c r="E47" s="1"/>
      <c r="F47" s="34"/>
      <c r="G47" s="33"/>
      <c r="H47" s="1"/>
      <c r="I47" s="1"/>
      <c r="J47" s="1"/>
      <c r="K47" s="1"/>
      <c r="L47" s="1"/>
      <c r="M47" s="34"/>
      <c r="N47" s="33"/>
      <c r="O47" s="1"/>
      <c r="P47" s="14">
        <f t="shared" si="0"/>
        <v>0</v>
      </c>
      <c r="Q47" s="32"/>
      <c r="R47" s="66" t="e">
        <f t="shared" si="1"/>
        <v>#DIV/0!</v>
      </c>
      <c r="S47" s="38"/>
      <c r="T47" s="29"/>
      <c r="U47" s="1"/>
      <c r="V47" s="1"/>
      <c r="W47" s="34"/>
    </row>
    <row r="48" spans="1:23" x14ac:dyDescent="0.25">
      <c r="A48" s="33"/>
      <c r="B48" s="1"/>
      <c r="C48" s="1"/>
      <c r="D48" s="1"/>
      <c r="E48" s="1"/>
      <c r="F48" s="34"/>
      <c r="G48" s="33"/>
      <c r="H48" s="1"/>
      <c r="I48" s="1"/>
      <c r="J48" s="1"/>
      <c r="K48" s="1"/>
      <c r="L48" s="1"/>
      <c r="M48" s="34"/>
      <c r="N48" s="33"/>
      <c r="O48" s="1"/>
      <c r="P48" s="14">
        <f t="shared" si="0"/>
        <v>0</v>
      </c>
      <c r="Q48" s="32"/>
      <c r="R48" s="66" t="e">
        <f t="shared" si="1"/>
        <v>#DIV/0!</v>
      </c>
      <c r="S48" s="38"/>
      <c r="T48" s="29"/>
      <c r="U48" s="1"/>
      <c r="V48" s="1"/>
      <c r="W48" s="34"/>
    </row>
    <row r="49" spans="1:23" x14ac:dyDescent="0.25">
      <c r="A49" s="33"/>
      <c r="B49" s="1"/>
      <c r="C49" s="1"/>
      <c r="D49" s="1"/>
      <c r="E49" s="1"/>
      <c r="F49" s="34"/>
      <c r="G49" s="33"/>
      <c r="H49" s="1"/>
      <c r="I49" s="1"/>
      <c r="J49" s="1"/>
      <c r="K49" s="1"/>
      <c r="L49" s="1"/>
      <c r="M49" s="34"/>
      <c r="N49" s="33"/>
      <c r="O49" s="1"/>
      <c r="P49" s="14">
        <f t="shared" si="0"/>
        <v>0</v>
      </c>
      <c r="Q49" s="32"/>
      <c r="R49" s="66" t="e">
        <f t="shared" si="1"/>
        <v>#DIV/0!</v>
      </c>
      <c r="S49" s="38"/>
      <c r="T49" s="29"/>
      <c r="U49" s="1"/>
      <c r="V49" s="1"/>
      <c r="W49" s="34"/>
    </row>
    <row r="50" spans="1:23" x14ac:dyDescent="0.25">
      <c r="A50" s="33"/>
      <c r="B50" s="1"/>
      <c r="C50" s="1"/>
      <c r="D50" s="1"/>
      <c r="E50" s="1"/>
      <c r="F50" s="34"/>
      <c r="G50" s="33"/>
      <c r="H50" s="1"/>
      <c r="I50" s="1"/>
      <c r="J50" s="1"/>
      <c r="K50" s="1"/>
      <c r="L50" s="1"/>
      <c r="M50" s="34"/>
      <c r="N50" s="33"/>
      <c r="O50" s="1"/>
      <c r="P50" s="14">
        <f t="shared" si="0"/>
        <v>0</v>
      </c>
      <c r="Q50" s="32"/>
      <c r="R50" s="66" t="e">
        <f t="shared" si="1"/>
        <v>#DIV/0!</v>
      </c>
      <c r="S50" s="38"/>
      <c r="T50" s="29"/>
      <c r="U50" s="1"/>
      <c r="V50" s="1"/>
      <c r="W50" s="34"/>
    </row>
    <row r="51" spans="1:23" x14ac:dyDescent="0.25">
      <c r="A51" s="33"/>
      <c r="B51" s="1"/>
      <c r="C51" s="1"/>
      <c r="D51" s="1"/>
      <c r="E51" s="1"/>
      <c r="F51" s="34"/>
      <c r="G51" s="33"/>
      <c r="H51" s="1"/>
      <c r="I51" s="1"/>
      <c r="J51" s="1"/>
      <c r="K51" s="1"/>
      <c r="L51" s="1"/>
      <c r="M51" s="34"/>
      <c r="N51" s="33"/>
      <c r="O51" s="1"/>
      <c r="P51" s="14">
        <f t="shared" si="0"/>
        <v>0</v>
      </c>
      <c r="Q51" s="32"/>
      <c r="R51" s="66" t="e">
        <f t="shared" si="1"/>
        <v>#DIV/0!</v>
      </c>
      <c r="S51" s="38"/>
      <c r="T51" s="29"/>
      <c r="U51" s="1"/>
      <c r="V51" s="1"/>
      <c r="W51" s="34"/>
    </row>
    <row r="52" spans="1:23" x14ac:dyDescent="0.25">
      <c r="A52" s="33"/>
      <c r="B52" s="1"/>
      <c r="C52" s="1"/>
      <c r="D52" s="1"/>
      <c r="E52" s="1"/>
      <c r="F52" s="34"/>
      <c r="G52" s="33"/>
      <c r="H52" s="1"/>
      <c r="I52" s="1"/>
      <c r="J52" s="1"/>
      <c r="K52" s="1"/>
      <c r="L52" s="1"/>
      <c r="M52" s="34"/>
      <c r="N52" s="33"/>
      <c r="O52" s="1"/>
      <c r="P52" s="14">
        <f t="shared" si="0"/>
        <v>0</v>
      </c>
      <c r="Q52" s="32"/>
      <c r="R52" s="66" t="e">
        <f t="shared" si="1"/>
        <v>#DIV/0!</v>
      </c>
      <c r="S52" s="38"/>
      <c r="T52" s="29"/>
      <c r="U52" s="1"/>
      <c r="V52" s="1"/>
      <c r="W52" s="34"/>
    </row>
    <row r="53" spans="1:23" x14ac:dyDescent="0.25">
      <c r="A53" s="33"/>
      <c r="B53" s="1"/>
      <c r="C53" s="1"/>
      <c r="D53" s="1"/>
      <c r="E53" s="1"/>
      <c r="F53" s="34"/>
      <c r="G53" s="33"/>
      <c r="H53" s="1"/>
      <c r="I53" s="1"/>
      <c r="J53" s="1"/>
      <c r="K53" s="1"/>
      <c r="L53" s="1"/>
      <c r="M53" s="34"/>
      <c r="N53" s="33"/>
      <c r="O53" s="1"/>
      <c r="P53" s="14">
        <f t="shared" si="0"/>
        <v>0</v>
      </c>
      <c r="Q53" s="32"/>
      <c r="R53" s="66" t="e">
        <f t="shared" si="1"/>
        <v>#DIV/0!</v>
      </c>
      <c r="S53" s="38"/>
      <c r="T53" s="29"/>
      <c r="U53" s="1"/>
      <c r="V53" s="1"/>
      <c r="W53" s="34"/>
    </row>
    <row r="54" spans="1:23" x14ac:dyDescent="0.25">
      <c r="A54" s="33"/>
      <c r="B54" s="1"/>
      <c r="C54" s="1"/>
      <c r="D54" s="1"/>
      <c r="E54" s="1"/>
      <c r="F54" s="34"/>
      <c r="G54" s="33"/>
      <c r="H54" s="1"/>
      <c r="I54" s="1"/>
      <c r="J54" s="1"/>
      <c r="K54" s="1"/>
      <c r="L54" s="1"/>
      <c r="M54" s="34"/>
      <c r="N54" s="33"/>
      <c r="O54" s="1"/>
      <c r="P54" s="14">
        <f t="shared" si="0"/>
        <v>0</v>
      </c>
      <c r="Q54" s="32"/>
      <c r="R54" s="66" t="e">
        <f t="shared" si="1"/>
        <v>#DIV/0!</v>
      </c>
      <c r="S54" s="38"/>
      <c r="T54" s="29"/>
      <c r="U54" s="1"/>
      <c r="V54" s="1"/>
      <c r="W54" s="34"/>
    </row>
    <row r="55" spans="1:23" x14ac:dyDescent="0.25">
      <c r="A55" s="33"/>
      <c r="B55" s="1"/>
      <c r="C55" s="1"/>
      <c r="D55" s="1"/>
      <c r="E55" s="1"/>
      <c r="F55" s="34"/>
      <c r="G55" s="33"/>
      <c r="H55" s="1"/>
      <c r="I55" s="1"/>
      <c r="J55" s="1"/>
      <c r="K55" s="1"/>
      <c r="L55" s="1"/>
      <c r="M55" s="34"/>
      <c r="N55" s="33"/>
      <c r="O55" s="1"/>
      <c r="P55" s="14">
        <f t="shared" si="0"/>
        <v>0</v>
      </c>
      <c r="Q55" s="32"/>
      <c r="R55" s="66" t="e">
        <f t="shared" si="1"/>
        <v>#DIV/0!</v>
      </c>
      <c r="S55" s="38"/>
      <c r="T55" s="29"/>
      <c r="U55" s="1"/>
      <c r="V55" s="1"/>
      <c r="W55" s="34"/>
    </row>
    <row r="56" spans="1:23" x14ac:dyDescent="0.25">
      <c r="A56" s="33"/>
      <c r="B56" s="1"/>
      <c r="C56" s="1"/>
      <c r="D56" s="1"/>
      <c r="E56" s="1"/>
      <c r="F56" s="34"/>
      <c r="G56" s="33"/>
      <c r="H56" s="1"/>
      <c r="I56" s="1"/>
      <c r="J56" s="1"/>
      <c r="K56" s="1"/>
      <c r="L56" s="1"/>
      <c r="M56" s="34"/>
      <c r="N56" s="33"/>
      <c r="O56" s="1"/>
      <c r="P56" s="14">
        <f t="shared" si="0"/>
        <v>0</v>
      </c>
      <c r="Q56" s="32"/>
      <c r="R56" s="66" t="e">
        <f t="shared" si="1"/>
        <v>#DIV/0!</v>
      </c>
      <c r="S56" s="38"/>
      <c r="T56" s="29"/>
      <c r="U56" s="1"/>
      <c r="V56" s="1"/>
      <c r="W56" s="34"/>
    </row>
    <row r="57" spans="1:23" x14ac:dyDescent="0.25">
      <c r="A57" s="33"/>
      <c r="B57" s="1"/>
      <c r="C57" s="1"/>
      <c r="D57" s="1"/>
      <c r="E57" s="1"/>
      <c r="F57" s="34"/>
      <c r="G57" s="33"/>
      <c r="H57" s="1"/>
      <c r="I57" s="1"/>
      <c r="J57" s="1"/>
      <c r="K57" s="1"/>
      <c r="L57" s="1"/>
      <c r="M57" s="34"/>
      <c r="N57" s="33"/>
      <c r="O57" s="1"/>
      <c r="P57" s="14">
        <f t="shared" si="0"/>
        <v>0</v>
      </c>
      <c r="Q57" s="32"/>
      <c r="R57" s="66" t="e">
        <f t="shared" si="1"/>
        <v>#DIV/0!</v>
      </c>
      <c r="S57" s="38"/>
      <c r="T57" s="29"/>
      <c r="U57" s="1"/>
      <c r="V57" s="1"/>
      <c r="W57" s="34"/>
    </row>
    <row r="58" spans="1:23" x14ac:dyDescent="0.25">
      <c r="A58" s="33"/>
      <c r="B58" s="1"/>
      <c r="C58" s="1"/>
      <c r="D58" s="1"/>
      <c r="E58" s="1"/>
      <c r="F58" s="34"/>
      <c r="G58" s="33"/>
      <c r="H58" s="1"/>
      <c r="I58" s="1"/>
      <c r="J58" s="1"/>
      <c r="K58" s="1"/>
      <c r="L58" s="1"/>
      <c r="M58" s="34"/>
      <c r="N58" s="33"/>
      <c r="O58" s="1"/>
      <c r="P58" s="14">
        <f t="shared" si="0"/>
        <v>0</v>
      </c>
      <c r="Q58" s="32"/>
      <c r="R58" s="66" t="e">
        <f t="shared" si="1"/>
        <v>#DIV/0!</v>
      </c>
      <c r="S58" s="38"/>
      <c r="T58" s="29"/>
      <c r="U58" s="1"/>
      <c r="V58" s="1"/>
      <c r="W58" s="34"/>
    </row>
    <row r="59" spans="1:23" x14ac:dyDescent="0.25">
      <c r="A59" s="33"/>
      <c r="B59" s="1"/>
      <c r="C59" s="1"/>
      <c r="D59" s="1"/>
      <c r="E59" s="1"/>
      <c r="F59" s="34"/>
      <c r="G59" s="33"/>
      <c r="H59" s="1"/>
      <c r="I59" s="1"/>
      <c r="J59" s="1"/>
      <c r="K59" s="1"/>
      <c r="L59" s="1"/>
      <c r="M59" s="34"/>
      <c r="N59" s="33"/>
      <c r="O59" s="1"/>
      <c r="P59" s="14">
        <f t="shared" si="0"/>
        <v>0</v>
      </c>
      <c r="Q59" s="32"/>
      <c r="R59" s="66" t="e">
        <f t="shared" si="1"/>
        <v>#DIV/0!</v>
      </c>
      <c r="S59" s="38"/>
      <c r="T59" s="29"/>
      <c r="U59" s="1"/>
      <c r="V59" s="1"/>
      <c r="W59" s="34"/>
    </row>
    <row r="60" spans="1:23" x14ac:dyDescent="0.25">
      <c r="A60" s="33"/>
      <c r="B60" s="1"/>
      <c r="C60" s="1"/>
      <c r="D60" s="1"/>
      <c r="E60" s="1"/>
      <c r="F60" s="34"/>
      <c r="G60" s="33"/>
      <c r="H60" s="1"/>
      <c r="I60" s="1"/>
      <c r="J60" s="1"/>
      <c r="K60" s="1"/>
      <c r="L60" s="1"/>
      <c r="M60" s="34"/>
      <c r="N60" s="33"/>
      <c r="O60" s="1"/>
      <c r="P60" s="14">
        <f t="shared" si="0"/>
        <v>0</v>
      </c>
      <c r="Q60" s="32"/>
      <c r="R60" s="66" t="e">
        <f t="shared" si="1"/>
        <v>#DIV/0!</v>
      </c>
      <c r="S60" s="38"/>
      <c r="T60" s="29"/>
      <c r="U60" s="1"/>
      <c r="V60" s="1"/>
      <c r="W60" s="34"/>
    </row>
    <row r="61" spans="1:23" x14ac:dyDescent="0.25">
      <c r="A61" s="33"/>
      <c r="B61" s="1"/>
      <c r="C61" s="1"/>
      <c r="D61" s="1"/>
      <c r="E61" s="1"/>
      <c r="F61" s="34"/>
      <c r="G61" s="33"/>
      <c r="H61" s="1"/>
      <c r="I61" s="1"/>
      <c r="J61" s="1"/>
      <c r="K61" s="1"/>
      <c r="L61" s="1"/>
      <c r="M61" s="34"/>
      <c r="N61" s="33"/>
      <c r="O61" s="1"/>
      <c r="P61" s="14">
        <f t="shared" si="0"/>
        <v>0</v>
      </c>
      <c r="Q61" s="32"/>
      <c r="R61" s="66" t="e">
        <f t="shared" si="1"/>
        <v>#DIV/0!</v>
      </c>
      <c r="S61" s="38"/>
      <c r="T61" s="29"/>
      <c r="U61" s="1"/>
      <c r="V61" s="1"/>
      <c r="W61" s="34"/>
    </row>
    <row r="62" spans="1:23" x14ac:dyDescent="0.25">
      <c r="A62" s="33"/>
      <c r="B62" s="1"/>
      <c r="C62" s="1"/>
      <c r="D62" s="1"/>
      <c r="E62" s="1"/>
      <c r="F62" s="34"/>
      <c r="G62" s="33"/>
      <c r="H62" s="1"/>
      <c r="I62" s="1"/>
      <c r="J62" s="1"/>
      <c r="K62" s="1"/>
      <c r="L62" s="1"/>
      <c r="M62" s="34"/>
      <c r="N62" s="33"/>
      <c r="O62" s="1"/>
      <c r="P62" s="14">
        <f t="shared" si="0"/>
        <v>0</v>
      </c>
      <c r="Q62" s="32"/>
      <c r="R62" s="66" t="e">
        <f t="shared" si="1"/>
        <v>#DIV/0!</v>
      </c>
      <c r="S62" s="38"/>
      <c r="T62" s="29"/>
      <c r="U62" s="1"/>
      <c r="V62" s="1"/>
      <c r="W62" s="34"/>
    </row>
    <row r="63" spans="1:23" x14ac:dyDescent="0.25">
      <c r="A63" s="33"/>
      <c r="B63" s="1"/>
      <c r="C63" s="1"/>
      <c r="D63" s="1"/>
      <c r="E63" s="1"/>
      <c r="F63" s="34"/>
      <c r="G63" s="33"/>
      <c r="H63" s="1"/>
      <c r="I63" s="1"/>
      <c r="J63" s="1"/>
      <c r="K63" s="1"/>
      <c r="L63" s="1"/>
      <c r="M63" s="34"/>
      <c r="N63" s="33"/>
      <c r="O63" s="1"/>
      <c r="P63" s="14">
        <f t="shared" si="0"/>
        <v>0</v>
      </c>
      <c r="Q63" s="32"/>
      <c r="R63" s="66" t="e">
        <f t="shared" si="1"/>
        <v>#DIV/0!</v>
      </c>
      <c r="S63" s="38"/>
      <c r="T63" s="29"/>
      <c r="U63" s="1"/>
      <c r="V63" s="1"/>
      <c r="W63" s="34"/>
    </row>
    <row r="64" spans="1:23" x14ac:dyDescent="0.25">
      <c r="A64" s="33"/>
      <c r="B64" s="1"/>
      <c r="C64" s="1"/>
      <c r="D64" s="1"/>
      <c r="E64" s="1"/>
      <c r="F64" s="34"/>
      <c r="G64" s="33"/>
      <c r="H64" s="1"/>
      <c r="I64" s="1"/>
      <c r="J64" s="1"/>
      <c r="K64" s="1"/>
      <c r="L64" s="1"/>
      <c r="M64" s="34"/>
      <c r="N64" s="33"/>
      <c r="O64" s="1"/>
      <c r="P64" s="14">
        <f t="shared" si="0"/>
        <v>0</v>
      </c>
      <c r="Q64" s="32"/>
      <c r="R64" s="66" t="e">
        <f t="shared" si="1"/>
        <v>#DIV/0!</v>
      </c>
      <c r="S64" s="38"/>
      <c r="T64" s="29"/>
      <c r="U64" s="1"/>
      <c r="V64" s="1"/>
      <c r="W64" s="34"/>
    </row>
    <row r="65" spans="1:23" x14ac:dyDescent="0.25">
      <c r="A65" s="33"/>
      <c r="B65" s="1"/>
      <c r="C65" s="1"/>
      <c r="D65" s="1"/>
      <c r="E65" s="1"/>
      <c r="F65" s="34"/>
      <c r="G65" s="33"/>
      <c r="H65" s="1"/>
      <c r="I65" s="1"/>
      <c r="J65" s="1"/>
      <c r="K65" s="1"/>
      <c r="L65" s="1"/>
      <c r="M65" s="34"/>
      <c r="N65" s="33"/>
      <c r="O65" s="1"/>
      <c r="P65" s="14">
        <f t="shared" si="0"/>
        <v>0</v>
      </c>
      <c r="Q65" s="32"/>
      <c r="R65" s="66" t="e">
        <f t="shared" si="1"/>
        <v>#DIV/0!</v>
      </c>
      <c r="S65" s="38"/>
      <c r="T65" s="29"/>
      <c r="U65" s="1"/>
      <c r="V65" s="1"/>
      <c r="W65" s="34"/>
    </row>
    <row r="66" spans="1:23" x14ac:dyDescent="0.25">
      <c r="A66" s="33"/>
      <c r="B66" s="1"/>
      <c r="C66" s="1"/>
      <c r="D66" s="1"/>
      <c r="E66" s="1"/>
      <c r="F66" s="34"/>
      <c r="G66" s="33"/>
      <c r="H66" s="1"/>
      <c r="I66" s="1"/>
      <c r="J66" s="1"/>
      <c r="K66" s="1"/>
      <c r="L66" s="1"/>
      <c r="M66" s="34"/>
      <c r="N66" s="33"/>
      <c r="O66" s="1"/>
      <c r="P66" s="14">
        <f t="shared" si="0"/>
        <v>0</v>
      </c>
      <c r="Q66" s="32"/>
      <c r="R66" s="66" t="e">
        <f t="shared" si="1"/>
        <v>#DIV/0!</v>
      </c>
      <c r="S66" s="38"/>
      <c r="T66" s="29"/>
      <c r="U66" s="1"/>
      <c r="V66" s="1"/>
      <c r="W66" s="34"/>
    </row>
    <row r="67" spans="1:23" x14ac:dyDescent="0.25">
      <c r="A67" s="33"/>
      <c r="B67" s="1"/>
      <c r="C67" s="1"/>
      <c r="D67" s="1"/>
      <c r="E67" s="1"/>
      <c r="F67" s="34"/>
      <c r="G67" s="33"/>
      <c r="H67" s="1"/>
      <c r="I67" s="1"/>
      <c r="J67" s="1"/>
      <c r="K67" s="1"/>
      <c r="L67" s="1"/>
      <c r="M67" s="34"/>
      <c r="N67" s="33"/>
      <c r="O67" s="1"/>
      <c r="P67" s="14">
        <f t="shared" si="0"/>
        <v>0</v>
      </c>
      <c r="Q67" s="32"/>
      <c r="R67" s="66" t="e">
        <f t="shared" si="1"/>
        <v>#DIV/0!</v>
      </c>
      <c r="S67" s="38"/>
      <c r="T67" s="29"/>
      <c r="U67" s="1"/>
      <c r="V67" s="1"/>
      <c r="W67" s="34"/>
    </row>
    <row r="68" spans="1:23" x14ac:dyDescent="0.25">
      <c r="A68" s="33"/>
      <c r="B68" s="1"/>
      <c r="C68" s="1"/>
      <c r="D68" s="1"/>
      <c r="E68" s="1"/>
      <c r="F68" s="34"/>
      <c r="G68" s="33"/>
      <c r="H68" s="1"/>
      <c r="I68" s="1"/>
      <c r="J68" s="1"/>
      <c r="K68" s="1"/>
      <c r="L68" s="1"/>
      <c r="M68" s="34"/>
      <c r="N68" s="33"/>
      <c r="O68" s="1"/>
      <c r="P68" s="14">
        <f t="shared" si="0"/>
        <v>0</v>
      </c>
      <c r="Q68" s="32"/>
      <c r="R68" s="66" t="e">
        <f t="shared" si="1"/>
        <v>#DIV/0!</v>
      </c>
      <c r="S68" s="38"/>
      <c r="T68" s="29"/>
      <c r="U68" s="1"/>
      <c r="V68" s="1"/>
      <c r="W68" s="34"/>
    </row>
    <row r="69" spans="1:23" x14ac:dyDescent="0.25">
      <c r="A69" s="33"/>
      <c r="B69" s="1"/>
      <c r="C69" s="1"/>
      <c r="D69" s="1"/>
      <c r="E69" s="1"/>
      <c r="F69" s="34"/>
      <c r="G69" s="33"/>
      <c r="H69" s="1"/>
      <c r="I69" s="1"/>
      <c r="J69" s="1"/>
      <c r="K69" s="1"/>
      <c r="L69" s="1"/>
      <c r="M69" s="34"/>
      <c r="N69" s="33"/>
      <c r="O69" s="1"/>
      <c r="P69" s="14">
        <f t="shared" si="0"/>
        <v>0</v>
      </c>
      <c r="Q69" s="32"/>
      <c r="R69" s="66" t="e">
        <f t="shared" si="1"/>
        <v>#DIV/0!</v>
      </c>
      <c r="S69" s="38"/>
      <c r="T69" s="29"/>
      <c r="U69" s="1"/>
      <c r="V69" s="1"/>
      <c r="W69" s="34"/>
    </row>
    <row r="70" spans="1:23" x14ac:dyDescent="0.25">
      <c r="A70" s="33"/>
      <c r="B70" s="1"/>
      <c r="C70" s="1"/>
      <c r="D70" s="1"/>
      <c r="E70" s="1"/>
      <c r="F70" s="34"/>
      <c r="G70" s="33"/>
      <c r="H70" s="1"/>
      <c r="I70" s="1"/>
      <c r="J70" s="1"/>
      <c r="K70" s="1"/>
      <c r="L70" s="1"/>
      <c r="M70" s="34"/>
      <c r="N70" s="33"/>
      <c r="O70" s="1"/>
      <c r="P70" s="14">
        <f t="shared" si="0"/>
        <v>0</v>
      </c>
      <c r="Q70" s="32"/>
      <c r="R70" s="66" t="e">
        <f t="shared" si="1"/>
        <v>#DIV/0!</v>
      </c>
      <c r="S70" s="38"/>
      <c r="T70" s="29"/>
      <c r="U70" s="1"/>
      <c r="V70" s="1"/>
      <c r="W70" s="34"/>
    </row>
    <row r="71" spans="1:23" x14ac:dyDescent="0.25">
      <c r="A71" s="33"/>
      <c r="B71" s="1"/>
      <c r="C71" s="1"/>
      <c r="D71" s="1"/>
      <c r="E71" s="1"/>
      <c r="F71" s="34"/>
      <c r="G71" s="33"/>
      <c r="H71" s="1"/>
      <c r="I71" s="1"/>
      <c r="J71" s="1"/>
      <c r="K71" s="1"/>
      <c r="L71" s="1"/>
      <c r="M71" s="34"/>
      <c r="N71" s="33"/>
      <c r="O71" s="1"/>
      <c r="P71" s="14">
        <f t="shared" ref="P71:P134" si="2">N71*O71</f>
        <v>0</v>
      </c>
      <c r="Q71" s="32"/>
      <c r="R71" s="66" t="e">
        <f t="shared" ref="R71:R134" si="3">P71/Q71</f>
        <v>#DIV/0!</v>
      </c>
      <c r="S71" s="38"/>
      <c r="T71" s="29"/>
      <c r="U71" s="1"/>
      <c r="V71" s="1"/>
      <c r="W71" s="34"/>
    </row>
    <row r="72" spans="1:23" x14ac:dyDescent="0.25">
      <c r="A72" s="33"/>
      <c r="B72" s="1"/>
      <c r="C72" s="1"/>
      <c r="D72" s="1"/>
      <c r="E72" s="1"/>
      <c r="F72" s="34"/>
      <c r="G72" s="33"/>
      <c r="H72" s="1"/>
      <c r="I72" s="1"/>
      <c r="J72" s="1"/>
      <c r="K72" s="1"/>
      <c r="L72" s="1"/>
      <c r="M72" s="34"/>
      <c r="N72" s="33"/>
      <c r="O72" s="1"/>
      <c r="P72" s="14">
        <f t="shared" si="2"/>
        <v>0</v>
      </c>
      <c r="Q72" s="32"/>
      <c r="R72" s="66" t="e">
        <f t="shared" si="3"/>
        <v>#DIV/0!</v>
      </c>
      <c r="S72" s="38"/>
      <c r="T72" s="29"/>
      <c r="U72" s="1"/>
      <c r="V72" s="1"/>
      <c r="W72" s="34"/>
    </row>
    <row r="73" spans="1:23" x14ac:dyDescent="0.25">
      <c r="A73" s="33"/>
      <c r="B73" s="1"/>
      <c r="C73" s="1"/>
      <c r="D73" s="1"/>
      <c r="E73" s="1"/>
      <c r="F73" s="34"/>
      <c r="G73" s="33"/>
      <c r="H73" s="1"/>
      <c r="I73" s="1"/>
      <c r="J73" s="1"/>
      <c r="K73" s="1"/>
      <c r="L73" s="1"/>
      <c r="M73" s="34"/>
      <c r="N73" s="33"/>
      <c r="O73" s="1"/>
      <c r="P73" s="14">
        <f t="shared" si="2"/>
        <v>0</v>
      </c>
      <c r="Q73" s="32"/>
      <c r="R73" s="66" t="e">
        <f t="shared" si="3"/>
        <v>#DIV/0!</v>
      </c>
      <c r="S73" s="38"/>
      <c r="T73" s="29"/>
      <c r="U73" s="1"/>
      <c r="V73" s="1"/>
      <c r="W73" s="34"/>
    </row>
    <row r="74" spans="1:23" x14ac:dyDescent="0.25">
      <c r="A74" s="33"/>
      <c r="B74" s="1"/>
      <c r="C74" s="1"/>
      <c r="D74" s="1"/>
      <c r="E74" s="1"/>
      <c r="F74" s="34"/>
      <c r="G74" s="33"/>
      <c r="H74" s="1"/>
      <c r="I74" s="1"/>
      <c r="J74" s="1"/>
      <c r="K74" s="1"/>
      <c r="L74" s="1"/>
      <c r="M74" s="34"/>
      <c r="N74" s="33"/>
      <c r="O74" s="1"/>
      <c r="P74" s="14">
        <f t="shared" si="2"/>
        <v>0</v>
      </c>
      <c r="Q74" s="32"/>
      <c r="R74" s="66" t="e">
        <f t="shared" si="3"/>
        <v>#DIV/0!</v>
      </c>
      <c r="S74" s="38"/>
      <c r="T74" s="29"/>
      <c r="U74" s="1"/>
      <c r="V74" s="1"/>
      <c r="W74" s="34"/>
    </row>
    <row r="75" spans="1:23" x14ac:dyDescent="0.25">
      <c r="A75" s="33"/>
      <c r="B75" s="1"/>
      <c r="C75" s="1"/>
      <c r="D75" s="1"/>
      <c r="E75" s="1"/>
      <c r="F75" s="34"/>
      <c r="G75" s="33"/>
      <c r="H75" s="1"/>
      <c r="I75" s="1"/>
      <c r="J75" s="1"/>
      <c r="K75" s="1"/>
      <c r="L75" s="1"/>
      <c r="M75" s="34"/>
      <c r="N75" s="33"/>
      <c r="O75" s="1"/>
      <c r="P75" s="14">
        <f t="shared" si="2"/>
        <v>0</v>
      </c>
      <c r="Q75" s="32"/>
      <c r="R75" s="66" t="e">
        <f t="shared" si="3"/>
        <v>#DIV/0!</v>
      </c>
      <c r="S75" s="38"/>
      <c r="T75" s="29"/>
      <c r="U75" s="1"/>
      <c r="V75" s="1"/>
      <c r="W75" s="34"/>
    </row>
    <row r="76" spans="1:23" x14ac:dyDescent="0.25">
      <c r="A76" s="33"/>
      <c r="B76" s="1"/>
      <c r="C76" s="1"/>
      <c r="D76" s="1"/>
      <c r="E76" s="1"/>
      <c r="F76" s="34"/>
      <c r="G76" s="33"/>
      <c r="H76" s="1"/>
      <c r="I76" s="1"/>
      <c r="J76" s="1"/>
      <c r="K76" s="1"/>
      <c r="L76" s="1"/>
      <c r="M76" s="34"/>
      <c r="N76" s="33"/>
      <c r="O76" s="1"/>
      <c r="P76" s="14">
        <f t="shared" si="2"/>
        <v>0</v>
      </c>
      <c r="Q76" s="32"/>
      <c r="R76" s="66" t="e">
        <f t="shared" si="3"/>
        <v>#DIV/0!</v>
      </c>
      <c r="S76" s="38"/>
      <c r="T76" s="29"/>
      <c r="U76" s="1"/>
      <c r="V76" s="1"/>
      <c r="W76" s="34"/>
    </row>
    <row r="77" spans="1:23" x14ac:dyDescent="0.25">
      <c r="A77" s="33"/>
      <c r="B77" s="1"/>
      <c r="C77" s="1"/>
      <c r="D77" s="1"/>
      <c r="E77" s="1"/>
      <c r="F77" s="34"/>
      <c r="G77" s="33"/>
      <c r="H77" s="1"/>
      <c r="I77" s="1"/>
      <c r="J77" s="1"/>
      <c r="K77" s="1"/>
      <c r="L77" s="1"/>
      <c r="M77" s="34"/>
      <c r="N77" s="33"/>
      <c r="O77" s="1"/>
      <c r="P77" s="14">
        <f t="shared" si="2"/>
        <v>0</v>
      </c>
      <c r="Q77" s="32"/>
      <c r="R77" s="66" t="e">
        <f t="shared" si="3"/>
        <v>#DIV/0!</v>
      </c>
      <c r="S77" s="38"/>
      <c r="T77" s="29"/>
      <c r="U77" s="1"/>
      <c r="V77" s="1"/>
      <c r="W77" s="34"/>
    </row>
    <row r="78" spans="1:23" x14ac:dyDescent="0.25">
      <c r="A78" s="33"/>
      <c r="B78" s="1"/>
      <c r="C78" s="1"/>
      <c r="D78" s="1"/>
      <c r="E78" s="1"/>
      <c r="F78" s="34"/>
      <c r="G78" s="33"/>
      <c r="H78" s="1"/>
      <c r="I78" s="1"/>
      <c r="J78" s="1"/>
      <c r="K78" s="1"/>
      <c r="L78" s="1"/>
      <c r="M78" s="34"/>
      <c r="N78" s="33"/>
      <c r="O78" s="1"/>
      <c r="P78" s="14">
        <f t="shared" si="2"/>
        <v>0</v>
      </c>
      <c r="Q78" s="32"/>
      <c r="R78" s="66" t="e">
        <f t="shared" si="3"/>
        <v>#DIV/0!</v>
      </c>
      <c r="S78" s="38"/>
      <c r="T78" s="29"/>
      <c r="U78" s="1"/>
      <c r="V78" s="1"/>
      <c r="W78" s="34"/>
    </row>
    <row r="79" spans="1:23" x14ac:dyDescent="0.25">
      <c r="A79" s="33"/>
      <c r="B79" s="1"/>
      <c r="C79" s="1"/>
      <c r="D79" s="1"/>
      <c r="E79" s="1"/>
      <c r="F79" s="34"/>
      <c r="G79" s="33"/>
      <c r="H79" s="1"/>
      <c r="I79" s="1"/>
      <c r="J79" s="1"/>
      <c r="K79" s="1"/>
      <c r="L79" s="1"/>
      <c r="M79" s="34"/>
      <c r="N79" s="33"/>
      <c r="O79" s="1"/>
      <c r="P79" s="14">
        <f t="shared" si="2"/>
        <v>0</v>
      </c>
      <c r="Q79" s="32"/>
      <c r="R79" s="66" t="e">
        <f t="shared" si="3"/>
        <v>#DIV/0!</v>
      </c>
      <c r="S79" s="38"/>
      <c r="T79" s="29"/>
      <c r="U79" s="1"/>
      <c r="V79" s="1"/>
      <c r="W79" s="34"/>
    </row>
    <row r="80" spans="1:23" x14ac:dyDescent="0.25">
      <c r="A80" s="33"/>
      <c r="B80" s="1"/>
      <c r="C80" s="1"/>
      <c r="D80" s="1"/>
      <c r="E80" s="1"/>
      <c r="F80" s="34"/>
      <c r="G80" s="33"/>
      <c r="H80" s="1"/>
      <c r="I80" s="1"/>
      <c r="J80" s="1"/>
      <c r="K80" s="1"/>
      <c r="L80" s="1"/>
      <c r="M80" s="34"/>
      <c r="N80" s="33"/>
      <c r="O80" s="1"/>
      <c r="P80" s="14">
        <f t="shared" si="2"/>
        <v>0</v>
      </c>
      <c r="Q80" s="32"/>
      <c r="R80" s="66" t="e">
        <f t="shared" si="3"/>
        <v>#DIV/0!</v>
      </c>
      <c r="S80" s="38"/>
      <c r="T80" s="29"/>
      <c r="U80" s="1"/>
      <c r="V80" s="1"/>
      <c r="W80" s="34"/>
    </row>
    <row r="81" spans="1:23" x14ac:dyDescent="0.25">
      <c r="A81" s="33"/>
      <c r="B81" s="1"/>
      <c r="C81" s="1"/>
      <c r="D81" s="1"/>
      <c r="E81" s="1"/>
      <c r="F81" s="34"/>
      <c r="G81" s="33"/>
      <c r="H81" s="1"/>
      <c r="I81" s="1"/>
      <c r="J81" s="1"/>
      <c r="K81" s="1"/>
      <c r="L81" s="1"/>
      <c r="M81" s="34"/>
      <c r="N81" s="33"/>
      <c r="O81" s="1"/>
      <c r="P81" s="14">
        <f t="shared" si="2"/>
        <v>0</v>
      </c>
      <c r="Q81" s="32"/>
      <c r="R81" s="66" t="e">
        <f t="shared" si="3"/>
        <v>#DIV/0!</v>
      </c>
      <c r="S81" s="38"/>
      <c r="T81" s="29"/>
      <c r="U81" s="1"/>
      <c r="V81" s="1"/>
      <c r="W81" s="34"/>
    </row>
    <row r="82" spans="1:23" x14ac:dyDescent="0.25">
      <c r="A82" s="33"/>
      <c r="B82" s="1"/>
      <c r="C82" s="1"/>
      <c r="D82" s="1"/>
      <c r="E82" s="1"/>
      <c r="F82" s="34"/>
      <c r="G82" s="33"/>
      <c r="H82" s="1"/>
      <c r="I82" s="1"/>
      <c r="J82" s="1"/>
      <c r="K82" s="1"/>
      <c r="L82" s="1"/>
      <c r="M82" s="34"/>
      <c r="N82" s="33"/>
      <c r="O82" s="1"/>
      <c r="P82" s="14">
        <f t="shared" si="2"/>
        <v>0</v>
      </c>
      <c r="Q82" s="32"/>
      <c r="R82" s="66" t="e">
        <f t="shared" si="3"/>
        <v>#DIV/0!</v>
      </c>
      <c r="S82" s="38"/>
      <c r="T82" s="29"/>
      <c r="U82" s="1"/>
      <c r="V82" s="1"/>
      <c r="W82" s="34"/>
    </row>
    <row r="83" spans="1:23" x14ac:dyDescent="0.25">
      <c r="A83" s="33"/>
      <c r="B83" s="1"/>
      <c r="C83" s="1"/>
      <c r="D83" s="1"/>
      <c r="E83" s="1"/>
      <c r="F83" s="34"/>
      <c r="G83" s="33"/>
      <c r="H83" s="1"/>
      <c r="I83" s="1"/>
      <c r="J83" s="1"/>
      <c r="K83" s="1"/>
      <c r="L83" s="1"/>
      <c r="M83" s="34"/>
      <c r="N83" s="33"/>
      <c r="O83" s="1"/>
      <c r="P83" s="14">
        <f t="shared" si="2"/>
        <v>0</v>
      </c>
      <c r="Q83" s="32"/>
      <c r="R83" s="66" t="e">
        <f t="shared" si="3"/>
        <v>#DIV/0!</v>
      </c>
      <c r="S83" s="38"/>
      <c r="T83" s="29"/>
      <c r="U83" s="1"/>
      <c r="V83" s="1"/>
      <c r="W83" s="34"/>
    </row>
    <row r="84" spans="1:23" x14ac:dyDescent="0.25">
      <c r="A84" s="33"/>
      <c r="B84" s="1"/>
      <c r="C84" s="1"/>
      <c r="D84" s="1"/>
      <c r="E84" s="1"/>
      <c r="F84" s="34"/>
      <c r="G84" s="33"/>
      <c r="H84" s="1"/>
      <c r="I84" s="1"/>
      <c r="J84" s="1"/>
      <c r="K84" s="1"/>
      <c r="L84" s="1"/>
      <c r="M84" s="34"/>
      <c r="N84" s="33"/>
      <c r="O84" s="1"/>
      <c r="P84" s="14">
        <f t="shared" si="2"/>
        <v>0</v>
      </c>
      <c r="Q84" s="32"/>
      <c r="R84" s="66" t="e">
        <f t="shared" si="3"/>
        <v>#DIV/0!</v>
      </c>
      <c r="S84" s="38"/>
      <c r="T84" s="29"/>
      <c r="U84" s="1"/>
      <c r="V84" s="1"/>
      <c r="W84" s="34"/>
    </row>
    <row r="85" spans="1:23" x14ac:dyDescent="0.25">
      <c r="A85" s="33"/>
      <c r="B85" s="1"/>
      <c r="C85" s="1"/>
      <c r="D85" s="1"/>
      <c r="E85" s="1"/>
      <c r="F85" s="34"/>
      <c r="G85" s="33"/>
      <c r="H85" s="1"/>
      <c r="I85" s="1"/>
      <c r="J85" s="1"/>
      <c r="K85" s="1"/>
      <c r="L85" s="1"/>
      <c r="M85" s="34"/>
      <c r="N85" s="33"/>
      <c r="O85" s="1"/>
      <c r="P85" s="14">
        <f t="shared" si="2"/>
        <v>0</v>
      </c>
      <c r="Q85" s="32"/>
      <c r="R85" s="66" t="e">
        <f t="shared" si="3"/>
        <v>#DIV/0!</v>
      </c>
      <c r="S85" s="38"/>
      <c r="T85" s="29"/>
      <c r="U85" s="1"/>
      <c r="V85" s="1"/>
      <c r="W85" s="34"/>
    </row>
    <row r="86" spans="1:23" x14ac:dyDescent="0.25">
      <c r="A86" s="33"/>
      <c r="B86" s="1"/>
      <c r="C86" s="1"/>
      <c r="D86" s="1"/>
      <c r="E86" s="1"/>
      <c r="F86" s="34"/>
      <c r="G86" s="33"/>
      <c r="H86" s="1"/>
      <c r="I86" s="1"/>
      <c r="J86" s="1"/>
      <c r="K86" s="1"/>
      <c r="L86" s="1"/>
      <c r="M86" s="34"/>
      <c r="N86" s="33"/>
      <c r="O86" s="1"/>
      <c r="P86" s="14">
        <f t="shared" si="2"/>
        <v>0</v>
      </c>
      <c r="Q86" s="32"/>
      <c r="R86" s="66" t="e">
        <f t="shared" si="3"/>
        <v>#DIV/0!</v>
      </c>
      <c r="S86" s="38"/>
      <c r="T86" s="29"/>
      <c r="U86" s="1"/>
      <c r="V86" s="1"/>
      <c r="W86" s="34"/>
    </row>
    <row r="87" spans="1:23" x14ac:dyDescent="0.25">
      <c r="A87" s="33"/>
      <c r="B87" s="1"/>
      <c r="C87" s="1"/>
      <c r="D87" s="1"/>
      <c r="E87" s="1"/>
      <c r="F87" s="34"/>
      <c r="G87" s="33"/>
      <c r="H87" s="1"/>
      <c r="I87" s="1"/>
      <c r="J87" s="1"/>
      <c r="K87" s="1"/>
      <c r="L87" s="1"/>
      <c r="M87" s="34"/>
      <c r="N87" s="33"/>
      <c r="O87" s="1"/>
      <c r="P87" s="14">
        <f t="shared" si="2"/>
        <v>0</v>
      </c>
      <c r="Q87" s="32"/>
      <c r="R87" s="66" t="e">
        <f t="shared" si="3"/>
        <v>#DIV/0!</v>
      </c>
      <c r="S87" s="38"/>
      <c r="T87" s="29"/>
      <c r="U87" s="1"/>
      <c r="V87" s="1"/>
      <c r="W87" s="34"/>
    </row>
    <row r="88" spans="1:23" x14ac:dyDescent="0.25">
      <c r="A88" s="33"/>
      <c r="B88" s="1"/>
      <c r="C88" s="1"/>
      <c r="D88" s="1"/>
      <c r="E88" s="1"/>
      <c r="F88" s="34"/>
      <c r="G88" s="33"/>
      <c r="H88" s="1"/>
      <c r="I88" s="1"/>
      <c r="J88" s="1"/>
      <c r="K88" s="1"/>
      <c r="L88" s="1"/>
      <c r="M88" s="34"/>
      <c r="N88" s="33"/>
      <c r="O88" s="1"/>
      <c r="P88" s="14">
        <f t="shared" si="2"/>
        <v>0</v>
      </c>
      <c r="Q88" s="32"/>
      <c r="R88" s="66" t="e">
        <f t="shared" si="3"/>
        <v>#DIV/0!</v>
      </c>
      <c r="S88" s="38"/>
      <c r="T88" s="29"/>
      <c r="U88" s="1"/>
      <c r="V88" s="1"/>
      <c r="W88" s="34"/>
    </row>
    <row r="89" spans="1:23" x14ac:dyDescent="0.25">
      <c r="A89" s="33"/>
      <c r="B89" s="1"/>
      <c r="C89" s="1"/>
      <c r="D89" s="1"/>
      <c r="E89" s="1"/>
      <c r="F89" s="34"/>
      <c r="G89" s="33"/>
      <c r="H89" s="1"/>
      <c r="I89" s="1"/>
      <c r="J89" s="1"/>
      <c r="K89" s="1"/>
      <c r="L89" s="1"/>
      <c r="M89" s="34"/>
      <c r="N89" s="33"/>
      <c r="O89" s="1"/>
      <c r="P89" s="14">
        <f t="shared" si="2"/>
        <v>0</v>
      </c>
      <c r="Q89" s="32"/>
      <c r="R89" s="66" t="e">
        <f t="shared" si="3"/>
        <v>#DIV/0!</v>
      </c>
      <c r="S89" s="38"/>
      <c r="T89" s="29"/>
      <c r="U89" s="1"/>
      <c r="V89" s="1"/>
      <c r="W89" s="34"/>
    </row>
    <row r="90" spans="1:23" x14ac:dyDescent="0.25">
      <c r="A90" s="33"/>
      <c r="B90" s="1"/>
      <c r="C90" s="1"/>
      <c r="D90" s="1"/>
      <c r="E90" s="1"/>
      <c r="F90" s="34"/>
      <c r="G90" s="33"/>
      <c r="H90" s="1"/>
      <c r="I90" s="1"/>
      <c r="J90" s="1"/>
      <c r="K90" s="1"/>
      <c r="L90" s="1"/>
      <c r="M90" s="34"/>
      <c r="N90" s="33"/>
      <c r="O90" s="1"/>
      <c r="P90" s="14">
        <f t="shared" si="2"/>
        <v>0</v>
      </c>
      <c r="Q90" s="32"/>
      <c r="R90" s="66" t="e">
        <f t="shared" si="3"/>
        <v>#DIV/0!</v>
      </c>
      <c r="S90" s="38"/>
      <c r="T90" s="29"/>
      <c r="U90" s="1"/>
      <c r="V90" s="1"/>
      <c r="W90" s="34"/>
    </row>
    <row r="91" spans="1:23" x14ac:dyDescent="0.25">
      <c r="A91" s="33"/>
      <c r="B91" s="1"/>
      <c r="C91" s="1"/>
      <c r="D91" s="1"/>
      <c r="E91" s="1"/>
      <c r="F91" s="34"/>
      <c r="G91" s="33"/>
      <c r="H91" s="1"/>
      <c r="I91" s="1"/>
      <c r="J91" s="1"/>
      <c r="K91" s="1"/>
      <c r="L91" s="1"/>
      <c r="M91" s="34"/>
      <c r="N91" s="33"/>
      <c r="O91" s="1"/>
      <c r="P91" s="14">
        <f t="shared" si="2"/>
        <v>0</v>
      </c>
      <c r="Q91" s="32"/>
      <c r="R91" s="66" t="e">
        <f t="shared" si="3"/>
        <v>#DIV/0!</v>
      </c>
      <c r="S91" s="38"/>
      <c r="T91" s="29"/>
      <c r="U91" s="1"/>
      <c r="V91" s="1"/>
      <c r="W91" s="34"/>
    </row>
    <row r="92" spans="1:23" x14ac:dyDescent="0.25">
      <c r="A92" s="33"/>
      <c r="B92" s="1"/>
      <c r="C92" s="1"/>
      <c r="D92" s="1"/>
      <c r="E92" s="1"/>
      <c r="F92" s="34"/>
      <c r="G92" s="33"/>
      <c r="H92" s="1"/>
      <c r="I92" s="1"/>
      <c r="J92" s="1"/>
      <c r="K92" s="1"/>
      <c r="L92" s="1"/>
      <c r="M92" s="34"/>
      <c r="N92" s="33"/>
      <c r="O92" s="1"/>
      <c r="P92" s="14">
        <f t="shared" si="2"/>
        <v>0</v>
      </c>
      <c r="Q92" s="32"/>
      <c r="R92" s="66" t="e">
        <f t="shared" si="3"/>
        <v>#DIV/0!</v>
      </c>
      <c r="S92" s="38"/>
      <c r="T92" s="29"/>
      <c r="U92" s="1"/>
      <c r="V92" s="1"/>
      <c r="W92" s="34"/>
    </row>
    <row r="93" spans="1:23" x14ac:dyDescent="0.25">
      <c r="A93" s="33"/>
      <c r="B93" s="1"/>
      <c r="C93" s="1"/>
      <c r="D93" s="1"/>
      <c r="E93" s="1"/>
      <c r="F93" s="34"/>
      <c r="G93" s="33"/>
      <c r="H93" s="1"/>
      <c r="I93" s="1"/>
      <c r="J93" s="1"/>
      <c r="K93" s="1"/>
      <c r="L93" s="1"/>
      <c r="M93" s="34"/>
      <c r="N93" s="33"/>
      <c r="O93" s="1"/>
      <c r="P93" s="14">
        <f t="shared" si="2"/>
        <v>0</v>
      </c>
      <c r="Q93" s="32"/>
      <c r="R93" s="66" t="e">
        <f t="shared" si="3"/>
        <v>#DIV/0!</v>
      </c>
      <c r="S93" s="38"/>
      <c r="T93" s="29"/>
      <c r="U93" s="1"/>
      <c r="V93" s="1"/>
      <c r="W93" s="34"/>
    </row>
    <row r="94" spans="1:23" x14ac:dyDescent="0.25">
      <c r="A94" s="33"/>
      <c r="B94" s="1"/>
      <c r="C94" s="1"/>
      <c r="D94" s="1"/>
      <c r="E94" s="1"/>
      <c r="F94" s="34"/>
      <c r="G94" s="33"/>
      <c r="H94" s="1"/>
      <c r="I94" s="1"/>
      <c r="J94" s="1"/>
      <c r="K94" s="1"/>
      <c r="L94" s="1"/>
      <c r="M94" s="34"/>
      <c r="N94" s="33"/>
      <c r="O94" s="1"/>
      <c r="P94" s="14">
        <f t="shared" si="2"/>
        <v>0</v>
      </c>
      <c r="Q94" s="32"/>
      <c r="R94" s="66" t="e">
        <f t="shared" si="3"/>
        <v>#DIV/0!</v>
      </c>
      <c r="S94" s="38"/>
      <c r="T94" s="29"/>
      <c r="U94" s="1"/>
      <c r="V94" s="1"/>
      <c r="W94" s="34"/>
    </row>
    <row r="95" spans="1:23" x14ac:dyDescent="0.25">
      <c r="A95" s="33"/>
      <c r="B95" s="1"/>
      <c r="C95" s="1"/>
      <c r="D95" s="1"/>
      <c r="E95" s="1"/>
      <c r="F95" s="34"/>
      <c r="G95" s="33"/>
      <c r="H95" s="1"/>
      <c r="I95" s="1"/>
      <c r="J95" s="1"/>
      <c r="K95" s="1"/>
      <c r="L95" s="1"/>
      <c r="M95" s="34"/>
      <c r="N95" s="33"/>
      <c r="O95" s="1"/>
      <c r="P95" s="14">
        <f t="shared" si="2"/>
        <v>0</v>
      </c>
      <c r="Q95" s="32"/>
      <c r="R95" s="66" t="e">
        <f t="shared" si="3"/>
        <v>#DIV/0!</v>
      </c>
      <c r="S95" s="38"/>
      <c r="T95" s="29"/>
      <c r="U95" s="1"/>
      <c r="V95" s="1"/>
      <c r="W95" s="34"/>
    </row>
    <row r="96" spans="1:23" x14ac:dyDescent="0.25">
      <c r="A96" s="33"/>
      <c r="B96" s="1"/>
      <c r="C96" s="1"/>
      <c r="D96" s="1"/>
      <c r="E96" s="1"/>
      <c r="F96" s="34"/>
      <c r="G96" s="33"/>
      <c r="H96" s="1"/>
      <c r="I96" s="1"/>
      <c r="J96" s="1"/>
      <c r="K96" s="1"/>
      <c r="L96" s="1"/>
      <c r="M96" s="34"/>
      <c r="N96" s="33"/>
      <c r="O96" s="1"/>
      <c r="P96" s="14">
        <f t="shared" si="2"/>
        <v>0</v>
      </c>
      <c r="Q96" s="32"/>
      <c r="R96" s="66" t="e">
        <f t="shared" si="3"/>
        <v>#DIV/0!</v>
      </c>
      <c r="S96" s="38"/>
      <c r="T96" s="29"/>
      <c r="U96" s="1"/>
      <c r="V96" s="1"/>
      <c r="W96" s="34"/>
    </row>
    <row r="97" spans="1:23" x14ac:dyDescent="0.25">
      <c r="A97" s="33"/>
      <c r="B97" s="1"/>
      <c r="C97" s="1"/>
      <c r="D97" s="1"/>
      <c r="E97" s="1"/>
      <c r="F97" s="34"/>
      <c r="G97" s="33"/>
      <c r="H97" s="1"/>
      <c r="I97" s="1"/>
      <c r="J97" s="1"/>
      <c r="K97" s="1"/>
      <c r="L97" s="1"/>
      <c r="M97" s="34"/>
      <c r="N97" s="33"/>
      <c r="O97" s="1"/>
      <c r="P97" s="14">
        <f t="shared" si="2"/>
        <v>0</v>
      </c>
      <c r="Q97" s="32"/>
      <c r="R97" s="66" t="e">
        <f t="shared" si="3"/>
        <v>#DIV/0!</v>
      </c>
      <c r="S97" s="38"/>
      <c r="T97" s="29"/>
      <c r="U97" s="1"/>
      <c r="V97" s="1"/>
      <c r="W97" s="34"/>
    </row>
    <row r="98" spans="1:23" x14ac:dyDescent="0.25">
      <c r="A98" s="33"/>
      <c r="B98" s="1"/>
      <c r="C98" s="1"/>
      <c r="D98" s="1"/>
      <c r="E98" s="1"/>
      <c r="F98" s="34"/>
      <c r="G98" s="33"/>
      <c r="H98" s="1"/>
      <c r="I98" s="1"/>
      <c r="J98" s="1"/>
      <c r="K98" s="1"/>
      <c r="L98" s="1"/>
      <c r="M98" s="34"/>
      <c r="N98" s="33"/>
      <c r="O98" s="1"/>
      <c r="P98" s="14">
        <f t="shared" si="2"/>
        <v>0</v>
      </c>
      <c r="Q98" s="32"/>
      <c r="R98" s="66" t="e">
        <f t="shared" si="3"/>
        <v>#DIV/0!</v>
      </c>
      <c r="S98" s="38"/>
      <c r="T98" s="29"/>
      <c r="U98" s="1"/>
      <c r="V98" s="1"/>
      <c r="W98" s="34"/>
    </row>
    <row r="99" spans="1:23" x14ac:dyDescent="0.25">
      <c r="A99" s="33"/>
      <c r="B99" s="1"/>
      <c r="C99" s="1"/>
      <c r="D99" s="1"/>
      <c r="E99" s="1"/>
      <c r="F99" s="34"/>
      <c r="G99" s="33"/>
      <c r="H99" s="1"/>
      <c r="I99" s="1"/>
      <c r="J99" s="1"/>
      <c r="K99" s="1"/>
      <c r="L99" s="1"/>
      <c r="M99" s="34"/>
      <c r="N99" s="33"/>
      <c r="O99" s="1"/>
      <c r="P99" s="14">
        <f t="shared" si="2"/>
        <v>0</v>
      </c>
      <c r="Q99" s="32"/>
      <c r="R99" s="66" t="e">
        <f t="shared" si="3"/>
        <v>#DIV/0!</v>
      </c>
      <c r="S99" s="38"/>
      <c r="T99" s="29"/>
      <c r="U99" s="1"/>
      <c r="V99" s="1"/>
      <c r="W99" s="34"/>
    </row>
    <row r="100" spans="1:23" x14ac:dyDescent="0.25">
      <c r="A100" s="33"/>
      <c r="B100" s="1"/>
      <c r="C100" s="1"/>
      <c r="D100" s="1"/>
      <c r="E100" s="1"/>
      <c r="F100" s="34"/>
      <c r="G100" s="33"/>
      <c r="H100" s="1"/>
      <c r="I100" s="1"/>
      <c r="J100" s="1"/>
      <c r="K100" s="1"/>
      <c r="L100" s="1"/>
      <c r="M100" s="34"/>
      <c r="N100" s="33"/>
      <c r="O100" s="1"/>
      <c r="P100" s="14">
        <f t="shared" si="2"/>
        <v>0</v>
      </c>
      <c r="Q100" s="32"/>
      <c r="R100" s="66" t="e">
        <f t="shared" si="3"/>
        <v>#DIV/0!</v>
      </c>
      <c r="S100" s="38"/>
      <c r="T100" s="29"/>
      <c r="U100" s="1"/>
      <c r="V100" s="1"/>
      <c r="W100" s="34"/>
    </row>
    <row r="101" spans="1:23" x14ac:dyDescent="0.25">
      <c r="A101" s="33"/>
      <c r="B101" s="1"/>
      <c r="C101" s="1"/>
      <c r="D101" s="1"/>
      <c r="E101" s="1"/>
      <c r="F101" s="34"/>
      <c r="G101" s="33"/>
      <c r="H101" s="1"/>
      <c r="I101" s="1"/>
      <c r="J101" s="1"/>
      <c r="K101" s="1"/>
      <c r="L101" s="1"/>
      <c r="M101" s="34"/>
      <c r="N101" s="33"/>
      <c r="O101" s="1"/>
      <c r="P101" s="14">
        <f t="shared" si="2"/>
        <v>0</v>
      </c>
      <c r="Q101" s="32"/>
      <c r="R101" s="66" t="e">
        <f t="shared" si="3"/>
        <v>#DIV/0!</v>
      </c>
      <c r="S101" s="38"/>
      <c r="T101" s="29"/>
      <c r="U101" s="1"/>
      <c r="V101" s="1"/>
      <c r="W101" s="34"/>
    </row>
    <row r="102" spans="1:23" x14ac:dyDescent="0.25">
      <c r="A102" s="33"/>
      <c r="B102" s="1"/>
      <c r="C102" s="1"/>
      <c r="D102" s="1"/>
      <c r="E102" s="1"/>
      <c r="F102" s="34"/>
      <c r="G102" s="33"/>
      <c r="H102" s="1"/>
      <c r="I102" s="1"/>
      <c r="J102" s="1"/>
      <c r="K102" s="1"/>
      <c r="L102" s="1"/>
      <c r="M102" s="34"/>
      <c r="N102" s="33"/>
      <c r="O102" s="1"/>
      <c r="P102" s="14">
        <f t="shared" si="2"/>
        <v>0</v>
      </c>
      <c r="Q102" s="32"/>
      <c r="R102" s="66" t="e">
        <f t="shared" si="3"/>
        <v>#DIV/0!</v>
      </c>
      <c r="S102" s="38"/>
      <c r="T102" s="29"/>
      <c r="U102" s="1"/>
      <c r="V102" s="1"/>
      <c r="W102" s="34"/>
    </row>
    <row r="103" spans="1:23" x14ac:dyDescent="0.25">
      <c r="A103" s="33"/>
      <c r="B103" s="1"/>
      <c r="C103" s="1"/>
      <c r="D103" s="1"/>
      <c r="E103" s="1"/>
      <c r="F103" s="34"/>
      <c r="G103" s="33"/>
      <c r="H103" s="1"/>
      <c r="I103" s="1"/>
      <c r="J103" s="1"/>
      <c r="K103" s="1"/>
      <c r="L103" s="1"/>
      <c r="M103" s="34"/>
      <c r="N103" s="33"/>
      <c r="O103" s="1"/>
      <c r="P103" s="14">
        <f t="shared" si="2"/>
        <v>0</v>
      </c>
      <c r="Q103" s="32"/>
      <c r="R103" s="66" t="e">
        <f t="shared" si="3"/>
        <v>#DIV/0!</v>
      </c>
      <c r="S103" s="38"/>
      <c r="T103" s="29"/>
      <c r="U103" s="1"/>
      <c r="V103" s="1"/>
      <c r="W103" s="34"/>
    </row>
    <row r="104" spans="1:23" x14ac:dyDescent="0.25">
      <c r="A104" s="33"/>
      <c r="B104" s="1"/>
      <c r="C104" s="1"/>
      <c r="D104" s="1"/>
      <c r="E104" s="1"/>
      <c r="F104" s="34"/>
      <c r="G104" s="33"/>
      <c r="H104" s="1"/>
      <c r="I104" s="1"/>
      <c r="J104" s="1"/>
      <c r="K104" s="1"/>
      <c r="L104" s="1"/>
      <c r="M104" s="34"/>
      <c r="N104" s="33"/>
      <c r="O104" s="1"/>
      <c r="P104" s="14">
        <f t="shared" si="2"/>
        <v>0</v>
      </c>
      <c r="Q104" s="32"/>
      <c r="R104" s="66" t="e">
        <f t="shared" si="3"/>
        <v>#DIV/0!</v>
      </c>
      <c r="S104" s="38"/>
      <c r="T104" s="29"/>
      <c r="U104" s="1"/>
      <c r="V104" s="1"/>
      <c r="W104" s="34"/>
    </row>
    <row r="105" spans="1:23" x14ac:dyDescent="0.25">
      <c r="A105" s="33"/>
      <c r="B105" s="1"/>
      <c r="C105" s="1"/>
      <c r="D105" s="1"/>
      <c r="E105" s="1"/>
      <c r="F105" s="34"/>
      <c r="G105" s="33"/>
      <c r="H105" s="1"/>
      <c r="I105" s="1"/>
      <c r="J105" s="1"/>
      <c r="K105" s="1"/>
      <c r="L105" s="1"/>
      <c r="M105" s="34"/>
      <c r="N105" s="33"/>
      <c r="O105" s="1"/>
      <c r="P105" s="14">
        <f t="shared" si="2"/>
        <v>0</v>
      </c>
      <c r="Q105" s="32"/>
      <c r="R105" s="66" t="e">
        <f t="shared" si="3"/>
        <v>#DIV/0!</v>
      </c>
      <c r="S105" s="38"/>
      <c r="T105" s="29"/>
      <c r="U105" s="1"/>
      <c r="V105" s="1"/>
      <c r="W105" s="34"/>
    </row>
    <row r="106" spans="1:23" x14ac:dyDescent="0.25">
      <c r="A106" s="33"/>
      <c r="B106" s="1"/>
      <c r="C106" s="1"/>
      <c r="D106" s="1"/>
      <c r="E106" s="1"/>
      <c r="F106" s="34"/>
      <c r="G106" s="33"/>
      <c r="H106" s="1"/>
      <c r="I106" s="1"/>
      <c r="J106" s="1"/>
      <c r="K106" s="1"/>
      <c r="L106" s="1"/>
      <c r="M106" s="34"/>
      <c r="N106" s="33"/>
      <c r="O106" s="1"/>
      <c r="P106" s="14">
        <f t="shared" si="2"/>
        <v>0</v>
      </c>
      <c r="Q106" s="32"/>
      <c r="R106" s="66" t="e">
        <f t="shared" si="3"/>
        <v>#DIV/0!</v>
      </c>
      <c r="S106" s="38"/>
      <c r="T106" s="29"/>
      <c r="U106" s="1"/>
      <c r="V106" s="1"/>
      <c r="W106" s="34"/>
    </row>
    <row r="107" spans="1:23" x14ac:dyDescent="0.25">
      <c r="A107" s="33"/>
      <c r="B107" s="1"/>
      <c r="C107" s="1"/>
      <c r="D107" s="1"/>
      <c r="E107" s="1"/>
      <c r="F107" s="34"/>
      <c r="G107" s="33"/>
      <c r="H107" s="1"/>
      <c r="I107" s="1"/>
      <c r="J107" s="1"/>
      <c r="K107" s="1"/>
      <c r="L107" s="1"/>
      <c r="M107" s="34"/>
      <c r="N107" s="33"/>
      <c r="O107" s="1"/>
      <c r="P107" s="14">
        <f t="shared" si="2"/>
        <v>0</v>
      </c>
      <c r="Q107" s="32"/>
      <c r="R107" s="66" t="e">
        <f t="shared" si="3"/>
        <v>#DIV/0!</v>
      </c>
      <c r="S107" s="38"/>
      <c r="T107" s="29"/>
      <c r="U107" s="1"/>
      <c r="V107" s="1"/>
      <c r="W107" s="34"/>
    </row>
    <row r="108" spans="1:23" x14ac:dyDescent="0.25">
      <c r="A108" s="33"/>
      <c r="B108" s="1"/>
      <c r="C108" s="1"/>
      <c r="D108" s="1"/>
      <c r="E108" s="1"/>
      <c r="F108" s="34"/>
      <c r="G108" s="33"/>
      <c r="H108" s="1"/>
      <c r="I108" s="1"/>
      <c r="J108" s="1"/>
      <c r="K108" s="1"/>
      <c r="L108" s="1"/>
      <c r="M108" s="34"/>
      <c r="N108" s="33"/>
      <c r="O108" s="1"/>
      <c r="P108" s="14">
        <f t="shared" si="2"/>
        <v>0</v>
      </c>
      <c r="Q108" s="32"/>
      <c r="R108" s="66" t="e">
        <f t="shared" si="3"/>
        <v>#DIV/0!</v>
      </c>
      <c r="S108" s="38"/>
      <c r="T108" s="29"/>
      <c r="U108" s="1"/>
      <c r="V108" s="1"/>
      <c r="W108" s="34"/>
    </row>
    <row r="109" spans="1:23" x14ac:dyDescent="0.25">
      <c r="A109" s="33"/>
      <c r="B109" s="1"/>
      <c r="C109" s="1"/>
      <c r="D109" s="1"/>
      <c r="E109" s="1"/>
      <c r="F109" s="34"/>
      <c r="G109" s="33"/>
      <c r="H109" s="1"/>
      <c r="I109" s="1"/>
      <c r="J109" s="1"/>
      <c r="K109" s="1"/>
      <c r="L109" s="1"/>
      <c r="M109" s="34"/>
      <c r="N109" s="33"/>
      <c r="O109" s="1"/>
      <c r="P109" s="14">
        <f t="shared" si="2"/>
        <v>0</v>
      </c>
      <c r="Q109" s="32"/>
      <c r="R109" s="66" t="e">
        <f t="shared" si="3"/>
        <v>#DIV/0!</v>
      </c>
      <c r="S109" s="38"/>
      <c r="T109" s="29"/>
      <c r="U109" s="1"/>
      <c r="V109" s="1"/>
      <c r="W109" s="34"/>
    </row>
    <row r="110" spans="1:23" x14ac:dyDescent="0.25">
      <c r="A110" s="33"/>
      <c r="B110" s="1"/>
      <c r="C110" s="1"/>
      <c r="D110" s="1"/>
      <c r="E110" s="1"/>
      <c r="F110" s="34"/>
      <c r="G110" s="33"/>
      <c r="H110" s="1"/>
      <c r="I110" s="1"/>
      <c r="J110" s="1"/>
      <c r="K110" s="1"/>
      <c r="L110" s="1"/>
      <c r="M110" s="34"/>
      <c r="N110" s="33"/>
      <c r="O110" s="1"/>
      <c r="P110" s="14">
        <f t="shared" si="2"/>
        <v>0</v>
      </c>
      <c r="Q110" s="32"/>
      <c r="R110" s="66" t="e">
        <f t="shared" si="3"/>
        <v>#DIV/0!</v>
      </c>
      <c r="S110" s="38"/>
      <c r="T110" s="29"/>
      <c r="U110" s="1"/>
      <c r="V110" s="1"/>
      <c r="W110" s="34"/>
    </row>
    <row r="111" spans="1:23" x14ac:dyDescent="0.25">
      <c r="A111" s="33"/>
      <c r="B111" s="1"/>
      <c r="C111" s="1"/>
      <c r="D111" s="1"/>
      <c r="E111" s="1"/>
      <c r="F111" s="34"/>
      <c r="G111" s="33"/>
      <c r="H111" s="1"/>
      <c r="I111" s="1"/>
      <c r="J111" s="1"/>
      <c r="K111" s="1"/>
      <c r="L111" s="1"/>
      <c r="M111" s="34"/>
      <c r="N111" s="33"/>
      <c r="O111" s="1"/>
      <c r="P111" s="14">
        <f t="shared" si="2"/>
        <v>0</v>
      </c>
      <c r="Q111" s="32"/>
      <c r="R111" s="66" t="e">
        <f t="shared" si="3"/>
        <v>#DIV/0!</v>
      </c>
      <c r="S111" s="38"/>
      <c r="T111" s="29"/>
      <c r="U111" s="1"/>
      <c r="V111" s="1"/>
      <c r="W111" s="34"/>
    </row>
    <row r="112" spans="1:23" x14ac:dyDescent="0.25">
      <c r="A112" s="33"/>
      <c r="B112" s="1"/>
      <c r="C112" s="1"/>
      <c r="D112" s="1"/>
      <c r="E112" s="1"/>
      <c r="F112" s="34"/>
      <c r="G112" s="33"/>
      <c r="H112" s="1"/>
      <c r="I112" s="1"/>
      <c r="J112" s="1"/>
      <c r="K112" s="1"/>
      <c r="L112" s="1"/>
      <c r="M112" s="34"/>
      <c r="N112" s="33"/>
      <c r="O112" s="1"/>
      <c r="P112" s="14">
        <f t="shared" si="2"/>
        <v>0</v>
      </c>
      <c r="Q112" s="32"/>
      <c r="R112" s="66" t="e">
        <f t="shared" si="3"/>
        <v>#DIV/0!</v>
      </c>
      <c r="S112" s="38"/>
      <c r="T112" s="29"/>
      <c r="U112" s="1"/>
      <c r="V112" s="1"/>
      <c r="W112" s="34"/>
    </row>
    <row r="113" spans="1:23" x14ac:dyDescent="0.25">
      <c r="A113" s="33"/>
      <c r="B113" s="1"/>
      <c r="C113" s="1"/>
      <c r="D113" s="1"/>
      <c r="E113" s="1"/>
      <c r="F113" s="34"/>
      <c r="G113" s="33"/>
      <c r="H113" s="1"/>
      <c r="I113" s="1"/>
      <c r="J113" s="1"/>
      <c r="K113" s="1"/>
      <c r="L113" s="1"/>
      <c r="M113" s="34"/>
      <c r="N113" s="33"/>
      <c r="O113" s="1"/>
      <c r="P113" s="14">
        <f t="shared" si="2"/>
        <v>0</v>
      </c>
      <c r="Q113" s="32"/>
      <c r="R113" s="66" t="e">
        <f t="shared" si="3"/>
        <v>#DIV/0!</v>
      </c>
      <c r="S113" s="38"/>
      <c r="T113" s="29"/>
      <c r="U113" s="1"/>
      <c r="V113" s="1"/>
      <c r="W113" s="34"/>
    </row>
    <row r="114" spans="1:23" x14ac:dyDescent="0.25">
      <c r="A114" s="33"/>
      <c r="B114" s="1"/>
      <c r="C114" s="1"/>
      <c r="D114" s="1"/>
      <c r="E114" s="1"/>
      <c r="F114" s="34"/>
      <c r="G114" s="33"/>
      <c r="H114" s="1"/>
      <c r="I114" s="1"/>
      <c r="J114" s="1"/>
      <c r="K114" s="1"/>
      <c r="L114" s="1"/>
      <c r="M114" s="34"/>
      <c r="N114" s="33"/>
      <c r="O114" s="1"/>
      <c r="P114" s="14">
        <f t="shared" si="2"/>
        <v>0</v>
      </c>
      <c r="Q114" s="32"/>
      <c r="R114" s="66" t="e">
        <f t="shared" si="3"/>
        <v>#DIV/0!</v>
      </c>
      <c r="S114" s="38"/>
      <c r="T114" s="29"/>
      <c r="U114" s="1"/>
      <c r="V114" s="1"/>
      <c r="W114" s="34"/>
    </row>
    <row r="115" spans="1:23" x14ac:dyDescent="0.25">
      <c r="A115" s="33"/>
      <c r="B115" s="1"/>
      <c r="C115" s="1"/>
      <c r="D115" s="1"/>
      <c r="E115" s="1"/>
      <c r="F115" s="34"/>
      <c r="G115" s="33"/>
      <c r="H115" s="1"/>
      <c r="I115" s="1"/>
      <c r="J115" s="1"/>
      <c r="K115" s="1"/>
      <c r="L115" s="1"/>
      <c r="M115" s="34"/>
      <c r="N115" s="33"/>
      <c r="O115" s="1"/>
      <c r="P115" s="14">
        <f t="shared" si="2"/>
        <v>0</v>
      </c>
      <c r="Q115" s="32"/>
      <c r="R115" s="66" t="e">
        <f t="shared" si="3"/>
        <v>#DIV/0!</v>
      </c>
      <c r="S115" s="38"/>
      <c r="T115" s="29"/>
      <c r="U115" s="1"/>
      <c r="V115" s="1"/>
      <c r="W115" s="34"/>
    </row>
    <row r="116" spans="1:23" x14ac:dyDescent="0.25">
      <c r="A116" s="33"/>
      <c r="B116" s="1"/>
      <c r="C116" s="1"/>
      <c r="D116" s="1"/>
      <c r="E116" s="1"/>
      <c r="F116" s="34"/>
      <c r="G116" s="33"/>
      <c r="H116" s="1"/>
      <c r="I116" s="1"/>
      <c r="J116" s="1"/>
      <c r="K116" s="1"/>
      <c r="L116" s="1"/>
      <c r="M116" s="34"/>
      <c r="N116" s="33"/>
      <c r="O116" s="1"/>
      <c r="P116" s="14">
        <f t="shared" si="2"/>
        <v>0</v>
      </c>
      <c r="Q116" s="32"/>
      <c r="R116" s="66" t="e">
        <f t="shared" si="3"/>
        <v>#DIV/0!</v>
      </c>
      <c r="S116" s="38"/>
      <c r="T116" s="29"/>
      <c r="U116" s="1"/>
      <c r="V116" s="1"/>
      <c r="W116" s="34"/>
    </row>
    <row r="117" spans="1:23" x14ac:dyDescent="0.25">
      <c r="A117" s="33"/>
      <c r="B117" s="1"/>
      <c r="C117" s="1"/>
      <c r="D117" s="1"/>
      <c r="E117" s="1"/>
      <c r="F117" s="34"/>
      <c r="G117" s="33"/>
      <c r="H117" s="1"/>
      <c r="I117" s="1"/>
      <c r="J117" s="1"/>
      <c r="K117" s="1"/>
      <c r="L117" s="1"/>
      <c r="M117" s="34"/>
      <c r="N117" s="33"/>
      <c r="O117" s="1"/>
      <c r="P117" s="14">
        <f t="shared" si="2"/>
        <v>0</v>
      </c>
      <c r="Q117" s="32"/>
      <c r="R117" s="66" t="e">
        <f t="shared" si="3"/>
        <v>#DIV/0!</v>
      </c>
      <c r="S117" s="38"/>
      <c r="T117" s="29"/>
      <c r="U117" s="1"/>
      <c r="V117" s="1"/>
      <c r="W117" s="34"/>
    </row>
    <row r="118" spans="1:23" x14ac:dyDescent="0.25">
      <c r="A118" s="33"/>
      <c r="B118" s="1"/>
      <c r="C118" s="1"/>
      <c r="D118" s="1"/>
      <c r="E118" s="1"/>
      <c r="F118" s="34"/>
      <c r="G118" s="33"/>
      <c r="H118" s="1"/>
      <c r="I118" s="1"/>
      <c r="J118" s="1"/>
      <c r="K118" s="1"/>
      <c r="L118" s="1"/>
      <c r="M118" s="34"/>
      <c r="N118" s="33"/>
      <c r="O118" s="1"/>
      <c r="P118" s="14">
        <f t="shared" si="2"/>
        <v>0</v>
      </c>
      <c r="Q118" s="32"/>
      <c r="R118" s="66" t="e">
        <f t="shared" si="3"/>
        <v>#DIV/0!</v>
      </c>
      <c r="S118" s="38"/>
      <c r="T118" s="29"/>
      <c r="U118" s="1"/>
      <c r="V118" s="1"/>
      <c r="W118" s="34"/>
    </row>
    <row r="119" spans="1:23" x14ac:dyDescent="0.25">
      <c r="A119" s="33"/>
      <c r="B119" s="1"/>
      <c r="C119" s="1"/>
      <c r="D119" s="1"/>
      <c r="E119" s="1"/>
      <c r="F119" s="34"/>
      <c r="G119" s="33"/>
      <c r="H119" s="1"/>
      <c r="I119" s="1"/>
      <c r="J119" s="1"/>
      <c r="K119" s="1"/>
      <c r="L119" s="1"/>
      <c r="M119" s="34"/>
      <c r="N119" s="33"/>
      <c r="O119" s="1"/>
      <c r="P119" s="14">
        <f t="shared" si="2"/>
        <v>0</v>
      </c>
      <c r="Q119" s="32"/>
      <c r="R119" s="66" t="e">
        <f t="shared" si="3"/>
        <v>#DIV/0!</v>
      </c>
      <c r="S119" s="38"/>
      <c r="T119" s="29"/>
      <c r="U119" s="1"/>
      <c r="V119" s="1"/>
      <c r="W119" s="34"/>
    </row>
    <row r="120" spans="1:23" x14ac:dyDescent="0.25">
      <c r="A120" s="33"/>
      <c r="B120" s="1"/>
      <c r="C120" s="1"/>
      <c r="D120" s="1"/>
      <c r="E120" s="1"/>
      <c r="F120" s="34"/>
      <c r="G120" s="33"/>
      <c r="H120" s="1"/>
      <c r="I120" s="1"/>
      <c r="J120" s="1"/>
      <c r="K120" s="1"/>
      <c r="L120" s="1"/>
      <c r="M120" s="34"/>
      <c r="N120" s="33"/>
      <c r="O120" s="1"/>
      <c r="P120" s="14">
        <f t="shared" si="2"/>
        <v>0</v>
      </c>
      <c r="Q120" s="32"/>
      <c r="R120" s="66" t="e">
        <f t="shared" si="3"/>
        <v>#DIV/0!</v>
      </c>
      <c r="S120" s="38"/>
      <c r="T120" s="29"/>
      <c r="U120" s="1"/>
      <c r="V120" s="1"/>
      <c r="W120" s="34"/>
    </row>
    <row r="121" spans="1:23" x14ac:dyDescent="0.25">
      <c r="A121" s="33"/>
      <c r="B121" s="1"/>
      <c r="C121" s="1"/>
      <c r="D121" s="1"/>
      <c r="E121" s="1"/>
      <c r="F121" s="34"/>
      <c r="G121" s="33"/>
      <c r="H121" s="1"/>
      <c r="I121" s="1"/>
      <c r="J121" s="1"/>
      <c r="K121" s="1"/>
      <c r="L121" s="1"/>
      <c r="M121" s="34"/>
      <c r="N121" s="33"/>
      <c r="O121" s="1"/>
      <c r="P121" s="14">
        <f t="shared" si="2"/>
        <v>0</v>
      </c>
      <c r="Q121" s="32"/>
      <c r="R121" s="66" t="e">
        <f t="shared" si="3"/>
        <v>#DIV/0!</v>
      </c>
      <c r="S121" s="38"/>
      <c r="T121" s="29"/>
      <c r="U121" s="1"/>
      <c r="V121" s="1"/>
      <c r="W121" s="34"/>
    </row>
    <row r="122" spans="1:23" x14ac:dyDescent="0.25">
      <c r="A122" s="33"/>
      <c r="B122" s="1"/>
      <c r="C122" s="1"/>
      <c r="D122" s="1"/>
      <c r="E122" s="1"/>
      <c r="F122" s="34"/>
      <c r="G122" s="33"/>
      <c r="H122" s="1"/>
      <c r="I122" s="1"/>
      <c r="J122" s="1"/>
      <c r="K122" s="1"/>
      <c r="L122" s="1"/>
      <c r="M122" s="34"/>
      <c r="N122" s="33"/>
      <c r="O122" s="1"/>
      <c r="P122" s="14">
        <f t="shared" si="2"/>
        <v>0</v>
      </c>
      <c r="Q122" s="32"/>
      <c r="R122" s="66" t="e">
        <f t="shared" si="3"/>
        <v>#DIV/0!</v>
      </c>
      <c r="S122" s="38"/>
      <c r="T122" s="29"/>
      <c r="U122" s="1"/>
      <c r="V122" s="1"/>
      <c r="W122" s="34"/>
    </row>
    <row r="123" spans="1:23" x14ac:dyDescent="0.25">
      <c r="A123" s="33"/>
      <c r="B123" s="1"/>
      <c r="C123" s="1"/>
      <c r="D123" s="1"/>
      <c r="E123" s="1"/>
      <c r="F123" s="34"/>
      <c r="G123" s="33"/>
      <c r="H123" s="1"/>
      <c r="I123" s="1"/>
      <c r="J123" s="1"/>
      <c r="K123" s="1"/>
      <c r="L123" s="1"/>
      <c r="M123" s="34"/>
      <c r="N123" s="33"/>
      <c r="O123" s="1"/>
      <c r="P123" s="14">
        <f t="shared" si="2"/>
        <v>0</v>
      </c>
      <c r="Q123" s="32"/>
      <c r="R123" s="66" t="e">
        <f t="shared" si="3"/>
        <v>#DIV/0!</v>
      </c>
      <c r="S123" s="38"/>
      <c r="T123" s="29"/>
      <c r="U123" s="1"/>
      <c r="V123" s="1"/>
      <c r="W123" s="34"/>
    </row>
    <row r="124" spans="1:23" x14ac:dyDescent="0.25">
      <c r="A124" s="33"/>
      <c r="B124" s="1"/>
      <c r="C124" s="1"/>
      <c r="D124" s="1"/>
      <c r="E124" s="1"/>
      <c r="F124" s="34"/>
      <c r="G124" s="33"/>
      <c r="H124" s="1"/>
      <c r="I124" s="1"/>
      <c r="J124" s="1"/>
      <c r="K124" s="1"/>
      <c r="L124" s="1"/>
      <c r="M124" s="34"/>
      <c r="N124" s="33"/>
      <c r="O124" s="1"/>
      <c r="P124" s="14">
        <f t="shared" si="2"/>
        <v>0</v>
      </c>
      <c r="Q124" s="32"/>
      <c r="R124" s="66" t="e">
        <f t="shared" si="3"/>
        <v>#DIV/0!</v>
      </c>
      <c r="S124" s="38"/>
      <c r="T124" s="29"/>
      <c r="U124" s="1"/>
      <c r="V124" s="1"/>
      <c r="W124" s="34"/>
    </row>
    <row r="125" spans="1:23" x14ac:dyDescent="0.25">
      <c r="A125" s="33"/>
      <c r="B125" s="1"/>
      <c r="C125" s="1"/>
      <c r="D125" s="1"/>
      <c r="E125" s="1"/>
      <c r="F125" s="34"/>
      <c r="G125" s="33"/>
      <c r="H125" s="1"/>
      <c r="I125" s="1"/>
      <c r="J125" s="1"/>
      <c r="K125" s="1"/>
      <c r="L125" s="1"/>
      <c r="M125" s="34"/>
      <c r="N125" s="33"/>
      <c r="O125" s="1"/>
      <c r="P125" s="14">
        <f t="shared" si="2"/>
        <v>0</v>
      </c>
      <c r="Q125" s="32"/>
      <c r="R125" s="66" t="e">
        <f t="shared" si="3"/>
        <v>#DIV/0!</v>
      </c>
      <c r="S125" s="38"/>
      <c r="T125" s="29"/>
      <c r="U125" s="1"/>
      <c r="V125" s="1"/>
      <c r="W125" s="34"/>
    </row>
    <row r="126" spans="1:23" x14ac:dyDescent="0.25">
      <c r="A126" s="33"/>
      <c r="B126" s="1"/>
      <c r="C126" s="1"/>
      <c r="D126" s="1"/>
      <c r="E126" s="1"/>
      <c r="F126" s="34"/>
      <c r="G126" s="33"/>
      <c r="H126" s="1"/>
      <c r="I126" s="1"/>
      <c r="J126" s="1"/>
      <c r="K126" s="1"/>
      <c r="L126" s="1"/>
      <c r="M126" s="34"/>
      <c r="N126" s="33"/>
      <c r="O126" s="1"/>
      <c r="P126" s="14">
        <f t="shared" si="2"/>
        <v>0</v>
      </c>
      <c r="Q126" s="32"/>
      <c r="R126" s="66" t="e">
        <f t="shared" si="3"/>
        <v>#DIV/0!</v>
      </c>
      <c r="S126" s="38"/>
      <c r="T126" s="29"/>
      <c r="U126" s="1"/>
      <c r="V126" s="1"/>
      <c r="W126" s="34"/>
    </row>
    <row r="127" spans="1:23" x14ac:dyDescent="0.25">
      <c r="A127" s="33"/>
      <c r="B127" s="1"/>
      <c r="C127" s="1"/>
      <c r="D127" s="1"/>
      <c r="E127" s="1"/>
      <c r="F127" s="34"/>
      <c r="G127" s="33"/>
      <c r="H127" s="1"/>
      <c r="I127" s="1"/>
      <c r="J127" s="1"/>
      <c r="K127" s="1"/>
      <c r="L127" s="1"/>
      <c r="M127" s="34"/>
      <c r="N127" s="33"/>
      <c r="O127" s="1"/>
      <c r="P127" s="14">
        <f t="shared" si="2"/>
        <v>0</v>
      </c>
      <c r="Q127" s="32"/>
      <c r="R127" s="66" t="e">
        <f t="shared" si="3"/>
        <v>#DIV/0!</v>
      </c>
      <c r="S127" s="38"/>
      <c r="T127" s="29"/>
      <c r="U127" s="1"/>
      <c r="V127" s="1"/>
      <c r="W127" s="34"/>
    </row>
    <row r="128" spans="1:23" x14ac:dyDescent="0.25">
      <c r="A128" s="33"/>
      <c r="B128" s="1"/>
      <c r="C128" s="1"/>
      <c r="D128" s="1"/>
      <c r="E128" s="1"/>
      <c r="F128" s="34"/>
      <c r="G128" s="33"/>
      <c r="H128" s="1"/>
      <c r="I128" s="1"/>
      <c r="J128" s="1"/>
      <c r="K128" s="1"/>
      <c r="L128" s="1"/>
      <c r="M128" s="34"/>
      <c r="N128" s="33"/>
      <c r="O128" s="1"/>
      <c r="P128" s="14">
        <f t="shared" si="2"/>
        <v>0</v>
      </c>
      <c r="Q128" s="32"/>
      <c r="R128" s="66" t="e">
        <f t="shared" si="3"/>
        <v>#DIV/0!</v>
      </c>
      <c r="S128" s="38"/>
      <c r="T128" s="29"/>
      <c r="U128" s="1"/>
      <c r="V128" s="1"/>
      <c r="W128" s="34"/>
    </row>
    <row r="129" spans="1:23" x14ac:dyDescent="0.25">
      <c r="A129" s="33"/>
      <c r="B129" s="1"/>
      <c r="C129" s="1"/>
      <c r="D129" s="1"/>
      <c r="E129" s="1"/>
      <c r="F129" s="34"/>
      <c r="G129" s="33"/>
      <c r="H129" s="1"/>
      <c r="I129" s="1"/>
      <c r="J129" s="1"/>
      <c r="K129" s="1"/>
      <c r="L129" s="1"/>
      <c r="M129" s="34"/>
      <c r="N129" s="33"/>
      <c r="O129" s="1"/>
      <c r="P129" s="14">
        <f t="shared" si="2"/>
        <v>0</v>
      </c>
      <c r="Q129" s="32"/>
      <c r="R129" s="66" t="e">
        <f t="shared" si="3"/>
        <v>#DIV/0!</v>
      </c>
      <c r="S129" s="38"/>
      <c r="T129" s="29"/>
      <c r="U129" s="1"/>
      <c r="V129" s="1"/>
      <c r="W129" s="34"/>
    </row>
    <row r="130" spans="1:23" x14ac:dyDescent="0.25">
      <c r="A130" s="33"/>
      <c r="B130" s="1"/>
      <c r="C130" s="1"/>
      <c r="D130" s="1"/>
      <c r="E130" s="1"/>
      <c r="F130" s="34"/>
      <c r="G130" s="33"/>
      <c r="H130" s="1"/>
      <c r="I130" s="1"/>
      <c r="J130" s="1"/>
      <c r="K130" s="1"/>
      <c r="L130" s="1"/>
      <c r="M130" s="34"/>
      <c r="N130" s="33"/>
      <c r="O130" s="1"/>
      <c r="P130" s="14">
        <f t="shared" si="2"/>
        <v>0</v>
      </c>
      <c r="Q130" s="32"/>
      <c r="R130" s="66" t="e">
        <f t="shared" si="3"/>
        <v>#DIV/0!</v>
      </c>
      <c r="S130" s="38"/>
      <c r="T130" s="29"/>
      <c r="U130" s="1"/>
      <c r="V130" s="1"/>
      <c r="W130" s="34"/>
    </row>
    <row r="131" spans="1:23" x14ac:dyDescent="0.25">
      <c r="A131" s="33"/>
      <c r="B131" s="1"/>
      <c r="C131" s="1"/>
      <c r="D131" s="1"/>
      <c r="E131" s="1"/>
      <c r="F131" s="34"/>
      <c r="G131" s="33"/>
      <c r="H131" s="1"/>
      <c r="I131" s="1"/>
      <c r="J131" s="1"/>
      <c r="K131" s="1"/>
      <c r="L131" s="1"/>
      <c r="M131" s="34"/>
      <c r="N131" s="33"/>
      <c r="O131" s="1"/>
      <c r="P131" s="14">
        <f t="shared" si="2"/>
        <v>0</v>
      </c>
      <c r="Q131" s="32"/>
      <c r="R131" s="66" t="e">
        <f t="shared" si="3"/>
        <v>#DIV/0!</v>
      </c>
      <c r="S131" s="38"/>
      <c r="T131" s="29"/>
      <c r="U131" s="1"/>
      <c r="V131" s="1"/>
      <c r="W131" s="34"/>
    </row>
    <row r="132" spans="1:23" x14ac:dyDescent="0.25">
      <c r="A132" s="33"/>
      <c r="B132" s="1"/>
      <c r="C132" s="1"/>
      <c r="D132" s="1"/>
      <c r="E132" s="1"/>
      <c r="F132" s="34"/>
      <c r="G132" s="33"/>
      <c r="H132" s="1"/>
      <c r="I132" s="1"/>
      <c r="J132" s="1"/>
      <c r="K132" s="1"/>
      <c r="L132" s="1"/>
      <c r="M132" s="34"/>
      <c r="N132" s="33"/>
      <c r="O132" s="1"/>
      <c r="P132" s="14">
        <f t="shared" si="2"/>
        <v>0</v>
      </c>
      <c r="Q132" s="32"/>
      <c r="R132" s="66" t="e">
        <f t="shared" si="3"/>
        <v>#DIV/0!</v>
      </c>
      <c r="S132" s="38"/>
      <c r="T132" s="29"/>
      <c r="U132" s="1"/>
      <c r="V132" s="1"/>
      <c r="W132" s="34"/>
    </row>
    <row r="133" spans="1:23" x14ac:dyDescent="0.25">
      <c r="A133" s="33"/>
      <c r="B133" s="1"/>
      <c r="C133" s="1"/>
      <c r="D133" s="1"/>
      <c r="E133" s="1"/>
      <c r="F133" s="34"/>
      <c r="G133" s="33"/>
      <c r="H133" s="1"/>
      <c r="I133" s="1"/>
      <c r="J133" s="1"/>
      <c r="K133" s="1"/>
      <c r="L133" s="1"/>
      <c r="M133" s="34"/>
      <c r="N133" s="33"/>
      <c r="O133" s="1"/>
      <c r="P133" s="14">
        <f t="shared" si="2"/>
        <v>0</v>
      </c>
      <c r="Q133" s="32"/>
      <c r="R133" s="66" t="e">
        <f t="shared" si="3"/>
        <v>#DIV/0!</v>
      </c>
      <c r="S133" s="38"/>
      <c r="T133" s="29"/>
      <c r="U133" s="1"/>
      <c r="V133" s="1"/>
      <c r="W133" s="34"/>
    </row>
    <row r="134" spans="1:23" x14ac:dyDescent="0.25">
      <c r="A134" s="33"/>
      <c r="B134" s="1"/>
      <c r="C134" s="1"/>
      <c r="D134" s="1"/>
      <c r="E134" s="1"/>
      <c r="F134" s="34"/>
      <c r="G134" s="33"/>
      <c r="H134" s="1"/>
      <c r="I134" s="1"/>
      <c r="J134" s="1"/>
      <c r="K134" s="1"/>
      <c r="L134" s="1"/>
      <c r="M134" s="34"/>
      <c r="N134" s="33"/>
      <c r="O134" s="1"/>
      <c r="P134" s="14">
        <f t="shared" si="2"/>
        <v>0</v>
      </c>
      <c r="Q134" s="32"/>
      <c r="R134" s="66" t="e">
        <f t="shared" si="3"/>
        <v>#DIV/0!</v>
      </c>
      <c r="S134" s="38"/>
      <c r="T134" s="29"/>
      <c r="U134" s="1"/>
      <c r="V134" s="1"/>
      <c r="W134" s="34"/>
    </row>
    <row r="135" spans="1:23" x14ac:dyDescent="0.25">
      <c r="A135" s="33"/>
      <c r="B135" s="1"/>
      <c r="C135" s="1"/>
      <c r="D135" s="1"/>
      <c r="E135" s="1"/>
      <c r="F135" s="34"/>
      <c r="G135" s="33"/>
      <c r="H135" s="1"/>
      <c r="I135" s="1"/>
      <c r="J135" s="1"/>
      <c r="K135" s="1"/>
      <c r="L135" s="1"/>
      <c r="M135" s="34"/>
      <c r="N135" s="33"/>
      <c r="O135" s="1"/>
      <c r="P135" s="14">
        <f t="shared" ref="P135:P198" si="4">N135*O135</f>
        <v>0</v>
      </c>
      <c r="Q135" s="32"/>
      <c r="R135" s="66" t="e">
        <f t="shared" ref="R135:R198" si="5">P135/Q135</f>
        <v>#DIV/0!</v>
      </c>
      <c r="S135" s="38"/>
      <c r="T135" s="29"/>
      <c r="U135" s="1"/>
      <c r="V135" s="1"/>
      <c r="W135" s="34"/>
    </row>
    <row r="136" spans="1:23" x14ac:dyDescent="0.25">
      <c r="A136" s="33"/>
      <c r="B136" s="1"/>
      <c r="C136" s="1"/>
      <c r="D136" s="1"/>
      <c r="E136" s="1"/>
      <c r="F136" s="34"/>
      <c r="G136" s="33"/>
      <c r="H136" s="1"/>
      <c r="I136" s="1"/>
      <c r="J136" s="1"/>
      <c r="K136" s="1"/>
      <c r="L136" s="1"/>
      <c r="M136" s="34"/>
      <c r="N136" s="33"/>
      <c r="O136" s="1"/>
      <c r="P136" s="14">
        <f t="shared" si="4"/>
        <v>0</v>
      </c>
      <c r="Q136" s="32"/>
      <c r="R136" s="66" t="e">
        <f t="shared" si="5"/>
        <v>#DIV/0!</v>
      </c>
      <c r="S136" s="38"/>
      <c r="T136" s="29"/>
      <c r="U136" s="1"/>
      <c r="V136" s="1"/>
      <c r="W136" s="34"/>
    </row>
    <row r="137" spans="1:23" x14ac:dyDescent="0.25">
      <c r="A137" s="33"/>
      <c r="B137" s="1"/>
      <c r="C137" s="1"/>
      <c r="D137" s="1"/>
      <c r="E137" s="1"/>
      <c r="F137" s="34"/>
      <c r="G137" s="33"/>
      <c r="H137" s="1"/>
      <c r="I137" s="1"/>
      <c r="J137" s="1"/>
      <c r="K137" s="1"/>
      <c r="L137" s="1"/>
      <c r="M137" s="34"/>
      <c r="N137" s="33"/>
      <c r="O137" s="1"/>
      <c r="P137" s="14">
        <f t="shared" si="4"/>
        <v>0</v>
      </c>
      <c r="Q137" s="32"/>
      <c r="R137" s="66" t="e">
        <f t="shared" si="5"/>
        <v>#DIV/0!</v>
      </c>
      <c r="S137" s="38"/>
      <c r="T137" s="29"/>
      <c r="U137" s="1"/>
      <c r="V137" s="1"/>
      <c r="W137" s="34"/>
    </row>
    <row r="138" spans="1:23" x14ac:dyDescent="0.25">
      <c r="A138" s="33"/>
      <c r="B138" s="1"/>
      <c r="C138" s="1"/>
      <c r="D138" s="1"/>
      <c r="E138" s="1"/>
      <c r="F138" s="34"/>
      <c r="G138" s="33"/>
      <c r="H138" s="1"/>
      <c r="I138" s="1"/>
      <c r="J138" s="1"/>
      <c r="K138" s="1"/>
      <c r="L138" s="1"/>
      <c r="M138" s="34"/>
      <c r="N138" s="33"/>
      <c r="O138" s="1"/>
      <c r="P138" s="14">
        <f t="shared" si="4"/>
        <v>0</v>
      </c>
      <c r="Q138" s="32"/>
      <c r="R138" s="66" t="e">
        <f t="shared" si="5"/>
        <v>#DIV/0!</v>
      </c>
      <c r="S138" s="38"/>
      <c r="T138" s="29"/>
      <c r="U138" s="1"/>
      <c r="V138" s="1"/>
      <c r="W138" s="34"/>
    </row>
    <row r="139" spans="1:23" x14ac:dyDescent="0.25">
      <c r="A139" s="33"/>
      <c r="B139" s="1"/>
      <c r="C139" s="1"/>
      <c r="D139" s="1"/>
      <c r="E139" s="1"/>
      <c r="F139" s="34"/>
      <c r="G139" s="33"/>
      <c r="H139" s="1"/>
      <c r="I139" s="1"/>
      <c r="J139" s="1"/>
      <c r="K139" s="1"/>
      <c r="L139" s="1"/>
      <c r="M139" s="34"/>
      <c r="N139" s="33"/>
      <c r="O139" s="1"/>
      <c r="P139" s="14">
        <f t="shared" si="4"/>
        <v>0</v>
      </c>
      <c r="Q139" s="32"/>
      <c r="R139" s="66" t="e">
        <f t="shared" si="5"/>
        <v>#DIV/0!</v>
      </c>
      <c r="S139" s="38"/>
      <c r="T139" s="29"/>
      <c r="U139" s="1"/>
      <c r="V139" s="1"/>
      <c r="W139" s="34"/>
    </row>
    <row r="140" spans="1:23" x14ac:dyDescent="0.25">
      <c r="A140" s="33"/>
      <c r="B140" s="1"/>
      <c r="C140" s="1"/>
      <c r="D140" s="1"/>
      <c r="E140" s="1"/>
      <c r="F140" s="34"/>
      <c r="G140" s="33"/>
      <c r="H140" s="1"/>
      <c r="I140" s="1"/>
      <c r="J140" s="1"/>
      <c r="K140" s="1"/>
      <c r="L140" s="1"/>
      <c r="M140" s="34"/>
      <c r="N140" s="33"/>
      <c r="O140" s="1"/>
      <c r="P140" s="14">
        <f t="shared" si="4"/>
        <v>0</v>
      </c>
      <c r="Q140" s="32"/>
      <c r="R140" s="66" t="e">
        <f t="shared" si="5"/>
        <v>#DIV/0!</v>
      </c>
      <c r="S140" s="38"/>
      <c r="T140" s="29"/>
      <c r="U140" s="1"/>
      <c r="V140" s="1"/>
      <c r="W140" s="34"/>
    </row>
    <row r="141" spans="1:23" x14ac:dyDescent="0.25">
      <c r="A141" s="33"/>
      <c r="B141" s="1"/>
      <c r="C141" s="1"/>
      <c r="D141" s="1"/>
      <c r="E141" s="1"/>
      <c r="F141" s="34"/>
      <c r="G141" s="33"/>
      <c r="H141" s="1"/>
      <c r="I141" s="1"/>
      <c r="J141" s="1"/>
      <c r="K141" s="1"/>
      <c r="L141" s="1"/>
      <c r="M141" s="34"/>
      <c r="N141" s="33"/>
      <c r="O141" s="1"/>
      <c r="P141" s="14">
        <f t="shared" si="4"/>
        <v>0</v>
      </c>
      <c r="Q141" s="32"/>
      <c r="R141" s="66" t="e">
        <f t="shared" si="5"/>
        <v>#DIV/0!</v>
      </c>
      <c r="S141" s="38"/>
      <c r="T141" s="29"/>
      <c r="U141" s="1"/>
      <c r="V141" s="1"/>
      <c r="W141" s="34"/>
    </row>
    <row r="142" spans="1:23" x14ac:dyDescent="0.25">
      <c r="A142" s="33"/>
      <c r="B142" s="1"/>
      <c r="C142" s="1"/>
      <c r="D142" s="1"/>
      <c r="E142" s="1"/>
      <c r="F142" s="34"/>
      <c r="G142" s="33"/>
      <c r="H142" s="1"/>
      <c r="I142" s="1"/>
      <c r="J142" s="1"/>
      <c r="K142" s="1"/>
      <c r="L142" s="1"/>
      <c r="M142" s="34"/>
      <c r="N142" s="33"/>
      <c r="O142" s="1"/>
      <c r="P142" s="14">
        <f t="shared" si="4"/>
        <v>0</v>
      </c>
      <c r="Q142" s="32"/>
      <c r="R142" s="66" t="e">
        <f t="shared" si="5"/>
        <v>#DIV/0!</v>
      </c>
      <c r="S142" s="38"/>
      <c r="T142" s="29"/>
      <c r="U142" s="1"/>
      <c r="V142" s="1"/>
      <c r="W142" s="34"/>
    </row>
    <row r="143" spans="1:23" x14ac:dyDescent="0.25">
      <c r="A143" s="33"/>
      <c r="B143" s="1"/>
      <c r="C143" s="1"/>
      <c r="D143" s="1"/>
      <c r="E143" s="1"/>
      <c r="F143" s="34"/>
      <c r="G143" s="33"/>
      <c r="H143" s="1"/>
      <c r="I143" s="1"/>
      <c r="J143" s="1"/>
      <c r="K143" s="1"/>
      <c r="L143" s="1"/>
      <c r="M143" s="34"/>
      <c r="N143" s="33"/>
      <c r="O143" s="1"/>
      <c r="P143" s="14">
        <f t="shared" si="4"/>
        <v>0</v>
      </c>
      <c r="Q143" s="32"/>
      <c r="R143" s="66" t="e">
        <f t="shared" si="5"/>
        <v>#DIV/0!</v>
      </c>
      <c r="S143" s="38"/>
      <c r="T143" s="29"/>
      <c r="U143" s="1"/>
      <c r="V143" s="1"/>
      <c r="W143" s="34"/>
    </row>
    <row r="144" spans="1:23" x14ac:dyDescent="0.25">
      <c r="A144" s="33"/>
      <c r="B144" s="1"/>
      <c r="C144" s="1"/>
      <c r="D144" s="1"/>
      <c r="E144" s="1"/>
      <c r="F144" s="34"/>
      <c r="G144" s="33"/>
      <c r="H144" s="1"/>
      <c r="I144" s="1"/>
      <c r="J144" s="1"/>
      <c r="K144" s="1"/>
      <c r="L144" s="1"/>
      <c r="M144" s="34"/>
      <c r="N144" s="33"/>
      <c r="O144" s="1"/>
      <c r="P144" s="14">
        <f t="shared" si="4"/>
        <v>0</v>
      </c>
      <c r="Q144" s="32"/>
      <c r="R144" s="66" t="e">
        <f t="shared" si="5"/>
        <v>#DIV/0!</v>
      </c>
      <c r="S144" s="38"/>
      <c r="T144" s="29"/>
      <c r="U144" s="1"/>
      <c r="V144" s="1"/>
      <c r="W144" s="34"/>
    </row>
    <row r="145" spans="1:23" x14ac:dyDescent="0.25">
      <c r="A145" s="33"/>
      <c r="B145" s="1"/>
      <c r="C145" s="1"/>
      <c r="D145" s="1"/>
      <c r="E145" s="1"/>
      <c r="F145" s="34"/>
      <c r="G145" s="33"/>
      <c r="H145" s="1"/>
      <c r="I145" s="1"/>
      <c r="J145" s="1"/>
      <c r="K145" s="1"/>
      <c r="L145" s="1"/>
      <c r="M145" s="34"/>
      <c r="N145" s="33"/>
      <c r="O145" s="1"/>
      <c r="P145" s="14">
        <f t="shared" si="4"/>
        <v>0</v>
      </c>
      <c r="Q145" s="32"/>
      <c r="R145" s="66" t="e">
        <f t="shared" si="5"/>
        <v>#DIV/0!</v>
      </c>
      <c r="S145" s="38"/>
      <c r="T145" s="29"/>
      <c r="U145" s="1"/>
      <c r="V145" s="1"/>
      <c r="W145" s="34"/>
    </row>
    <row r="146" spans="1:23" x14ac:dyDescent="0.25">
      <c r="A146" s="33"/>
      <c r="B146" s="1"/>
      <c r="C146" s="1"/>
      <c r="D146" s="1"/>
      <c r="E146" s="1"/>
      <c r="F146" s="34"/>
      <c r="G146" s="33"/>
      <c r="H146" s="1"/>
      <c r="I146" s="1"/>
      <c r="J146" s="1"/>
      <c r="K146" s="1"/>
      <c r="L146" s="1"/>
      <c r="M146" s="34"/>
      <c r="N146" s="33"/>
      <c r="O146" s="1"/>
      <c r="P146" s="14">
        <f t="shared" si="4"/>
        <v>0</v>
      </c>
      <c r="Q146" s="32"/>
      <c r="R146" s="66" t="e">
        <f t="shared" si="5"/>
        <v>#DIV/0!</v>
      </c>
      <c r="S146" s="38"/>
      <c r="T146" s="29"/>
      <c r="U146" s="1"/>
      <c r="V146" s="1"/>
      <c r="W146" s="34"/>
    </row>
    <row r="147" spans="1:23" x14ac:dyDescent="0.25">
      <c r="A147" s="33"/>
      <c r="B147" s="1"/>
      <c r="C147" s="1"/>
      <c r="D147" s="1"/>
      <c r="E147" s="1"/>
      <c r="F147" s="34"/>
      <c r="G147" s="33"/>
      <c r="H147" s="1"/>
      <c r="I147" s="1"/>
      <c r="J147" s="1"/>
      <c r="K147" s="1"/>
      <c r="L147" s="1"/>
      <c r="M147" s="34"/>
      <c r="N147" s="33"/>
      <c r="O147" s="1"/>
      <c r="P147" s="14">
        <f t="shared" si="4"/>
        <v>0</v>
      </c>
      <c r="Q147" s="32"/>
      <c r="R147" s="66" t="e">
        <f t="shared" si="5"/>
        <v>#DIV/0!</v>
      </c>
      <c r="S147" s="38"/>
      <c r="T147" s="29"/>
      <c r="U147" s="1"/>
      <c r="V147" s="1"/>
      <c r="W147" s="34"/>
    </row>
    <row r="148" spans="1:23" x14ac:dyDescent="0.25">
      <c r="A148" s="33"/>
      <c r="B148" s="1"/>
      <c r="C148" s="1"/>
      <c r="D148" s="1"/>
      <c r="E148" s="1"/>
      <c r="F148" s="34"/>
      <c r="G148" s="33"/>
      <c r="H148" s="1"/>
      <c r="I148" s="1"/>
      <c r="J148" s="1"/>
      <c r="K148" s="1"/>
      <c r="L148" s="1"/>
      <c r="M148" s="34"/>
      <c r="N148" s="33"/>
      <c r="O148" s="1"/>
      <c r="P148" s="14">
        <f t="shared" si="4"/>
        <v>0</v>
      </c>
      <c r="Q148" s="32"/>
      <c r="R148" s="66" t="e">
        <f t="shared" si="5"/>
        <v>#DIV/0!</v>
      </c>
      <c r="S148" s="38"/>
      <c r="T148" s="29"/>
      <c r="U148" s="1"/>
      <c r="V148" s="1"/>
      <c r="W148" s="34"/>
    </row>
    <row r="149" spans="1:23" x14ac:dyDescent="0.25">
      <c r="A149" s="33"/>
      <c r="B149" s="1"/>
      <c r="C149" s="1"/>
      <c r="D149" s="1"/>
      <c r="E149" s="1"/>
      <c r="F149" s="34"/>
      <c r="G149" s="33"/>
      <c r="H149" s="1"/>
      <c r="I149" s="1"/>
      <c r="J149" s="1"/>
      <c r="K149" s="1"/>
      <c r="L149" s="1"/>
      <c r="M149" s="34"/>
      <c r="N149" s="33"/>
      <c r="O149" s="1"/>
      <c r="P149" s="14">
        <f t="shared" si="4"/>
        <v>0</v>
      </c>
      <c r="Q149" s="32"/>
      <c r="R149" s="66" t="e">
        <f t="shared" si="5"/>
        <v>#DIV/0!</v>
      </c>
      <c r="S149" s="38"/>
      <c r="T149" s="29"/>
      <c r="U149" s="1"/>
      <c r="V149" s="1"/>
      <c r="W149" s="34"/>
    </row>
    <row r="150" spans="1:23" x14ac:dyDescent="0.25">
      <c r="A150" s="33"/>
      <c r="B150" s="1"/>
      <c r="C150" s="1"/>
      <c r="D150" s="1"/>
      <c r="E150" s="1"/>
      <c r="F150" s="34"/>
      <c r="G150" s="33"/>
      <c r="H150" s="1"/>
      <c r="I150" s="1"/>
      <c r="J150" s="1"/>
      <c r="K150" s="1"/>
      <c r="L150" s="1"/>
      <c r="M150" s="34"/>
      <c r="N150" s="33"/>
      <c r="O150" s="1"/>
      <c r="P150" s="14">
        <f t="shared" si="4"/>
        <v>0</v>
      </c>
      <c r="Q150" s="32"/>
      <c r="R150" s="66" t="e">
        <f t="shared" si="5"/>
        <v>#DIV/0!</v>
      </c>
      <c r="S150" s="38"/>
      <c r="T150" s="29"/>
      <c r="U150" s="1"/>
      <c r="V150" s="1"/>
      <c r="W150" s="34"/>
    </row>
    <row r="151" spans="1:23" x14ac:dyDescent="0.25">
      <c r="A151" s="33"/>
      <c r="B151" s="1"/>
      <c r="C151" s="1"/>
      <c r="D151" s="1"/>
      <c r="E151" s="1"/>
      <c r="F151" s="34"/>
      <c r="G151" s="33"/>
      <c r="H151" s="1"/>
      <c r="I151" s="1"/>
      <c r="J151" s="1"/>
      <c r="K151" s="1"/>
      <c r="L151" s="1"/>
      <c r="M151" s="34"/>
      <c r="N151" s="33"/>
      <c r="O151" s="1"/>
      <c r="P151" s="14">
        <f t="shared" si="4"/>
        <v>0</v>
      </c>
      <c r="Q151" s="32"/>
      <c r="R151" s="66" t="e">
        <f t="shared" si="5"/>
        <v>#DIV/0!</v>
      </c>
      <c r="S151" s="38"/>
      <c r="T151" s="29"/>
      <c r="U151" s="1"/>
      <c r="V151" s="1"/>
      <c r="W151" s="34"/>
    </row>
    <row r="152" spans="1:23" x14ac:dyDescent="0.25">
      <c r="A152" s="33"/>
      <c r="B152" s="1"/>
      <c r="C152" s="1"/>
      <c r="D152" s="1"/>
      <c r="E152" s="1"/>
      <c r="F152" s="34"/>
      <c r="G152" s="33"/>
      <c r="H152" s="1"/>
      <c r="I152" s="1"/>
      <c r="J152" s="1"/>
      <c r="K152" s="1"/>
      <c r="L152" s="1"/>
      <c r="M152" s="34"/>
      <c r="N152" s="33"/>
      <c r="O152" s="1"/>
      <c r="P152" s="14">
        <f t="shared" si="4"/>
        <v>0</v>
      </c>
      <c r="Q152" s="32"/>
      <c r="R152" s="66" t="e">
        <f t="shared" si="5"/>
        <v>#DIV/0!</v>
      </c>
      <c r="S152" s="38"/>
      <c r="T152" s="29"/>
      <c r="U152" s="1"/>
      <c r="V152" s="1"/>
      <c r="W152" s="34"/>
    </row>
    <row r="153" spans="1:23" x14ac:dyDescent="0.25">
      <c r="A153" s="33"/>
      <c r="B153" s="1"/>
      <c r="C153" s="1"/>
      <c r="D153" s="1"/>
      <c r="E153" s="1"/>
      <c r="F153" s="34"/>
      <c r="G153" s="33"/>
      <c r="H153" s="1"/>
      <c r="I153" s="1"/>
      <c r="J153" s="1"/>
      <c r="K153" s="1"/>
      <c r="L153" s="1"/>
      <c r="M153" s="34"/>
      <c r="N153" s="33"/>
      <c r="O153" s="1"/>
      <c r="P153" s="14">
        <f t="shared" si="4"/>
        <v>0</v>
      </c>
      <c r="Q153" s="32"/>
      <c r="R153" s="66" t="e">
        <f t="shared" si="5"/>
        <v>#DIV/0!</v>
      </c>
      <c r="S153" s="38"/>
      <c r="T153" s="29"/>
      <c r="U153" s="1"/>
      <c r="V153" s="1"/>
      <c r="W153" s="34"/>
    </row>
    <row r="154" spans="1:23" x14ac:dyDescent="0.25">
      <c r="A154" s="33"/>
      <c r="B154" s="1"/>
      <c r="C154" s="1"/>
      <c r="D154" s="1"/>
      <c r="E154" s="1"/>
      <c r="F154" s="34"/>
      <c r="G154" s="33"/>
      <c r="H154" s="1"/>
      <c r="I154" s="1"/>
      <c r="J154" s="1"/>
      <c r="K154" s="1"/>
      <c r="L154" s="1"/>
      <c r="M154" s="34"/>
      <c r="N154" s="33"/>
      <c r="O154" s="1"/>
      <c r="P154" s="14">
        <f t="shared" si="4"/>
        <v>0</v>
      </c>
      <c r="Q154" s="32"/>
      <c r="R154" s="66" t="e">
        <f t="shared" si="5"/>
        <v>#DIV/0!</v>
      </c>
      <c r="S154" s="38"/>
      <c r="T154" s="29"/>
      <c r="U154" s="1"/>
      <c r="V154" s="1"/>
      <c r="W154" s="34"/>
    </row>
    <row r="155" spans="1:23" x14ac:dyDescent="0.25">
      <c r="A155" s="33"/>
      <c r="B155" s="1"/>
      <c r="C155" s="1"/>
      <c r="D155" s="1"/>
      <c r="E155" s="1"/>
      <c r="F155" s="34"/>
      <c r="G155" s="33"/>
      <c r="H155" s="1"/>
      <c r="I155" s="1"/>
      <c r="J155" s="1"/>
      <c r="K155" s="1"/>
      <c r="L155" s="1"/>
      <c r="M155" s="34"/>
      <c r="N155" s="33"/>
      <c r="O155" s="1"/>
      <c r="P155" s="14">
        <f t="shared" si="4"/>
        <v>0</v>
      </c>
      <c r="Q155" s="32"/>
      <c r="R155" s="66" t="e">
        <f t="shared" si="5"/>
        <v>#DIV/0!</v>
      </c>
      <c r="S155" s="38"/>
      <c r="T155" s="29"/>
      <c r="U155" s="1"/>
      <c r="V155" s="1"/>
      <c r="W155" s="34"/>
    </row>
    <row r="156" spans="1:23" x14ac:dyDescent="0.25">
      <c r="A156" s="33"/>
      <c r="B156" s="1"/>
      <c r="C156" s="1"/>
      <c r="D156" s="1"/>
      <c r="E156" s="1"/>
      <c r="F156" s="34"/>
      <c r="G156" s="33"/>
      <c r="H156" s="1"/>
      <c r="I156" s="1"/>
      <c r="J156" s="1"/>
      <c r="K156" s="1"/>
      <c r="L156" s="1"/>
      <c r="M156" s="34"/>
      <c r="N156" s="33"/>
      <c r="O156" s="1"/>
      <c r="P156" s="14">
        <f t="shared" si="4"/>
        <v>0</v>
      </c>
      <c r="Q156" s="32"/>
      <c r="R156" s="66" t="e">
        <f t="shared" si="5"/>
        <v>#DIV/0!</v>
      </c>
      <c r="S156" s="38"/>
      <c r="T156" s="29"/>
      <c r="U156" s="1"/>
      <c r="V156" s="1"/>
      <c r="W156" s="34"/>
    </row>
    <row r="157" spans="1:23" x14ac:dyDescent="0.25">
      <c r="A157" s="33"/>
      <c r="B157" s="1"/>
      <c r="C157" s="1"/>
      <c r="D157" s="1"/>
      <c r="E157" s="1"/>
      <c r="F157" s="34"/>
      <c r="G157" s="33"/>
      <c r="H157" s="1"/>
      <c r="I157" s="1"/>
      <c r="J157" s="1"/>
      <c r="K157" s="1"/>
      <c r="L157" s="1"/>
      <c r="M157" s="34"/>
      <c r="N157" s="33"/>
      <c r="O157" s="1"/>
      <c r="P157" s="14">
        <f t="shared" si="4"/>
        <v>0</v>
      </c>
      <c r="Q157" s="32"/>
      <c r="R157" s="66" t="e">
        <f t="shared" si="5"/>
        <v>#DIV/0!</v>
      </c>
      <c r="S157" s="38"/>
      <c r="T157" s="29"/>
      <c r="U157" s="1"/>
      <c r="V157" s="1"/>
      <c r="W157" s="34"/>
    </row>
    <row r="158" spans="1:23" x14ac:dyDescent="0.25">
      <c r="A158" s="33"/>
      <c r="B158" s="1"/>
      <c r="C158" s="1"/>
      <c r="D158" s="1"/>
      <c r="E158" s="1"/>
      <c r="F158" s="34"/>
      <c r="G158" s="33"/>
      <c r="H158" s="1"/>
      <c r="I158" s="1"/>
      <c r="J158" s="1"/>
      <c r="K158" s="1"/>
      <c r="L158" s="1"/>
      <c r="M158" s="34"/>
      <c r="N158" s="33"/>
      <c r="O158" s="1"/>
      <c r="P158" s="14">
        <f t="shared" si="4"/>
        <v>0</v>
      </c>
      <c r="Q158" s="32"/>
      <c r="R158" s="66" t="e">
        <f t="shared" si="5"/>
        <v>#DIV/0!</v>
      </c>
      <c r="S158" s="38"/>
      <c r="T158" s="29"/>
      <c r="U158" s="1"/>
      <c r="V158" s="1"/>
      <c r="W158" s="34"/>
    </row>
    <row r="159" spans="1:23" x14ac:dyDescent="0.25">
      <c r="A159" s="33"/>
      <c r="B159" s="1"/>
      <c r="C159" s="1"/>
      <c r="D159" s="1"/>
      <c r="E159" s="1"/>
      <c r="F159" s="34"/>
      <c r="G159" s="33"/>
      <c r="H159" s="1"/>
      <c r="I159" s="1"/>
      <c r="J159" s="1"/>
      <c r="K159" s="1"/>
      <c r="L159" s="1"/>
      <c r="M159" s="34"/>
      <c r="N159" s="33"/>
      <c r="O159" s="1"/>
      <c r="P159" s="14">
        <f t="shared" si="4"/>
        <v>0</v>
      </c>
      <c r="Q159" s="32"/>
      <c r="R159" s="66" t="e">
        <f t="shared" si="5"/>
        <v>#DIV/0!</v>
      </c>
      <c r="S159" s="38"/>
      <c r="T159" s="29"/>
      <c r="U159" s="1"/>
      <c r="V159" s="1"/>
      <c r="W159" s="34"/>
    </row>
    <row r="160" spans="1:23" x14ac:dyDescent="0.25">
      <c r="A160" s="33"/>
      <c r="B160" s="1"/>
      <c r="C160" s="1"/>
      <c r="D160" s="1"/>
      <c r="E160" s="1"/>
      <c r="F160" s="34"/>
      <c r="G160" s="33"/>
      <c r="H160" s="1"/>
      <c r="I160" s="1"/>
      <c r="J160" s="1"/>
      <c r="K160" s="1"/>
      <c r="L160" s="1"/>
      <c r="M160" s="34"/>
      <c r="N160" s="33"/>
      <c r="O160" s="1"/>
      <c r="P160" s="14">
        <f t="shared" si="4"/>
        <v>0</v>
      </c>
      <c r="Q160" s="32"/>
      <c r="R160" s="66" t="e">
        <f t="shared" si="5"/>
        <v>#DIV/0!</v>
      </c>
      <c r="S160" s="38"/>
      <c r="T160" s="29"/>
      <c r="U160" s="1"/>
      <c r="V160" s="1"/>
      <c r="W160" s="34"/>
    </row>
    <row r="161" spans="1:23" x14ac:dyDescent="0.25">
      <c r="A161" s="33"/>
      <c r="B161" s="1"/>
      <c r="C161" s="1"/>
      <c r="D161" s="1"/>
      <c r="E161" s="1"/>
      <c r="F161" s="34"/>
      <c r="G161" s="33"/>
      <c r="H161" s="1"/>
      <c r="I161" s="1"/>
      <c r="J161" s="1"/>
      <c r="K161" s="1"/>
      <c r="L161" s="1"/>
      <c r="M161" s="34"/>
      <c r="N161" s="33"/>
      <c r="O161" s="1"/>
      <c r="P161" s="14">
        <f t="shared" si="4"/>
        <v>0</v>
      </c>
      <c r="Q161" s="32"/>
      <c r="R161" s="66" t="e">
        <f t="shared" si="5"/>
        <v>#DIV/0!</v>
      </c>
      <c r="S161" s="38"/>
      <c r="T161" s="29"/>
      <c r="U161" s="1"/>
      <c r="V161" s="1"/>
      <c r="W161" s="34"/>
    </row>
    <row r="162" spans="1:23" x14ac:dyDescent="0.25">
      <c r="A162" s="33"/>
      <c r="B162" s="1"/>
      <c r="C162" s="1"/>
      <c r="D162" s="1"/>
      <c r="E162" s="1"/>
      <c r="F162" s="34"/>
      <c r="G162" s="33"/>
      <c r="H162" s="1"/>
      <c r="I162" s="1"/>
      <c r="J162" s="1"/>
      <c r="K162" s="1"/>
      <c r="L162" s="1"/>
      <c r="M162" s="34"/>
      <c r="N162" s="33"/>
      <c r="O162" s="1"/>
      <c r="P162" s="14">
        <f t="shared" si="4"/>
        <v>0</v>
      </c>
      <c r="Q162" s="32"/>
      <c r="R162" s="66" t="e">
        <f t="shared" si="5"/>
        <v>#DIV/0!</v>
      </c>
      <c r="S162" s="38"/>
      <c r="T162" s="29"/>
      <c r="U162" s="1"/>
      <c r="V162" s="1"/>
      <c r="W162" s="34"/>
    </row>
    <row r="163" spans="1:23" x14ac:dyDescent="0.25">
      <c r="A163" s="33"/>
      <c r="B163" s="1"/>
      <c r="C163" s="1"/>
      <c r="D163" s="1"/>
      <c r="E163" s="1"/>
      <c r="F163" s="34"/>
      <c r="G163" s="33"/>
      <c r="H163" s="1"/>
      <c r="I163" s="1"/>
      <c r="J163" s="1"/>
      <c r="K163" s="1"/>
      <c r="L163" s="1"/>
      <c r="M163" s="34"/>
      <c r="N163" s="33"/>
      <c r="O163" s="1"/>
      <c r="P163" s="14">
        <f t="shared" si="4"/>
        <v>0</v>
      </c>
      <c r="Q163" s="32"/>
      <c r="R163" s="66" t="e">
        <f t="shared" si="5"/>
        <v>#DIV/0!</v>
      </c>
      <c r="S163" s="38"/>
      <c r="T163" s="29"/>
      <c r="U163" s="1"/>
      <c r="V163" s="1"/>
      <c r="W163" s="34"/>
    </row>
    <row r="164" spans="1:23" x14ac:dyDescent="0.25">
      <c r="A164" s="33"/>
      <c r="B164" s="1"/>
      <c r="C164" s="1"/>
      <c r="D164" s="1"/>
      <c r="E164" s="1"/>
      <c r="F164" s="34"/>
      <c r="G164" s="33"/>
      <c r="H164" s="1"/>
      <c r="I164" s="1"/>
      <c r="J164" s="1"/>
      <c r="K164" s="1"/>
      <c r="L164" s="1"/>
      <c r="M164" s="34"/>
      <c r="N164" s="33"/>
      <c r="O164" s="1"/>
      <c r="P164" s="14">
        <f t="shared" si="4"/>
        <v>0</v>
      </c>
      <c r="Q164" s="32"/>
      <c r="R164" s="66" t="e">
        <f t="shared" si="5"/>
        <v>#DIV/0!</v>
      </c>
      <c r="S164" s="38"/>
      <c r="T164" s="29"/>
      <c r="U164" s="1"/>
      <c r="V164" s="1"/>
      <c r="W164" s="34"/>
    </row>
    <row r="165" spans="1:23" x14ac:dyDescent="0.25">
      <c r="A165" s="33"/>
      <c r="B165" s="1"/>
      <c r="C165" s="1"/>
      <c r="D165" s="1"/>
      <c r="E165" s="1"/>
      <c r="F165" s="34"/>
      <c r="G165" s="33"/>
      <c r="H165" s="1"/>
      <c r="I165" s="1"/>
      <c r="J165" s="1"/>
      <c r="K165" s="1"/>
      <c r="L165" s="1"/>
      <c r="M165" s="34"/>
      <c r="N165" s="33"/>
      <c r="O165" s="1"/>
      <c r="P165" s="14">
        <f t="shared" si="4"/>
        <v>0</v>
      </c>
      <c r="Q165" s="32"/>
      <c r="R165" s="66" t="e">
        <f t="shared" si="5"/>
        <v>#DIV/0!</v>
      </c>
      <c r="S165" s="38"/>
      <c r="T165" s="29"/>
      <c r="U165" s="1"/>
      <c r="V165" s="1"/>
      <c r="W165" s="34"/>
    </row>
    <row r="166" spans="1:23" x14ac:dyDescent="0.25">
      <c r="A166" s="33"/>
      <c r="B166" s="1"/>
      <c r="C166" s="1"/>
      <c r="D166" s="1"/>
      <c r="E166" s="1"/>
      <c r="F166" s="34"/>
      <c r="G166" s="33"/>
      <c r="H166" s="1"/>
      <c r="I166" s="1"/>
      <c r="J166" s="1"/>
      <c r="K166" s="1"/>
      <c r="L166" s="1"/>
      <c r="M166" s="34"/>
      <c r="N166" s="33"/>
      <c r="O166" s="1"/>
      <c r="P166" s="14">
        <f t="shared" si="4"/>
        <v>0</v>
      </c>
      <c r="Q166" s="32"/>
      <c r="R166" s="66" t="e">
        <f t="shared" si="5"/>
        <v>#DIV/0!</v>
      </c>
      <c r="S166" s="38"/>
      <c r="T166" s="29"/>
      <c r="U166" s="1"/>
      <c r="V166" s="1"/>
      <c r="W166" s="34"/>
    </row>
    <row r="167" spans="1:23" x14ac:dyDescent="0.25">
      <c r="A167" s="33"/>
      <c r="B167" s="1"/>
      <c r="C167" s="1"/>
      <c r="D167" s="1"/>
      <c r="E167" s="1"/>
      <c r="F167" s="34"/>
      <c r="G167" s="33"/>
      <c r="H167" s="1"/>
      <c r="I167" s="1"/>
      <c r="J167" s="1"/>
      <c r="K167" s="1"/>
      <c r="L167" s="1"/>
      <c r="M167" s="34"/>
      <c r="N167" s="33"/>
      <c r="O167" s="1"/>
      <c r="P167" s="14">
        <f t="shared" si="4"/>
        <v>0</v>
      </c>
      <c r="Q167" s="32"/>
      <c r="R167" s="66" t="e">
        <f t="shared" si="5"/>
        <v>#DIV/0!</v>
      </c>
      <c r="S167" s="38"/>
      <c r="T167" s="29"/>
      <c r="U167" s="1"/>
      <c r="V167" s="1"/>
      <c r="W167" s="34"/>
    </row>
    <row r="168" spans="1:23" x14ac:dyDescent="0.25">
      <c r="A168" s="33"/>
      <c r="B168" s="1"/>
      <c r="C168" s="1"/>
      <c r="D168" s="1"/>
      <c r="E168" s="1"/>
      <c r="F168" s="34"/>
      <c r="G168" s="33"/>
      <c r="H168" s="1"/>
      <c r="I168" s="1"/>
      <c r="J168" s="1"/>
      <c r="K168" s="1"/>
      <c r="L168" s="1"/>
      <c r="M168" s="34"/>
      <c r="N168" s="33"/>
      <c r="O168" s="1"/>
      <c r="P168" s="14">
        <f t="shared" si="4"/>
        <v>0</v>
      </c>
      <c r="Q168" s="32"/>
      <c r="R168" s="66" t="e">
        <f t="shared" si="5"/>
        <v>#DIV/0!</v>
      </c>
      <c r="S168" s="38"/>
      <c r="T168" s="29"/>
      <c r="U168" s="1"/>
      <c r="V168" s="1"/>
      <c r="W168" s="34"/>
    </row>
    <row r="169" spans="1:23" x14ac:dyDescent="0.25">
      <c r="A169" s="33"/>
      <c r="B169" s="1"/>
      <c r="C169" s="1"/>
      <c r="D169" s="1"/>
      <c r="E169" s="1"/>
      <c r="F169" s="34"/>
      <c r="G169" s="33"/>
      <c r="H169" s="1"/>
      <c r="I169" s="1"/>
      <c r="J169" s="1"/>
      <c r="K169" s="1"/>
      <c r="L169" s="1"/>
      <c r="M169" s="34"/>
      <c r="N169" s="33"/>
      <c r="O169" s="1"/>
      <c r="P169" s="14">
        <f t="shared" si="4"/>
        <v>0</v>
      </c>
      <c r="Q169" s="32"/>
      <c r="R169" s="66" t="e">
        <f t="shared" si="5"/>
        <v>#DIV/0!</v>
      </c>
      <c r="S169" s="38"/>
      <c r="T169" s="29"/>
      <c r="U169" s="1"/>
      <c r="V169" s="1"/>
      <c r="W169" s="34"/>
    </row>
    <row r="170" spans="1:23" x14ac:dyDescent="0.25">
      <c r="A170" s="33"/>
      <c r="B170" s="1"/>
      <c r="C170" s="1"/>
      <c r="D170" s="1"/>
      <c r="E170" s="1"/>
      <c r="F170" s="34"/>
      <c r="G170" s="33"/>
      <c r="H170" s="1"/>
      <c r="I170" s="1"/>
      <c r="J170" s="1"/>
      <c r="K170" s="1"/>
      <c r="L170" s="1"/>
      <c r="M170" s="34"/>
      <c r="N170" s="33"/>
      <c r="O170" s="1"/>
      <c r="P170" s="14">
        <f t="shared" si="4"/>
        <v>0</v>
      </c>
      <c r="Q170" s="32"/>
      <c r="R170" s="66" t="e">
        <f t="shared" si="5"/>
        <v>#DIV/0!</v>
      </c>
      <c r="S170" s="38"/>
      <c r="T170" s="29"/>
      <c r="U170" s="1"/>
      <c r="V170" s="1"/>
      <c r="W170" s="34"/>
    </row>
    <row r="171" spans="1:23" x14ac:dyDescent="0.25">
      <c r="A171" s="33"/>
      <c r="B171" s="1"/>
      <c r="C171" s="1"/>
      <c r="D171" s="1"/>
      <c r="E171" s="1"/>
      <c r="F171" s="34"/>
      <c r="G171" s="33"/>
      <c r="H171" s="1"/>
      <c r="I171" s="1"/>
      <c r="J171" s="1"/>
      <c r="K171" s="1"/>
      <c r="L171" s="1"/>
      <c r="M171" s="34"/>
      <c r="N171" s="33"/>
      <c r="O171" s="1"/>
      <c r="P171" s="14">
        <f t="shared" si="4"/>
        <v>0</v>
      </c>
      <c r="Q171" s="32"/>
      <c r="R171" s="66" t="e">
        <f t="shared" si="5"/>
        <v>#DIV/0!</v>
      </c>
      <c r="S171" s="38"/>
      <c r="T171" s="29"/>
      <c r="U171" s="1"/>
      <c r="V171" s="1"/>
      <c r="W171" s="34"/>
    </row>
    <row r="172" spans="1:23" x14ac:dyDescent="0.25">
      <c r="A172" s="33"/>
      <c r="B172" s="1"/>
      <c r="C172" s="1"/>
      <c r="D172" s="1"/>
      <c r="E172" s="1"/>
      <c r="F172" s="34"/>
      <c r="G172" s="33"/>
      <c r="H172" s="1"/>
      <c r="I172" s="1"/>
      <c r="J172" s="1"/>
      <c r="K172" s="1"/>
      <c r="L172" s="1"/>
      <c r="M172" s="34"/>
      <c r="N172" s="33"/>
      <c r="O172" s="1"/>
      <c r="P172" s="14">
        <f t="shared" si="4"/>
        <v>0</v>
      </c>
      <c r="Q172" s="32"/>
      <c r="R172" s="66" t="e">
        <f t="shared" si="5"/>
        <v>#DIV/0!</v>
      </c>
      <c r="S172" s="38"/>
      <c r="T172" s="29"/>
      <c r="U172" s="1"/>
      <c r="V172" s="1"/>
      <c r="W172" s="34"/>
    </row>
    <row r="173" spans="1:23" x14ac:dyDescent="0.25">
      <c r="A173" s="33"/>
      <c r="B173" s="1"/>
      <c r="C173" s="1"/>
      <c r="D173" s="1"/>
      <c r="E173" s="1"/>
      <c r="F173" s="34"/>
      <c r="G173" s="33"/>
      <c r="H173" s="1"/>
      <c r="I173" s="1"/>
      <c r="J173" s="1"/>
      <c r="K173" s="1"/>
      <c r="L173" s="1"/>
      <c r="M173" s="34"/>
      <c r="N173" s="33"/>
      <c r="O173" s="1"/>
      <c r="P173" s="14">
        <f t="shared" si="4"/>
        <v>0</v>
      </c>
      <c r="Q173" s="32"/>
      <c r="R173" s="66" t="e">
        <f t="shared" si="5"/>
        <v>#DIV/0!</v>
      </c>
      <c r="S173" s="38"/>
      <c r="T173" s="29"/>
      <c r="U173" s="1"/>
      <c r="V173" s="1"/>
      <c r="W173" s="34"/>
    </row>
    <row r="174" spans="1:23" x14ac:dyDescent="0.25">
      <c r="A174" s="33"/>
      <c r="B174" s="1"/>
      <c r="C174" s="1"/>
      <c r="D174" s="1"/>
      <c r="E174" s="1"/>
      <c r="F174" s="34"/>
      <c r="G174" s="33"/>
      <c r="H174" s="1"/>
      <c r="I174" s="1"/>
      <c r="J174" s="1"/>
      <c r="K174" s="1"/>
      <c r="L174" s="1"/>
      <c r="M174" s="34"/>
      <c r="N174" s="33"/>
      <c r="O174" s="1"/>
      <c r="P174" s="14">
        <f t="shared" si="4"/>
        <v>0</v>
      </c>
      <c r="Q174" s="32"/>
      <c r="R174" s="66" t="e">
        <f t="shared" si="5"/>
        <v>#DIV/0!</v>
      </c>
      <c r="S174" s="38"/>
      <c r="T174" s="29"/>
      <c r="U174" s="1"/>
      <c r="V174" s="1"/>
      <c r="W174" s="34"/>
    </row>
    <row r="175" spans="1:23" x14ac:dyDescent="0.25">
      <c r="A175" s="33"/>
      <c r="B175" s="1"/>
      <c r="C175" s="1"/>
      <c r="D175" s="1"/>
      <c r="E175" s="1"/>
      <c r="F175" s="34"/>
      <c r="G175" s="33"/>
      <c r="H175" s="1"/>
      <c r="I175" s="1"/>
      <c r="J175" s="1"/>
      <c r="K175" s="1"/>
      <c r="L175" s="1"/>
      <c r="M175" s="34"/>
      <c r="N175" s="33"/>
      <c r="O175" s="1"/>
      <c r="P175" s="14">
        <f t="shared" si="4"/>
        <v>0</v>
      </c>
      <c r="Q175" s="32"/>
      <c r="R175" s="66" t="e">
        <f t="shared" si="5"/>
        <v>#DIV/0!</v>
      </c>
      <c r="S175" s="38"/>
      <c r="T175" s="29"/>
      <c r="U175" s="1"/>
      <c r="V175" s="1"/>
      <c r="W175" s="34"/>
    </row>
    <row r="176" spans="1:23" x14ac:dyDescent="0.25">
      <c r="A176" s="33"/>
      <c r="B176" s="1"/>
      <c r="C176" s="1"/>
      <c r="D176" s="1"/>
      <c r="E176" s="1"/>
      <c r="F176" s="34"/>
      <c r="G176" s="33"/>
      <c r="H176" s="1"/>
      <c r="I176" s="1"/>
      <c r="J176" s="1"/>
      <c r="K176" s="1"/>
      <c r="L176" s="1"/>
      <c r="M176" s="34"/>
      <c r="N176" s="33"/>
      <c r="O176" s="1"/>
      <c r="P176" s="14">
        <f t="shared" si="4"/>
        <v>0</v>
      </c>
      <c r="Q176" s="32"/>
      <c r="R176" s="66" t="e">
        <f t="shared" si="5"/>
        <v>#DIV/0!</v>
      </c>
      <c r="S176" s="38"/>
      <c r="T176" s="29"/>
      <c r="U176" s="1"/>
      <c r="V176" s="1"/>
      <c r="W176" s="34"/>
    </row>
    <row r="177" spans="1:23" x14ac:dyDescent="0.25">
      <c r="A177" s="33"/>
      <c r="B177" s="1"/>
      <c r="C177" s="1"/>
      <c r="D177" s="1"/>
      <c r="E177" s="1"/>
      <c r="F177" s="34"/>
      <c r="G177" s="33"/>
      <c r="H177" s="1"/>
      <c r="I177" s="1"/>
      <c r="J177" s="1"/>
      <c r="K177" s="1"/>
      <c r="L177" s="1"/>
      <c r="M177" s="34"/>
      <c r="N177" s="33"/>
      <c r="O177" s="1"/>
      <c r="P177" s="14">
        <f t="shared" si="4"/>
        <v>0</v>
      </c>
      <c r="Q177" s="32"/>
      <c r="R177" s="66" t="e">
        <f t="shared" si="5"/>
        <v>#DIV/0!</v>
      </c>
      <c r="S177" s="38"/>
      <c r="T177" s="29"/>
      <c r="U177" s="1"/>
      <c r="V177" s="1"/>
      <c r="W177" s="34"/>
    </row>
    <row r="178" spans="1:23" x14ac:dyDescent="0.25">
      <c r="A178" s="33"/>
      <c r="B178" s="1"/>
      <c r="C178" s="1"/>
      <c r="D178" s="1"/>
      <c r="E178" s="1"/>
      <c r="F178" s="34"/>
      <c r="G178" s="33"/>
      <c r="H178" s="1"/>
      <c r="I178" s="1"/>
      <c r="J178" s="1"/>
      <c r="K178" s="1"/>
      <c r="L178" s="1"/>
      <c r="M178" s="34"/>
      <c r="N178" s="33"/>
      <c r="O178" s="1"/>
      <c r="P178" s="14">
        <f t="shared" si="4"/>
        <v>0</v>
      </c>
      <c r="Q178" s="32"/>
      <c r="R178" s="66" t="e">
        <f t="shared" si="5"/>
        <v>#DIV/0!</v>
      </c>
      <c r="S178" s="38"/>
      <c r="T178" s="29"/>
      <c r="U178" s="1"/>
      <c r="V178" s="1"/>
      <c r="W178" s="34"/>
    </row>
    <row r="179" spans="1:23" x14ac:dyDescent="0.25">
      <c r="A179" s="33"/>
      <c r="B179" s="1"/>
      <c r="C179" s="1"/>
      <c r="D179" s="1"/>
      <c r="E179" s="1"/>
      <c r="F179" s="34"/>
      <c r="G179" s="33"/>
      <c r="H179" s="1"/>
      <c r="I179" s="1"/>
      <c r="J179" s="1"/>
      <c r="K179" s="1"/>
      <c r="L179" s="1"/>
      <c r="M179" s="34"/>
      <c r="N179" s="33"/>
      <c r="O179" s="1"/>
      <c r="P179" s="14">
        <f t="shared" si="4"/>
        <v>0</v>
      </c>
      <c r="Q179" s="32"/>
      <c r="R179" s="66" t="e">
        <f t="shared" si="5"/>
        <v>#DIV/0!</v>
      </c>
      <c r="S179" s="38"/>
      <c r="T179" s="29"/>
      <c r="U179" s="1"/>
      <c r="V179" s="1"/>
      <c r="W179" s="34"/>
    </row>
    <row r="180" spans="1:23" x14ac:dyDescent="0.25">
      <c r="A180" s="33"/>
      <c r="B180" s="1"/>
      <c r="C180" s="1"/>
      <c r="D180" s="1"/>
      <c r="E180" s="1"/>
      <c r="F180" s="34"/>
      <c r="G180" s="33"/>
      <c r="H180" s="1"/>
      <c r="I180" s="1"/>
      <c r="J180" s="1"/>
      <c r="K180" s="1"/>
      <c r="L180" s="1"/>
      <c r="M180" s="34"/>
      <c r="N180" s="33"/>
      <c r="O180" s="1"/>
      <c r="P180" s="14">
        <f t="shared" si="4"/>
        <v>0</v>
      </c>
      <c r="Q180" s="32"/>
      <c r="R180" s="66" t="e">
        <f t="shared" si="5"/>
        <v>#DIV/0!</v>
      </c>
      <c r="S180" s="38"/>
      <c r="T180" s="29"/>
      <c r="U180" s="1"/>
      <c r="V180" s="1"/>
      <c r="W180" s="34"/>
    </row>
    <row r="181" spans="1:23" x14ac:dyDescent="0.25">
      <c r="A181" s="33"/>
      <c r="B181" s="1"/>
      <c r="C181" s="1"/>
      <c r="D181" s="1"/>
      <c r="E181" s="1"/>
      <c r="F181" s="34"/>
      <c r="G181" s="33"/>
      <c r="H181" s="1"/>
      <c r="I181" s="1"/>
      <c r="J181" s="1"/>
      <c r="K181" s="1"/>
      <c r="L181" s="1"/>
      <c r="M181" s="34"/>
      <c r="N181" s="33"/>
      <c r="O181" s="1"/>
      <c r="P181" s="14">
        <f t="shared" si="4"/>
        <v>0</v>
      </c>
      <c r="Q181" s="32"/>
      <c r="R181" s="66" t="e">
        <f t="shared" si="5"/>
        <v>#DIV/0!</v>
      </c>
      <c r="S181" s="38"/>
      <c r="T181" s="29"/>
      <c r="U181" s="1"/>
      <c r="V181" s="1"/>
      <c r="W181" s="34"/>
    </row>
    <row r="182" spans="1:23" x14ac:dyDescent="0.25">
      <c r="A182" s="33"/>
      <c r="B182" s="1"/>
      <c r="C182" s="1"/>
      <c r="D182" s="1"/>
      <c r="E182" s="1"/>
      <c r="F182" s="34"/>
      <c r="G182" s="33"/>
      <c r="H182" s="1"/>
      <c r="I182" s="1"/>
      <c r="J182" s="1"/>
      <c r="K182" s="1"/>
      <c r="L182" s="1"/>
      <c r="M182" s="34"/>
      <c r="N182" s="33"/>
      <c r="O182" s="1"/>
      <c r="P182" s="14">
        <f t="shared" si="4"/>
        <v>0</v>
      </c>
      <c r="Q182" s="32"/>
      <c r="R182" s="66" t="e">
        <f t="shared" si="5"/>
        <v>#DIV/0!</v>
      </c>
      <c r="S182" s="38"/>
      <c r="T182" s="29"/>
      <c r="U182" s="1"/>
      <c r="V182" s="1"/>
      <c r="W182" s="34"/>
    </row>
    <row r="183" spans="1:23" x14ac:dyDescent="0.25">
      <c r="A183" s="33"/>
      <c r="B183" s="1"/>
      <c r="C183" s="1"/>
      <c r="D183" s="1"/>
      <c r="E183" s="1"/>
      <c r="F183" s="34"/>
      <c r="G183" s="33"/>
      <c r="H183" s="1"/>
      <c r="I183" s="1"/>
      <c r="J183" s="1"/>
      <c r="K183" s="1"/>
      <c r="L183" s="1"/>
      <c r="M183" s="34"/>
      <c r="N183" s="33"/>
      <c r="O183" s="1"/>
      <c r="P183" s="14">
        <f t="shared" si="4"/>
        <v>0</v>
      </c>
      <c r="Q183" s="32"/>
      <c r="R183" s="66" t="e">
        <f t="shared" si="5"/>
        <v>#DIV/0!</v>
      </c>
      <c r="S183" s="38"/>
      <c r="T183" s="29"/>
      <c r="U183" s="1"/>
      <c r="V183" s="1"/>
      <c r="W183" s="34"/>
    </row>
    <row r="184" spans="1:23" x14ac:dyDescent="0.25">
      <c r="A184" s="33"/>
      <c r="B184" s="1"/>
      <c r="C184" s="1"/>
      <c r="D184" s="1"/>
      <c r="E184" s="1"/>
      <c r="F184" s="34"/>
      <c r="G184" s="33"/>
      <c r="H184" s="1"/>
      <c r="I184" s="1"/>
      <c r="J184" s="1"/>
      <c r="K184" s="1"/>
      <c r="L184" s="1"/>
      <c r="M184" s="34"/>
      <c r="N184" s="33"/>
      <c r="O184" s="1"/>
      <c r="P184" s="14">
        <f t="shared" si="4"/>
        <v>0</v>
      </c>
      <c r="Q184" s="32"/>
      <c r="R184" s="66" t="e">
        <f t="shared" si="5"/>
        <v>#DIV/0!</v>
      </c>
      <c r="S184" s="38"/>
      <c r="T184" s="29"/>
      <c r="U184" s="1"/>
      <c r="V184" s="1"/>
      <c r="W184" s="34"/>
    </row>
    <row r="185" spans="1:23" x14ac:dyDescent="0.25">
      <c r="A185" s="33"/>
      <c r="B185" s="1"/>
      <c r="C185" s="1"/>
      <c r="D185" s="1"/>
      <c r="E185" s="1"/>
      <c r="F185" s="34"/>
      <c r="G185" s="33"/>
      <c r="H185" s="1"/>
      <c r="I185" s="1"/>
      <c r="J185" s="1"/>
      <c r="K185" s="1"/>
      <c r="L185" s="1"/>
      <c r="M185" s="34"/>
      <c r="N185" s="33"/>
      <c r="O185" s="1"/>
      <c r="P185" s="14">
        <f t="shared" si="4"/>
        <v>0</v>
      </c>
      <c r="Q185" s="32"/>
      <c r="R185" s="66" t="e">
        <f t="shared" si="5"/>
        <v>#DIV/0!</v>
      </c>
      <c r="S185" s="38"/>
      <c r="T185" s="29"/>
      <c r="U185" s="1"/>
      <c r="V185" s="1"/>
      <c r="W185" s="34"/>
    </row>
    <row r="186" spans="1:23" x14ac:dyDescent="0.25">
      <c r="A186" s="33"/>
      <c r="B186" s="1"/>
      <c r="C186" s="1"/>
      <c r="D186" s="1"/>
      <c r="E186" s="1"/>
      <c r="F186" s="34"/>
      <c r="G186" s="33"/>
      <c r="H186" s="1"/>
      <c r="I186" s="1"/>
      <c r="J186" s="1"/>
      <c r="K186" s="1"/>
      <c r="L186" s="1"/>
      <c r="M186" s="34"/>
      <c r="N186" s="33"/>
      <c r="O186" s="1"/>
      <c r="P186" s="14">
        <f t="shared" si="4"/>
        <v>0</v>
      </c>
      <c r="Q186" s="32"/>
      <c r="R186" s="66" t="e">
        <f t="shared" si="5"/>
        <v>#DIV/0!</v>
      </c>
      <c r="S186" s="38"/>
      <c r="T186" s="29"/>
      <c r="U186" s="1"/>
      <c r="V186" s="1"/>
      <c r="W186" s="34"/>
    </row>
    <row r="187" spans="1:23" x14ac:dyDescent="0.25">
      <c r="A187" s="33"/>
      <c r="B187" s="1"/>
      <c r="C187" s="1"/>
      <c r="D187" s="1"/>
      <c r="E187" s="1"/>
      <c r="F187" s="34"/>
      <c r="G187" s="33"/>
      <c r="H187" s="1"/>
      <c r="I187" s="1"/>
      <c r="J187" s="1"/>
      <c r="K187" s="1"/>
      <c r="L187" s="1"/>
      <c r="M187" s="34"/>
      <c r="N187" s="33"/>
      <c r="O187" s="1"/>
      <c r="P187" s="14">
        <f t="shared" si="4"/>
        <v>0</v>
      </c>
      <c r="Q187" s="32"/>
      <c r="R187" s="66" t="e">
        <f t="shared" si="5"/>
        <v>#DIV/0!</v>
      </c>
      <c r="S187" s="38"/>
      <c r="T187" s="29"/>
      <c r="U187" s="1"/>
      <c r="V187" s="1"/>
      <c r="W187" s="34"/>
    </row>
    <row r="188" spans="1:23" x14ac:dyDescent="0.25">
      <c r="A188" s="33"/>
      <c r="B188" s="1"/>
      <c r="C188" s="1"/>
      <c r="D188" s="1"/>
      <c r="E188" s="1"/>
      <c r="F188" s="34"/>
      <c r="G188" s="33"/>
      <c r="H188" s="1"/>
      <c r="I188" s="1"/>
      <c r="J188" s="1"/>
      <c r="K188" s="1"/>
      <c r="L188" s="1"/>
      <c r="M188" s="34"/>
      <c r="N188" s="33"/>
      <c r="O188" s="1"/>
      <c r="P188" s="14">
        <f t="shared" si="4"/>
        <v>0</v>
      </c>
      <c r="Q188" s="32"/>
      <c r="R188" s="66" t="e">
        <f t="shared" si="5"/>
        <v>#DIV/0!</v>
      </c>
      <c r="S188" s="38"/>
      <c r="T188" s="29"/>
      <c r="U188" s="1"/>
      <c r="V188" s="1"/>
      <c r="W188" s="34"/>
    </row>
    <row r="189" spans="1:23" x14ac:dyDescent="0.25">
      <c r="A189" s="33"/>
      <c r="B189" s="1"/>
      <c r="C189" s="1"/>
      <c r="D189" s="1"/>
      <c r="E189" s="1"/>
      <c r="F189" s="34"/>
      <c r="G189" s="33"/>
      <c r="H189" s="1"/>
      <c r="I189" s="1"/>
      <c r="J189" s="1"/>
      <c r="K189" s="1"/>
      <c r="L189" s="1"/>
      <c r="M189" s="34"/>
      <c r="N189" s="33"/>
      <c r="O189" s="1"/>
      <c r="P189" s="14">
        <f t="shared" si="4"/>
        <v>0</v>
      </c>
      <c r="Q189" s="32"/>
      <c r="R189" s="66" t="e">
        <f t="shared" si="5"/>
        <v>#DIV/0!</v>
      </c>
      <c r="S189" s="38"/>
      <c r="T189" s="29"/>
      <c r="U189" s="1"/>
      <c r="V189" s="1"/>
      <c r="W189" s="34"/>
    </row>
    <row r="190" spans="1:23" x14ac:dyDescent="0.25">
      <c r="A190" s="33"/>
      <c r="B190" s="1"/>
      <c r="C190" s="1"/>
      <c r="D190" s="1"/>
      <c r="E190" s="1"/>
      <c r="F190" s="34"/>
      <c r="G190" s="33"/>
      <c r="H190" s="1"/>
      <c r="I190" s="1"/>
      <c r="J190" s="1"/>
      <c r="K190" s="1"/>
      <c r="L190" s="1"/>
      <c r="M190" s="34"/>
      <c r="N190" s="33"/>
      <c r="O190" s="1"/>
      <c r="P190" s="14">
        <f t="shared" si="4"/>
        <v>0</v>
      </c>
      <c r="Q190" s="32"/>
      <c r="R190" s="66" t="e">
        <f t="shared" si="5"/>
        <v>#DIV/0!</v>
      </c>
      <c r="S190" s="38"/>
      <c r="T190" s="29"/>
      <c r="U190" s="1"/>
      <c r="V190" s="1"/>
      <c r="W190" s="34"/>
    </row>
    <row r="191" spans="1:23" x14ac:dyDescent="0.25">
      <c r="A191" s="33"/>
      <c r="B191" s="1"/>
      <c r="C191" s="1"/>
      <c r="D191" s="1"/>
      <c r="E191" s="1"/>
      <c r="F191" s="34"/>
      <c r="G191" s="33"/>
      <c r="H191" s="1"/>
      <c r="I191" s="1"/>
      <c r="J191" s="1"/>
      <c r="K191" s="1"/>
      <c r="L191" s="1"/>
      <c r="M191" s="34"/>
      <c r="N191" s="33"/>
      <c r="O191" s="1"/>
      <c r="P191" s="14">
        <f t="shared" si="4"/>
        <v>0</v>
      </c>
      <c r="Q191" s="32"/>
      <c r="R191" s="66" t="e">
        <f t="shared" si="5"/>
        <v>#DIV/0!</v>
      </c>
      <c r="S191" s="38"/>
      <c r="T191" s="29"/>
      <c r="U191" s="1"/>
      <c r="V191" s="1"/>
      <c r="W191" s="34"/>
    </row>
    <row r="192" spans="1:23" x14ac:dyDescent="0.25">
      <c r="A192" s="33"/>
      <c r="B192" s="1"/>
      <c r="C192" s="1"/>
      <c r="D192" s="1"/>
      <c r="E192" s="1"/>
      <c r="F192" s="34"/>
      <c r="G192" s="33"/>
      <c r="H192" s="1"/>
      <c r="I192" s="1"/>
      <c r="J192" s="1"/>
      <c r="K192" s="1"/>
      <c r="L192" s="1"/>
      <c r="M192" s="34"/>
      <c r="N192" s="33"/>
      <c r="O192" s="1"/>
      <c r="P192" s="14">
        <f t="shared" si="4"/>
        <v>0</v>
      </c>
      <c r="Q192" s="32"/>
      <c r="R192" s="66" t="e">
        <f t="shared" si="5"/>
        <v>#DIV/0!</v>
      </c>
      <c r="S192" s="38"/>
      <c r="T192" s="29"/>
      <c r="U192" s="1"/>
      <c r="V192" s="1"/>
      <c r="W192" s="34"/>
    </row>
    <row r="193" spans="1:23" x14ac:dyDescent="0.25">
      <c r="A193" s="33"/>
      <c r="B193" s="1"/>
      <c r="C193" s="1"/>
      <c r="D193" s="1"/>
      <c r="E193" s="1"/>
      <c r="F193" s="34"/>
      <c r="G193" s="33"/>
      <c r="H193" s="1"/>
      <c r="I193" s="1"/>
      <c r="J193" s="1"/>
      <c r="K193" s="1"/>
      <c r="L193" s="1"/>
      <c r="M193" s="34"/>
      <c r="N193" s="33"/>
      <c r="O193" s="1"/>
      <c r="P193" s="14">
        <f t="shared" si="4"/>
        <v>0</v>
      </c>
      <c r="Q193" s="32"/>
      <c r="R193" s="66" t="e">
        <f t="shared" si="5"/>
        <v>#DIV/0!</v>
      </c>
      <c r="S193" s="38"/>
      <c r="T193" s="29"/>
      <c r="U193" s="1"/>
      <c r="V193" s="1"/>
      <c r="W193" s="34"/>
    </row>
    <row r="194" spans="1:23" x14ac:dyDescent="0.25">
      <c r="A194" s="33"/>
      <c r="B194" s="1"/>
      <c r="C194" s="1"/>
      <c r="D194" s="1"/>
      <c r="E194" s="1"/>
      <c r="F194" s="34"/>
      <c r="G194" s="33"/>
      <c r="H194" s="1"/>
      <c r="I194" s="1"/>
      <c r="J194" s="1"/>
      <c r="K194" s="1"/>
      <c r="L194" s="1"/>
      <c r="M194" s="34"/>
      <c r="N194" s="33"/>
      <c r="O194" s="1"/>
      <c r="P194" s="14">
        <f t="shared" si="4"/>
        <v>0</v>
      </c>
      <c r="Q194" s="32"/>
      <c r="R194" s="66" t="e">
        <f t="shared" si="5"/>
        <v>#DIV/0!</v>
      </c>
      <c r="S194" s="38"/>
      <c r="T194" s="29"/>
      <c r="U194" s="1"/>
      <c r="V194" s="1"/>
      <c r="W194" s="34"/>
    </row>
    <row r="195" spans="1:23" x14ac:dyDescent="0.25">
      <c r="A195" s="33"/>
      <c r="B195" s="1"/>
      <c r="C195" s="1"/>
      <c r="D195" s="1"/>
      <c r="E195" s="1"/>
      <c r="F195" s="34"/>
      <c r="G195" s="33"/>
      <c r="H195" s="1"/>
      <c r="I195" s="1"/>
      <c r="J195" s="1"/>
      <c r="K195" s="1"/>
      <c r="L195" s="1"/>
      <c r="M195" s="34"/>
      <c r="N195" s="33"/>
      <c r="O195" s="1"/>
      <c r="P195" s="14">
        <f t="shared" si="4"/>
        <v>0</v>
      </c>
      <c r="Q195" s="32"/>
      <c r="R195" s="66" t="e">
        <f t="shared" si="5"/>
        <v>#DIV/0!</v>
      </c>
      <c r="S195" s="38"/>
      <c r="T195" s="29"/>
      <c r="U195" s="1"/>
      <c r="V195" s="1"/>
      <c r="W195" s="34"/>
    </row>
    <row r="196" spans="1:23" x14ac:dyDescent="0.25">
      <c r="A196" s="33"/>
      <c r="B196" s="1"/>
      <c r="C196" s="1"/>
      <c r="D196" s="1"/>
      <c r="E196" s="1"/>
      <c r="F196" s="34"/>
      <c r="G196" s="33"/>
      <c r="H196" s="1"/>
      <c r="I196" s="1"/>
      <c r="J196" s="1"/>
      <c r="K196" s="1"/>
      <c r="L196" s="1"/>
      <c r="M196" s="34"/>
      <c r="N196" s="33"/>
      <c r="O196" s="1"/>
      <c r="P196" s="14">
        <f t="shared" si="4"/>
        <v>0</v>
      </c>
      <c r="Q196" s="32"/>
      <c r="R196" s="66" t="e">
        <f t="shared" si="5"/>
        <v>#DIV/0!</v>
      </c>
      <c r="S196" s="38"/>
      <c r="T196" s="29"/>
      <c r="U196" s="1"/>
      <c r="V196" s="1"/>
      <c r="W196" s="34"/>
    </row>
    <row r="197" spans="1:23" x14ac:dyDescent="0.25">
      <c r="A197" s="33"/>
      <c r="B197" s="1"/>
      <c r="C197" s="1"/>
      <c r="D197" s="1"/>
      <c r="E197" s="1"/>
      <c r="F197" s="34"/>
      <c r="G197" s="33"/>
      <c r="H197" s="1"/>
      <c r="I197" s="1"/>
      <c r="J197" s="1"/>
      <c r="K197" s="1"/>
      <c r="L197" s="1"/>
      <c r="M197" s="34"/>
      <c r="N197" s="33"/>
      <c r="O197" s="1"/>
      <c r="P197" s="14">
        <f t="shared" si="4"/>
        <v>0</v>
      </c>
      <c r="Q197" s="32"/>
      <c r="R197" s="66" t="e">
        <f t="shared" si="5"/>
        <v>#DIV/0!</v>
      </c>
      <c r="S197" s="38"/>
      <c r="T197" s="29"/>
      <c r="U197" s="1"/>
      <c r="V197" s="1"/>
      <c r="W197" s="34"/>
    </row>
    <row r="198" spans="1:23" x14ac:dyDescent="0.25">
      <c r="A198" s="33"/>
      <c r="B198" s="1"/>
      <c r="C198" s="1"/>
      <c r="D198" s="1"/>
      <c r="E198" s="1"/>
      <c r="F198" s="34"/>
      <c r="G198" s="33"/>
      <c r="H198" s="1"/>
      <c r="I198" s="1"/>
      <c r="J198" s="1"/>
      <c r="K198" s="1"/>
      <c r="L198" s="1"/>
      <c r="M198" s="34"/>
      <c r="N198" s="33"/>
      <c r="O198" s="1"/>
      <c r="P198" s="14">
        <f t="shared" si="4"/>
        <v>0</v>
      </c>
      <c r="Q198" s="32"/>
      <c r="R198" s="66" t="e">
        <f t="shared" si="5"/>
        <v>#DIV/0!</v>
      </c>
      <c r="S198" s="38"/>
      <c r="T198" s="29"/>
      <c r="U198" s="1"/>
      <c r="V198" s="1"/>
      <c r="W198" s="34"/>
    </row>
    <row r="199" spans="1:23" x14ac:dyDescent="0.25">
      <c r="A199" s="33"/>
      <c r="B199" s="1"/>
      <c r="C199" s="1"/>
      <c r="D199" s="1"/>
      <c r="E199" s="1"/>
      <c r="F199" s="34"/>
      <c r="G199" s="33"/>
      <c r="H199" s="1"/>
      <c r="I199" s="1"/>
      <c r="J199" s="1"/>
      <c r="K199" s="1"/>
      <c r="L199" s="1"/>
      <c r="M199" s="34"/>
      <c r="N199" s="33"/>
      <c r="O199" s="1"/>
      <c r="P199" s="14">
        <f t="shared" ref="P199:P200" si="6">N199*O199</f>
        <v>0</v>
      </c>
      <c r="Q199" s="32"/>
      <c r="R199" s="66" t="e">
        <f t="shared" ref="R199:R200" si="7">P199/Q199</f>
        <v>#DIV/0!</v>
      </c>
      <c r="S199" s="38"/>
      <c r="T199" s="29"/>
      <c r="U199" s="1"/>
      <c r="V199" s="1"/>
      <c r="W199" s="34"/>
    </row>
    <row r="200" spans="1:23" ht="15.75" thickBot="1" x14ac:dyDescent="0.3">
      <c r="A200" s="35"/>
      <c r="B200" s="36"/>
      <c r="C200" s="36"/>
      <c r="D200" s="36"/>
      <c r="E200" s="36"/>
      <c r="F200" s="37"/>
      <c r="G200" s="35"/>
      <c r="H200" s="36"/>
      <c r="I200" s="36"/>
      <c r="J200" s="36"/>
      <c r="K200" s="36"/>
      <c r="L200" s="36"/>
      <c r="M200" s="37"/>
      <c r="N200" s="35"/>
      <c r="O200" s="36"/>
      <c r="P200" s="57">
        <f t="shared" si="6"/>
        <v>0</v>
      </c>
      <c r="Q200" s="40"/>
      <c r="R200" s="67" t="e">
        <f t="shared" si="7"/>
        <v>#DIV/0!</v>
      </c>
      <c r="S200" s="39"/>
      <c r="T200" s="41"/>
      <c r="U200" s="36"/>
      <c r="V200" s="36"/>
      <c r="W200" s="37"/>
    </row>
  </sheetData>
  <mergeCells count="5">
    <mergeCell ref="Q4:S4"/>
    <mergeCell ref="T4:W4"/>
    <mergeCell ref="N4:P4"/>
    <mergeCell ref="A4:F4"/>
    <mergeCell ref="G4:M4"/>
  </mergeCells>
  <conditionalFormatting sqref="N6:O200">
    <cfRule type="expression" dxfId="5" priority="1" stopIfTrue="1">
      <formula>AND($N6&lt;&gt;"",$O6&lt;&gt;"",OR($N6=1,AND($N6=2,$O6=1)))</formula>
    </cfRule>
    <cfRule type="expression" dxfId="4" priority="2" stopIfTrue="1">
      <formula>AND($N6&lt;&gt;"",$O6&lt;&gt;"",OR($N6=2,AND($N6=3,$O6&lt;3)))</formula>
    </cfRule>
    <cfRule type="expression" dxfId="3" priority="3" stopIfTrue="1">
      <formula>AND($N6&lt;&gt;"",$O6&lt;&gt;"")</formula>
    </cfRule>
  </conditionalFormatting>
  <hyperlinks>
    <hyperlink ref="X1" r:id="rId1"/>
  </hyperlink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donnée!$B$1:$B$37</xm:f>
          </x14:formula1>
          <xm:sqref>G6:G200</xm:sqref>
        </x14:dataValidation>
        <x14:dataValidation type="list" allowBlank="1" showInputMessage="1" showErrorMessage="1">
          <x14:formula1>
            <xm:f>donnée!$M$2:$M$4</xm:f>
          </x14:formula1>
          <xm:sqref>L6:L200</xm:sqref>
        </x14:dataValidation>
        <x14:dataValidation type="list" allowBlank="1" showInputMessage="1" showErrorMessage="1">
          <x14:formula1>
            <xm:f>donnée!$N$2:$N$8</xm:f>
          </x14:formula1>
          <xm:sqref>M6:M200</xm:sqref>
        </x14:dataValidation>
        <x14:dataValidation type="list" allowBlank="1" showInputMessage="1" showErrorMessage="1">
          <x14:formula1>
            <xm:f>donnée!$P$2:$P$5</xm:f>
          </x14:formula1>
          <xm:sqref>J6:J200</xm:sqref>
        </x14:dataValidation>
        <x14:dataValidation type="list" allowBlank="1" showInputMessage="1" showErrorMessage="1">
          <x14:formula1>
            <xm:f>donnée!$L$2:$L$5</xm:f>
          </x14:formula1>
          <xm:sqref>Q6:Q200</xm:sqref>
        </x14:dataValidation>
        <x14:dataValidation type="list" allowBlank="1" showInputMessage="1" showErrorMessage="1">
          <x14:formula1>
            <xm:f>donnée!$J$2:$J$5</xm:f>
          </x14:formula1>
          <xm:sqref>N6:O200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topLeftCell="A37" zoomScale="85" zoomScaleNormal="85" workbookViewId="0">
      <selection activeCell="H52" sqref="H52"/>
    </sheetView>
  </sheetViews>
  <sheetFormatPr baseColWidth="10" defaultRowHeight="15" x14ac:dyDescent="0.25"/>
  <cols>
    <col min="1" max="1" width="33.7109375" customWidth="1"/>
    <col min="8" max="8" width="7.85546875" customWidth="1"/>
    <col min="10" max="10" width="3.85546875" customWidth="1"/>
    <col min="11" max="12" width="4" customWidth="1"/>
  </cols>
  <sheetData>
    <row r="1" spans="1:16" x14ac:dyDescent="0.25">
      <c r="A1" s="7" t="s">
        <v>22</v>
      </c>
      <c r="B1" t="s">
        <v>23</v>
      </c>
      <c r="H1" s="64">
        <f>COUNTIF(Tab!G6:G200,"1 - défaut d'information")</f>
        <v>0</v>
      </c>
      <c r="J1" t="s">
        <v>13</v>
      </c>
      <c r="K1" t="s">
        <v>14</v>
      </c>
      <c r="L1" t="s">
        <v>91</v>
      </c>
      <c r="M1" t="s">
        <v>67</v>
      </c>
      <c r="N1" t="s">
        <v>71</v>
      </c>
      <c r="P1" t="s">
        <v>5</v>
      </c>
    </row>
    <row r="2" spans="1:16" x14ac:dyDescent="0.25">
      <c r="B2" t="s">
        <v>24</v>
      </c>
      <c r="H2" s="64">
        <f>COUNTIF(Tab!G6:G200,"2 - défaut de confidentialité")</f>
        <v>0</v>
      </c>
      <c r="J2">
        <v>1</v>
      </c>
      <c r="K2">
        <v>1</v>
      </c>
      <c r="L2">
        <v>1</v>
      </c>
      <c r="M2" t="s">
        <v>68</v>
      </c>
      <c r="N2" t="s">
        <v>72</v>
      </c>
      <c r="P2" t="s">
        <v>83</v>
      </c>
    </row>
    <row r="3" spans="1:16" x14ac:dyDescent="0.25">
      <c r="B3" t="s">
        <v>25</v>
      </c>
      <c r="H3" s="64">
        <f>COUNTIF(Tab!G6:G200,"3 - information erronée donnée au patient")</f>
        <v>0</v>
      </c>
      <c r="J3">
        <v>2</v>
      </c>
      <c r="K3">
        <v>2</v>
      </c>
      <c r="L3">
        <v>2</v>
      </c>
      <c r="M3" t="s">
        <v>69</v>
      </c>
      <c r="N3" t="s">
        <v>73</v>
      </c>
      <c r="P3" t="s">
        <v>84</v>
      </c>
    </row>
    <row r="4" spans="1:16" x14ac:dyDescent="0.25">
      <c r="A4" s="7" t="s">
        <v>26</v>
      </c>
      <c r="B4" t="s">
        <v>27</v>
      </c>
      <c r="H4" s="64">
        <f>COUNTIF(Tab!G6:G200,"4 - défaut dans le processus d'admission")</f>
        <v>0</v>
      </c>
      <c r="J4">
        <v>3</v>
      </c>
      <c r="K4">
        <v>3</v>
      </c>
      <c r="L4">
        <v>3</v>
      </c>
      <c r="M4" t="s">
        <v>70</v>
      </c>
      <c r="N4" t="s">
        <v>74</v>
      </c>
      <c r="P4" t="s">
        <v>85</v>
      </c>
    </row>
    <row r="5" spans="1:16" x14ac:dyDescent="0.25">
      <c r="B5" t="s">
        <v>28</v>
      </c>
      <c r="H5" s="64">
        <f>COUNTIF(Tab!G6:G200,"5 - report/retard imprévu (intervention, examen, soins)")</f>
        <v>0</v>
      </c>
      <c r="J5">
        <v>4</v>
      </c>
      <c r="K5">
        <v>4</v>
      </c>
      <c r="L5">
        <v>4</v>
      </c>
      <c r="N5" t="s">
        <v>75</v>
      </c>
      <c r="P5" t="s">
        <v>86</v>
      </c>
    </row>
    <row r="6" spans="1:16" x14ac:dyDescent="0.25">
      <c r="B6" t="s">
        <v>29</v>
      </c>
      <c r="H6" s="64">
        <f>COUNTIF(Tab!G6:G200,"6 - défaut de coordination / de transmission d'information")</f>
        <v>0</v>
      </c>
      <c r="N6" t="s">
        <v>76</v>
      </c>
    </row>
    <row r="7" spans="1:16" x14ac:dyDescent="0.25">
      <c r="B7" t="s">
        <v>30</v>
      </c>
      <c r="H7" s="64">
        <f>COUNTIF(Tab!G6:G200,"7 - patient mal / non préparé")</f>
        <v>0</v>
      </c>
      <c r="N7" t="s">
        <v>77</v>
      </c>
    </row>
    <row r="8" spans="1:16" x14ac:dyDescent="0.25">
      <c r="B8" t="s">
        <v>31</v>
      </c>
      <c r="H8" s="64">
        <f>COUNTIF(Tab!G6:G200,"8 - défaut de fonctionnement / absence de matériel")</f>
        <v>0</v>
      </c>
      <c r="N8" t="s">
        <v>65</v>
      </c>
    </row>
    <row r="9" spans="1:16" x14ac:dyDescent="0.25">
      <c r="B9" t="s">
        <v>32</v>
      </c>
      <c r="H9" s="64">
        <f>COUNTIF(Tab!G6:G200,"9 - rupture de stock")</f>
        <v>0</v>
      </c>
    </row>
    <row r="10" spans="1:16" x14ac:dyDescent="0.25">
      <c r="B10" t="s">
        <v>33</v>
      </c>
      <c r="H10" s="64">
        <f>COUNTIF(Tab!G6:G200,"10 - dossier incomplet")</f>
        <v>0</v>
      </c>
    </row>
    <row r="11" spans="1:16" x14ac:dyDescent="0.25">
      <c r="B11" t="s">
        <v>34</v>
      </c>
      <c r="H11" s="64">
        <f>COUNTIF(Tab!G6:G200,"11 - dossier introuvable")</f>
        <v>0</v>
      </c>
    </row>
    <row r="12" spans="1:16" x14ac:dyDescent="0.25">
      <c r="B12" t="s">
        <v>35</v>
      </c>
      <c r="H12" s="64">
        <f>COUNTIF(Tab!G6:G200,"12 - défaut de la procédure de sortie de la clinique")</f>
        <v>0</v>
      </c>
    </row>
    <row r="13" spans="1:16" x14ac:dyDescent="0.25">
      <c r="A13" s="7" t="s">
        <v>36</v>
      </c>
      <c r="B13" t="s">
        <v>37</v>
      </c>
      <c r="H13" s="64">
        <f>COUNTIF(Tab!G6:G200,"13 - absence de prescription écrite")</f>
        <v>0</v>
      </c>
    </row>
    <row r="14" spans="1:16" x14ac:dyDescent="0.25">
      <c r="B14" t="s">
        <v>38</v>
      </c>
      <c r="H14" s="64">
        <f>COUNTIF(Tab!G6:G200,"14 - erreur dans l'administration du traitement")</f>
        <v>0</v>
      </c>
    </row>
    <row r="15" spans="1:16" x14ac:dyDescent="0.25">
      <c r="A15" s="7" t="s">
        <v>39</v>
      </c>
      <c r="B15" t="s">
        <v>40</v>
      </c>
      <c r="H15" s="64">
        <f>COUNTIF(Tab!G6:G200,"15 - incident / accident transfusionnel")</f>
        <v>0</v>
      </c>
    </row>
    <row r="16" spans="1:16" x14ac:dyDescent="0.25">
      <c r="B16" t="s">
        <v>41</v>
      </c>
      <c r="H16" s="64">
        <f>COUNTIF(Tab!G6:G200,"16 - incident / accident médicamenteux")</f>
        <v>0</v>
      </c>
    </row>
    <row r="17" spans="1:8" x14ac:dyDescent="0.25">
      <c r="B17" t="s">
        <v>42</v>
      </c>
      <c r="H17" s="64">
        <f>COUNTIF(Tab!G6:G200,"17 - incident /accident de matériel médical")</f>
        <v>0</v>
      </c>
    </row>
    <row r="18" spans="1:8" x14ac:dyDescent="0.25">
      <c r="A18" s="7" t="s">
        <v>43</v>
      </c>
      <c r="B18" t="s">
        <v>44</v>
      </c>
      <c r="H18" s="64">
        <f>COUNTIF(Tab!G6:G200,"18 - AES / piqure / coupure / brulure / blessure / projection")</f>
        <v>0</v>
      </c>
    </row>
    <row r="19" spans="1:8" x14ac:dyDescent="0.25">
      <c r="B19" t="s">
        <v>45</v>
      </c>
      <c r="H19" s="64">
        <f>COUNTIF(Tab!G6:G200,"19 - non signalement d'un patient infecté")</f>
        <v>0</v>
      </c>
    </row>
    <row r="20" spans="1:8" x14ac:dyDescent="0.25">
      <c r="B20" t="s">
        <v>144</v>
      </c>
      <c r="H20" s="64">
        <f>COUNTIF(Tab!G6:G200,"20 - prélévements bactériologique environnementaux hors norme")</f>
        <v>0</v>
      </c>
    </row>
    <row r="21" spans="1:8" x14ac:dyDescent="0.25">
      <c r="A21" s="7" t="s">
        <v>46</v>
      </c>
      <c r="B21" t="s">
        <v>47</v>
      </c>
      <c r="H21" s="64">
        <f>COUNTIF(Tab!G6:G200,"21 - erreur identité patient")</f>
        <v>0</v>
      </c>
    </row>
    <row r="22" spans="1:8" x14ac:dyDescent="0.25">
      <c r="B22" t="s">
        <v>48</v>
      </c>
      <c r="H22" s="64">
        <f>COUNTIF(Tab!G6:G200,"22 - disparition matériel / objet personnel")</f>
        <v>0</v>
      </c>
    </row>
    <row r="23" spans="1:8" x14ac:dyDescent="0.25">
      <c r="B23" t="s">
        <v>49</v>
      </c>
      <c r="H23" s="64">
        <f>COUNTIF(Tab!G6:G200,"23 - dégradation matériel / objet personnel")</f>
        <v>0</v>
      </c>
    </row>
    <row r="24" spans="1:8" x14ac:dyDescent="0.25">
      <c r="B24" t="s">
        <v>50</v>
      </c>
      <c r="H24" s="64">
        <f>COUNTIF(Tab!G6:G200,"24 - incendie")</f>
        <v>0</v>
      </c>
    </row>
    <row r="25" spans="1:8" x14ac:dyDescent="0.25">
      <c r="B25" t="s">
        <v>51</v>
      </c>
      <c r="H25" s="64">
        <f>COUNTIF(Tab!G6:G200,"25 - tabac dans espaces non fumeur")</f>
        <v>0</v>
      </c>
    </row>
    <row r="26" spans="1:8" x14ac:dyDescent="0.25">
      <c r="B26" t="s">
        <v>52</v>
      </c>
      <c r="H26" s="64">
        <f>COUNTIF(Tab!G6:G200,"26 - dégât des eaux")</f>
        <v>0</v>
      </c>
    </row>
    <row r="27" spans="1:8" x14ac:dyDescent="0.25">
      <c r="B27" t="s">
        <v>53</v>
      </c>
      <c r="H27" s="64">
        <f>COUNTIF(Tab!G6:G200,"27 - défaut de fonctionnement d'un système de sécurité")</f>
        <v>0</v>
      </c>
    </row>
    <row r="28" spans="1:8" x14ac:dyDescent="0.25">
      <c r="B28" t="s">
        <v>54</v>
      </c>
      <c r="H28" s="64">
        <f>COUNTIF(Tab!G6:G200,"28 - chute")</f>
        <v>0</v>
      </c>
    </row>
    <row r="29" spans="1:8" x14ac:dyDescent="0.25">
      <c r="B29" t="s">
        <v>55</v>
      </c>
      <c r="H29" s="64">
        <f>COUNTIF(Tab!G6:G200,"29 - non respect tri / élimination des déchets")</f>
        <v>0</v>
      </c>
    </row>
    <row r="30" spans="1:8" x14ac:dyDescent="0.25">
      <c r="A30" s="7" t="s">
        <v>56</v>
      </c>
      <c r="B30" t="s">
        <v>57</v>
      </c>
      <c r="H30" s="64">
        <f>COUNTIF(Tab!G6:G200,"30 - sortie contre avis médical")</f>
        <v>0</v>
      </c>
    </row>
    <row r="31" spans="1:8" x14ac:dyDescent="0.25">
      <c r="B31" t="s">
        <v>58</v>
      </c>
      <c r="H31" s="64">
        <f>COUNTIF(Tab!G6:G200,"31 - refus de soins par le patient")</f>
        <v>0</v>
      </c>
    </row>
    <row r="32" spans="1:8" x14ac:dyDescent="0.25">
      <c r="B32" t="s">
        <v>59</v>
      </c>
      <c r="H32" s="64">
        <f>COUNTIF(Tab!G6:G200,"32 - fugue")</f>
        <v>0</v>
      </c>
    </row>
    <row r="33" spans="1:13" x14ac:dyDescent="0.25">
      <c r="B33" t="s">
        <v>60</v>
      </c>
      <c r="H33" s="64">
        <f>COUNTIF(Tab!G6:G200,"33 - conflit (patient/visiteur/personnel)")</f>
        <v>0</v>
      </c>
    </row>
    <row r="34" spans="1:13" x14ac:dyDescent="0.25">
      <c r="A34" s="7" t="s">
        <v>61</v>
      </c>
      <c r="B34" t="s">
        <v>62</v>
      </c>
      <c r="H34" s="64">
        <f>COUNTIF(Tab!G6:G200,"34 - chambre non préparée / pb de propreté")</f>
        <v>0</v>
      </c>
    </row>
    <row r="35" spans="1:13" x14ac:dyDescent="0.25">
      <c r="B35" t="s">
        <v>63</v>
      </c>
      <c r="H35" s="64">
        <f>COUNTIF(Tab!G6:G200,"35 - souhait du patient non respecté")</f>
        <v>0</v>
      </c>
    </row>
    <row r="36" spans="1:13" x14ac:dyDescent="0.25">
      <c r="B36" t="s">
        <v>64</v>
      </c>
      <c r="H36" s="64">
        <f>COUNTIF(Tab!G6:G200,"36 - régime alimentaire non resecté")</f>
        <v>0</v>
      </c>
    </row>
    <row r="37" spans="1:13" x14ac:dyDescent="0.25">
      <c r="A37" s="7" t="s">
        <v>65</v>
      </c>
      <c r="B37" t="s">
        <v>66</v>
      </c>
      <c r="H37" s="64">
        <f>COUNTIF(Tab!G6:G200,"37 - autre")</f>
        <v>0</v>
      </c>
    </row>
    <row r="40" spans="1:13" x14ac:dyDescent="0.25">
      <c r="A40" s="8"/>
      <c r="B40" s="8"/>
      <c r="C40" s="8"/>
      <c r="D40" s="8"/>
      <c r="E40" s="8"/>
      <c r="F40" s="8"/>
      <c r="G40" s="8"/>
      <c r="H40" s="8"/>
    </row>
    <row r="41" spans="1:13" x14ac:dyDescent="0.25">
      <c r="A41" s="13"/>
      <c r="B41" s="13"/>
      <c r="C41" s="13"/>
      <c r="D41" s="13"/>
      <c r="E41" s="13"/>
      <c r="F41" s="13"/>
      <c r="G41" s="13"/>
      <c r="H41" s="13"/>
    </row>
    <row r="42" spans="1:13" x14ac:dyDescent="0.25">
      <c r="A42" s="68" t="s">
        <v>143</v>
      </c>
      <c r="B42" s="72">
        <f>COUNTA(Tab!A6:A200)</f>
        <v>0</v>
      </c>
      <c r="C42" s="13"/>
      <c r="D42" s="13"/>
      <c r="E42" s="13"/>
      <c r="F42" s="13"/>
      <c r="G42" s="13"/>
      <c r="H42" s="13"/>
    </row>
    <row r="43" spans="1:13" x14ac:dyDescent="0.25">
      <c r="A43" s="13"/>
      <c r="B43" s="68" t="s">
        <v>131</v>
      </c>
      <c r="C43" s="68" t="s">
        <v>132</v>
      </c>
      <c r="D43" s="68" t="s">
        <v>133</v>
      </c>
      <c r="E43" s="68" t="s">
        <v>134</v>
      </c>
      <c r="F43" s="68" t="s">
        <v>135</v>
      </c>
      <c r="G43" s="68" t="s">
        <v>136</v>
      </c>
      <c r="H43" s="68" t="s">
        <v>137</v>
      </c>
      <c r="I43" s="68" t="s">
        <v>138</v>
      </c>
      <c r="J43" s="68" t="s">
        <v>139</v>
      </c>
      <c r="K43" s="68" t="s">
        <v>140</v>
      </c>
      <c r="L43" s="68" t="s">
        <v>141</v>
      </c>
      <c r="M43" s="68" t="s">
        <v>142</v>
      </c>
    </row>
    <row r="44" spans="1:13" x14ac:dyDescent="0.25">
      <c r="A44" s="13"/>
      <c r="B44" s="76">
        <f>SUMPRODUCT((Tab!A6:A200&gt;=DATEVALUE("01/01/2013"))*(Tab!A6:A200&lt;=DATEVALUE("31/01/2013")))</f>
        <v>0</v>
      </c>
      <c r="C44" s="76">
        <f>SUMPRODUCT((Tab!A6:A200&gt;=DATEVALUE("01/02/2013"))*(Tab!A6:A200&lt;=DATEVALUE("28/02/2013")))</f>
        <v>0</v>
      </c>
      <c r="D44" s="76">
        <f>SUMPRODUCT((Tab!A6:A200&gt;=DATEVALUE("01/03/2013"))*(Tab!A6:A200&lt;=DATEVALUE("31/03/2013")))</f>
        <v>0</v>
      </c>
      <c r="E44" s="76">
        <f>SUMPRODUCT((Tab!A6:A200&gt;=DATEVALUE("01/04/2013"))*(Tab!A6:A200&lt;=DATEVALUE("30/04/2013")))</f>
        <v>0</v>
      </c>
      <c r="F44" s="76">
        <f>SUMPRODUCT((Tab!A6:A200&gt;=DATEVALUE("01/05/2013"))*(Tab!A6:A200&lt;=DATEVALUE("31/05/2013")))</f>
        <v>0</v>
      </c>
      <c r="G44" s="76">
        <f>SUMPRODUCT((Tab!A6:A200&gt;=DATEVALUE("01/06/2013"))*(Tab!A6:A200&lt;=DATEVALUE("30/06/2013")))</f>
        <v>0</v>
      </c>
      <c r="H44" s="76">
        <f>SUMPRODUCT((Tab!A6:A200&gt;=DATEVALUE("01/07/2013"))*(Tab!A6:A200&lt;=DATEVALUE("31/07/2013")))</f>
        <v>0</v>
      </c>
      <c r="I44" s="76">
        <f>SUMPRODUCT((Tab!A6:A200&gt;=DATEVALUE("01/08/2013"))*(Tab!A6:A200&lt;=DATEVALUE("31/08/2013")))</f>
        <v>0</v>
      </c>
      <c r="J44" s="76">
        <f>SUMPRODUCT((Tab!A6:A200&gt;=DATEVALUE("01/09/2013"))*(Tab!A6:A200&lt;=DATEVALUE("30/09/2013")))</f>
        <v>0</v>
      </c>
      <c r="K44" s="76">
        <f>SUMPRODUCT((Tab!A6:A200&gt;=DATEVALUE("01/10/2013"))*(Tab!A6:A200&lt;=DATEVALUE("31/10/2013")))</f>
        <v>0</v>
      </c>
      <c r="L44" s="76">
        <f>SUMPRODUCT((Tab!A6:A200&gt;=DATEVALUE("01/11/2013"))*(Tab!A6:A200&lt;=DATEVALUE("30/11/2013")))</f>
        <v>0</v>
      </c>
      <c r="M44" s="76">
        <f>SUMPRODUCT((Tab!A6:A200&gt;=DATEVALUE("01/12/2013"))*(Tab!A6:A200&lt;=DATEVALUE("31/12/2013")))</f>
        <v>0</v>
      </c>
    </row>
    <row r="45" spans="1:13" x14ac:dyDescent="0.25">
      <c r="A45" s="13"/>
      <c r="B45" s="13"/>
      <c r="C45" s="13"/>
      <c r="D45" s="13"/>
      <c r="E45" s="13"/>
      <c r="F45" s="13"/>
      <c r="G45" s="13"/>
      <c r="H45" s="13"/>
    </row>
    <row r="46" spans="1:13" x14ac:dyDescent="0.25">
      <c r="A46" s="13"/>
      <c r="B46" s="13"/>
      <c r="C46" s="13"/>
      <c r="D46" s="13"/>
      <c r="E46" s="13"/>
      <c r="F46" s="13"/>
      <c r="G46" s="13"/>
      <c r="H46" s="13"/>
    </row>
    <row r="47" spans="1:13" x14ac:dyDescent="0.25">
      <c r="A47" s="13"/>
      <c r="B47" s="13"/>
      <c r="C47" s="13"/>
      <c r="D47" s="13"/>
      <c r="E47" s="13"/>
      <c r="F47" s="13"/>
      <c r="G47" s="13"/>
      <c r="H47" s="13"/>
    </row>
    <row r="48" spans="1:13" x14ac:dyDescent="0.25">
      <c r="A48" s="68" t="s">
        <v>147</v>
      </c>
      <c r="B48" s="68">
        <f>COUNTA(Tab!W6:W200)</f>
        <v>0</v>
      </c>
      <c r="C48" s="13"/>
      <c r="D48" s="13"/>
      <c r="E48" s="13"/>
      <c r="F48" s="13"/>
      <c r="G48" s="13"/>
      <c r="H48" s="13"/>
    </row>
    <row r="49" spans="1:8" x14ac:dyDescent="0.25">
      <c r="A49" s="68" t="s">
        <v>148</v>
      </c>
      <c r="B49" s="71" t="e">
        <f>B48/B42</f>
        <v>#DIV/0!</v>
      </c>
      <c r="C49" s="13"/>
      <c r="D49" s="13"/>
      <c r="E49" s="13"/>
      <c r="F49" s="13"/>
      <c r="G49" s="13"/>
      <c r="H49" s="13"/>
    </row>
    <row r="50" spans="1:8" x14ac:dyDescent="0.25">
      <c r="A50" s="13"/>
      <c r="B50" s="13"/>
      <c r="C50" s="13"/>
      <c r="D50" s="13"/>
      <c r="E50" s="13"/>
      <c r="F50" s="13"/>
      <c r="G50" s="13"/>
      <c r="H50" s="13"/>
    </row>
    <row r="51" spans="1:8" x14ac:dyDescent="0.25">
      <c r="A51" s="13"/>
      <c r="B51" s="13"/>
      <c r="C51" s="13"/>
      <c r="D51" s="13"/>
      <c r="E51" s="13"/>
      <c r="F51" s="13"/>
      <c r="G51" s="13"/>
      <c r="H51" s="13"/>
    </row>
    <row r="52" spans="1:8" x14ac:dyDescent="0.25">
      <c r="A52" s="13"/>
      <c r="B52" s="13"/>
      <c r="C52" s="13"/>
      <c r="D52" s="13"/>
      <c r="E52" s="13"/>
      <c r="F52" s="13"/>
      <c r="G52" s="13"/>
      <c r="H52" s="13"/>
    </row>
    <row r="53" spans="1:8" x14ac:dyDescent="0.25">
      <c r="A53" s="13"/>
      <c r="B53" s="13"/>
      <c r="C53" s="13"/>
      <c r="D53" s="13"/>
      <c r="E53" s="13"/>
      <c r="F53" s="13"/>
      <c r="G53" s="13"/>
      <c r="H53" s="13"/>
    </row>
    <row r="54" spans="1:8" x14ac:dyDescent="0.25">
      <c r="A54" s="13"/>
      <c r="B54" s="13"/>
      <c r="C54" s="13"/>
      <c r="D54" s="13"/>
      <c r="E54" s="13"/>
      <c r="F54" s="13"/>
      <c r="G54" s="13"/>
      <c r="H54" s="13"/>
    </row>
    <row r="56" spans="1:8" x14ac:dyDescent="0.25">
      <c r="A56" s="9" t="s">
        <v>78</v>
      </c>
      <c r="B56" s="64">
        <f>COUNTIF(Tab!L6:L200,"Oui")</f>
        <v>0</v>
      </c>
      <c r="D56" s="1" t="s">
        <v>146</v>
      </c>
      <c r="E56" s="1"/>
      <c r="F56" s="64">
        <f>COUNTIF(Tab!N6:N200,4)</f>
        <v>5</v>
      </c>
    </row>
    <row r="57" spans="1:8" x14ac:dyDescent="0.25">
      <c r="A57" s="9" t="s">
        <v>80</v>
      </c>
      <c r="B57" s="64">
        <f>COUNTIF(Tab!L6:L200,"Ne sais pas")</f>
        <v>0</v>
      </c>
      <c r="D57" s="90" t="s">
        <v>81</v>
      </c>
      <c r="E57" s="90"/>
      <c r="F57" s="64">
        <f>COUNTIF(Tab!N6:N200,3)</f>
        <v>5</v>
      </c>
    </row>
    <row r="58" spans="1:8" x14ac:dyDescent="0.25">
      <c r="A58" s="9" t="s">
        <v>79</v>
      </c>
      <c r="B58" s="64">
        <f>COUNTIF(Tab!L6:L200,"Non")</f>
        <v>0</v>
      </c>
      <c r="D58" s="1" t="s">
        <v>145</v>
      </c>
      <c r="E58" s="1"/>
      <c r="F58" s="64">
        <f>COUNTIF(Tab!N6:N200,2)</f>
        <v>5</v>
      </c>
    </row>
    <row r="59" spans="1:8" x14ac:dyDescent="0.25">
      <c r="A59" s="69"/>
      <c r="B59" s="70"/>
      <c r="D59" s="1" t="s">
        <v>82</v>
      </c>
      <c r="E59" s="1"/>
      <c r="F59" s="64">
        <f>COUNTIF(Tab!N6:N200,1)</f>
        <v>4</v>
      </c>
    </row>
  </sheetData>
  <mergeCells count="1">
    <mergeCell ref="D57:E5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</vt:lpstr>
      <vt:lpstr>Aide</vt:lpstr>
      <vt:lpstr>Tab</vt:lpstr>
      <vt:lpstr>donnée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Legrand</dc:creator>
  <cp:lastModifiedBy>Michel</cp:lastModifiedBy>
  <dcterms:created xsi:type="dcterms:W3CDTF">2013-04-25T11:18:53Z</dcterms:created>
  <dcterms:modified xsi:type="dcterms:W3CDTF">2013-04-25T21:16:06Z</dcterms:modified>
</cp:coreProperties>
</file>