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hidePivotFieldList="1" defaultThemeVersion="124226"/>
  <bookViews>
    <workbookView xWindow="9600" yWindow="-15" windowWidth="9645" windowHeight="11880" tabRatio="226"/>
  </bookViews>
  <sheets>
    <sheet name="Structure " sheetId="16" r:id="rId1"/>
    <sheet name="PAGE D'ACCEUIL" sheetId="1" r:id="rId2"/>
    <sheet name="A" sheetId="6" r:id="rId3"/>
    <sheet name="B" sheetId="15" r:id="rId4"/>
    <sheet name="E" sheetId="10" r:id="rId5"/>
    <sheet name="Archives" sheetId="4" r:id="rId6"/>
  </sheets>
  <definedNames>
    <definedName name="_xlnm._FilterDatabase" localSheetId="2" hidden="1">A!$B$11:$H$23</definedName>
    <definedName name="_xlnm._FilterDatabase" localSheetId="5" hidden="1">Archives!$B$6:$G$6</definedName>
    <definedName name="_xlnm._FilterDatabase" localSheetId="3" hidden="1">B!$B$11:$H$23</definedName>
    <definedName name="_xlnm._FilterDatabase" localSheetId="4" hidden="1">E!$J$26:$J$27</definedName>
    <definedName name="A">#REF!</definedName>
    <definedName name="AZO">#REF!</definedName>
    <definedName name="B">#REF!</definedName>
    <definedName name="_xlnm.Criteria" localSheetId="2">A!$B$1:$H$4</definedName>
    <definedName name="D">#REF!</definedName>
    <definedName name="date">#REF!</definedName>
    <definedName name="E">#REF!</definedName>
    <definedName name="Frequence">#REF!</definedName>
    <definedName name="Ligne">#REF!</definedName>
    <definedName name="Lignes">#REF!</definedName>
    <definedName name="Machine">#REF!</definedName>
    <definedName name="Periodicite">#REF!</definedName>
    <definedName name="Périodicité">#REF!</definedName>
    <definedName name="Plateforme">#REF!</definedName>
    <definedName name="Semaine1">#REF!</definedName>
    <definedName name="Semaine2">#REF!</definedName>
    <definedName name="Semaine3">#REF!</definedName>
    <definedName name="TITAN_A">#REF!</definedName>
    <definedName name="Utilites">#REF!</definedName>
    <definedName name="_xlnm.Print_Area" localSheetId="2">A!$B$5:$H$23</definedName>
    <definedName name="_xlnm.Print_Area" localSheetId="3">B!$B$5:$H$72</definedName>
    <definedName name="_xlnm.Print_Area" localSheetId="4">E!$B$5:$H$97</definedName>
  </definedNames>
  <calcPr calcId="114210"/>
</workbook>
</file>

<file path=xl/calcChain.xml><?xml version="1.0" encoding="utf-8"?>
<calcChain xmlns="http://schemas.openxmlformats.org/spreadsheetml/2006/main">
  <c r="H8" i="6"/>
  <c r="H8" i="15"/>
  <c r="H8" i="10"/>
  <c r="G23" i="15"/>
  <c r="G22"/>
  <c r="G13" i="10"/>
  <c r="G18"/>
  <c r="G14"/>
  <c r="G15"/>
  <c r="G16"/>
  <c r="G17"/>
  <c r="G19"/>
  <c r="G20"/>
  <c r="G21"/>
  <c r="G22"/>
  <c r="G23"/>
  <c r="G12"/>
  <c r="H7"/>
  <c r="G13" i="15"/>
  <c r="G14"/>
  <c r="G15"/>
  <c r="G16"/>
  <c r="G17"/>
  <c r="G18"/>
  <c r="G19"/>
  <c r="G20"/>
  <c r="G21"/>
  <c r="B2" i="6"/>
  <c r="G12" i="15"/>
  <c r="H7"/>
  <c r="H7" i="6"/>
  <c r="B4"/>
  <c r="B3"/>
  <c r="G13"/>
  <c r="G14"/>
  <c r="G15"/>
  <c r="G16"/>
  <c r="G17"/>
  <c r="G18"/>
  <c r="G19"/>
  <c r="G20"/>
  <c r="G21"/>
  <c r="G22"/>
  <c r="G23"/>
  <c r="G12"/>
  <c r="B13"/>
  <c r="B13" i="15"/>
  <c r="B15"/>
  <c r="B17"/>
  <c r="B19"/>
  <c r="B21"/>
  <c r="B23"/>
  <c r="B12"/>
  <c r="B14"/>
  <c r="B16"/>
  <c r="B18"/>
  <c r="B20"/>
  <c r="B22"/>
  <c r="B13" i="10"/>
  <c r="B22"/>
  <c r="B20"/>
  <c r="B18"/>
  <c r="B16"/>
  <c r="B14"/>
  <c r="B12"/>
  <c r="B23"/>
  <c r="B21"/>
  <c r="B19"/>
  <c r="B17"/>
  <c r="B15"/>
  <c r="B22" i="6"/>
  <c r="B20"/>
  <c r="B18"/>
  <c r="B16"/>
  <c r="B14"/>
  <c r="B12"/>
  <c r="B23"/>
  <c r="B21"/>
  <c r="B19"/>
  <c r="B17"/>
  <c r="B15"/>
  <c r="L107" i="10"/>
  <c r="M81" i="15"/>
  <c r="L108" i="10"/>
  <c r="M82" i="15"/>
  <c r="L109" i="10"/>
  <c r="M83" i="15"/>
</calcChain>
</file>

<file path=xl/sharedStrings.xml><?xml version="1.0" encoding="utf-8"?>
<sst xmlns="http://schemas.openxmlformats.org/spreadsheetml/2006/main" count="359" uniqueCount="68">
  <si>
    <t>Ligne</t>
  </si>
  <si>
    <t>Machine</t>
  </si>
  <si>
    <t>machine</t>
  </si>
  <si>
    <t>action</t>
  </si>
  <si>
    <t xml:space="preserve">fait le: </t>
  </si>
  <si>
    <t>A</t>
  </si>
  <si>
    <t>B</t>
  </si>
  <si>
    <t>E</t>
  </si>
  <si>
    <t>Elément</t>
  </si>
  <si>
    <t>Prévoir Semaine:</t>
  </si>
  <si>
    <t>Semaine actuelle:</t>
  </si>
  <si>
    <t>Périodicité</t>
  </si>
  <si>
    <t>Mensuelle</t>
  </si>
  <si>
    <t>Prévoir le:</t>
  </si>
  <si>
    <t>Fait le:</t>
  </si>
  <si>
    <t>Date:</t>
  </si>
  <si>
    <r>
      <rPr>
        <b/>
        <sz val="12"/>
        <color indexed="8"/>
        <rFont val="Calibri"/>
        <family val="2"/>
      </rPr>
      <t>CTRL</t>
    </r>
    <r>
      <rPr>
        <sz val="12"/>
        <color indexed="8"/>
        <rFont val="Calibri"/>
        <family val="2"/>
      </rPr>
      <t xml:space="preserve"> </t>
    </r>
    <r>
      <rPr>
        <sz val="11"/>
        <color theme="1"/>
        <rFont val="Calibri"/>
        <family val="2"/>
        <scheme val="minor"/>
      </rPr>
      <t xml:space="preserve">+ </t>
    </r>
    <r>
      <rPr>
        <b/>
        <sz val="14"/>
        <color indexed="8"/>
        <rFont val="Calibri"/>
        <family val="2"/>
      </rPr>
      <t>;</t>
    </r>
    <r>
      <rPr>
        <b/>
        <sz val="11"/>
        <color indexed="8"/>
        <rFont val="Calibri"/>
        <family val="2"/>
      </rPr>
      <t xml:space="preserve"> </t>
    </r>
    <r>
      <rPr>
        <sz val="11"/>
        <color theme="1"/>
        <rFont val="Calibri"/>
        <family val="2"/>
        <scheme val="minor"/>
      </rPr>
      <t xml:space="preserve">  =  </t>
    </r>
    <r>
      <rPr>
        <i/>
        <sz val="11"/>
        <color indexed="8"/>
        <rFont val="Calibri"/>
        <family val="2"/>
      </rPr>
      <t>Date d'aujourd'hui</t>
    </r>
  </si>
  <si>
    <r>
      <rPr>
        <b/>
        <sz val="12"/>
        <color indexed="8"/>
        <rFont val="Calibri"/>
        <family val="2"/>
      </rPr>
      <t>CTRL</t>
    </r>
    <r>
      <rPr>
        <sz val="12"/>
        <color indexed="8"/>
        <rFont val="Calibri"/>
        <family val="2"/>
      </rPr>
      <t xml:space="preserve"> </t>
    </r>
    <r>
      <rPr>
        <sz val="11"/>
        <color theme="1"/>
        <rFont val="Calibri"/>
        <family val="2"/>
        <scheme val="minor"/>
      </rPr>
      <t>+</t>
    </r>
    <r>
      <rPr>
        <sz val="12"/>
        <color indexed="8"/>
        <rFont val="Calibri"/>
        <family val="2"/>
      </rPr>
      <t xml:space="preserve"> </t>
    </r>
    <r>
      <rPr>
        <b/>
        <sz val="12"/>
        <color indexed="8"/>
        <rFont val="Calibri"/>
        <family val="2"/>
      </rPr>
      <t xml:space="preserve">; </t>
    </r>
    <r>
      <rPr>
        <sz val="11"/>
        <color theme="1"/>
        <rFont val="Calibri"/>
        <family val="2"/>
        <scheme val="minor"/>
      </rPr>
      <t xml:space="preserve">  =  </t>
    </r>
    <r>
      <rPr>
        <i/>
        <sz val="11"/>
        <color indexed="8"/>
        <rFont val="Calibri"/>
        <family val="2"/>
      </rPr>
      <t>Date d'aujourd'hui</t>
    </r>
  </si>
  <si>
    <t>Nombre d'actions à jour</t>
  </si>
  <si>
    <t>Nombre d'actions vierges</t>
  </si>
  <si>
    <t>Nombre d'action non à jour</t>
  </si>
  <si>
    <t>Total</t>
  </si>
  <si>
    <t xml:space="preserve">Pour </t>
  </si>
  <si>
    <t>A1</t>
  </si>
  <si>
    <t>ACTION1</t>
  </si>
  <si>
    <t>A2</t>
  </si>
  <si>
    <t>ACTION2</t>
  </si>
  <si>
    <t>ACTION3</t>
  </si>
  <si>
    <t>ACTION4</t>
  </si>
  <si>
    <t>ACTION5</t>
  </si>
  <si>
    <t>ACTION6</t>
  </si>
  <si>
    <t>ACTION7</t>
  </si>
  <si>
    <t>ACTION8</t>
  </si>
  <si>
    <t>ACTION9</t>
  </si>
  <si>
    <t>ACTION10</t>
  </si>
  <si>
    <t>ACTION11</t>
  </si>
  <si>
    <t>ACTION12</t>
  </si>
  <si>
    <r>
      <t xml:space="preserve">       </t>
    </r>
    <r>
      <rPr>
        <b/>
        <i/>
        <sz val="48"/>
        <color indexed="8"/>
        <rFont val="Baskerville Old Face"/>
        <family val="1"/>
      </rPr>
      <t xml:space="preserve">    </t>
    </r>
    <r>
      <rPr>
        <b/>
        <i/>
        <sz val="48"/>
        <color indexed="8"/>
        <rFont val="Cambria"/>
        <family val="1"/>
      </rPr>
      <t xml:space="preserve">  B</t>
    </r>
  </si>
  <si>
    <t>B1</t>
  </si>
  <si>
    <t>B2</t>
  </si>
  <si>
    <t>E1</t>
  </si>
  <si>
    <t>E2</t>
  </si>
  <si>
    <t xml:space="preserve">         E</t>
  </si>
  <si>
    <t>Pour</t>
  </si>
  <si>
    <t>Archivage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</si>
  <si>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</si>
  <si>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</si>
  <si>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</si>
  <si>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</si>
  <si>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</si>
  <si>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</si>
  <si>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</si>
  <si>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</si>
  <si>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</si>
  <si>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</si>
  <si>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</si>
  <si>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</si>
  <si>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Etape </t>
  </si>
  <si>
    <t>Action N°1</t>
  </si>
  <si>
    <t xml:space="preserve">une personne apuie sur mise à jour date </t>
  </si>
  <si>
    <t xml:space="preserve">Choisie A ou B ou E </t>
  </si>
  <si>
    <t xml:space="preserve">Dans la colone fait le : change l'action qui à été faite </t>
  </si>
  <si>
    <t xml:space="preserve">retourne Au menu </t>
  </si>
  <si>
    <t>Voila se que j'aimerais réaliser</t>
  </si>
  <si>
    <t xml:space="preserve">chaque début de moi un sauvegarde s'éfecture et écris dans archive . En décalant chaque mois la collone  </t>
  </si>
  <si>
    <t xml:space="preserve">ou </t>
  </si>
  <si>
    <t xml:space="preserve">chaque foix qu'une date est modifié elle se copie dans la ligne de l'action avec un décalage de colone à chaque fois </t>
  </si>
  <si>
    <t>http://forum.excel-pratique.com/excel/realise-un-archivage-t24178.html</t>
  </si>
</sst>
</file>

<file path=xl/styles.xml><?xml version="1.0" encoding="utf-8"?>
<styleSheet xmlns="http://schemas.openxmlformats.org/spreadsheetml/2006/main">
  <fonts count="23">
    <font>
      <sz val="11"/>
      <color theme="1"/>
      <name val="Calibri"/>
      <family val="2"/>
      <scheme val="minor"/>
    </font>
    <font>
      <b/>
      <i/>
      <sz val="11"/>
      <color indexed="8"/>
      <name val="Calibri"/>
      <family val="2"/>
    </font>
    <font>
      <b/>
      <i/>
      <sz val="28"/>
      <color indexed="8"/>
      <name val="Calibri"/>
      <family val="2"/>
    </font>
    <font>
      <b/>
      <i/>
      <sz val="16"/>
      <color indexed="8"/>
      <name val="Calibri"/>
      <family val="2"/>
    </font>
    <font>
      <b/>
      <sz val="12"/>
      <color indexed="8"/>
      <name val="Calibri"/>
      <family val="2"/>
    </font>
    <font>
      <b/>
      <i/>
      <sz val="48"/>
      <color indexed="8"/>
      <name val="Cambria"/>
      <family val="1"/>
    </font>
    <font>
      <b/>
      <i/>
      <sz val="48"/>
      <color indexed="8"/>
      <name val="Baskerville Old Face"/>
      <family val="1"/>
    </font>
    <font>
      <sz val="8"/>
      <color indexed="9"/>
      <name val="Calibri"/>
      <family val="2"/>
    </font>
    <font>
      <b/>
      <i/>
      <sz val="8"/>
      <color indexed="8"/>
      <name val="Calibri"/>
      <family val="2"/>
    </font>
    <font>
      <sz val="8"/>
      <color indexed="8"/>
      <name val="Calibri"/>
      <family val="2"/>
    </font>
    <font>
      <b/>
      <i/>
      <sz val="8"/>
      <color indexed="9"/>
      <name val="Calibri"/>
      <family val="2"/>
    </font>
    <font>
      <b/>
      <i/>
      <sz val="8"/>
      <color indexed="22"/>
      <name val="Calibri"/>
      <family val="2"/>
    </font>
    <font>
      <sz val="8"/>
      <color indexed="22"/>
      <name val="Calibri"/>
      <family val="2"/>
    </font>
    <font>
      <b/>
      <i/>
      <sz val="48"/>
      <color indexed="8"/>
      <name val="Calibri"/>
      <family val="2"/>
    </font>
    <font>
      <i/>
      <sz val="11"/>
      <color indexed="8"/>
      <name val="Calibri"/>
      <family val="2"/>
    </font>
    <font>
      <b/>
      <sz val="11"/>
      <color indexed="8"/>
      <name val="Calibri"/>
      <family val="2"/>
    </font>
    <font>
      <sz val="12"/>
      <color indexed="8"/>
      <name val="Calibri"/>
      <family val="2"/>
    </font>
    <font>
      <b/>
      <sz val="14"/>
      <color indexed="8"/>
      <name val="Calibri"/>
      <family val="2"/>
    </font>
    <font>
      <b/>
      <i/>
      <sz val="11"/>
      <color indexed="9"/>
      <name val="Calibri"/>
      <family val="2"/>
    </font>
    <font>
      <sz val="11"/>
      <color indexed="9"/>
      <name val="Calibri"/>
      <family val="2"/>
    </font>
    <font>
      <i/>
      <sz val="20"/>
      <color indexed="8"/>
      <name val="Baskerville Old Face"/>
    </font>
    <font>
      <u/>
      <sz val="11"/>
      <color indexed="12"/>
      <name val="Calibri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1" fillId="0" borderId="0" applyNumberFormat="0" applyFill="0" applyBorder="0" applyAlignment="0" applyProtection="0">
      <alignment vertical="top"/>
      <protection locked="0"/>
    </xf>
  </cellStyleXfs>
  <cellXfs count="112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Border="1"/>
    <xf numFmtId="0" fontId="0" fillId="0" borderId="7" xfId="0" applyBorder="1" applyAlignment="1">
      <alignment horizontal="center"/>
    </xf>
    <xf numFmtId="14" fontId="0" fillId="0" borderId="7" xfId="0" applyNumberForma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0" fillId="0" borderId="7" xfId="0" applyNumberFormat="1" applyBorder="1" applyAlignment="1">
      <alignment horizontal="center"/>
    </xf>
    <xf numFmtId="0" fontId="7" fillId="2" borderId="0" xfId="0" applyFont="1" applyFill="1" applyBorder="1"/>
    <xf numFmtId="0" fontId="10" fillId="2" borderId="0" xfId="0" applyFont="1" applyFill="1" applyBorder="1"/>
    <xf numFmtId="0" fontId="10" fillId="2" borderId="0" xfId="0" applyFont="1" applyFill="1" applyBorder="1" applyAlignment="1">
      <alignment horizontal="center"/>
    </xf>
    <xf numFmtId="0" fontId="11" fillId="2" borderId="0" xfId="0" applyFont="1" applyFill="1" applyBorder="1" applyAlignment="1">
      <alignment horizontal="center"/>
    </xf>
    <xf numFmtId="0" fontId="9" fillId="2" borderId="0" xfId="0" applyFont="1" applyFill="1"/>
    <xf numFmtId="0" fontId="8" fillId="2" borderId="0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12" fillId="2" borderId="0" xfId="0" applyFont="1" applyFill="1" applyBorder="1" applyAlignment="1">
      <alignment horizontal="center"/>
    </xf>
    <xf numFmtId="18" fontId="0" fillId="2" borderId="0" xfId="0" applyNumberFormat="1" applyFill="1"/>
    <xf numFmtId="0" fontId="1" fillId="2" borderId="3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14" fontId="0" fillId="2" borderId="0" xfId="0" applyNumberFormat="1" applyFill="1"/>
    <xf numFmtId="0" fontId="0" fillId="3" borderId="0" xfId="0" applyFill="1"/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14" fontId="1" fillId="0" borderId="14" xfId="0" applyNumberFormat="1" applyFont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14" fontId="1" fillId="2" borderId="14" xfId="0" applyNumberFormat="1" applyFont="1" applyFill="1" applyBorder="1" applyAlignment="1">
      <alignment horizontal="center"/>
    </xf>
    <xf numFmtId="0" fontId="0" fillId="0" borderId="4" xfId="0" applyBorder="1" applyAlignment="1"/>
    <xf numFmtId="0" fontId="0" fillId="0" borderId="17" xfId="0" applyBorder="1" applyAlignment="1"/>
    <xf numFmtId="0" fontId="0" fillId="0" borderId="11" xfId="0" applyFont="1" applyFill="1" applyBorder="1" applyAlignment="1">
      <alignment horizontal="center"/>
    </xf>
    <xf numFmtId="0" fontId="0" fillId="0" borderId="19" xfId="0" applyFont="1" applyFill="1" applyBorder="1" applyAlignment="1">
      <alignment horizontal="center"/>
    </xf>
    <xf numFmtId="14" fontId="0" fillId="0" borderId="18" xfId="0" applyNumberFormat="1" applyFont="1" applyFill="1" applyBorder="1" applyAlignment="1">
      <alignment horizontal="center"/>
    </xf>
    <xf numFmtId="0" fontId="0" fillId="0" borderId="21" xfId="0" applyFont="1" applyFill="1" applyBorder="1" applyAlignment="1">
      <alignment horizontal="center"/>
    </xf>
    <xf numFmtId="14" fontId="0" fillId="0" borderId="20" xfId="0" applyNumberFormat="1" applyFont="1" applyFill="1" applyBorder="1" applyAlignment="1">
      <alignment horizontal="center"/>
    </xf>
    <xf numFmtId="0" fontId="0" fillId="0" borderId="21" xfId="0" applyFill="1" applyBorder="1" applyAlignment="1">
      <alignment horizontal="center"/>
    </xf>
    <xf numFmtId="14" fontId="0" fillId="0" borderId="20" xfId="0" applyNumberFormat="1" applyFill="1" applyBorder="1" applyAlignment="1">
      <alignment horizontal="center"/>
    </xf>
    <xf numFmtId="14" fontId="0" fillId="0" borderId="22" xfId="0" applyNumberFormat="1" applyBorder="1" applyAlignment="1" applyProtection="1">
      <alignment horizontal="center"/>
      <protection locked="0"/>
    </xf>
    <xf numFmtId="14" fontId="0" fillId="0" borderId="7" xfId="0" applyNumberFormat="1" applyBorder="1" applyAlignment="1" applyProtection="1">
      <alignment horizontal="center"/>
      <protection locked="0"/>
    </xf>
    <xf numFmtId="14" fontId="0" fillId="2" borderId="0" xfId="0" applyNumberFormat="1" applyFill="1" applyBorder="1"/>
    <xf numFmtId="0" fontId="0" fillId="0" borderId="23" xfId="0" applyNumberFormat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14" fontId="0" fillId="2" borderId="0" xfId="0" applyNumberFormat="1" applyFill="1" applyAlignment="1">
      <alignment horizontal="center"/>
    </xf>
    <xf numFmtId="1" fontId="0" fillId="2" borderId="0" xfId="0" applyNumberFormat="1" applyFill="1"/>
    <xf numFmtId="0" fontId="0" fillId="0" borderId="24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0" xfId="0" applyBorder="1" applyAlignment="1"/>
    <xf numFmtId="0" fontId="19" fillId="0" borderId="0" xfId="0" applyFont="1" applyBorder="1"/>
    <xf numFmtId="0" fontId="19" fillId="0" borderId="0" xfId="0" applyFont="1" applyBorder="1" applyAlignment="1">
      <alignment horizontal="center"/>
    </xf>
    <xf numFmtId="0" fontId="0" fillId="0" borderId="25" xfId="0" applyBorder="1"/>
    <xf numFmtId="0" fontId="0" fillId="0" borderId="18" xfId="0" applyFill="1" applyBorder="1" applyAlignment="1">
      <alignment horizontal="center"/>
    </xf>
    <xf numFmtId="0" fontId="0" fillId="0" borderId="18" xfId="0" applyFill="1" applyBorder="1" applyAlignment="1">
      <alignment horizontal="left"/>
    </xf>
    <xf numFmtId="14" fontId="0" fillId="0" borderId="3" xfId="0" applyNumberFormat="1" applyBorder="1"/>
    <xf numFmtId="14" fontId="0" fillId="0" borderId="2" xfId="0" applyNumberFormat="1" applyBorder="1"/>
    <xf numFmtId="0" fontId="0" fillId="0" borderId="26" xfId="0" applyBorder="1"/>
    <xf numFmtId="14" fontId="0" fillId="0" borderId="26" xfId="0" applyNumberFormat="1" applyBorder="1"/>
    <xf numFmtId="0" fontId="0" fillId="3" borderId="0" xfId="0" applyFill="1" applyAlignment="1"/>
    <xf numFmtId="0" fontId="0" fillId="0" borderId="27" xfId="0" applyBorder="1"/>
    <xf numFmtId="0" fontId="0" fillId="0" borderId="28" xfId="0" applyBorder="1"/>
    <xf numFmtId="0" fontId="0" fillId="0" borderId="26" xfId="0" applyBorder="1" applyAlignment="1">
      <alignment wrapText="1"/>
    </xf>
    <xf numFmtId="0" fontId="0" fillId="0" borderId="2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0" fillId="0" borderId="3" xfId="0" applyNumberFormat="1" applyFont="1" applyBorder="1"/>
    <xf numFmtId="0" fontId="21" fillId="0" borderId="0" xfId="1" applyAlignment="1" applyProtection="1"/>
    <xf numFmtId="0" fontId="0" fillId="0" borderId="0" xfId="0" applyAlignment="1">
      <alignment horizontal="center"/>
    </xf>
    <xf numFmtId="0" fontId="5" fillId="2" borderId="0" xfId="0" applyFont="1" applyFill="1" applyAlignment="1">
      <alignment horizontal="center"/>
    </xf>
    <xf numFmtId="0" fontId="13" fillId="2" borderId="0" xfId="0" applyFont="1" applyFill="1" applyAlignment="1">
      <alignment horizontal="center"/>
    </xf>
    <xf numFmtId="0" fontId="0" fillId="0" borderId="12" xfId="0" applyNumberFormat="1" applyFont="1" applyFill="1" applyBorder="1" applyAlignment="1">
      <alignment horizontal="center"/>
    </xf>
    <xf numFmtId="0" fontId="0" fillId="0" borderId="36" xfId="0" applyNumberFormat="1" applyFont="1" applyFill="1" applyBorder="1" applyAlignment="1">
      <alignment horizontal="center"/>
    </xf>
    <xf numFmtId="0" fontId="0" fillId="0" borderId="36" xfId="0" applyNumberFormat="1" applyFill="1" applyBorder="1" applyAlignment="1">
      <alignment horizontal="center"/>
    </xf>
    <xf numFmtId="0" fontId="0" fillId="0" borderId="37" xfId="0" applyNumberFormat="1" applyFill="1" applyBorder="1" applyAlignment="1">
      <alignment horizontal="center"/>
    </xf>
    <xf numFmtId="0" fontId="0" fillId="0" borderId="38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9" xfId="0" applyFont="1" applyFill="1" applyBorder="1" applyAlignment="1">
      <alignment horizontal="center"/>
    </xf>
    <xf numFmtId="0" fontId="0" fillId="0" borderId="2" xfId="0" applyFill="1" applyBorder="1" applyAlignment="1">
      <alignment horizontal="left"/>
    </xf>
    <xf numFmtId="14" fontId="0" fillId="0" borderId="40" xfId="0" applyNumberFormat="1" applyFill="1" applyBorder="1" applyAlignment="1">
      <alignment horizontal="center"/>
    </xf>
    <xf numFmtId="14" fontId="0" fillId="0" borderId="41" xfId="0" applyNumberFormat="1" applyBorder="1" applyAlignment="1" applyProtection="1">
      <alignment horizontal="center"/>
      <protection locked="0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42" xfId="0" applyNumberFormat="1" applyBorder="1" applyAlignment="1">
      <alignment horizontal="center"/>
    </xf>
    <xf numFmtId="14" fontId="0" fillId="0" borderId="43" xfId="0" applyNumberFormat="1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43" xfId="0" applyNumberFormat="1" applyBorder="1" applyAlignment="1">
      <alignment horizontal="center"/>
    </xf>
    <xf numFmtId="0" fontId="0" fillId="0" borderId="43" xfId="0" applyBorder="1" applyAlignment="1">
      <alignment horizontal="center"/>
    </xf>
    <xf numFmtId="14" fontId="0" fillId="0" borderId="43" xfId="0" applyNumberFormat="1" applyBorder="1" applyAlignment="1" applyProtection="1">
      <alignment horizontal="center"/>
      <protection locked="0"/>
    </xf>
    <xf numFmtId="0" fontId="2" fillId="0" borderId="0" xfId="0" applyFont="1" applyAlignment="1">
      <alignment horizontal="center"/>
    </xf>
  </cellXfs>
  <cellStyles count="2">
    <cellStyle name="Lien hypertexte" xfId="1" builtinId="8"/>
    <cellStyle name="Normal" xfId="0" builtinId="0"/>
  </cellStyles>
  <dxfs count="32"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59996337778862885"/>
        </patternFill>
      </fill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9" formatCode="dd/mm/yyyy"/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numFmt numFmtId="19" formatCode="dd/mm/yyyy"/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medium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0" formatCode="General"/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border outline="0">
        <bottom style="medium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/>
        <bottom style="thin">
          <color indexed="64"/>
        </bottom>
      </border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medium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/>
        <bottom style="thin">
          <color indexed="64"/>
        </bottom>
      </border>
    </dxf>
    <dxf>
      <border outline="0">
        <bottom style="medium">
          <color indexed="64"/>
        </bottom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solid">
          <fgColor indexed="64"/>
          <bgColor indexed="9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/>
        <bottom style="thin">
          <color indexed="64"/>
        </bottom>
      </border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medium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medium">
          <color indexed="64"/>
        </left>
        <bottom style="thin">
          <color indexed="64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1019175</xdr:colOff>
      <xdr:row>11</xdr:row>
      <xdr:rowOff>114300</xdr:rowOff>
    </xdr:from>
    <xdr:to>
      <xdr:col>8</xdr:col>
      <xdr:colOff>85725</xdr:colOff>
      <xdr:row>19</xdr:row>
      <xdr:rowOff>38100</xdr:rowOff>
    </xdr:to>
    <xdr:sp macro="" textlink="">
      <xdr:nvSpPr>
        <xdr:cNvPr id="29697" name="Text Box 1"/>
        <xdr:cNvSpPr txBox="1">
          <a:spLocks noChangeArrowheads="1"/>
        </xdr:cNvSpPr>
      </xdr:nvSpPr>
      <xdr:spPr bwMode="auto">
        <a:xfrm>
          <a:off x="5905500" y="2428875"/>
          <a:ext cx="4619625" cy="18573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Un essai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Dès qu'une date est modifiée dans une des pages A,B et E, celle-ci est recopiée dans la page Archives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Attention pour mes calculs je me serts de la colonne A dans la page Archives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B11:H23" totalsRowShown="0" headerRowDxfId="23" tableBorderDxfId="31">
  <autoFilter ref="B11:H23"/>
  <tableColumns count="7">
    <tableColumn id="1" name="Prévoir Semaine:" dataDxfId="30">
      <calculatedColumnFormula>IF(G12&lt;=$H$8,"Mettre à jour",(WEEKNUM(G12,2)-1))</calculatedColumnFormula>
    </tableColumn>
    <tableColumn id="2" name="Pour " dataDxfId="29"/>
    <tableColumn id="3" name="Machine" dataDxfId="28"/>
    <tableColumn id="4" name="Périodicité" dataDxfId="27"/>
    <tableColumn id="5" name="Elément" dataDxfId="26"/>
    <tableColumn id="7" name="Prévoir le:" dataDxfId="25">
      <calculatedColumnFormula>H12+180</calculatedColumnFormula>
    </tableColumn>
    <tableColumn id="8" name="Fait le:" dataDxfId="24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7" name="Tableau7" displayName="Tableau7" ref="B11:H23" totalsRowShown="0" headerRowDxfId="13" headerRowBorderDxfId="21" tableBorderDxfId="22">
  <autoFilter ref="B11:H23"/>
  <tableColumns count="7">
    <tableColumn id="1" name="Prévoir Semaine:" dataDxfId="20">
      <calculatedColumnFormula>IF(G12&lt;=$H$8,"Mettre à jour",(WEEKNUM(G12,2)-1))</calculatedColumnFormula>
    </tableColumn>
    <tableColumn id="2" name="Pour" dataDxfId="19"/>
    <tableColumn id="3" name="Machine" dataDxfId="18"/>
    <tableColumn id="4" name="Périodicité" dataDxfId="17"/>
    <tableColumn id="5" name="Elément" dataDxfId="16"/>
    <tableColumn id="7" name="Prévoir le:" dataDxfId="15">
      <calculatedColumnFormula>H12+180</calculatedColumnFormula>
    </tableColumn>
    <tableColumn id="8" name="Fait le:" dataDxfId="14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B11:H23" totalsRowShown="0" headerRowDxfId="3" headerRowBorderDxfId="11" tableBorderDxfId="12">
  <autoFilter ref="B11:H23"/>
  <tableColumns count="7">
    <tableColumn id="1" name="Prévoir Semaine:" dataDxfId="10">
      <calculatedColumnFormula>IF(G12&lt;=$H$8,"Mettre à jour",(WEEKNUM(G12,2)-1))</calculatedColumnFormula>
    </tableColumn>
    <tableColumn id="2" name="Pour" dataDxfId="9"/>
    <tableColumn id="3" name="Machine" dataDxfId="8"/>
    <tableColumn id="4" name="Périodicité" dataDxfId="7"/>
    <tableColumn id="5" name="Elément" dataDxfId="6"/>
    <tableColumn id="7" name="Prévoir le:" dataDxfId="5">
      <calculatedColumnFormula>$H12+180</calculatedColumnFormula>
    </tableColumn>
    <tableColumn id="8" name="Fait le:" dataDxfId="4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alise-un-archivage-t24178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5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F19"/>
  <sheetViews>
    <sheetView showGridLines="0" tabSelected="1" workbookViewId="0">
      <selection activeCell="D23" sqref="D23"/>
    </sheetView>
  </sheetViews>
  <sheetFormatPr baseColWidth="10" defaultRowHeight="15"/>
  <cols>
    <col min="2" max="2" width="50.42578125" customWidth="1"/>
    <col min="4" max="4" width="37.5703125" customWidth="1"/>
  </cols>
  <sheetData>
    <row r="1" spans="1:6">
      <c r="B1" s="83" t="s">
        <v>63</v>
      </c>
      <c r="C1" s="83"/>
      <c r="D1" s="83"/>
      <c r="F1" s="82" t="s">
        <v>67</v>
      </c>
    </row>
    <row r="2" spans="1:6" ht="15.75" thickBot="1"/>
    <row r="3" spans="1:6" ht="15.75" thickBot="1">
      <c r="A3" s="76" t="s">
        <v>57</v>
      </c>
      <c r="B3" s="75" t="s">
        <v>58</v>
      </c>
    </row>
    <row r="4" spans="1:6">
      <c r="A4" s="79">
        <v>1</v>
      </c>
      <c r="B4" s="4" t="s">
        <v>59</v>
      </c>
    </row>
    <row r="5" spans="1:6">
      <c r="A5" s="80">
        <v>2</v>
      </c>
      <c r="B5" s="5" t="s">
        <v>60</v>
      </c>
    </row>
    <row r="6" spans="1:6">
      <c r="A6" s="80">
        <v>3</v>
      </c>
      <c r="B6" s="5" t="s">
        <v>61</v>
      </c>
    </row>
    <row r="7" spans="1:6">
      <c r="A7" s="80">
        <v>4</v>
      </c>
      <c r="B7" s="5" t="s">
        <v>62</v>
      </c>
    </row>
    <row r="8" spans="1:6" ht="30.75" thickBot="1">
      <c r="A8" s="78">
        <v>5</v>
      </c>
      <c r="B8" s="77" t="s">
        <v>64</v>
      </c>
    </row>
    <row r="12" spans="1:6">
      <c r="A12" t="s">
        <v>65</v>
      </c>
    </row>
    <row r="13" spans="1:6" ht="15.75" thickBot="1"/>
    <row r="14" spans="1:6" ht="15.75" thickBot="1">
      <c r="A14" s="76" t="s">
        <v>57</v>
      </c>
      <c r="B14" s="75" t="s">
        <v>58</v>
      </c>
    </row>
    <row r="15" spans="1:6">
      <c r="A15" s="79">
        <v>1</v>
      </c>
      <c r="B15" s="4" t="s">
        <v>59</v>
      </c>
    </row>
    <row r="16" spans="1:6">
      <c r="A16" s="80">
        <v>2</v>
      </c>
      <c r="B16" s="5" t="s">
        <v>60</v>
      </c>
    </row>
    <row r="17" spans="1:2">
      <c r="A17" s="80">
        <v>3</v>
      </c>
      <c r="B17" s="5" t="s">
        <v>61</v>
      </c>
    </row>
    <row r="18" spans="1:2">
      <c r="A18" s="80">
        <v>4</v>
      </c>
      <c r="B18" s="5" t="s">
        <v>62</v>
      </c>
    </row>
    <row r="19" spans="1:2" ht="45.75" thickBot="1">
      <c r="A19" s="78">
        <v>5</v>
      </c>
      <c r="B19" s="77" t="s">
        <v>66</v>
      </c>
    </row>
  </sheetData>
  <mergeCells count="1">
    <mergeCell ref="B1:D1"/>
  </mergeCells>
  <phoneticPr fontId="22" type="noConversion"/>
  <hyperlinks>
    <hyperlink ref="F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tabColor rgb="FFFFC000"/>
  </sheetPr>
  <dimension ref="C2:M6"/>
  <sheetViews>
    <sheetView showGridLines="0" showRowColHeaders="0" workbookViewId="0"/>
  </sheetViews>
  <sheetFormatPr baseColWidth="10" defaultRowHeight="15"/>
  <cols>
    <col min="1" max="1" width="11.42578125" style="32"/>
    <col min="2" max="2" width="11.5703125" style="32" bestFit="1" customWidth="1"/>
    <col min="3" max="16384" width="11.42578125" style="32"/>
  </cols>
  <sheetData>
    <row r="2" spans="3:13"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</row>
    <row r="3" spans="3:13" ht="15" customHeight="1"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</row>
    <row r="4" spans="3:13" ht="15" customHeight="1"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</row>
    <row r="5" spans="3:13" ht="15.75" customHeight="1"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</row>
    <row r="6" spans="3:13"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</row>
  </sheetData>
  <sheetProtection formatCells="0" formatColumns="0" formatRows="0" insertColumns="0" insertRows="0" insertHyperlinks="0" deleteColumns="0" deleteRows="0" sort="0" autoFilter="0" pivotTables="0"/>
  <phoneticPr fontId="22" type="noConversion"/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7">
    <tabColor rgb="FF92D050"/>
  </sheetPr>
  <dimension ref="A1:K27"/>
  <sheetViews>
    <sheetView showGridLines="0" workbookViewId="0">
      <selection activeCell="H15" sqref="H15"/>
    </sheetView>
  </sheetViews>
  <sheetFormatPr baseColWidth="10" defaultRowHeight="15"/>
  <cols>
    <col min="1" max="1" width="6.28515625" style="10" customWidth="1"/>
    <col min="2" max="2" width="18.140625" style="10" customWidth="1"/>
    <col min="3" max="3" width="9.85546875" style="10" customWidth="1"/>
    <col min="4" max="4" width="15.85546875" style="11" customWidth="1"/>
    <col min="5" max="5" width="13.85546875" style="10" customWidth="1"/>
    <col min="6" max="6" width="39.42578125" style="10" customWidth="1"/>
    <col min="7" max="7" width="16.85546875" style="11" customWidth="1"/>
    <col min="8" max="8" width="12.5703125" style="11" customWidth="1"/>
    <col min="9" max="11" width="11.42578125" style="10"/>
    <col min="12" max="12" width="11.5703125" style="10" customWidth="1"/>
    <col min="13" max="13" width="19.140625" style="10" customWidth="1"/>
    <col min="14" max="16384" width="11.42578125" style="10"/>
  </cols>
  <sheetData>
    <row r="1" spans="1:11" s="24" customFormat="1" ht="11.25">
      <c r="A1" s="20"/>
      <c r="B1" s="21" t="s">
        <v>9</v>
      </c>
      <c r="C1" s="22" t="s">
        <v>0</v>
      </c>
      <c r="D1" s="22" t="s">
        <v>1</v>
      </c>
      <c r="E1" s="22" t="s">
        <v>11</v>
      </c>
      <c r="F1" s="22" t="s">
        <v>8</v>
      </c>
      <c r="G1" s="22" t="s">
        <v>13</v>
      </c>
      <c r="H1" s="23" t="s">
        <v>14</v>
      </c>
      <c r="K1" s="25"/>
    </row>
    <row r="2" spans="1:11" s="24" customFormat="1" ht="11.25">
      <c r="A2" s="20"/>
      <c r="B2" s="26" t="e">
        <f ca="1">Semaine1</f>
        <v>#REF!</v>
      </c>
      <c r="C2" s="20"/>
      <c r="D2" s="26"/>
      <c r="E2" s="20"/>
      <c r="F2" s="20"/>
      <c r="G2" s="26"/>
      <c r="H2" s="27"/>
    </row>
    <row r="3" spans="1:11" s="24" customFormat="1" ht="11.25">
      <c r="A3" s="20"/>
      <c r="B3" s="26" t="e">
        <f ca="1">Semaine2</f>
        <v>#REF!</v>
      </c>
      <c r="C3" s="20"/>
      <c r="D3" s="26"/>
      <c r="E3" s="20"/>
      <c r="F3" s="20"/>
      <c r="G3" s="26"/>
      <c r="H3" s="27"/>
    </row>
    <row r="4" spans="1:11" s="24" customFormat="1" ht="11.25">
      <c r="A4" s="20"/>
      <c r="B4" s="26" t="e">
        <f ca="1">Semaine3</f>
        <v>#REF!</v>
      </c>
      <c r="C4" s="20"/>
      <c r="D4" s="26"/>
      <c r="E4" s="20"/>
      <c r="F4" s="20"/>
      <c r="G4" s="26"/>
      <c r="H4" s="27"/>
    </row>
    <row r="5" spans="1:11" ht="26.25" customHeight="1">
      <c r="A5" s="12"/>
      <c r="B5" s="84" t="s">
        <v>5</v>
      </c>
      <c r="C5" s="85"/>
      <c r="D5" s="85"/>
      <c r="E5" s="85"/>
      <c r="F5" s="85"/>
      <c r="J5" s="12"/>
      <c r="K5" s="12"/>
    </row>
    <row r="6" spans="1:11" ht="7.5" customHeight="1" thickBot="1">
      <c r="B6" s="85"/>
      <c r="C6" s="85"/>
      <c r="D6" s="85"/>
      <c r="E6" s="85"/>
      <c r="F6" s="85"/>
      <c r="J6" s="12"/>
    </row>
    <row r="7" spans="1:11" ht="15" customHeight="1">
      <c r="B7" s="85"/>
      <c r="C7" s="85"/>
      <c r="D7" s="85"/>
      <c r="E7" s="85"/>
      <c r="F7" s="85"/>
      <c r="G7" s="37" t="s">
        <v>10</v>
      </c>
      <c r="H7" s="38">
        <f ca="1">(WEEKNUM(TODAY())-1)</f>
        <v>26</v>
      </c>
      <c r="J7" s="28"/>
      <c r="K7" s="12"/>
    </row>
    <row r="8" spans="1:11" ht="15" customHeight="1" thickBot="1">
      <c r="B8" s="85"/>
      <c r="C8" s="85"/>
      <c r="D8" s="85"/>
      <c r="E8" s="85"/>
      <c r="F8" s="85"/>
      <c r="G8" s="39" t="s">
        <v>15</v>
      </c>
      <c r="H8" s="40">
        <f ca="1">TODAY()</f>
        <v>40722</v>
      </c>
      <c r="J8" s="52"/>
    </row>
    <row r="9" spans="1:11" ht="17.850000000000001" customHeight="1" thickBot="1">
      <c r="G9" s="41" t="s">
        <v>17</v>
      </c>
      <c r="H9" s="42"/>
    </row>
    <row r="11" spans="1:11" ht="15.75" thickBot="1">
      <c r="B11" s="30" t="s">
        <v>9</v>
      </c>
      <c r="C11" s="29" t="s">
        <v>22</v>
      </c>
      <c r="D11" s="30" t="s">
        <v>1</v>
      </c>
      <c r="E11" s="29" t="s">
        <v>11</v>
      </c>
      <c r="F11" s="30" t="s">
        <v>8</v>
      </c>
      <c r="G11" s="29" t="s">
        <v>13</v>
      </c>
      <c r="H11" s="29" t="s">
        <v>14</v>
      </c>
    </row>
    <row r="12" spans="1:11" ht="15.75" thickBot="1">
      <c r="B12" s="86" t="str">
        <f t="shared" ref="B12:B23" ca="1" si="0">IF(G12&lt;=$H$8,"Mettre à jour",(WEEKNUM(G12,2)-1))</f>
        <v>Mettre à jour</v>
      </c>
      <c r="C12" s="43" t="s">
        <v>5</v>
      </c>
      <c r="D12" s="68" t="s">
        <v>23</v>
      </c>
      <c r="E12" s="44" t="s">
        <v>12</v>
      </c>
      <c r="F12" s="69" t="s">
        <v>24</v>
      </c>
      <c r="G12" s="45">
        <f>H12+30</f>
        <v>40664</v>
      </c>
      <c r="H12" s="50">
        <v>40634</v>
      </c>
      <c r="I12" s="31"/>
      <c r="J12" s="12"/>
    </row>
    <row r="13" spans="1:11" ht="15.75" thickBot="1">
      <c r="B13" s="87" t="str">
        <f t="shared" ca="1" si="0"/>
        <v>Mettre à jour</v>
      </c>
      <c r="C13" s="46" t="s">
        <v>5</v>
      </c>
      <c r="D13" s="68" t="s">
        <v>23</v>
      </c>
      <c r="E13" s="44" t="s">
        <v>12</v>
      </c>
      <c r="F13" s="69" t="s">
        <v>26</v>
      </c>
      <c r="G13" s="47">
        <f t="shared" ref="G13:G18" si="1">H13+30</f>
        <v>40664</v>
      </c>
      <c r="H13" s="50">
        <v>40634</v>
      </c>
    </row>
    <row r="14" spans="1:11" ht="15.75" thickBot="1">
      <c r="B14" s="87">
        <f t="shared" ca="1" si="0"/>
        <v>28</v>
      </c>
      <c r="C14" s="46" t="s">
        <v>5</v>
      </c>
      <c r="D14" s="68" t="s">
        <v>23</v>
      </c>
      <c r="E14" s="44" t="s">
        <v>12</v>
      </c>
      <c r="F14" s="69" t="s">
        <v>27</v>
      </c>
      <c r="G14" s="47">
        <f t="shared" si="1"/>
        <v>40735</v>
      </c>
      <c r="H14" s="50">
        <v>40705</v>
      </c>
      <c r="I14" s="31"/>
    </row>
    <row r="15" spans="1:11" ht="15.75" thickBot="1">
      <c r="B15" s="87" t="str">
        <f t="shared" ca="1" si="0"/>
        <v>Mettre à jour</v>
      </c>
      <c r="C15" s="46" t="s">
        <v>5</v>
      </c>
      <c r="D15" s="68" t="s">
        <v>23</v>
      </c>
      <c r="E15" s="44" t="s">
        <v>12</v>
      </c>
      <c r="F15" s="69" t="s">
        <v>28</v>
      </c>
      <c r="G15" s="47">
        <f t="shared" si="1"/>
        <v>40664</v>
      </c>
      <c r="H15" s="50">
        <v>40634</v>
      </c>
    </row>
    <row r="16" spans="1:11" ht="15.75" thickBot="1">
      <c r="B16" s="87" t="str">
        <f t="shared" ca="1" si="0"/>
        <v>Mettre à jour</v>
      </c>
      <c r="C16" s="46" t="s">
        <v>5</v>
      </c>
      <c r="D16" s="68" t="s">
        <v>23</v>
      </c>
      <c r="E16" s="44" t="s">
        <v>12</v>
      </c>
      <c r="F16" s="69" t="s">
        <v>29</v>
      </c>
      <c r="G16" s="47">
        <f t="shared" si="1"/>
        <v>40713</v>
      </c>
      <c r="H16" s="50">
        <v>40683</v>
      </c>
    </row>
    <row r="17" spans="2:10" ht="15.75" thickBot="1">
      <c r="B17" s="88" t="str">
        <f t="shared" ca="1" si="0"/>
        <v>Mettre à jour</v>
      </c>
      <c r="C17" s="48" t="s">
        <v>5</v>
      </c>
      <c r="D17" s="68" t="s">
        <v>23</v>
      </c>
      <c r="E17" s="44" t="s">
        <v>12</v>
      </c>
      <c r="F17" s="69" t="s">
        <v>30</v>
      </c>
      <c r="G17" s="49">
        <f t="shared" si="1"/>
        <v>40713</v>
      </c>
      <c r="H17" s="50">
        <v>40683</v>
      </c>
    </row>
    <row r="18" spans="2:10" ht="15.75" thickBot="1">
      <c r="B18" s="88" t="str">
        <f t="shared" ca="1" si="0"/>
        <v>Mettre à jour</v>
      </c>
      <c r="C18" s="48" t="s">
        <v>5</v>
      </c>
      <c r="D18" s="68" t="s">
        <v>23</v>
      </c>
      <c r="E18" s="44" t="s">
        <v>12</v>
      </c>
      <c r="F18" s="69" t="s">
        <v>31</v>
      </c>
      <c r="G18" s="49">
        <f t="shared" si="1"/>
        <v>40664</v>
      </c>
      <c r="H18" s="50">
        <v>40634</v>
      </c>
    </row>
    <row r="19" spans="2:10" ht="15.75" thickBot="1">
      <c r="B19" s="88">
        <f t="shared" ca="1" si="0"/>
        <v>33</v>
      </c>
      <c r="C19" s="48" t="s">
        <v>5</v>
      </c>
      <c r="D19" s="68" t="s">
        <v>25</v>
      </c>
      <c r="E19" s="44" t="s">
        <v>12</v>
      </c>
      <c r="F19" s="69" t="s">
        <v>32</v>
      </c>
      <c r="G19" s="49">
        <f>H19+90</f>
        <v>40773</v>
      </c>
      <c r="H19" s="50">
        <v>40683</v>
      </c>
    </row>
    <row r="20" spans="2:10" ht="15.75" thickBot="1">
      <c r="B20" s="88">
        <f t="shared" ca="1" si="0"/>
        <v>39</v>
      </c>
      <c r="C20" s="48" t="s">
        <v>5</v>
      </c>
      <c r="D20" s="68" t="s">
        <v>25</v>
      </c>
      <c r="E20" s="44" t="s">
        <v>12</v>
      </c>
      <c r="F20" s="69" t="s">
        <v>33</v>
      </c>
      <c r="G20" s="49">
        <f>H20+90</f>
        <v>40812</v>
      </c>
      <c r="H20" s="50">
        <v>40722</v>
      </c>
    </row>
    <row r="21" spans="2:10" ht="15.75" thickBot="1">
      <c r="B21" s="88" t="str">
        <f t="shared" ca="1" si="0"/>
        <v>Mettre à jour</v>
      </c>
      <c r="C21" s="48" t="s">
        <v>5</v>
      </c>
      <c r="D21" s="68" t="s">
        <v>25</v>
      </c>
      <c r="E21" s="44" t="s">
        <v>12</v>
      </c>
      <c r="F21" s="69" t="s">
        <v>34</v>
      </c>
      <c r="G21" s="49">
        <f>H21+90</f>
        <v>40716</v>
      </c>
      <c r="H21" s="50">
        <v>40626</v>
      </c>
    </row>
    <row r="22" spans="2:10" ht="15.75" thickBot="1">
      <c r="B22" s="88">
        <f t="shared" ca="1" si="0"/>
        <v>31</v>
      </c>
      <c r="C22" s="48" t="s">
        <v>5</v>
      </c>
      <c r="D22" s="68" t="s">
        <v>25</v>
      </c>
      <c r="E22" s="44" t="s">
        <v>12</v>
      </c>
      <c r="F22" s="69" t="s">
        <v>35</v>
      </c>
      <c r="G22" s="49">
        <f>H22+180</f>
        <v>40762</v>
      </c>
      <c r="H22" s="50">
        <v>40582</v>
      </c>
    </row>
    <row r="23" spans="2:10">
      <c r="B23" s="89">
        <f t="shared" ca="1" si="0"/>
        <v>29</v>
      </c>
      <c r="C23" s="90" t="s">
        <v>5</v>
      </c>
      <c r="D23" s="91" t="s">
        <v>25</v>
      </c>
      <c r="E23" s="92" t="s">
        <v>12</v>
      </c>
      <c r="F23" s="93" t="s">
        <v>36</v>
      </c>
      <c r="G23" s="94">
        <f>H23+180</f>
        <v>40745</v>
      </c>
      <c r="H23" s="95">
        <v>40565</v>
      </c>
      <c r="J23" s="31"/>
    </row>
    <row r="24" spans="2:10">
      <c r="B24"/>
      <c r="C24"/>
      <c r="D24"/>
      <c r="E24"/>
      <c r="F24"/>
      <c r="G24"/>
      <c r="H24"/>
    </row>
    <row r="25" spans="2:10">
      <c r="B25" s="9"/>
      <c r="C25" s="12"/>
      <c r="D25" s="9"/>
    </row>
    <row r="26" spans="2:10">
      <c r="B26" s="9"/>
      <c r="C26" s="12"/>
      <c r="D26" s="9"/>
    </row>
    <row r="27" spans="2:10">
      <c r="D27" s="57"/>
      <c r="E27" s="58"/>
    </row>
  </sheetData>
  <sheetProtection formatCells="0" formatColumns="0" formatRows="0" insertColumns="0" insertRows="0" insertHyperlinks="0" deleteColumns="0" deleteRows="0" autoFilter="0" pivotTables="0"/>
  <mergeCells count="1">
    <mergeCell ref="B5:F8"/>
  </mergeCells>
  <phoneticPr fontId="22" type="noConversion"/>
  <dataValidations count="1">
    <dataValidation type="date" allowBlank="1" showInputMessage="1" showErrorMessage="1" errorTitle="ERREUR DE SAISIE" error="Veuillez saisir une date correcte et inférieure à: date du jour+ 1 mois" sqref="H12:H23">
      <formula1>40179</formula1>
      <formula2>$I$8+30</formula2>
    </dataValidation>
  </dataValidations>
  <pageMargins left="0" right="0.31496062992125984" top="0.74803149606299213" bottom="0.74803149606299213" header="0.31496062992125984" footer="0.31496062992125984"/>
  <pageSetup paperSize="9" orientation="landscape" r:id="rId1"/>
  <legacy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8">
    <tabColor rgb="FF92D050"/>
  </sheetPr>
  <dimension ref="B1:N84"/>
  <sheetViews>
    <sheetView showGridLines="0" workbookViewId="0">
      <selection activeCell="B38" sqref="B38"/>
    </sheetView>
  </sheetViews>
  <sheetFormatPr baseColWidth="10" defaultRowHeight="15"/>
  <cols>
    <col min="2" max="2" width="19.85546875" style="2" customWidth="1"/>
    <col min="4" max="4" width="12.42578125" customWidth="1"/>
    <col min="5" max="5" width="14.140625" customWidth="1"/>
    <col min="6" max="6" width="42.7109375" customWidth="1"/>
    <col min="7" max="7" width="16.7109375" style="2" customWidth="1"/>
    <col min="8" max="8" width="12.7109375" customWidth="1"/>
    <col min="12" max="12" width="14.140625" customWidth="1"/>
    <col min="13" max="13" width="19.5703125" customWidth="1"/>
  </cols>
  <sheetData>
    <row r="1" spans="2:14">
      <c r="B1" s="54" t="s">
        <v>9</v>
      </c>
      <c r="C1" s="54" t="s">
        <v>0</v>
      </c>
      <c r="D1" s="54" t="s">
        <v>1</v>
      </c>
      <c r="E1" s="54" t="s">
        <v>11</v>
      </c>
      <c r="F1" s="54" t="s">
        <v>8</v>
      </c>
      <c r="G1" s="55" t="s">
        <v>13</v>
      </c>
      <c r="H1" s="54" t="s">
        <v>14</v>
      </c>
    </row>
    <row r="5" spans="2:14">
      <c r="B5" s="83" t="s">
        <v>37</v>
      </c>
      <c r="C5" s="83"/>
      <c r="D5" s="83"/>
      <c r="E5" s="83"/>
      <c r="F5" s="83"/>
    </row>
    <row r="6" spans="2:14" ht="15.75" thickBot="1">
      <c r="B6" s="83"/>
      <c r="C6" s="83"/>
      <c r="D6" s="83"/>
      <c r="E6" s="83"/>
      <c r="F6" s="83"/>
    </row>
    <row r="7" spans="2:14">
      <c r="B7" s="83"/>
      <c r="C7" s="83"/>
      <c r="D7" s="83"/>
      <c r="E7" s="83"/>
      <c r="F7" s="83"/>
      <c r="G7" s="33" t="s">
        <v>10</v>
      </c>
      <c r="H7" s="34">
        <f ca="1">(WEEKNUM(TODAY())-1)</f>
        <v>26</v>
      </c>
    </row>
    <row r="8" spans="2:14" ht="15.75" thickBot="1">
      <c r="B8" s="83"/>
      <c r="C8" s="83"/>
      <c r="D8" s="83"/>
      <c r="E8" s="83"/>
      <c r="F8" s="83"/>
      <c r="G8" s="35" t="s">
        <v>15</v>
      </c>
      <c r="H8" s="36">
        <f ca="1">TODAY()</f>
        <v>40722</v>
      </c>
    </row>
    <row r="9" spans="2:14" ht="18.75" customHeight="1" thickBot="1">
      <c r="G9" s="102" t="s">
        <v>16</v>
      </c>
      <c r="H9" s="103"/>
    </row>
    <row r="11" spans="2:14" ht="15.75" thickBot="1">
      <c r="B11" s="15" t="s">
        <v>9</v>
      </c>
      <c r="C11" s="16" t="s">
        <v>43</v>
      </c>
      <c r="D11" s="16" t="s">
        <v>1</v>
      </c>
      <c r="E11" s="16" t="s">
        <v>11</v>
      </c>
      <c r="F11" s="16" t="s">
        <v>8</v>
      </c>
      <c r="G11" s="17" t="s">
        <v>13</v>
      </c>
      <c r="H11" s="18" t="s">
        <v>14</v>
      </c>
    </row>
    <row r="12" spans="2:14" ht="15.75" thickBot="1">
      <c r="B12" s="53">
        <f t="shared" ref="B12:B23" ca="1" si="0">IF(G12&lt;=$H$8,"Mettre à jour",(WEEKNUM(G12,2)-1))</f>
        <v>30</v>
      </c>
      <c r="C12" s="43" t="s">
        <v>6</v>
      </c>
      <c r="D12" s="68" t="s">
        <v>38</v>
      </c>
      <c r="E12" s="44" t="s">
        <v>12</v>
      </c>
      <c r="F12" s="69" t="s">
        <v>24</v>
      </c>
      <c r="G12" s="14">
        <f>$H12+30</f>
        <v>40755</v>
      </c>
      <c r="H12" s="50">
        <v>40725</v>
      </c>
    </row>
    <row r="13" spans="2:14" ht="15.75" thickBot="1">
      <c r="B13" s="53" t="str">
        <f t="shared" ca="1" si="0"/>
        <v>Mettre à jour</v>
      </c>
      <c r="C13" s="46" t="s">
        <v>6</v>
      </c>
      <c r="D13" s="68" t="s">
        <v>38</v>
      </c>
      <c r="E13" s="44" t="s">
        <v>12</v>
      </c>
      <c r="F13" s="69" t="s">
        <v>26</v>
      </c>
      <c r="G13" s="14">
        <f t="shared" ref="G13:G18" si="1">$H13+30</f>
        <v>40664</v>
      </c>
      <c r="H13" s="50">
        <v>40634</v>
      </c>
      <c r="L13" s="64"/>
      <c r="M13" s="64"/>
      <c r="N13" s="56"/>
    </row>
    <row r="14" spans="2:14" ht="15.75" thickBot="1">
      <c r="B14" s="53" t="str">
        <f t="shared" ca="1" si="0"/>
        <v>Mettre à jour</v>
      </c>
      <c r="C14" s="46" t="s">
        <v>6</v>
      </c>
      <c r="D14" s="68" t="s">
        <v>38</v>
      </c>
      <c r="E14" s="44" t="s">
        <v>12</v>
      </c>
      <c r="F14" s="69" t="s">
        <v>27</v>
      </c>
      <c r="G14" s="14">
        <f t="shared" si="1"/>
        <v>40664</v>
      </c>
      <c r="H14" s="50">
        <v>40634</v>
      </c>
      <c r="L14" s="64"/>
      <c r="M14" s="64"/>
      <c r="N14" s="56"/>
    </row>
    <row r="15" spans="2:14" ht="15.75" thickBot="1">
      <c r="B15" s="53" t="str">
        <f t="shared" ca="1" si="0"/>
        <v>Mettre à jour</v>
      </c>
      <c r="C15" s="46" t="s">
        <v>6</v>
      </c>
      <c r="D15" s="68" t="s">
        <v>38</v>
      </c>
      <c r="E15" s="44" t="s">
        <v>12</v>
      </c>
      <c r="F15" s="69" t="s">
        <v>28</v>
      </c>
      <c r="G15" s="14">
        <f t="shared" si="1"/>
        <v>40664</v>
      </c>
      <c r="H15" s="50">
        <v>40634</v>
      </c>
      <c r="L15" s="64"/>
      <c r="M15" s="64"/>
      <c r="N15" s="56"/>
    </row>
    <row r="16" spans="2:14" ht="15.75" thickBot="1">
      <c r="B16" s="53" t="str">
        <f t="shared" ca="1" si="0"/>
        <v>Mettre à jour</v>
      </c>
      <c r="C16" s="46" t="s">
        <v>6</v>
      </c>
      <c r="D16" s="68" t="s">
        <v>38</v>
      </c>
      <c r="E16" s="44" t="s">
        <v>12</v>
      </c>
      <c r="F16" s="69" t="s">
        <v>29</v>
      </c>
      <c r="G16" s="14">
        <f t="shared" si="1"/>
        <v>40713</v>
      </c>
      <c r="H16" s="50">
        <v>40683</v>
      </c>
      <c r="L16" s="12"/>
      <c r="M16" s="9"/>
      <c r="N16" s="9"/>
    </row>
    <row r="17" spans="2:8" ht="15.75" thickBot="1">
      <c r="B17" s="53" t="str">
        <f t="shared" ca="1" si="0"/>
        <v>Mettre à jour</v>
      </c>
      <c r="C17" s="48" t="s">
        <v>6</v>
      </c>
      <c r="D17" s="68" t="s">
        <v>38</v>
      </c>
      <c r="E17" s="44" t="s">
        <v>12</v>
      </c>
      <c r="F17" s="69" t="s">
        <v>30</v>
      </c>
      <c r="G17" s="14">
        <f t="shared" si="1"/>
        <v>40713</v>
      </c>
      <c r="H17" s="50">
        <v>40683</v>
      </c>
    </row>
    <row r="18" spans="2:8" ht="15.75" thickBot="1">
      <c r="B18" s="53" t="str">
        <f t="shared" ca="1" si="0"/>
        <v>Mettre à jour</v>
      </c>
      <c r="C18" s="48" t="s">
        <v>6</v>
      </c>
      <c r="D18" s="68" t="s">
        <v>38</v>
      </c>
      <c r="E18" s="44" t="s">
        <v>12</v>
      </c>
      <c r="F18" s="69" t="s">
        <v>31</v>
      </c>
      <c r="G18" s="14">
        <f t="shared" si="1"/>
        <v>40664</v>
      </c>
      <c r="H18" s="50">
        <v>40634</v>
      </c>
    </row>
    <row r="19" spans="2:8" ht="15.75" thickBot="1">
      <c r="B19" s="53">
        <f t="shared" ca="1" si="0"/>
        <v>33</v>
      </c>
      <c r="C19" s="48" t="s">
        <v>6</v>
      </c>
      <c r="D19" s="68" t="s">
        <v>39</v>
      </c>
      <c r="E19" s="44" t="s">
        <v>12</v>
      </c>
      <c r="F19" s="69" t="s">
        <v>32</v>
      </c>
      <c r="G19" s="14">
        <f>H19+90</f>
        <v>40773</v>
      </c>
      <c r="H19" s="50">
        <v>40683</v>
      </c>
    </row>
    <row r="20" spans="2:8" ht="15.75" thickBot="1">
      <c r="B20" s="53" t="str">
        <f t="shared" ca="1" si="0"/>
        <v>Mettre à jour</v>
      </c>
      <c r="C20" s="48" t="s">
        <v>6</v>
      </c>
      <c r="D20" s="68" t="s">
        <v>39</v>
      </c>
      <c r="E20" s="44" t="s">
        <v>12</v>
      </c>
      <c r="F20" s="69" t="s">
        <v>33</v>
      </c>
      <c r="G20" s="14">
        <f>H20+90</f>
        <v>40716</v>
      </c>
      <c r="H20" s="50">
        <v>40626</v>
      </c>
    </row>
    <row r="21" spans="2:8" ht="15.75" thickBot="1">
      <c r="B21" s="53" t="str">
        <f t="shared" ca="1" si="0"/>
        <v>Mettre à jour</v>
      </c>
      <c r="C21" s="48" t="s">
        <v>6</v>
      </c>
      <c r="D21" s="68" t="s">
        <v>39</v>
      </c>
      <c r="E21" s="44" t="s">
        <v>12</v>
      </c>
      <c r="F21" s="69" t="s">
        <v>34</v>
      </c>
      <c r="G21" s="14">
        <f>H21+90</f>
        <v>40716</v>
      </c>
      <c r="H21" s="50">
        <v>40626</v>
      </c>
    </row>
    <row r="22" spans="2:8" ht="15.75" thickBot="1">
      <c r="B22" s="53">
        <f t="shared" ca="1" si="0"/>
        <v>31</v>
      </c>
      <c r="C22" s="48" t="s">
        <v>6</v>
      </c>
      <c r="D22" s="68" t="s">
        <v>39</v>
      </c>
      <c r="E22" s="44" t="s">
        <v>12</v>
      </c>
      <c r="F22" s="69" t="s">
        <v>35</v>
      </c>
      <c r="G22" s="14">
        <f>H22+180</f>
        <v>40762</v>
      </c>
      <c r="H22" s="50">
        <v>40582</v>
      </c>
    </row>
    <row r="23" spans="2:8">
      <c r="B23" s="104">
        <f t="shared" ca="1" si="0"/>
        <v>29</v>
      </c>
      <c r="C23" s="90" t="s">
        <v>6</v>
      </c>
      <c r="D23" s="91" t="s">
        <v>25</v>
      </c>
      <c r="E23" s="92" t="s">
        <v>12</v>
      </c>
      <c r="F23" s="93" t="s">
        <v>36</v>
      </c>
      <c r="G23" s="105">
        <f>H23+180</f>
        <v>40745</v>
      </c>
      <c r="H23" s="95">
        <v>40565</v>
      </c>
    </row>
    <row r="24" spans="2:8">
      <c r="B24"/>
      <c r="G24"/>
    </row>
    <row r="25" spans="2:8">
      <c r="B25"/>
      <c r="G25"/>
    </row>
    <row r="26" spans="2:8">
      <c r="B26"/>
      <c r="G26"/>
    </row>
    <row r="27" spans="2:8">
      <c r="B27"/>
      <c r="G27"/>
    </row>
    <row r="28" spans="2:8">
      <c r="B28"/>
      <c r="G28"/>
    </row>
    <row r="29" spans="2:8">
      <c r="B29"/>
      <c r="G29"/>
    </row>
    <row r="30" spans="2:8">
      <c r="B30"/>
      <c r="G30"/>
    </row>
    <row r="31" spans="2:8">
      <c r="B31"/>
      <c r="G31"/>
    </row>
    <row r="32" spans="2:8">
      <c r="B32"/>
      <c r="G32"/>
    </row>
    <row r="33" spans="2:7">
      <c r="B33"/>
      <c r="G33"/>
    </row>
    <row r="34" spans="2:7">
      <c r="B34"/>
      <c r="G34"/>
    </row>
    <row r="35" spans="2:7">
      <c r="B35"/>
      <c r="G35"/>
    </row>
    <row r="36" spans="2:7">
      <c r="B36"/>
      <c r="G36"/>
    </row>
    <row r="37" spans="2:7">
      <c r="B37"/>
      <c r="G37"/>
    </row>
    <row r="38" spans="2:7">
      <c r="B38"/>
      <c r="G38"/>
    </row>
    <row r="39" spans="2:7">
      <c r="B39"/>
      <c r="G39"/>
    </row>
    <row r="40" spans="2:7">
      <c r="B40"/>
      <c r="G40"/>
    </row>
    <row r="41" spans="2:7">
      <c r="B41"/>
      <c r="G41"/>
    </row>
    <row r="42" spans="2:7">
      <c r="B42"/>
      <c r="G42"/>
    </row>
    <row r="43" spans="2:7">
      <c r="B43"/>
      <c r="G43"/>
    </row>
    <row r="44" spans="2:7">
      <c r="B44"/>
      <c r="G44"/>
    </row>
    <row r="45" spans="2:7">
      <c r="B45"/>
      <c r="G45"/>
    </row>
    <row r="46" spans="2:7">
      <c r="B46"/>
      <c r="G46"/>
    </row>
    <row r="47" spans="2:7">
      <c r="B47"/>
      <c r="G47"/>
    </row>
    <row r="48" spans="2:7">
      <c r="B48"/>
      <c r="G48"/>
    </row>
    <row r="49" spans="2:7">
      <c r="B49"/>
      <c r="G49"/>
    </row>
    <row r="50" spans="2:7">
      <c r="B50"/>
      <c r="G50"/>
    </row>
    <row r="51" spans="2:7">
      <c r="B51"/>
      <c r="G51"/>
    </row>
    <row r="52" spans="2:7">
      <c r="B52"/>
      <c r="G52"/>
    </row>
    <row r="53" spans="2:7">
      <c r="B53"/>
      <c r="G53"/>
    </row>
    <row r="54" spans="2:7">
      <c r="B54"/>
      <c r="G54"/>
    </row>
    <row r="55" spans="2:7">
      <c r="B55"/>
      <c r="G55"/>
    </row>
    <row r="56" spans="2:7">
      <c r="B56"/>
      <c r="G56"/>
    </row>
    <row r="57" spans="2:7">
      <c r="B57"/>
      <c r="G57"/>
    </row>
    <row r="58" spans="2:7">
      <c r="B58"/>
      <c r="G58"/>
    </row>
    <row r="59" spans="2:7">
      <c r="B59"/>
      <c r="G59"/>
    </row>
    <row r="60" spans="2:7">
      <c r="B60"/>
      <c r="G60"/>
    </row>
    <row r="61" spans="2:7">
      <c r="B61"/>
      <c r="G61"/>
    </row>
    <row r="62" spans="2:7">
      <c r="B62"/>
      <c r="G62"/>
    </row>
    <row r="63" spans="2:7">
      <c r="B63"/>
      <c r="G63"/>
    </row>
    <row r="64" spans="2:7">
      <c r="B64"/>
      <c r="G64"/>
    </row>
    <row r="65" spans="2:7">
      <c r="B65"/>
      <c r="G65"/>
    </row>
    <row r="66" spans="2:7">
      <c r="B66"/>
      <c r="G66"/>
    </row>
    <row r="67" spans="2:7">
      <c r="B67"/>
      <c r="G67"/>
    </row>
    <row r="68" spans="2:7">
      <c r="B68"/>
      <c r="G68"/>
    </row>
    <row r="69" spans="2:7">
      <c r="B69"/>
      <c r="G69"/>
    </row>
    <row r="70" spans="2:7">
      <c r="B70"/>
      <c r="G70"/>
    </row>
    <row r="71" spans="2:7">
      <c r="B71"/>
      <c r="G71"/>
    </row>
    <row r="72" spans="2:7">
      <c r="B72"/>
      <c r="G72"/>
    </row>
    <row r="73" spans="2:7">
      <c r="B73"/>
      <c r="G73"/>
    </row>
    <row r="74" spans="2:7">
      <c r="B74"/>
      <c r="G74"/>
    </row>
    <row r="75" spans="2:7">
      <c r="B75"/>
      <c r="G75"/>
    </row>
    <row r="76" spans="2:7">
      <c r="B76"/>
      <c r="G76"/>
    </row>
    <row r="77" spans="2:7">
      <c r="B77"/>
      <c r="G77"/>
    </row>
    <row r="78" spans="2:7">
      <c r="B78"/>
      <c r="G78"/>
    </row>
    <row r="79" spans="2:7">
      <c r="B79"/>
      <c r="G79"/>
    </row>
    <row r="80" spans="2:7" ht="15.75" thickBot="1">
      <c r="B80"/>
      <c r="G80"/>
    </row>
    <row r="81" spans="2:13">
      <c r="B81"/>
      <c r="G81"/>
      <c r="K81" s="96" t="s">
        <v>19</v>
      </c>
      <c r="L81" s="97"/>
      <c r="M81" s="62">
        <f ca="1">COUNTIF(B!$G$12:$G$23,"&lt;01/01/2000")</f>
        <v>0</v>
      </c>
    </row>
    <row r="82" spans="2:13">
      <c r="B82"/>
      <c r="G82"/>
      <c r="K82" s="98" t="s">
        <v>20</v>
      </c>
      <c r="L82" s="99"/>
      <c r="M82" s="60">
        <f ca="1">((COUNTIF(B!$B$12:$B$23,"Mettre à jour"))-M81)</f>
        <v>8</v>
      </c>
    </row>
    <row r="83" spans="2:13" ht="15.75" thickBot="1">
      <c r="K83" s="100" t="s">
        <v>18</v>
      </c>
      <c r="L83" s="101"/>
      <c r="M83" s="59">
        <f ca="1">(M84-(M82+M81))</f>
        <v>57</v>
      </c>
    </row>
    <row r="84" spans="2:13" ht="15.75" thickBot="1">
      <c r="K84" s="10"/>
      <c r="L84" s="61" t="s">
        <v>21</v>
      </c>
      <c r="M84" s="63">
        <v>65</v>
      </c>
    </row>
  </sheetData>
  <sheetProtection formatCells="0" formatColumns="0" formatRows="0" insertColumns="0" insertRows="0" insertHyperlinks="0" deleteColumns="0" deleteRows="0" autoFilter="0" pivotTables="0"/>
  <mergeCells count="5">
    <mergeCell ref="K81:L81"/>
    <mergeCell ref="K82:L82"/>
    <mergeCell ref="K83:L83"/>
    <mergeCell ref="B5:F8"/>
    <mergeCell ref="G9:H9"/>
  </mergeCells>
  <phoneticPr fontId="22" type="noConversion"/>
  <dataValidations count="1">
    <dataValidation type="date" allowBlank="1" showInputMessage="1" showErrorMessage="1" errorTitle="ERREUR DE SAISIE" error="Veuillez saisir une date correcte et inférieure à: date du jour+ 1 mois" sqref="H12:H23">
      <formula1>40179</formula1>
      <formula2>$H$8+30</formula2>
    </dataValidation>
  </dataValidations>
  <pageMargins left="0.11811023622047245" right="0.11811023622047245" top="0.74803149606299213" bottom="0.74803149606299213" header="0.31496062992125984" footer="0.31496062992125984"/>
  <pageSetup paperSize="9" orientation="landscape" r:id="rId1"/>
  <legacy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1">
    <tabColor rgb="FF92D050"/>
  </sheetPr>
  <dimension ref="B1:L111"/>
  <sheetViews>
    <sheetView showGridLines="0" topLeftCell="A2" workbookViewId="0">
      <selection activeCell="K11" sqref="K11"/>
    </sheetView>
  </sheetViews>
  <sheetFormatPr baseColWidth="10" defaultRowHeight="15"/>
  <cols>
    <col min="2" max="2" width="18.140625" customWidth="1"/>
    <col min="4" max="4" width="14.5703125" customWidth="1"/>
    <col min="5" max="5" width="14" style="2" customWidth="1"/>
    <col min="6" max="6" width="40.42578125" bestFit="1" customWidth="1"/>
    <col min="7" max="7" width="16.7109375" customWidth="1"/>
    <col min="8" max="8" width="11.5703125" bestFit="1" customWidth="1"/>
    <col min="11" max="11" width="16.140625" customWidth="1"/>
  </cols>
  <sheetData>
    <row r="1" spans="2:8">
      <c r="B1" s="54" t="s">
        <v>9</v>
      </c>
      <c r="C1" s="54" t="s">
        <v>0</v>
      </c>
      <c r="D1" s="54" t="s">
        <v>1</v>
      </c>
      <c r="E1" s="54" t="s">
        <v>11</v>
      </c>
      <c r="F1" s="54" t="s">
        <v>8</v>
      </c>
      <c r="G1" s="55" t="s">
        <v>13</v>
      </c>
      <c r="H1" s="54" t="s">
        <v>14</v>
      </c>
    </row>
    <row r="2" spans="2:8">
      <c r="B2" s="65"/>
      <c r="C2" s="65"/>
      <c r="D2" s="65"/>
      <c r="E2" s="66"/>
      <c r="F2" s="65"/>
      <c r="G2" s="65"/>
      <c r="H2" s="65"/>
    </row>
    <row r="5" spans="2:8">
      <c r="B5" s="106" t="s">
        <v>42</v>
      </c>
      <c r="C5" s="106"/>
      <c r="D5" s="106"/>
      <c r="E5" s="106"/>
      <c r="F5" s="106"/>
      <c r="G5" s="107"/>
      <c r="H5" s="107"/>
    </row>
    <row r="6" spans="2:8" ht="38.25" customHeight="1" thickBot="1">
      <c r="B6" s="106"/>
      <c r="C6" s="106"/>
      <c r="D6" s="106"/>
      <c r="E6" s="106"/>
      <c r="F6" s="106"/>
    </row>
    <row r="7" spans="2:8">
      <c r="B7" s="106"/>
      <c r="C7" s="106"/>
      <c r="D7" s="106"/>
      <c r="E7" s="106"/>
      <c r="F7" s="106"/>
      <c r="G7" s="33" t="s">
        <v>10</v>
      </c>
      <c r="H7" s="34">
        <f ca="1">(WEEKNUM(TODAY())-1)</f>
        <v>26</v>
      </c>
    </row>
    <row r="8" spans="2:8" ht="15.75" thickBot="1">
      <c r="B8" s="106"/>
      <c r="C8" s="106"/>
      <c r="D8" s="106"/>
      <c r="E8" s="106"/>
      <c r="F8" s="106"/>
      <c r="G8" s="35" t="s">
        <v>15</v>
      </c>
      <c r="H8" s="36">
        <f ca="1">TODAY()</f>
        <v>40722</v>
      </c>
    </row>
    <row r="9" spans="2:8" ht="19.5" thickBot="1">
      <c r="G9" s="102" t="s">
        <v>16</v>
      </c>
      <c r="H9" s="103"/>
    </row>
    <row r="11" spans="2:8" ht="15.75" thickBot="1">
      <c r="B11" s="15" t="s">
        <v>9</v>
      </c>
      <c r="C11" s="16" t="s">
        <v>43</v>
      </c>
      <c r="D11" s="16" t="s">
        <v>1</v>
      </c>
      <c r="E11" s="16" t="s">
        <v>11</v>
      </c>
      <c r="F11" s="16" t="s">
        <v>8</v>
      </c>
      <c r="G11" s="17" t="s">
        <v>13</v>
      </c>
      <c r="H11" s="18" t="s">
        <v>14</v>
      </c>
    </row>
    <row r="12" spans="2:8" ht="15.75" thickBot="1">
      <c r="B12" s="19">
        <f t="shared" ref="B12:B23" ca="1" si="0">IF(G12&lt;=$H$8,"Mettre à jour",(WEEKNUM(G12,2)-1))</f>
        <v>28</v>
      </c>
      <c r="C12" s="13" t="s">
        <v>7</v>
      </c>
      <c r="D12" s="68" t="s">
        <v>40</v>
      </c>
      <c r="E12" s="44" t="s">
        <v>12</v>
      </c>
      <c r="F12" s="69" t="s">
        <v>24</v>
      </c>
      <c r="G12" s="14">
        <f t="shared" ref="G12:G17" si="1">$H12+30</f>
        <v>40738</v>
      </c>
      <c r="H12" s="51">
        <v>40708</v>
      </c>
    </row>
    <row r="13" spans="2:8" ht="15.75" thickBot="1">
      <c r="B13" s="19">
        <f t="shared" ca="1" si="0"/>
        <v>28</v>
      </c>
      <c r="C13" s="13" t="s">
        <v>7</v>
      </c>
      <c r="D13" s="68" t="s">
        <v>40</v>
      </c>
      <c r="E13" s="44" t="s">
        <v>12</v>
      </c>
      <c r="F13" s="69" t="s">
        <v>26</v>
      </c>
      <c r="G13" s="14">
        <f t="shared" si="1"/>
        <v>40738</v>
      </c>
      <c r="H13" s="51">
        <v>40708</v>
      </c>
    </row>
    <row r="14" spans="2:8" ht="15.75" thickBot="1">
      <c r="B14" s="19">
        <f t="shared" ca="1" si="0"/>
        <v>28</v>
      </c>
      <c r="C14" s="13" t="s">
        <v>7</v>
      </c>
      <c r="D14" s="68" t="s">
        <v>40</v>
      </c>
      <c r="E14" s="44" t="s">
        <v>12</v>
      </c>
      <c r="F14" s="69" t="s">
        <v>27</v>
      </c>
      <c r="G14" s="14">
        <f t="shared" si="1"/>
        <v>40738</v>
      </c>
      <c r="H14" s="51">
        <v>40708</v>
      </c>
    </row>
    <row r="15" spans="2:8" ht="15.75" thickBot="1">
      <c r="B15" s="19">
        <f t="shared" ca="1" si="0"/>
        <v>28</v>
      </c>
      <c r="C15" s="13" t="s">
        <v>7</v>
      </c>
      <c r="D15" s="68" t="s">
        <v>40</v>
      </c>
      <c r="E15" s="44" t="s">
        <v>12</v>
      </c>
      <c r="F15" s="69" t="s">
        <v>28</v>
      </c>
      <c r="G15" s="14">
        <f t="shared" si="1"/>
        <v>40738</v>
      </c>
      <c r="H15" s="51">
        <v>40708</v>
      </c>
    </row>
    <row r="16" spans="2:8" ht="15.75" thickBot="1">
      <c r="B16" s="19">
        <f t="shared" ca="1" si="0"/>
        <v>28</v>
      </c>
      <c r="C16" s="13" t="s">
        <v>7</v>
      </c>
      <c r="D16" s="68" t="s">
        <v>40</v>
      </c>
      <c r="E16" s="44" t="s">
        <v>12</v>
      </c>
      <c r="F16" s="69" t="s">
        <v>29</v>
      </c>
      <c r="G16" s="14">
        <f t="shared" si="1"/>
        <v>40738</v>
      </c>
      <c r="H16" s="51">
        <v>40708</v>
      </c>
    </row>
    <row r="17" spans="2:8" ht="15.75" thickBot="1">
      <c r="B17" s="19">
        <f t="shared" ca="1" si="0"/>
        <v>28</v>
      </c>
      <c r="C17" s="13" t="s">
        <v>7</v>
      </c>
      <c r="D17" s="68" t="s">
        <v>40</v>
      </c>
      <c r="E17" s="44" t="s">
        <v>12</v>
      </c>
      <c r="F17" s="69" t="s">
        <v>30</v>
      </c>
      <c r="G17" s="14">
        <f t="shared" si="1"/>
        <v>40738</v>
      </c>
      <c r="H17" s="51">
        <v>40708</v>
      </c>
    </row>
    <row r="18" spans="2:8" ht="15.75" thickBot="1">
      <c r="B18" s="19">
        <f t="shared" ca="1" si="0"/>
        <v>37</v>
      </c>
      <c r="C18" s="13" t="s">
        <v>7</v>
      </c>
      <c r="D18" s="68" t="s">
        <v>40</v>
      </c>
      <c r="E18" s="44" t="s">
        <v>12</v>
      </c>
      <c r="F18" s="69" t="s">
        <v>31</v>
      </c>
      <c r="G18" s="14">
        <f>$H18+90</f>
        <v>40798</v>
      </c>
      <c r="H18" s="51">
        <v>40708</v>
      </c>
    </row>
    <row r="19" spans="2:8" ht="15.75" thickBot="1">
      <c r="B19" s="19" t="str">
        <f t="shared" ca="1" si="0"/>
        <v>Mettre à jour</v>
      </c>
      <c r="C19" s="13" t="s">
        <v>7</v>
      </c>
      <c r="D19" s="68" t="s">
        <v>41</v>
      </c>
      <c r="E19" s="44" t="s">
        <v>12</v>
      </c>
      <c r="F19" s="69" t="s">
        <v>32</v>
      </c>
      <c r="G19" s="14">
        <f>$H19+90</f>
        <v>40610</v>
      </c>
      <c r="H19" s="51">
        <v>40520</v>
      </c>
    </row>
    <row r="20" spans="2:8" ht="15.75" thickBot="1">
      <c r="B20" s="19">
        <f t="shared" ca="1" si="0"/>
        <v>27</v>
      </c>
      <c r="C20" s="13" t="s">
        <v>7</v>
      </c>
      <c r="D20" s="68" t="s">
        <v>41</v>
      </c>
      <c r="E20" s="44" t="s">
        <v>12</v>
      </c>
      <c r="F20" s="69" t="s">
        <v>33</v>
      </c>
      <c r="G20" s="14">
        <f>$H20+90</f>
        <v>40728</v>
      </c>
      <c r="H20" s="51">
        <v>40638</v>
      </c>
    </row>
    <row r="21" spans="2:8" ht="15.75" thickBot="1">
      <c r="B21" s="19" t="str">
        <f t="shared" ca="1" si="0"/>
        <v>Mettre à jour</v>
      </c>
      <c r="C21" s="13" t="s">
        <v>7</v>
      </c>
      <c r="D21" s="68" t="s">
        <v>41</v>
      </c>
      <c r="E21" s="44" t="s">
        <v>12</v>
      </c>
      <c r="F21" s="69" t="s">
        <v>34</v>
      </c>
      <c r="G21" s="14">
        <f>$H21+90</f>
        <v>40610</v>
      </c>
      <c r="H21" s="51">
        <v>40520</v>
      </c>
    </row>
    <row r="22" spans="2:8" ht="15.75" thickBot="1">
      <c r="B22" s="19">
        <f t="shared" ca="1" si="0"/>
        <v>28</v>
      </c>
      <c r="C22" s="13" t="s">
        <v>7</v>
      </c>
      <c r="D22" s="68" t="s">
        <v>41</v>
      </c>
      <c r="E22" s="44" t="s">
        <v>12</v>
      </c>
      <c r="F22" s="69" t="s">
        <v>35</v>
      </c>
      <c r="G22" s="14">
        <f>H22+180</f>
        <v>40741</v>
      </c>
      <c r="H22" s="51">
        <v>40561</v>
      </c>
    </row>
    <row r="23" spans="2:8">
      <c r="B23" s="108">
        <f t="shared" ca="1" si="0"/>
        <v>29</v>
      </c>
      <c r="C23" s="109" t="s">
        <v>7</v>
      </c>
      <c r="D23" s="91" t="s">
        <v>41</v>
      </c>
      <c r="E23" s="92" t="s">
        <v>12</v>
      </c>
      <c r="F23" s="93" t="s">
        <v>36</v>
      </c>
      <c r="G23" s="105">
        <f>$H23+180</f>
        <v>40745</v>
      </c>
      <c r="H23" s="110">
        <v>40565</v>
      </c>
    </row>
    <row r="24" spans="2:8">
      <c r="E24"/>
    </row>
    <row r="25" spans="2:8">
      <c r="E25"/>
    </row>
    <row r="26" spans="2:8">
      <c r="E26"/>
    </row>
    <row r="27" spans="2:8">
      <c r="E27"/>
    </row>
    <row r="28" spans="2:8">
      <c r="E28"/>
    </row>
    <row r="29" spans="2:8">
      <c r="E29"/>
    </row>
    <row r="30" spans="2:8">
      <c r="E30"/>
    </row>
    <row r="31" spans="2:8">
      <c r="E31"/>
    </row>
    <row r="32" spans="2:8">
      <c r="E32"/>
    </row>
    <row r="33" spans="5:5">
      <c r="E33"/>
    </row>
    <row r="34" spans="5:5">
      <c r="E34"/>
    </row>
    <row r="35" spans="5:5">
      <c r="E35"/>
    </row>
    <row r="36" spans="5:5">
      <c r="E36"/>
    </row>
    <row r="37" spans="5:5">
      <c r="E37"/>
    </row>
    <row r="38" spans="5:5">
      <c r="E38"/>
    </row>
    <row r="39" spans="5:5">
      <c r="E39"/>
    </row>
    <row r="40" spans="5:5">
      <c r="E40"/>
    </row>
    <row r="41" spans="5:5">
      <c r="E41"/>
    </row>
    <row r="42" spans="5:5">
      <c r="E42"/>
    </row>
    <row r="43" spans="5:5">
      <c r="E43"/>
    </row>
    <row r="44" spans="5:5">
      <c r="E44"/>
    </row>
    <row r="45" spans="5:5">
      <c r="E45"/>
    </row>
    <row r="46" spans="5:5">
      <c r="E46"/>
    </row>
    <row r="47" spans="5:5">
      <c r="E47"/>
    </row>
    <row r="48" spans="5:5">
      <c r="E48"/>
    </row>
    <row r="49" spans="5:5">
      <c r="E49"/>
    </row>
    <row r="50" spans="5:5">
      <c r="E50"/>
    </row>
    <row r="51" spans="5:5">
      <c r="E51"/>
    </row>
    <row r="52" spans="5:5">
      <c r="E52"/>
    </row>
    <row r="53" spans="5:5">
      <c r="E53"/>
    </row>
    <row r="54" spans="5:5">
      <c r="E54"/>
    </row>
    <row r="55" spans="5:5">
      <c r="E55"/>
    </row>
    <row r="56" spans="5:5">
      <c r="E56"/>
    </row>
    <row r="57" spans="5:5">
      <c r="E57"/>
    </row>
    <row r="58" spans="5:5">
      <c r="E58"/>
    </row>
    <row r="59" spans="5:5">
      <c r="E59"/>
    </row>
    <row r="60" spans="5:5">
      <c r="E60"/>
    </row>
    <row r="61" spans="5:5">
      <c r="E61"/>
    </row>
    <row r="62" spans="5:5">
      <c r="E62"/>
    </row>
    <row r="63" spans="5:5">
      <c r="E63"/>
    </row>
    <row r="64" spans="5:5">
      <c r="E64"/>
    </row>
    <row r="65" spans="5:5">
      <c r="E65"/>
    </row>
    <row r="66" spans="5:5">
      <c r="E66"/>
    </row>
    <row r="67" spans="5:5">
      <c r="E67"/>
    </row>
    <row r="68" spans="5:5">
      <c r="E68"/>
    </row>
    <row r="69" spans="5:5">
      <c r="E69"/>
    </row>
    <row r="70" spans="5:5">
      <c r="E70"/>
    </row>
    <row r="71" spans="5:5">
      <c r="E71"/>
    </row>
    <row r="72" spans="5:5">
      <c r="E72"/>
    </row>
    <row r="73" spans="5:5">
      <c r="E73"/>
    </row>
    <row r="74" spans="5:5">
      <c r="E74"/>
    </row>
    <row r="75" spans="5:5">
      <c r="E75"/>
    </row>
    <row r="76" spans="5:5">
      <c r="E76"/>
    </row>
    <row r="77" spans="5:5">
      <c r="E77"/>
    </row>
    <row r="78" spans="5:5">
      <c r="E78"/>
    </row>
    <row r="79" spans="5:5">
      <c r="E79"/>
    </row>
    <row r="80" spans="5:5">
      <c r="E80"/>
    </row>
    <row r="81" spans="5:5">
      <c r="E81"/>
    </row>
    <row r="82" spans="5:5">
      <c r="E82"/>
    </row>
    <row r="83" spans="5:5">
      <c r="E83"/>
    </row>
    <row r="84" spans="5:5">
      <c r="E84"/>
    </row>
    <row r="85" spans="5:5">
      <c r="E85"/>
    </row>
    <row r="86" spans="5:5">
      <c r="E86"/>
    </row>
    <row r="87" spans="5:5">
      <c r="E87"/>
    </row>
    <row r="88" spans="5:5">
      <c r="E88"/>
    </row>
    <row r="89" spans="5:5">
      <c r="E89"/>
    </row>
    <row r="90" spans="5:5">
      <c r="E90"/>
    </row>
    <row r="91" spans="5:5">
      <c r="E91"/>
    </row>
    <row r="92" spans="5:5">
      <c r="E92"/>
    </row>
    <row r="93" spans="5:5">
      <c r="E93"/>
    </row>
    <row r="94" spans="5:5">
      <c r="E94"/>
    </row>
    <row r="95" spans="5:5">
      <c r="E95"/>
    </row>
    <row r="96" spans="5:5">
      <c r="E96"/>
    </row>
    <row r="97" spans="5:12">
      <c r="E97"/>
    </row>
    <row r="98" spans="5:12">
      <c r="E98"/>
    </row>
    <row r="99" spans="5:12">
      <c r="E99"/>
    </row>
    <row r="100" spans="5:12">
      <c r="E100"/>
    </row>
    <row r="101" spans="5:12">
      <c r="E101"/>
    </row>
    <row r="102" spans="5:12">
      <c r="E102"/>
    </row>
    <row r="103" spans="5:12">
      <c r="E103"/>
    </row>
    <row r="104" spans="5:12">
      <c r="E104"/>
    </row>
    <row r="105" spans="5:12">
      <c r="E105"/>
    </row>
    <row r="106" spans="5:12" ht="15.75" thickBot="1">
      <c r="E106"/>
    </row>
    <row r="107" spans="5:12">
      <c r="E107"/>
      <c r="J107" s="96" t="s">
        <v>19</v>
      </c>
      <c r="K107" s="97"/>
      <c r="L107" s="62">
        <f ca="1">COUNTIF(E!$G$12:$G$23,"&lt;01/01/2000")</f>
        <v>0</v>
      </c>
    </row>
    <row r="108" spans="5:12">
      <c r="E108"/>
      <c r="J108" s="98" t="s">
        <v>20</v>
      </c>
      <c r="K108" s="99"/>
      <c r="L108" s="60">
        <f ca="1">((COUNTIF(E!$B$12:$B$23,"Mettre à jour"))-L107)</f>
        <v>2</v>
      </c>
    </row>
    <row r="109" spans="5:12" ht="15.75" thickBot="1">
      <c r="E109"/>
      <c r="J109" s="100" t="s">
        <v>18</v>
      </c>
      <c r="K109" s="101"/>
      <c r="L109" s="59">
        <f ca="1">(L110-(L108+L107))</f>
        <v>92</v>
      </c>
    </row>
    <row r="110" spans="5:12" ht="15.75" thickBot="1">
      <c r="F110" s="56"/>
      <c r="G110" s="56"/>
      <c r="J110" s="10"/>
      <c r="K110" s="61" t="s">
        <v>21</v>
      </c>
      <c r="L110" s="63">
        <v>94</v>
      </c>
    </row>
    <row r="111" spans="5:12">
      <c r="F111" s="12"/>
      <c r="G111" s="9"/>
    </row>
  </sheetData>
  <sheetProtection formatCells="0" formatColumns="0" formatRows="0" insertColumns="0" insertRows="0" insertHyperlinks="0" deleteColumns="0" deleteRows="0" autoFilter="0" pivotTables="0"/>
  <mergeCells count="6">
    <mergeCell ref="J107:K107"/>
    <mergeCell ref="J108:K108"/>
    <mergeCell ref="J109:K109"/>
    <mergeCell ref="B5:F8"/>
    <mergeCell ref="G5:H5"/>
    <mergeCell ref="G9:H9"/>
  </mergeCells>
  <phoneticPr fontId="22" type="noConversion"/>
  <dataValidations count="1">
    <dataValidation type="date" allowBlank="1" showInputMessage="1" showErrorMessage="1" errorTitle="ERREUR DE SAISIE" error="Veuillez saisir une date correcte et inférieure à: date du jour+ 1 mois" sqref="H12:H23">
      <formula1>40179</formula1>
      <formula2>$H$8+30</formula2>
    </dataValidation>
  </dataValidations>
  <pageMargins left="0.11811023622047245" right="0.11811023622047245" top="0.74803149606299213" bottom="0.74803149606299213" header="0.31496062992125984" footer="0.31496062992125984"/>
  <pageSetup paperSize="9" orientation="landscape" r:id="rId1"/>
  <ignoredErrors>
    <ignoredError sqref="G12:G13 G14:G23" calculatedColumn="1"/>
  </ignoredErrors>
  <legacy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>
    <tabColor theme="0"/>
  </sheetPr>
  <dimension ref="B1:P42"/>
  <sheetViews>
    <sheetView showGridLines="0" topLeftCell="A4" workbookViewId="0">
      <selection activeCell="K25" sqref="K25"/>
    </sheetView>
  </sheetViews>
  <sheetFormatPr baseColWidth="10" defaultRowHeight="15"/>
  <cols>
    <col min="1" max="1" width="2.5703125" customWidth="1"/>
    <col min="3" max="3" width="12.5703125" customWidth="1"/>
    <col min="4" max="4" width="56" customWidth="1"/>
    <col min="5" max="5" width="15.7109375" customWidth="1"/>
    <col min="6" max="6" width="15.7109375" bestFit="1" customWidth="1"/>
    <col min="7" max="7" width="12.28515625" bestFit="1" customWidth="1"/>
  </cols>
  <sheetData>
    <row r="1" spans="2:16">
      <c r="B1" s="111" t="s">
        <v>44</v>
      </c>
      <c r="C1" s="83"/>
      <c r="D1" s="83"/>
      <c r="E1" s="83"/>
      <c r="F1" s="83"/>
      <c r="G1" s="83"/>
    </row>
    <row r="2" spans="2:16">
      <c r="B2" s="83"/>
      <c r="C2" s="83"/>
      <c r="D2" s="83"/>
      <c r="E2" s="83"/>
      <c r="F2" s="83"/>
      <c r="G2" s="83"/>
    </row>
    <row r="3" spans="2:16">
      <c r="B3" s="83"/>
      <c r="C3" s="83"/>
      <c r="D3" s="83"/>
      <c r="E3" s="83"/>
      <c r="F3" s="83"/>
      <c r="G3" s="83"/>
    </row>
    <row r="4" spans="2:16">
      <c r="B4" s="2"/>
      <c r="C4" s="2"/>
      <c r="D4" s="2"/>
      <c r="E4" s="2"/>
      <c r="F4" s="2"/>
      <c r="G4" s="2"/>
    </row>
    <row r="5" spans="2:16" ht="15.75" thickBot="1">
      <c r="B5" s="1"/>
      <c r="C5" s="1"/>
      <c r="E5" s="1" t="s">
        <v>45</v>
      </c>
      <c r="F5" s="1" t="s">
        <v>46</v>
      </c>
      <c r="G5" s="1" t="s">
        <v>47</v>
      </c>
      <c r="H5" s="1" t="s">
        <v>48</v>
      </c>
      <c r="I5" s="1" t="s">
        <v>49</v>
      </c>
      <c r="J5" s="1" t="s">
        <v>50</v>
      </c>
      <c r="K5" s="1" t="s">
        <v>51</v>
      </c>
      <c r="L5" s="1" t="s">
        <v>52</v>
      </c>
      <c r="M5" s="1" t="s">
        <v>53</v>
      </c>
      <c r="N5" s="1" t="s">
        <v>54</v>
      </c>
      <c r="O5" s="1" t="s">
        <v>55</v>
      </c>
      <c r="P5" s="1" t="s">
        <v>56</v>
      </c>
    </row>
    <row r="6" spans="2:16" ht="15.75" thickBot="1">
      <c r="B6" s="6" t="s">
        <v>22</v>
      </c>
      <c r="C6" s="7" t="s">
        <v>2</v>
      </c>
      <c r="D6" s="8" t="s">
        <v>3</v>
      </c>
      <c r="E6" s="7" t="s">
        <v>4</v>
      </c>
      <c r="F6" s="7" t="s">
        <v>4</v>
      </c>
      <c r="G6" s="7" t="s">
        <v>4</v>
      </c>
      <c r="H6" s="7" t="s">
        <v>4</v>
      </c>
      <c r="I6" s="7" t="s">
        <v>4</v>
      </c>
      <c r="J6" s="7" t="s">
        <v>4</v>
      </c>
      <c r="K6" s="7" t="s">
        <v>4</v>
      </c>
      <c r="L6" s="7" t="s">
        <v>4</v>
      </c>
      <c r="M6" s="7" t="s">
        <v>4</v>
      </c>
      <c r="N6" s="7" t="s">
        <v>4</v>
      </c>
      <c r="O6" s="7" t="s">
        <v>4</v>
      </c>
      <c r="P6" s="7" t="s">
        <v>4</v>
      </c>
    </row>
    <row r="7" spans="2:16">
      <c r="B7" s="4" t="s">
        <v>5</v>
      </c>
      <c r="C7" s="4" t="s">
        <v>23</v>
      </c>
      <c r="D7" s="4" t="s">
        <v>24</v>
      </c>
      <c r="E7" s="71">
        <v>40634</v>
      </c>
      <c r="F7" s="71">
        <v>40634</v>
      </c>
      <c r="G7" s="71">
        <v>40634</v>
      </c>
      <c r="H7" s="71"/>
      <c r="I7" s="71"/>
      <c r="J7" s="71"/>
      <c r="K7" s="71"/>
      <c r="L7" s="71"/>
      <c r="M7" s="71"/>
      <c r="N7" s="71"/>
      <c r="O7" s="71"/>
      <c r="P7" s="71"/>
    </row>
    <row r="8" spans="2:16">
      <c r="B8" s="5" t="s">
        <v>5</v>
      </c>
      <c r="C8" s="5" t="s">
        <v>23</v>
      </c>
      <c r="D8" s="5" t="s">
        <v>26</v>
      </c>
      <c r="E8" s="70">
        <v>40634</v>
      </c>
      <c r="F8" s="70">
        <v>40634</v>
      </c>
      <c r="G8" s="70">
        <v>40634</v>
      </c>
      <c r="H8" s="81"/>
      <c r="I8" s="81"/>
      <c r="J8" s="81"/>
      <c r="K8" s="81"/>
      <c r="L8" s="81"/>
      <c r="M8" s="81"/>
      <c r="N8" s="81"/>
      <c r="O8" s="81"/>
      <c r="P8" s="81"/>
    </row>
    <row r="9" spans="2:16">
      <c r="B9" s="5" t="s">
        <v>5</v>
      </c>
      <c r="C9" s="5" t="s">
        <v>23</v>
      </c>
      <c r="D9" s="5" t="s">
        <v>27</v>
      </c>
      <c r="E9" s="70">
        <v>40634</v>
      </c>
      <c r="F9" s="70">
        <v>40634</v>
      </c>
      <c r="G9" s="70">
        <v>40634</v>
      </c>
      <c r="H9" s="70"/>
      <c r="I9" s="70"/>
      <c r="J9" s="70">
        <v>40705</v>
      </c>
      <c r="K9" s="70"/>
      <c r="L9" s="70"/>
      <c r="M9" s="70"/>
      <c r="N9" s="70"/>
      <c r="O9" s="70"/>
      <c r="P9" s="70"/>
    </row>
    <row r="10" spans="2:16">
      <c r="B10" s="5" t="s">
        <v>5</v>
      </c>
      <c r="C10" s="5" t="s">
        <v>23</v>
      </c>
      <c r="D10" s="5" t="s">
        <v>28</v>
      </c>
      <c r="E10" s="70">
        <v>40634</v>
      </c>
      <c r="F10" s="70">
        <v>40634</v>
      </c>
      <c r="G10" s="70">
        <v>40634</v>
      </c>
      <c r="H10" s="81"/>
      <c r="I10" s="81"/>
      <c r="J10" s="81"/>
      <c r="K10" s="81"/>
      <c r="L10" s="81"/>
      <c r="M10" s="81"/>
      <c r="N10" s="81"/>
      <c r="O10" s="81"/>
      <c r="P10" s="81"/>
    </row>
    <row r="11" spans="2:16">
      <c r="B11" s="5" t="s">
        <v>5</v>
      </c>
      <c r="C11" s="5" t="s">
        <v>23</v>
      </c>
      <c r="D11" s="5" t="s">
        <v>29</v>
      </c>
      <c r="E11" s="70">
        <v>40683</v>
      </c>
      <c r="F11" s="70">
        <v>40683</v>
      </c>
      <c r="G11" s="70">
        <v>40683</v>
      </c>
      <c r="H11" s="70"/>
      <c r="I11" s="70"/>
      <c r="J11" s="70"/>
      <c r="K11" s="70"/>
      <c r="L11" s="70"/>
      <c r="M11" s="70"/>
      <c r="N11" s="70"/>
      <c r="O11" s="70"/>
      <c r="P11" s="70"/>
    </row>
    <row r="12" spans="2:16">
      <c r="B12" s="5" t="s">
        <v>5</v>
      </c>
      <c r="C12" s="5" t="s">
        <v>23</v>
      </c>
      <c r="D12" s="5" t="s">
        <v>30</v>
      </c>
      <c r="E12" s="70">
        <v>40683</v>
      </c>
      <c r="F12" s="70">
        <v>40683</v>
      </c>
      <c r="G12" s="70">
        <v>40683</v>
      </c>
      <c r="H12" s="70"/>
      <c r="I12" s="70"/>
      <c r="J12" s="70"/>
      <c r="K12" s="70"/>
      <c r="L12" s="70"/>
      <c r="M12" s="70"/>
      <c r="N12" s="70"/>
      <c r="O12" s="70"/>
      <c r="P12" s="70"/>
    </row>
    <row r="13" spans="2:16">
      <c r="B13" s="5" t="s">
        <v>5</v>
      </c>
      <c r="C13" s="5" t="s">
        <v>23</v>
      </c>
      <c r="D13" s="5" t="s">
        <v>31</v>
      </c>
      <c r="E13" s="70">
        <v>40634</v>
      </c>
      <c r="F13" s="70">
        <v>40634</v>
      </c>
      <c r="G13" s="70">
        <v>40634</v>
      </c>
      <c r="H13" s="70"/>
      <c r="I13" s="70"/>
      <c r="J13" s="70"/>
      <c r="K13" s="70"/>
      <c r="L13" s="70"/>
      <c r="M13" s="70"/>
      <c r="N13" s="70"/>
      <c r="O13" s="70"/>
      <c r="P13" s="70"/>
    </row>
    <row r="14" spans="2:16">
      <c r="B14" s="5" t="s">
        <v>5</v>
      </c>
      <c r="C14" s="5" t="s">
        <v>25</v>
      </c>
      <c r="D14" s="5" t="s">
        <v>32</v>
      </c>
      <c r="E14" s="70">
        <v>40683</v>
      </c>
      <c r="F14" s="70">
        <v>40683</v>
      </c>
      <c r="G14" s="70">
        <v>40683</v>
      </c>
      <c r="H14" s="70"/>
      <c r="I14" s="70"/>
      <c r="J14" s="70"/>
      <c r="K14" s="70"/>
      <c r="L14" s="70"/>
      <c r="M14" s="70"/>
      <c r="N14" s="70"/>
      <c r="O14" s="70"/>
      <c r="P14" s="70"/>
    </row>
    <row r="15" spans="2:16">
      <c r="B15" s="5" t="s">
        <v>5</v>
      </c>
      <c r="C15" s="5" t="s">
        <v>25</v>
      </c>
      <c r="D15" s="5" t="s">
        <v>33</v>
      </c>
      <c r="E15" s="70">
        <v>40626</v>
      </c>
      <c r="F15" s="70">
        <v>40626</v>
      </c>
      <c r="G15" s="70">
        <v>40626</v>
      </c>
      <c r="H15" s="70"/>
      <c r="I15" s="70"/>
      <c r="J15" s="70"/>
      <c r="K15" s="70"/>
      <c r="L15" s="70"/>
      <c r="M15" s="70"/>
      <c r="N15" s="70"/>
      <c r="O15" s="70"/>
      <c r="P15" s="70"/>
    </row>
    <row r="16" spans="2:16">
      <c r="B16" s="5" t="s">
        <v>5</v>
      </c>
      <c r="C16" s="5" t="s">
        <v>25</v>
      </c>
      <c r="D16" s="5" t="s">
        <v>34</v>
      </c>
      <c r="E16" s="70">
        <v>40626</v>
      </c>
      <c r="F16" s="70">
        <v>40626</v>
      </c>
      <c r="G16" s="70">
        <v>40626</v>
      </c>
      <c r="H16" s="70"/>
      <c r="I16" s="70"/>
      <c r="J16" s="70"/>
      <c r="K16" s="70"/>
      <c r="L16" s="70"/>
      <c r="M16" s="70"/>
      <c r="N16" s="70"/>
      <c r="O16" s="70"/>
      <c r="P16" s="70"/>
    </row>
    <row r="17" spans="2:16">
      <c r="B17" s="5" t="s">
        <v>5</v>
      </c>
      <c r="C17" s="5" t="s">
        <v>25</v>
      </c>
      <c r="D17" s="5" t="s">
        <v>35</v>
      </c>
      <c r="E17" s="70">
        <v>40582</v>
      </c>
      <c r="F17" s="70">
        <v>40582</v>
      </c>
      <c r="G17" s="70">
        <v>40582</v>
      </c>
      <c r="H17" s="70"/>
      <c r="I17" s="70"/>
      <c r="J17" s="70"/>
      <c r="K17" s="70"/>
      <c r="L17" s="70"/>
      <c r="M17" s="70"/>
      <c r="N17" s="70"/>
      <c r="O17" s="70"/>
      <c r="P17" s="70"/>
    </row>
    <row r="18" spans="2:16">
      <c r="B18" s="5" t="s">
        <v>5</v>
      </c>
      <c r="C18" s="5" t="s">
        <v>25</v>
      </c>
      <c r="D18" s="5" t="s">
        <v>36</v>
      </c>
      <c r="E18" s="70">
        <v>40565</v>
      </c>
      <c r="F18" s="70">
        <v>40565</v>
      </c>
      <c r="G18" s="70">
        <v>40565</v>
      </c>
      <c r="H18" s="70"/>
      <c r="I18" s="70"/>
      <c r="J18" s="70"/>
      <c r="K18" s="70"/>
      <c r="L18" s="70"/>
      <c r="M18" s="70"/>
      <c r="N18" s="70"/>
      <c r="O18" s="70"/>
      <c r="P18" s="70"/>
    </row>
    <row r="19" spans="2:16">
      <c r="B19" s="3" t="s">
        <v>6</v>
      </c>
      <c r="C19" s="3" t="s">
        <v>38</v>
      </c>
      <c r="D19" s="5" t="s">
        <v>24</v>
      </c>
      <c r="E19" s="70">
        <v>40634</v>
      </c>
      <c r="F19" s="70">
        <v>40634</v>
      </c>
      <c r="G19" s="70">
        <v>40634</v>
      </c>
      <c r="H19" s="70"/>
      <c r="I19" s="70"/>
      <c r="J19" s="70"/>
      <c r="K19" s="70">
        <v>40725</v>
      </c>
      <c r="L19" s="70"/>
      <c r="M19" s="70"/>
      <c r="N19" s="70"/>
      <c r="O19" s="70"/>
      <c r="P19" s="70"/>
    </row>
    <row r="20" spans="2:16">
      <c r="B20" s="3" t="s">
        <v>6</v>
      </c>
      <c r="C20" s="3" t="s">
        <v>38</v>
      </c>
      <c r="D20" s="5" t="s">
        <v>26</v>
      </c>
      <c r="E20" s="70">
        <v>40634</v>
      </c>
      <c r="F20" s="70">
        <v>40634</v>
      </c>
      <c r="G20" s="70">
        <v>40634</v>
      </c>
      <c r="H20" s="70"/>
      <c r="I20" s="70"/>
      <c r="J20" s="70"/>
      <c r="K20" s="70"/>
      <c r="L20" s="70"/>
      <c r="M20" s="70"/>
      <c r="N20" s="70"/>
      <c r="O20" s="70"/>
      <c r="P20" s="70"/>
    </row>
    <row r="21" spans="2:16">
      <c r="B21" s="3" t="s">
        <v>6</v>
      </c>
      <c r="C21" s="3" t="s">
        <v>38</v>
      </c>
      <c r="D21" s="5" t="s">
        <v>27</v>
      </c>
      <c r="E21" s="70">
        <v>40634</v>
      </c>
      <c r="F21" s="70">
        <v>40634</v>
      </c>
      <c r="G21" s="70">
        <v>40634</v>
      </c>
      <c r="H21" s="70"/>
      <c r="I21" s="70"/>
      <c r="J21" s="70"/>
      <c r="K21" s="70"/>
      <c r="L21" s="70"/>
      <c r="M21" s="70"/>
      <c r="N21" s="70"/>
      <c r="O21" s="70"/>
      <c r="P21" s="70"/>
    </row>
    <row r="22" spans="2:16">
      <c r="B22" s="3" t="s">
        <v>6</v>
      </c>
      <c r="C22" s="3" t="s">
        <v>38</v>
      </c>
      <c r="D22" s="5" t="s">
        <v>28</v>
      </c>
      <c r="E22" s="70">
        <v>40634</v>
      </c>
      <c r="F22" s="70">
        <v>40634</v>
      </c>
      <c r="G22" s="70">
        <v>40634</v>
      </c>
      <c r="H22" s="70"/>
      <c r="I22" s="70"/>
      <c r="J22" s="70"/>
      <c r="K22" s="70"/>
      <c r="L22" s="70"/>
      <c r="M22" s="70"/>
      <c r="N22" s="70"/>
      <c r="O22" s="70"/>
      <c r="P22" s="70"/>
    </row>
    <row r="23" spans="2:16">
      <c r="B23" s="3" t="s">
        <v>6</v>
      </c>
      <c r="C23" s="3" t="s">
        <v>38</v>
      </c>
      <c r="D23" s="5" t="s">
        <v>29</v>
      </c>
      <c r="E23" s="70">
        <v>40683</v>
      </c>
      <c r="F23" s="70">
        <v>40683</v>
      </c>
      <c r="G23" s="70">
        <v>40683</v>
      </c>
      <c r="H23" s="70"/>
      <c r="I23" s="70"/>
      <c r="J23" s="70"/>
      <c r="K23" s="70"/>
      <c r="L23" s="70"/>
      <c r="M23" s="70"/>
      <c r="N23" s="70"/>
      <c r="O23" s="70"/>
      <c r="P23" s="70"/>
    </row>
    <row r="24" spans="2:16">
      <c r="B24" s="3" t="s">
        <v>6</v>
      </c>
      <c r="C24" s="3" t="s">
        <v>38</v>
      </c>
      <c r="D24" s="5" t="s">
        <v>30</v>
      </c>
      <c r="E24" s="70">
        <v>40683</v>
      </c>
      <c r="F24" s="70">
        <v>40683</v>
      </c>
      <c r="G24" s="70">
        <v>40683</v>
      </c>
      <c r="H24" s="70"/>
      <c r="I24" s="70"/>
      <c r="J24" s="70"/>
      <c r="K24" s="70"/>
      <c r="L24" s="70"/>
      <c r="M24" s="70"/>
      <c r="N24" s="70"/>
      <c r="O24" s="70"/>
      <c r="P24" s="70"/>
    </row>
    <row r="25" spans="2:16">
      <c r="B25" s="3" t="s">
        <v>6</v>
      </c>
      <c r="C25" s="3" t="s">
        <v>38</v>
      </c>
      <c r="D25" s="5" t="s">
        <v>31</v>
      </c>
      <c r="E25" s="70">
        <v>40634</v>
      </c>
      <c r="F25" s="70">
        <v>40634</v>
      </c>
      <c r="G25" s="70">
        <v>40634</v>
      </c>
      <c r="H25" s="70"/>
      <c r="I25" s="70"/>
      <c r="J25" s="70"/>
      <c r="K25" s="70"/>
      <c r="L25" s="70"/>
      <c r="M25" s="70"/>
      <c r="N25" s="70"/>
      <c r="O25" s="70"/>
      <c r="P25" s="70"/>
    </row>
    <row r="26" spans="2:16">
      <c r="B26" s="3" t="s">
        <v>6</v>
      </c>
      <c r="C26" s="3" t="s">
        <v>39</v>
      </c>
      <c r="D26" s="5" t="s">
        <v>32</v>
      </c>
      <c r="E26" s="70">
        <v>40683</v>
      </c>
      <c r="F26" s="70">
        <v>40683</v>
      </c>
      <c r="G26" s="70">
        <v>40683</v>
      </c>
      <c r="H26" s="70"/>
      <c r="I26" s="70"/>
      <c r="J26" s="70"/>
      <c r="K26" s="70"/>
      <c r="L26" s="70"/>
      <c r="M26" s="70"/>
      <c r="N26" s="70"/>
      <c r="O26" s="70"/>
      <c r="P26" s="70"/>
    </row>
    <row r="27" spans="2:16">
      <c r="B27" s="3" t="s">
        <v>6</v>
      </c>
      <c r="C27" s="3" t="s">
        <v>39</v>
      </c>
      <c r="D27" s="5" t="s">
        <v>33</v>
      </c>
      <c r="E27" s="70">
        <v>40626</v>
      </c>
      <c r="F27" s="70">
        <v>40626</v>
      </c>
      <c r="G27" s="70">
        <v>40626</v>
      </c>
      <c r="H27" s="70"/>
      <c r="I27" s="70"/>
      <c r="J27" s="70"/>
      <c r="K27" s="70"/>
      <c r="L27" s="70"/>
      <c r="M27" s="70"/>
      <c r="N27" s="70"/>
      <c r="O27" s="70"/>
      <c r="P27" s="70"/>
    </row>
    <row r="28" spans="2:16">
      <c r="B28" s="3" t="s">
        <v>6</v>
      </c>
      <c r="C28" s="3" t="s">
        <v>39</v>
      </c>
      <c r="D28" s="5" t="s">
        <v>34</v>
      </c>
      <c r="E28" s="70">
        <v>40626</v>
      </c>
      <c r="F28" s="70">
        <v>40626</v>
      </c>
      <c r="G28" s="70">
        <v>40626</v>
      </c>
      <c r="H28" s="70"/>
      <c r="I28" s="70"/>
      <c r="J28" s="70"/>
      <c r="K28" s="70"/>
      <c r="L28" s="70"/>
      <c r="M28" s="70"/>
      <c r="N28" s="70"/>
      <c r="O28" s="70"/>
      <c r="P28" s="70"/>
    </row>
    <row r="29" spans="2:16">
      <c r="B29" s="3" t="s">
        <v>6</v>
      </c>
      <c r="C29" s="3" t="s">
        <v>39</v>
      </c>
      <c r="D29" s="5" t="s">
        <v>35</v>
      </c>
      <c r="E29" s="70">
        <v>40582</v>
      </c>
      <c r="F29" s="70">
        <v>40582</v>
      </c>
      <c r="G29" s="70">
        <v>40582</v>
      </c>
      <c r="H29" s="70"/>
      <c r="I29" s="70"/>
      <c r="J29" s="70"/>
      <c r="K29" s="70"/>
      <c r="L29" s="70"/>
      <c r="M29" s="70"/>
      <c r="N29" s="70"/>
      <c r="O29" s="70"/>
      <c r="P29" s="70"/>
    </row>
    <row r="30" spans="2:16">
      <c r="B30" s="3" t="s">
        <v>6</v>
      </c>
      <c r="C30" s="3" t="s">
        <v>25</v>
      </c>
      <c r="D30" s="5" t="s">
        <v>36</v>
      </c>
      <c r="E30" s="70">
        <v>40565</v>
      </c>
      <c r="F30" s="70">
        <v>40565</v>
      </c>
      <c r="G30" s="70">
        <v>40565</v>
      </c>
      <c r="H30" s="70"/>
      <c r="I30" s="70"/>
      <c r="J30" s="70"/>
      <c r="K30" s="70"/>
      <c r="L30" s="70"/>
      <c r="M30" s="70"/>
      <c r="N30" s="70"/>
      <c r="O30" s="70"/>
      <c r="P30" s="70"/>
    </row>
    <row r="31" spans="2:16">
      <c r="B31" s="3" t="s">
        <v>7</v>
      </c>
      <c r="C31" s="3" t="s">
        <v>40</v>
      </c>
      <c r="D31" s="5" t="s">
        <v>24</v>
      </c>
      <c r="E31" s="70">
        <v>40708</v>
      </c>
      <c r="F31" s="70">
        <v>40708</v>
      </c>
      <c r="G31" s="70">
        <v>40708</v>
      </c>
      <c r="H31" s="70"/>
      <c r="I31" s="70"/>
      <c r="J31" s="70"/>
      <c r="K31" s="70"/>
      <c r="L31" s="70"/>
      <c r="M31" s="70"/>
      <c r="N31" s="70"/>
      <c r="O31" s="70"/>
      <c r="P31" s="70"/>
    </row>
    <row r="32" spans="2:16">
      <c r="B32" s="3" t="s">
        <v>7</v>
      </c>
      <c r="C32" s="3" t="s">
        <v>40</v>
      </c>
      <c r="D32" s="5" t="s">
        <v>26</v>
      </c>
      <c r="E32" s="70">
        <v>40708</v>
      </c>
      <c r="F32" s="70">
        <v>40708</v>
      </c>
      <c r="G32" s="70">
        <v>40708</v>
      </c>
      <c r="H32" s="70"/>
      <c r="I32" s="70"/>
      <c r="J32" s="70"/>
      <c r="K32" s="70"/>
      <c r="L32" s="70"/>
      <c r="M32" s="70"/>
      <c r="N32" s="70"/>
      <c r="O32" s="70"/>
      <c r="P32" s="70"/>
    </row>
    <row r="33" spans="2:16">
      <c r="B33" s="3" t="s">
        <v>7</v>
      </c>
      <c r="C33" s="3" t="s">
        <v>40</v>
      </c>
      <c r="D33" s="5" t="s">
        <v>27</v>
      </c>
      <c r="E33" s="70">
        <v>40708</v>
      </c>
      <c r="F33" s="70">
        <v>40708</v>
      </c>
      <c r="G33" s="70">
        <v>40708</v>
      </c>
      <c r="H33" s="70"/>
      <c r="I33" s="70"/>
      <c r="J33" s="70"/>
      <c r="K33" s="70"/>
      <c r="L33" s="70"/>
      <c r="M33" s="70"/>
      <c r="N33" s="70"/>
      <c r="O33" s="70"/>
      <c r="P33" s="70"/>
    </row>
    <row r="34" spans="2:16">
      <c r="B34" s="3" t="s">
        <v>7</v>
      </c>
      <c r="C34" s="3" t="s">
        <v>40</v>
      </c>
      <c r="D34" s="5" t="s">
        <v>28</v>
      </c>
      <c r="E34" s="70">
        <v>40708</v>
      </c>
      <c r="F34" s="70">
        <v>40708</v>
      </c>
      <c r="G34" s="70">
        <v>40708</v>
      </c>
      <c r="H34" s="70"/>
      <c r="I34" s="70"/>
      <c r="J34" s="70"/>
      <c r="K34" s="70"/>
      <c r="L34" s="70"/>
      <c r="M34" s="70"/>
      <c r="N34" s="70"/>
      <c r="O34" s="70"/>
      <c r="P34" s="70"/>
    </row>
    <row r="35" spans="2:16">
      <c r="B35" s="3" t="s">
        <v>7</v>
      </c>
      <c r="C35" s="3" t="s">
        <v>40</v>
      </c>
      <c r="D35" s="5" t="s">
        <v>29</v>
      </c>
      <c r="E35" s="70">
        <v>40708</v>
      </c>
      <c r="F35" s="70">
        <v>40708</v>
      </c>
      <c r="G35" s="70">
        <v>40708</v>
      </c>
      <c r="H35" s="70"/>
      <c r="I35" s="70"/>
      <c r="J35" s="70"/>
      <c r="K35" s="70"/>
      <c r="L35" s="70"/>
      <c r="M35" s="70"/>
      <c r="N35" s="70"/>
      <c r="O35" s="70"/>
      <c r="P35" s="70"/>
    </row>
    <row r="36" spans="2:16">
      <c r="B36" s="3" t="s">
        <v>7</v>
      </c>
      <c r="C36" s="3" t="s">
        <v>40</v>
      </c>
      <c r="D36" s="5" t="s">
        <v>30</v>
      </c>
      <c r="E36" s="70">
        <v>40708</v>
      </c>
      <c r="F36" s="70">
        <v>40708</v>
      </c>
      <c r="G36" s="70">
        <v>40708</v>
      </c>
      <c r="H36" s="70"/>
      <c r="I36" s="70"/>
      <c r="J36" s="70"/>
      <c r="K36" s="70"/>
      <c r="L36" s="70"/>
      <c r="M36" s="70"/>
      <c r="N36" s="70"/>
      <c r="O36" s="70"/>
      <c r="P36" s="70"/>
    </row>
    <row r="37" spans="2:16">
      <c r="B37" s="3" t="s">
        <v>7</v>
      </c>
      <c r="C37" s="3" t="s">
        <v>40</v>
      </c>
      <c r="D37" s="5" t="s">
        <v>31</v>
      </c>
      <c r="E37" s="70">
        <v>40708</v>
      </c>
      <c r="F37" s="70">
        <v>40708</v>
      </c>
      <c r="G37" s="70">
        <v>40708</v>
      </c>
      <c r="H37" s="70"/>
      <c r="I37" s="70"/>
      <c r="J37" s="70"/>
      <c r="K37" s="70"/>
      <c r="L37" s="70"/>
      <c r="M37" s="70"/>
      <c r="N37" s="70"/>
      <c r="O37" s="70"/>
      <c r="P37" s="70"/>
    </row>
    <row r="38" spans="2:16">
      <c r="B38" s="3" t="s">
        <v>7</v>
      </c>
      <c r="C38" s="3" t="s">
        <v>41</v>
      </c>
      <c r="D38" s="5" t="s">
        <v>32</v>
      </c>
      <c r="E38" s="70">
        <v>40520</v>
      </c>
      <c r="F38" s="70">
        <v>40520</v>
      </c>
      <c r="G38" s="70">
        <v>40520</v>
      </c>
      <c r="H38" s="70"/>
      <c r="I38" s="70"/>
      <c r="J38" s="70"/>
      <c r="K38" s="70"/>
      <c r="L38" s="70"/>
      <c r="M38" s="70"/>
      <c r="N38" s="70"/>
      <c r="O38" s="70"/>
      <c r="P38" s="70"/>
    </row>
    <row r="39" spans="2:16">
      <c r="B39" s="3" t="s">
        <v>7</v>
      </c>
      <c r="C39" s="3" t="s">
        <v>41</v>
      </c>
      <c r="D39" s="5" t="s">
        <v>33</v>
      </c>
      <c r="E39" s="70">
        <v>40638</v>
      </c>
      <c r="F39" s="70">
        <v>40638</v>
      </c>
      <c r="G39" s="70">
        <v>40638</v>
      </c>
      <c r="H39" s="70"/>
      <c r="I39" s="70"/>
      <c r="J39" s="70"/>
      <c r="K39" s="70"/>
      <c r="L39" s="70"/>
      <c r="M39" s="70"/>
      <c r="N39" s="70"/>
      <c r="O39" s="70"/>
      <c r="P39" s="70"/>
    </row>
    <row r="40" spans="2:16">
      <c r="B40" s="3" t="s">
        <v>7</v>
      </c>
      <c r="C40" s="3" t="s">
        <v>41</v>
      </c>
      <c r="D40" s="5" t="s">
        <v>34</v>
      </c>
      <c r="E40" s="70">
        <v>40520</v>
      </c>
      <c r="F40" s="70">
        <v>40520</v>
      </c>
      <c r="G40" s="70">
        <v>40520</v>
      </c>
      <c r="H40" s="70"/>
      <c r="I40" s="70"/>
      <c r="J40" s="70"/>
      <c r="K40" s="70"/>
      <c r="L40" s="70"/>
      <c r="M40" s="70"/>
      <c r="N40" s="70"/>
      <c r="O40" s="70"/>
      <c r="P40" s="70"/>
    </row>
    <row r="41" spans="2:16">
      <c r="B41" s="3" t="s">
        <v>7</v>
      </c>
      <c r="C41" s="3" t="s">
        <v>41</v>
      </c>
      <c r="D41" s="5" t="s">
        <v>35</v>
      </c>
      <c r="E41" s="70">
        <v>40561</v>
      </c>
      <c r="F41" s="70">
        <v>40561</v>
      </c>
      <c r="G41" s="70">
        <v>40561</v>
      </c>
      <c r="H41" s="70"/>
      <c r="I41" s="70"/>
      <c r="J41" s="70"/>
      <c r="K41" s="70"/>
      <c r="L41" s="70"/>
      <c r="M41" s="70"/>
      <c r="N41" s="70"/>
      <c r="O41" s="70"/>
      <c r="P41" s="70"/>
    </row>
    <row r="42" spans="2:16" ht="15.75" thickBot="1">
      <c r="B42" s="67" t="s">
        <v>7</v>
      </c>
      <c r="C42" s="67" t="s">
        <v>41</v>
      </c>
      <c r="D42" s="72" t="s">
        <v>36</v>
      </c>
      <c r="E42" s="73">
        <v>40565</v>
      </c>
      <c r="F42" s="73">
        <v>40565</v>
      </c>
      <c r="G42" s="73">
        <v>40565</v>
      </c>
      <c r="H42" s="73"/>
      <c r="I42" s="73"/>
      <c r="J42" s="73"/>
      <c r="K42" s="73"/>
      <c r="L42" s="73"/>
      <c r="M42" s="73"/>
      <c r="N42" s="73"/>
      <c r="O42" s="73"/>
      <c r="P42" s="73"/>
    </row>
  </sheetData>
  <autoFilter ref="B6:G6"/>
  <mergeCells count="1">
    <mergeCell ref="B1:G3"/>
  </mergeCells>
  <phoneticPr fontId="22" type="noConversion"/>
  <conditionalFormatting sqref="H7:P7">
    <cfRule type="expression" dxfId="2" priority="10">
      <formula>(#REF!="C")</formula>
    </cfRule>
    <cfRule type="expression" dxfId="1" priority="11">
      <formula>(#REF!="B")</formula>
    </cfRule>
    <cfRule type="expression" dxfId="0" priority="12">
      <formula>(#REF!="A")</formula>
    </cfRule>
  </conditionalFormatting>
  <dataValidations count="1">
    <dataValidation type="date" allowBlank="1" showInputMessage="1" showErrorMessage="1" errorTitle="ERREUR DE SAISIE" error="Veuillez saisir une date correcte et inférieure à: date du jour+ 1 mois" sqref="E7:G42">
      <formula1>40179</formula1>
      <formula2>$I$8+30</formula2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Structure </vt:lpstr>
      <vt:lpstr>PAGE D'ACCEUIL</vt:lpstr>
      <vt:lpstr>A</vt:lpstr>
      <vt:lpstr>B</vt:lpstr>
      <vt:lpstr>E</vt:lpstr>
      <vt:lpstr>Archives</vt:lpstr>
      <vt:lpstr>A!Criteres</vt:lpstr>
      <vt:lpstr>A!Zone_d_impression</vt:lpstr>
      <vt:lpstr>B!Zone_d_impression</vt:lpstr>
      <vt:lpstr>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 Maintenance</dc:creator>
  <cp:lastModifiedBy>Zombai</cp:lastModifiedBy>
  <cp:lastPrinted>2011-04-30T08:17:27Z</cp:lastPrinted>
  <dcterms:created xsi:type="dcterms:W3CDTF">2010-10-26T12:47:51Z</dcterms:created>
  <dcterms:modified xsi:type="dcterms:W3CDTF">2011-06-28T17:03:31Z</dcterms:modified>
</cp:coreProperties>
</file>