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240" yWindow="30" windowWidth="20055" windowHeight="8160" activeTab="1"/>
  </bookViews>
  <sheets>
    <sheet name="matrice" sheetId="1" r:id="rId1"/>
    <sheet name="base" sheetId="2" r:id="rId2"/>
    <sheet name="planning" sheetId="3" r:id="rId3"/>
    <sheet name="heure" sheetId="4" r:id="rId4"/>
  </sheets>
  <definedNames>
    <definedName name="Mois">matrice!$AQ$2:$AQ$13</definedName>
  </definedNames>
  <calcPr calcId="114210"/>
</workbook>
</file>

<file path=xl/calcChain.xml><?xml version="1.0" encoding="utf-8"?>
<calcChain xmlns="http://schemas.openxmlformats.org/spreadsheetml/2006/main">
  <c r="B13" i="2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C13"/>
  <c r="D14"/>
  <c r="E8"/>
  <c r="K23"/>
  <c r="C8" i="3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B8"/>
  <c r="G17" i="2"/>
  <c r="H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E18" i="4"/>
  <c r="E17"/>
  <c r="E16"/>
  <c r="C18"/>
  <c r="C17"/>
  <c r="C16"/>
  <c r="E4"/>
  <c r="AM3" i="1"/>
  <c r="AM4"/>
  <c r="AM5"/>
  <c r="AM6"/>
  <c r="AM7"/>
  <c r="AM8"/>
  <c r="AM9"/>
  <c r="AM10"/>
  <c r="AM11"/>
  <c r="AM12"/>
  <c r="AM13"/>
  <c r="AM2"/>
  <c r="E5" i="4"/>
  <c r="B17" i="2"/>
  <c r="F17"/>
  <c r="D17"/>
  <c r="I17"/>
  <c r="E17"/>
  <c r="C17"/>
  <c r="W14"/>
  <c r="AE14"/>
  <c r="O14"/>
  <c r="AA14"/>
  <c r="S14"/>
  <c r="K14"/>
  <c r="G14"/>
  <c r="C14"/>
  <c r="AC14"/>
  <c r="Y14"/>
  <c r="U14"/>
  <c r="Q14"/>
  <c r="M14"/>
  <c r="I14"/>
  <c r="E14"/>
  <c r="B14"/>
  <c r="AF14"/>
  <c r="AD14"/>
  <c r="AB14"/>
  <c r="Z14"/>
  <c r="X14"/>
  <c r="V14"/>
  <c r="T14"/>
  <c r="R14"/>
  <c r="P14"/>
  <c r="N14"/>
  <c r="L14"/>
  <c r="J14"/>
  <c r="H14"/>
  <c r="F14"/>
</calcChain>
</file>

<file path=xl/sharedStrings.xml><?xml version="1.0" encoding="utf-8"?>
<sst xmlns="http://schemas.openxmlformats.org/spreadsheetml/2006/main" count="95" uniqueCount="71">
  <si>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</si>
  <si>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</si>
  <si>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</si>
  <si>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</si>
  <si>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</si>
  <si>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</si>
  <si>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</si>
  <si>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</si>
  <si>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</si>
  <si>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mar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</si>
  <si>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</si>
  <si>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</si>
  <si>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</si>
  <si>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</si>
  <si>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</si>
  <si>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</si>
  <si>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</si>
  <si>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</si>
  <si>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</si>
  <si>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</si>
  <si>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</si>
  <si>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</si>
  <si>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février</t>
  </si>
  <si>
    <t>août</t>
  </si>
  <si>
    <t>décembre</t>
  </si>
  <si>
    <t>Base</t>
  </si>
  <si>
    <t>=matrice!$A$2:$A$32</t>
  </si>
  <si>
    <t>Liste_Mois</t>
  </si>
  <si>
    <t>=matrice!$A$1:$X$1</t>
  </si>
  <si>
    <t>=Feuil2!$AN$2:$AN$13</t>
  </si>
  <si>
    <t>Zones nommées</t>
  </si>
  <si>
    <t>T1</t>
  </si>
  <si>
    <t>T2</t>
  </si>
  <si>
    <t>T3</t>
  </si>
  <si>
    <t>T4</t>
  </si>
  <si>
    <t>S1</t>
  </si>
  <si>
    <t>S2</t>
  </si>
  <si>
    <t>Décembre</t>
  </si>
  <si>
    <t>jours ouvrés:</t>
  </si>
  <si>
    <t>nombres heures travaillés:</t>
  </si>
  <si>
    <t>nombres dim/feriés:</t>
  </si>
  <si>
    <t>réunion:</t>
  </si>
  <si>
    <t>maladie:</t>
  </si>
  <si>
    <t>CA:</t>
  </si>
  <si>
    <t>ecart du mois:</t>
  </si>
  <si>
    <t xml:space="preserve">ecart cumulé: </t>
  </si>
  <si>
    <t>total heures mois</t>
  </si>
  <si>
    <t>nb j ouvrés</t>
  </si>
  <si>
    <t>calcul le nombre de réunion faite</t>
  </si>
  <si>
    <t>calcul le nombre d'heure de réunion faite</t>
  </si>
  <si>
    <t>calcul le nombre de "MA" des cellules D12 à AH12</t>
  </si>
  <si>
    <t>calcul le nombre de "CA" des cellules D12 à AH12</t>
  </si>
  <si>
    <t>calcul le nombre d'heures des CA  1 CA = 6,46</t>
  </si>
  <si>
    <t>heures effectives</t>
  </si>
  <si>
    <t>horaires / jour</t>
  </si>
  <si>
    <t>somme des cellules B8:AF8</t>
  </si>
  <si>
    <t>calcul le nombre de dimanche et jours férié fait</t>
  </si>
  <si>
    <t>calcul le nombre d'heures des dimanche et férié fait</t>
  </si>
  <si>
    <t>E6+F7+F8+F10</t>
  </si>
  <si>
    <t>SI(E13&lt;E5;E13-E5)+SI(E13&gt;E5;E13-E5)</t>
  </si>
  <si>
    <t>C24+E23</t>
  </si>
  <si>
    <t>D1</t>
  </si>
  <si>
    <t>D2</t>
  </si>
  <si>
    <t>TAUX HORAIRE</t>
  </si>
  <si>
    <t xml:space="preserve">PLANNING </t>
  </si>
  <si>
    <t>Comité Cantonal d' Entraide</t>
  </si>
  <si>
    <t>CA</t>
  </si>
  <si>
    <t>R</t>
  </si>
  <si>
    <t>MA</t>
  </si>
  <si>
    <t>Dénomination</t>
  </si>
  <si>
    <t>janvier 2012</t>
  </si>
</sst>
</file>

<file path=xl/styles.xml><?xml version="1.0" encoding="utf-8"?>
<styleSheet xmlns="http://schemas.openxmlformats.org/spreadsheetml/2006/main">
  <numFmts count="3">
    <numFmt numFmtId="164" formatCode="ddd"/>
    <numFmt numFmtId="165" formatCode="dd"/>
    <numFmt numFmtId="166" formatCode="mmmm\ yyyy"/>
  </numFmts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56"/>
      <name val="Calibri"/>
      <family val="2"/>
    </font>
    <font>
      <sz val="11"/>
      <color indexed="10"/>
      <name val="Calibri"/>
      <family val="2"/>
    </font>
    <font>
      <sz val="11"/>
      <color indexed="60"/>
      <name val="Calibri"/>
      <family val="2"/>
    </font>
    <font>
      <b/>
      <sz val="11"/>
      <color indexed="36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20"/>
      <color indexed="8"/>
      <name val="Calibri"/>
      <family val="2"/>
    </font>
    <font>
      <sz val="11"/>
      <color indexed="9"/>
      <name val="Calibri"/>
      <family val="2"/>
    </font>
    <font>
      <sz val="11"/>
      <name val="Calibri"/>
      <family val="2"/>
    </font>
    <font>
      <sz val="28"/>
      <color indexed="9"/>
      <name val="Calibri"/>
      <family val="2"/>
    </font>
    <font>
      <sz val="10"/>
      <color indexed="9"/>
      <name val="Arial Unicode MS"/>
      <family val="2"/>
    </font>
    <font>
      <sz val="48"/>
      <color indexed="40"/>
      <name val="Calibri"/>
      <family val="2"/>
    </font>
    <font>
      <sz val="11"/>
      <color indexed="11"/>
      <name val="Calibri"/>
      <family val="2"/>
    </font>
    <font>
      <sz val="28"/>
      <color indexed="11"/>
      <name val="Calibri"/>
      <family val="2"/>
    </font>
    <font>
      <sz val="28"/>
      <color indexed="40"/>
      <name val="Calibri"/>
      <family val="2"/>
    </font>
    <font>
      <b/>
      <sz val="11"/>
      <color indexed="40"/>
      <name val="Calibri"/>
      <family val="2"/>
    </font>
    <font>
      <sz val="11"/>
      <color indexed="40"/>
      <name val="Calibri"/>
      <family val="2"/>
    </font>
    <font>
      <sz val="20"/>
      <color indexed="9"/>
      <name val="Calibri"/>
      <family val="2"/>
    </font>
    <font>
      <sz val="22"/>
      <color indexed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9"/>
      </left>
      <right style="hair">
        <color indexed="9"/>
      </right>
      <top style="hair">
        <color indexed="9"/>
      </top>
      <bottom style="hair">
        <color indexed="9"/>
      </bottom>
      <diagonal/>
    </border>
    <border>
      <left style="hair">
        <color indexed="11"/>
      </left>
      <right style="hair">
        <color indexed="11"/>
      </right>
      <top style="hair">
        <color indexed="11"/>
      </top>
      <bottom style="hair">
        <color indexed="11"/>
      </bottom>
      <diagonal/>
    </border>
    <border>
      <left style="hair">
        <color indexed="9"/>
      </left>
      <right style="hair">
        <color indexed="9"/>
      </right>
      <top/>
      <bottom style="hair">
        <color indexed="9"/>
      </bottom>
      <diagonal/>
    </border>
    <border>
      <left style="hair">
        <color indexed="16"/>
      </left>
      <right style="hair">
        <color indexed="16"/>
      </right>
      <top style="hair">
        <color indexed="16"/>
      </top>
      <bottom style="hair">
        <color indexed="16"/>
      </bottom>
      <diagonal/>
    </border>
    <border>
      <left style="thick">
        <color indexed="10"/>
      </left>
      <right style="hair">
        <color indexed="9"/>
      </right>
      <top style="thick">
        <color indexed="10"/>
      </top>
      <bottom style="hair">
        <color indexed="9"/>
      </bottom>
      <diagonal/>
    </border>
    <border>
      <left style="hair">
        <color indexed="9"/>
      </left>
      <right style="hair">
        <color indexed="9"/>
      </right>
      <top style="thick">
        <color indexed="10"/>
      </top>
      <bottom style="hair">
        <color indexed="9"/>
      </bottom>
      <diagonal/>
    </border>
    <border>
      <left style="hair">
        <color indexed="9"/>
      </left>
      <right style="thick">
        <color indexed="10"/>
      </right>
      <top style="thick">
        <color indexed="10"/>
      </top>
      <bottom style="hair">
        <color indexed="9"/>
      </bottom>
      <diagonal/>
    </border>
    <border>
      <left style="thick">
        <color indexed="10"/>
      </left>
      <right style="hair">
        <color indexed="9"/>
      </right>
      <top style="hair">
        <color indexed="9"/>
      </top>
      <bottom style="thick">
        <color indexed="10"/>
      </bottom>
      <diagonal/>
    </border>
    <border>
      <left style="hair">
        <color indexed="9"/>
      </left>
      <right style="hair">
        <color indexed="9"/>
      </right>
      <top style="hair">
        <color indexed="9"/>
      </top>
      <bottom style="thick">
        <color indexed="10"/>
      </bottom>
      <diagonal/>
    </border>
    <border>
      <left style="hair">
        <color indexed="9"/>
      </left>
      <right style="thick">
        <color indexed="10"/>
      </right>
      <top style="hair">
        <color indexed="9"/>
      </top>
      <bottom style="thick">
        <color indexed="1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11"/>
      </left>
      <right/>
      <top style="hair">
        <color indexed="11"/>
      </top>
      <bottom/>
      <diagonal/>
    </border>
    <border>
      <left/>
      <right style="hair">
        <color indexed="11"/>
      </right>
      <top style="hair">
        <color indexed="11"/>
      </top>
      <bottom/>
      <diagonal/>
    </border>
    <border>
      <left style="hair">
        <color indexed="11"/>
      </left>
      <right/>
      <top/>
      <bottom/>
      <diagonal/>
    </border>
    <border>
      <left/>
      <right style="hair">
        <color indexed="11"/>
      </right>
      <top/>
      <bottom/>
      <diagonal/>
    </border>
    <border>
      <left style="hair">
        <color indexed="11"/>
      </left>
      <right/>
      <top/>
      <bottom style="hair">
        <color indexed="11"/>
      </bottom>
      <diagonal/>
    </border>
    <border>
      <left/>
      <right style="hair">
        <color indexed="11"/>
      </right>
      <top/>
      <bottom style="hair">
        <color indexed="11"/>
      </bottom>
      <diagonal/>
    </border>
    <border>
      <left style="hair">
        <color indexed="10"/>
      </left>
      <right style="hair">
        <color indexed="10"/>
      </right>
      <top style="hair">
        <color indexed="10"/>
      </top>
      <bottom style="hair">
        <color indexed="1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/>
    <xf numFmtId="0" fontId="0" fillId="3" borderId="0" xfId="0" applyNumberFormat="1" applyFill="1"/>
    <xf numFmtId="0" fontId="0" fillId="3" borderId="0" xfId="0" applyFill="1"/>
    <xf numFmtId="0" fontId="0" fillId="0" borderId="0" xfId="0" applyFill="1" applyAlignment="1">
      <alignment horizontal="left"/>
    </xf>
    <xf numFmtId="0" fontId="0" fillId="4" borderId="1" xfId="0" applyFill="1" applyBorder="1" applyAlignment="1"/>
    <xf numFmtId="0" fontId="0" fillId="4" borderId="2" xfId="0" applyFill="1" applyBorder="1" applyAlignment="1"/>
    <xf numFmtId="0" fontId="10" fillId="5" borderId="0" xfId="0" applyFont="1" applyFill="1"/>
    <xf numFmtId="0" fontId="9" fillId="5" borderId="0" xfId="0" applyFont="1" applyFill="1"/>
    <xf numFmtId="0" fontId="9" fillId="5" borderId="0" xfId="0" applyFont="1" applyFill="1" applyBorder="1"/>
    <xf numFmtId="0" fontId="12" fillId="5" borderId="3" xfId="0" applyFont="1" applyFill="1" applyBorder="1"/>
    <xf numFmtId="0" fontId="13" fillId="5" borderId="0" xfId="0" applyFont="1" applyFill="1" applyAlignment="1">
      <alignment vertical="center"/>
    </xf>
    <xf numFmtId="0" fontId="14" fillId="5" borderId="0" xfId="0" applyFont="1" applyFill="1"/>
    <xf numFmtId="0" fontId="13" fillId="5" borderId="0" xfId="0" applyFont="1" applyFill="1" applyAlignment="1">
      <alignment vertical="top"/>
    </xf>
    <xf numFmtId="0" fontId="9" fillId="5" borderId="4" xfId="0" applyFont="1" applyFill="1" applyBorder="1" applyProtection="1">
      <protection locked="0"/>
    </xf>
    <xf numFmtId="0" fontId="18" fillId="5" borderId="5" xfId="0" applyFont="1" applyFill="1" applyBorder="1" applyAlignment="1">
      <alignment horizontal="center" vertical="center"/>
    </xf>
    <xf numFmtId="0" fontId="9" fillId="5" borderId="5" xfId="0" applyFont="1" applyFill="1" applyBorder="1" applyAlignment="1" applyProtection="1">
      <alignment horizontal="center" vertical="center"/>
      <protection locked="0"/>
    </xf>
    <xf numFmtId="0" fontId="9" fillId="5" borderId="5" xfId="0" applyFont="1" applyFill="1" applyBorder="1" applyAlignment="1" applyProtection="1">
      <alignment horizontal="center" vertical="center"/>
    </xf>
    <xf numFmtId="0" fontId="7" fillId="0" borderId="0" xfId="0" applyFont="1" applyFill="1"/>
    <xf numFmtId="164" fontId="9" fillId="5" borderId="0" xfId="0" applyNumberFormat="1" applyFont="1" applyFill="1" applyAlignment="1">
      <alignment horizontal="center"/>
    </xf>
    <xf numFmtId="165" fontId="9" fillId="5" borderId="0" xfId="0" applyNumberFormat="1" applyFont="1" applyFill="1" applyAlignment="1">
      <alignment horizontal="center"/>
    </xf>
    <xf numFmtId="0" fontId="9" fillId="5" borderId="6" xfId="0" applyFont="1" applyFill="1" applyBorder="1" applyProtection="1">
      <protection locked="0"/>
    </xf>
    <xf numFmtId="164" fontId="9" fillId="5" borderId="7" xfId="0" applyNumberFormat="1" applyFont="1" applyFill="1" applyBorder="1" applyAlignment="1">
      <alignment horizontal="center"/>
    </xf>
    <xf numFmtId="165" fontId="9" fillId="5" borderId="7" xfId="0" applyNumberFormat="1" applyFont="1" applyFill="1" applyBorder="1" applyAlignment="1">
      <alignment horizontal="center"/>
    </xf>
    <xf numFmtId="0" fontId="0" fillId="0" borderId="0" xfId="0" applyFill="1"/>
    <xf numFmtId="0" fontId="5" fillId="0" borderId="0" xfId="0" applyFont="1" applyFill="1" applyAlignment="1"/>
    <xf numFmtId="0" fontId="16" fillId="5" borderId="0" xfId="0" applyFont="1" applyFill="1" applyAlignment="1">
      <alignment vertical="center"/>
    </xf>
    <xf numFmtId="0" fontId="11" fillId="6" borderId="0" xfId="0" applyFont="1" applyFill="1" applyBorder="1" applyAlignment="1">
      <alignment vertical="center"/>
    </xf>
    <xf numFmtId="0" fontId="15" fillId="6" borderId="0" xfId="0" applyNumberFormat="1" applyFont="1" applyFill="1" applyBorder="1" applyAlignment="1">
      <alignment vertical="center"/>
    </xf>
    <xf numFmtId="0" fontId="9" fillId="6" borderId="0" xfId="0" applyFont="1" applyFill="1"/>
    <xf numFmtId="0" fontId="13" fillId="6" borderId="0" xfId="0" applyFont="1" applyFill="1" applyAlignment="1">
      <alignment vertical="top"/>
    </xf>
    <xf numFmtId="0" fontId="13" fillId="6" borderId="0" xfId="0" applyFont="1" applyFill="1" applyAlignment="1">
      <alignment vertical="center"/>
    </xf>
    <xf numFmtId="0" fontId="9" fillId="6" borderId="0" xfId="0" applyFont="1" applyFill="1" applyBorder="1"/>
    <xf numFmtId="0" fontId="1" fillId="6" borderId="0" xfId="0" applyFont="1" applyFill="1"/>
    <xf numFmtId="0" fontId="9" fillId="7" borderId="0" xfId="0" applyFont="1" applyFill="1" applyProtection="1">
      <protection hidden="1"/>
    </xf>
    <xf numFmtId="0" fontId="9" fillId="5" borderId="0" xfId="0" applyFont="1" applyFill="1" applyProtection="1">
      <protection hidden="1"/>
    </xf>
    <xf numFmtId="164" fontId="17" fillId="5" borderId="4" xfId="0" applyNumberFormat="1" applyFont="1" applyFill="1" applyBorder="1" applyAlignment="1" applyProtection="1">
      <alignment horizontal="center"/>
      <protection hidden="1"/>
    </xf>
    <xf numFmtId="165" fontId="17" fillId="5" borderId="4" xfId="0" applyNumberFormat="1" applyFont="1" applyFill="1" applyBorder="1" applyAlignment="1" applyProtection="1">
      <alignment horizontal="center"/>
      <protection hidden="1"/>
    </xf>
    <xf numFmtId="0" fontId="9" fillId="5" borderId="8" xfId="0" applyFont="1" applyFill="1" applyBorder="1" applyProtection="1">
      <protection hidden="1"/>
    </xf>
    <xf numFmtId="0" fontId="9" fillId="5" borderId="9" xfId="0" applyFont="1" applyFill="1" applyBorder="1" applyProtection="1">
      <protection hidden="1"/>
    </xf>
    <xf numFmtId="0" fontId="9" fillId="5" borderId="10" xfId="0" applyFont="1" applyFill="1" applyBorder="1" applyProtection="1">
      <protection hidden="1"/>
    </xf>
    <xf numFmtId="0" fontId="9" fillId="5" borderId="11" xfId="0" applyFont="1" applyFill="1" applyBorder="1" applyProtection="1">
      <protection hidden="1"/>
    </xf>
    <xf numFmtId="0" fontId="9" fillId="5" borderId="12" xfId="0" applyFont="1" applyFill="1" applyBorder="1" applyProtection="1">
      <protection hidden="1"/>
    </xf>
    <xf numFmtId="0" fontId="9" fillId="5" borderId="13" xfId="0" applyFont="1" applyFill="1" applyBorder="1" applyProtection="1">
      <protection hidden="1"/>
    </xf>
    <xf numFmtId="0" fontId="12" fillId="5" borderId="0" xfId="0" applyFont="1" applyFill="1" applyProtection="1">
      <protection hidden="1"/>
    </xf>
    <xf numFmtId="0" fontId="9" fillId="5" borderId="0" xfId="0" applyFont="1" applyFill="1" applyBorder="1" applyAlignment="1" applyProtection="1">
      <protection hidden="1"/>
    </xf>
    <xf numFmtId="0" fontId="7" fillId="0" borderId="0" xfId="0" applyFont="1" applyFill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8" fillId="2" borderId="14" xfId="0" applyFont="1" applyFill="1" applyBorder="1" applyAlignment="1">
      <alignment horizontal="center"/>
    </xf>
    <xf numFmtId="0" fontId="8" fillId="2" borderId="15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/>
    </xf>
    <xf numFmtId="0" fontId="8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16" fillId="5" borderId="0" xfId="0" applyFont="1" applyFill="1" applyAlignment="1">
      <alignment horizontal="center" vertical="center"/>
    </xf>
    <xf numFmtId="0" fontId="20" fillId="5" borderId="20" xfId="0" applyFont="1" applyFill="1" applyBorder="1" applyAlignment="1">
      <alignment horizontal="center" vertical="center"/>
    </xf>
    <xf numFmtId="0" fontId="20" fillId="5" borderId="21" xfId="0" applyFont="1" applyFill="1" applyBorder="1" applyAlignment="1">
      <alignment horizontal="center" vertical="center"/>
    </xf>
    <xf numFmtId="0" fontId="20" fillId="5" borderId="22" xfId="0" applyFont="1" applyFill="1" applyBorder="1" applyAlignment="1">
      <alignment horizontal="center" vertical="center"/>
    </xf>
    <xf numFmtId="0" fontId="20" fillId="5" borderId="23" xfId="0" applyFont="1" applyFill="1" applyBorder="1" applyAlignment="1">
      <alignment horizontal="center" vertical="center"/>
    </xf>
    <xf numFmtId="0" fontId="20" fillId="5" borderId="24" xfId="0" applyFont="1" applyFill="1" applyBorder="1" applyAlignment="1">
      <alignment horizontal="center" vertical="center"/>
    </xf>
    <xf numFmtId="0" fontId="20" fillId="5" borderId="25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/>
    </xf>
    <xf numFmtId="0" fontId="19" fillId="5" borderId="26" xfId="0" applyFont="1" applyFill="1" applyBorder="1" applyAlignment="1" applyProtection="1">
      <alignment horizontal="center" vertical="center"/>
      <protection locked="0"/>
    </xf>
    <xf numFmtId="0" fontId="15" fillId="5" borderId="5" xfId="0" applyNumberFormat="1" applyFont="1" applyFill="1" applyBorder="1" applyAlignment="1" applyProtection="1">
      <alignment horizontal="center" vertical="center"/>
      <protection hidden="1"/>
    </xf>
    <xf numFmtId="166" fontId="14" fillId="5" borderId="5" xfId="0" applyNumberFormat="1" applyFont="1" applyFill="1" applyBorder="1" applyAlignment="1" applyProtection="1">
      <alignment horizontal="center"/>
      <protection hidden="1"/>
    </xf>
    <xf numFmtId="0" fontId="0" fillId="0" borderId="0" xfId="0" applyFill="1" applyAlignment="1">
      <alignment horizontal="left"/>
    </xf>
    <xf numFmtId="0" fontId="0" fillId="4" borderId="1" xfId="0" applyFill="1" applyBorder="1" applyAlignment="1">
      <alignment horizontal="center"/>
    </xf>
    <xf numFmtId="0" fontId="0" fillId="0" borderId="27" xfId="0" applyBorder="1" applyAlignment="1">
      <alignment horizontal="center"/>
    </xf>
    <xf numFmtId="1" fontId="0" fillId="4" borderId="1" xfId="0" applyNumberFormat="1" applyFill="1" applyBorder="1" applyAlignment="1">
      <alignment horizontal="center"/>
    </xf>
  </cellXfs>
  <cellStyles count="1">
    <cellStyle name="Normal" xfId="0" builtinId="0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post156105.html#http://forum.excel-pratique.com/post156105.html#p156105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179154</xdr:colOff>
      <xdr:row>7</xdr:row>
      <xdr:rowOff>27274</xdr:rowOff>
    </xdr:from>
    <xdr:ext cx="1413417" cy="536049"/>
    <xdr:sp macro="[0]!Enregister" textlink="">
      <xdr:nvSpPr>
        <xdr:cNvPr id="2059" name="AutoShape 11"/>
        <xdr:cNvSpPr>
          <a:spLocks noChangeArrowheads="1"/>
        </xdr:cNvSpPr>
      </xdr:nvSpPr>
      <xdr:spPr bwMode="auto">
        <a:xfrm>
          <a:off x="3760554" y="1627474"/>
          <a:ext cx="1384767" cy="526477"/>
        </a:xfrm>
        <a:prstGeom prst="bevel">
          <a:avLst>
            <a:gd name="adj" fmla="val 12500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sunset" dir="t"/>
        </a:scene3d>
        <a:sp3d prstMaterial="powder"/>
      </xdr:spPr>
      <xdr:txBody>
        <a:bodyPr vertOverflow="clip" wrap="none" lIns="45720" tIns="41148" rIns="45720" bIns="41148" anchor="ctr" upright="1">
          <a:spAutoFit/>
        </a:bodyPr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chemeClr val="bg1"/>
              </a:solidFill>
              <a:latin typeface="Calibri"/>
            </a:rPr>
            <a:t>Enregistrer</a:t>
          </a:r>
        </a:p>
      </xdr:txBody>
    </xdr:sp>
    <xdr:clientData/>
  </xdr:oneCellAnchor>
  <xdr:twoCellAnchor>
    <xdr:from>
      <xdr:col>4</xdr:col>
      <xdr:colOff>371475</xdr:colOff>
      <xdr:row>18</xdr:row>
      <xdr:rowOff>76200</xdr:rowOff>
    </xdr:from>
    <xdr:to>
      <xdr:col>30</xdr:col>
      <xdr:colOff>28575</xdr:colOff>
      <xdr:row>37</xdr:row>
      <xdr:rowOff>142875</xdr:rowOff>
    </xdr:to>
    <xdr:sp macro="" textlink="">
      <xdr:nvSpPr>
        <xdr:cNvPr id="2060" name="Text Box 14"/>
        <xdr:cNvSpPr txBox="1">
          <a:spLocks noChangeArrowheads="1"/>
        </xdr:cNvSpPr>
      </xdr:nvSpPr>
      <xdr:spPr bwMode="auto">
        <a:xfrm>
          <a:off x="1971675" y="3781425"/>
          <a:ext cx="9839325" cy="3686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Attention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H4 une valeur qui est utile pour les formules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peux effacer le calendrier dans la page matrice : Plus utilisé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les boutons : Tu te sers des formes dans la barre de menu "Dessins"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Ensuite clic droit sur la forme --&gt; Format de la forme automatique et tu modifies les parametres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2600" b="1" i="0" u="none" strike="noStrike" baseline="0">
              <a:solidFill>
                <a:srgbClr val="FF0000"/>
              </a:solidFill>
              <a:latin typeface="Calibri"/>
            </a:rPr>
            <a:t>Dans la page Planning le coin supérieur gauche du bouton "Modifier" doit être dans la ligne 9 et dans la colonne V</a:t>
          </a:r>
          <a:endParaRPr lang="fr-FR" sz="1400" b="1" i="0" u="none" strike="noStrike" baseline="0">
            <a:solidFill>
              <a:srgbClr val="FF0000"/>
            </a:solidFill>
            <a:latin typeface="Calibri"/>
          </a:endParaRPr>
        </a:p>
        <a:p>
          <a:pPr algn="l" rtl="0">
            <a:defRPr sz="1000"/>
          </a:pPr>
          <a:endParaRPr lang="fr-FR" sz="1400" b="1" i="0" u="none" strike="noStrike" baseline="0">
            <a:solidFill>
              <a:srgbClr val="FF0000"/>
            </a:solidFill>
            <a:latin typeface="Calibri"/>
          </a:endParaRPr>
        </a:p>
        <a:p>
          <a:pPr algn="l" rtl="0">
            <a:defRPr sz="1000"/>
          </a:pPr>
          <a:r>
            <a:rPr lang="fr-FR" sz="1800" b="1" i="0" u="none" strike="noStrike" baseline="0">
              <a:solidFill>
                <a:srgbClr val="0000FF"/>
              </a:solidFill>
              <a:latin typeface="Calibri"/>
            </a:rPr>
            <a:t>La 1ère année doit être 2012</a:t>
          </a:r>
        </a:p>
      </xdr:txBody>
    </xdr:sp>
    <xdr:clientData/>
  </xdr:twoCellAnchor>
  <xdr:twoCellAnchor>
    <xdr:from>
      <xdr:col>23</xdr:col>
      <xdr:colOff>304800</xdr:colOff>
      <xdr:row>30</xdr:row>
      <xdr:rowOff>47625</xdr:rowOff>
    </xdr:from>
    <xdr:to>
      <xdr:col>38</xdr:col>
      <xdr:colOff>0</xdr:colOff>
      <xdr:row>32</xdr:row>
      <xdr:rowOff>0</xdr:rowOff>
    </xdr:to>
    <xdr:sp macro="" textlink="">
      <xdr:nvSpPr>
        <xdr:cNvPr id="2063" name="Text Box 15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9353550" y="5200650"/>
          <a:ext cx="5267325" cy="333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http://forum.excel-pratique.com/post156105.html#p156105</a:t>
          </a:r>
        </a:p>
      </xdr:txBody>
    </xdr:sp>
    <xdr:clientData/>
  </xdr:twoCellAnchor>
  <xdr:twoCellAnchor>
    <xdr:from>
      <xdr:col>13</xdr:col>
      <xdr:colOff>142875</xdr:colOff>
      <xdr:row>7</xdr:row>
      <xdr:rowOff>28575</xdr:rowOff>
    </xdr:from>
    <xdr:to>
      <xdr:col>16</xdr:col>
      <xdr:colOff>180975</xdr:colOff>
      <xdr:row>9</xdr:row>
      <xdr:rowOff>171450</xdr:rowOff>
    </xdr:to>
    <xdr:sp macro="" textlink="">
      <xdr:nvSpPr>
        <xdr:cNvPr id="10" name="Rectangle à coins arrondis 9"/>
        <xdr:cNvSpPr/>
      </xdr:nvSpPr>
      <xdr:spPr>
        <a:xfrm>
          <a:off x="5286375" y="1628775"/>
          <a:ext cx="1209675" cy="523875"/>
        </a:xfrm>
        <a:prstGeom prst="roundRect">
          <a:avLst/>
        </a:prstGeom>
      </xdr:spPr>
      <xdr:style>
        <a:lnRef idx="2">
          <a:schemeClr val="dk1"/>
        </a:lnRef>
        <a:fillRef idx="100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13</xdr:col>
      <xdr:colOff>190500</xdr:colOff>
      <xdr:row>7</xdr:row>
      <xdr:rowOff>76200</xdr:rowOff>
    </xdr:from>
    <xdr:to>
      <xdr:col>16</xdr:col>
      <xdr:colOff>152400</xdr:colOff>
      <xdr:row>9</xdr:row>
      <xdr:rowOff>142875</xdr:rowOff>
    </xdr:to>
    <xdr:sp macro="[0]!ZoneTexte10_Clic" textlink="">
      <xdr:nvSpPr>
        <xdr:cNvPr id="11" name="ZoneTexte 10"/>
        <xdr:cNvSpPr txBox="1"/>
      </xdr:nvSpPr>
      <xdr:spPr>
        <a:xfrm>
          <a:off x="5334000" y="1676400"/>
          <a:ext cx="1133475" cy="447675"/>
        </a:xfrm>
        <a:prstGeom prst="rect">
          <a:avLst/>
        </a:prstGeom>
        <a:solidFill>
          <a:schemeClr val="tx1"/>
        </a:solidFill>
        <a:ln w="9525" cmpd="sng">
          <a:noFill/>
        </a:ln>
        <a:scene3d>
          <a:camera prst="orthographicFront"/>
          <a:lightRig rig="threePt" dir="t"/>
        </a:scene3d>
        <a:sp3d>
          <a:bevelT w="139700" prst="cross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400">
              <a:solidFill>
                <a:srgbClr val="00FF00"/>
              </a:solidFill>
            </a:rPr>
            <a:t>Taux horaire</a:t>
          </a:r>
        </a:p>
      </xdr:txBody>
    </xdr:sp>
    <xdr:clientData/>
  </xdr:twoCellAnchor>
  <xdr:twoCellAnchor>
    <xdr:from>
      <xdr:col>25</xdr:col>
      <xdr:colOff>38100</xdr:colOff>
      <xdr:row>0</xdr:row>
      <xdr:rowOff>447675</xdr:rowOff>
    </xdr:from>
    <xdr:to>
      <xdr:col>38</xdr:col>
      <xdr:colOff>9525</xdr:colOff>
      <xdr:row>8</xdr:row>
      <xdr:rowOff>142875</xdr:rowOff>
    </xdr:to>
    <xdr:sp macro="" textlink="">
      <xdr:nvSpPr>
        <xdr:cNvPr id="2" name="Text Box 15"/>
        <xdr:cNvSpPr txBox="1">
          <a:spLocks noChangeArrowheads="1"/>
        </xdr:cNvSpPr>
      </xdr:nvSpPr>
      <xdr:spPr bwMode="auto">
        <a:xfrm>
          <a:off x="9867900" y="447675"/>
          <a:ext cx="4762500" cy="1485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et merci j'ai un gros soucis j ai mis le bordel dans les macros oups!!!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autre chose est il possible en appuyant sur le bouton "taux horaire" changer les valeurs de texte ex"6.46" (ca c'est ok) et valider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faudrait que le bouton "valider" de l'userform reprenne la formule de la cellule B 17 de la feuille base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sais je suis vraiment nul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47625</xdr:colOff>
      <xdr:row>8</xdr:row>
      <xdr:rowOff>85725</xdr:rowOff>
    </xdr:from>
    <xdr:to>
      <xdr:col>30</xdr:col>
      <xdr:colOff>152400</xdr:colOff>
      <xdr:row>10</xdr:row>
      <xdr:rowOff>9525</xdr:rowOff>
    </xdr:to>
    <xdr:sp macro="[0]!FinClignote" textlink="">
      <xdr:nvSpPr>
        <xdr:cNvPr id="3080" name="Text Box 4"/>
        <xdr:cNvSpPr txBox="1">
          <a:spLocks noChangeArrowheads="1"/>
        </xdr:cNvSpPr>
      </xdr:nvSpPr>
      <xdr:spPr bwMode="auto">
        <a:xfrm>
          <a:off x="8915400" y="1562100"/>
          <a:ext cx="1476375" cy="304800"/>
        </a:xfrm>
        <a:prstGeom prst="rect">
          <a:avLst/>
        </a:prstGeom>
        <a:solidFill>
          <a:srgbClr val="00B0F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0000"/>
              </a:solidFill>
              <a:latin typeface="Calibri"/>
            </a:rPr>
            <a:t>Valider</a:t>
          </a:r>
        </a:p>
      </xdr:txBody>
    </xdr:sp>
    <xdr:clientData/>
  </xdr:twoCellAnchor>
  <xdr:twoCellAnchor>
    <xdr:from>
      <xdr:col>21</xdr:col>
      <xdr:colOff>123825</xdr:colOff>
      <xdr:row>8</xdr:row>
      <xdr:rowOff>85725</xdr:rowOff>
    </xdr:from>
    <xdr:to>
      <xdr:col>25</xdr:col>
      <xdr:colOff>228600</xdr:colOff>
      <xdr:row>10</xdr:row>
      <xdr:rowOff>9525</xdr:rowOff>
    </xdr:to>
    <xdr:sp macro="[0]!DebutClignote" textlink="">
      <xdr:nvSpPr>
        <xdr:cNvPr id="10" name="Janvier2012"/>
        <xdr:cNvSpPr txBox="1">
          <a:spLocks noChangeArrowheads="1"/>
        </xdr:cNvSpPr>
      </xdr:nvSpPr>
      <xdr:spPr bwMode="auto">
        <a:xfrm>
          <a:off x="7200900" y="1571625"/>
          <a:ext cx="1476375" cy="304800"/>
        </a:xfrm>
        <a:prstGeom prst="rect">
          <a:avLst/>
        </a:prstGeom>
        <a:solidFill>
          <a:srgbClr val="66FF33"/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FF"/>
              </a:solidFill>
              <a:latin typeface="Calibri"/>
            </a:rPr>
            <a:t>Modifier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6</xdr:row>
      <xdr:rowOff>104775</xdr:rowOff>
    </xdr:from>
    <xdr:to>
      <xdr:col>7</xdr:col>
      <xdr:colOff>695325</xdr:colOff>
      <xdr:row>6</xdr:row>
      <xdr:rowOff>114300</xdr:rowOff>
    </xdr:to>
    <xdr:cxnSp macro="">
      <xdr:nvCxnSpPr>
        <xdr:cNvPr id="2" name="Connecteur droit avec flèche 1"/>
        <xdr:cNvCxnSpPr/>
      </xdr:nvCxnSpPr>
      <xdr:spPr>
        <a:xfrm>
          <a:off x="3819525" y="1247775"/>
          <a:ext cx="24479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7</xdr:row>
      <xdr:rowOff>95250</xdr:rowOff>
    </xdr:from>
    <xdr:to>
      <xdr:col>7</xdr:col>
      <xdr:colOff>685800</xdr:colOff>
      <xdr:row>7</xdr:row>
      <xdr:rowOff>104775</xdr:rowOff>
    </xdr:to>
    <xdr:cxnSp macro="">
      <xdr:nvCxnSpPr>
        <xdr:cNvPr id="3" name="Connecteur droit avec flèche 2"/>
        <xdr:cNvCxnSpPr/>
      </xdr:nvCxnSpPr>
      <xdr:spPr>
        <a:xfrm flipV="1">
          <a:off x="3552825" y="1428750"/>
          <a:ext cx="25908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466725</xdr:colOff>
      <xdr:row>7</xdr:row>
      <xdr:rowOff>133350</xdr:rowOff>
    </xdr:from>
    <xdr:to>
      <xdr:col>9</xdr:col>
      <xdr:colOff>19050</xdr:colOff>
      <xdr:row>9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4400550" y="1466850"/>
          <a:ext cx="2600325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438150</xdr:colOff>
      <xdr:row>8</xdr:row>
      <xdr:rowOff>104775</xdr:rowOff>
    </xdr:from>
    <xdr:to>
      <xdr:col>8</xdr:col>
      <xdr:colOff>723900</xdr:colOff>
      <xdr:row>11</xdr:row>
      <xdr:rowOff>85725</xdr:rowOff>
    </xdr:to>
    <xdr:cxnSp macro="">
      <xdr:nvCxnSpPr>
        <xdr:cNvPr id="5" name="Connecteur droit avec flèche 4"/>
        <xdr:cNvCxnSpPr/>
      </xdr:nvCxnSpPr>
      <xdr:spPr>
        <a:xfrm>
          <a:off x="4371975" y="1628775"/>
          <a:ext cx="2571750" cy="552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314325</xdr:colOff>
      <xdr:row>9</xdr:row>
      <xdr:rowOff>85725</xdr:rowOff>
    </xdr:from>
    <xdr:to>
      <xdr:col>8</xdr:col>
      <xdr:colOff>742950</xdr:colOff>
      <xdr:row>14</xdr:row>
      <xdr:rowOff>95250</xdr:rowOff>
    </xdr:to>
    <xdr:cxnSp macro="">
      <xdr:nvCxnSpPr>
        <xdr:cNvPr id="6" name="Connecteur droit avec flèche 5"/>
        <xdr:cNvCxnSpPr/>
      </xdr:nvCxnSpPr>
      <xdr:spPr>
        <a:xfrm>
          <a:off x="3486150" y="1800225"/>
          <a:ext cx="3476625" cy="962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600075</xdr:colOff>
      <xdr:row>9</xdr:row>
      <xdr:rowOff>95250</xdr:rowOff>
    </xdr:from>
    <xdr:to>
      <xdr:col>8</xdr:col>
      <xdr:colOff>695325</xdr:colOff>
      <xdr:row>17</xdr:row>
      <xdr:rowOff>76200</xdr:rowOff>
    </xdr:to>
    <xdr:cxnSp macro="">
      <xdr:nvCxnSpPr>
        <xdr:cNvPr id="7" name="Connecteur droit avec flèche 6"/>
        <xdr:cNvCxnSpPr/>
      </xdr:nvCxnSpPr>
      <xdr:spPr>
        <a:xfrm>
          <a:off x="4533900" y="1809750"/>
          <a:ext cx="2381250" cy="1504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523875</xdr:colOff>
      <xdr:row>3</xdr:row>
      <xdr:rowOff>123825</xdr:rowOff>
    </xdr:from>
    <xdr:to>
      <xdr:col>7</xdr:col>
      <xdr:colOff>714375</xdr:colOff>
      <xdr:row>5</xdr:row>
      <xdr:rowOff>95251</xdr:rowOff>
    </xdr:to>
    <xdr:cxnSp macro="">
      <xdr:nvCxnSpPr>
        <xdr:cNvPr id="18" name="Connecteur droit avec flèche 17"/>
        <xdr:cNvCxnSpPr/>
      </xdr:nvCxnSpPr>
      <xdr:spPr>
        <a:xfrm flipV="1">
          <a:off x="4572000" y="695325"/>
          <a:ext cx="1714500" cy="3524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495300</xdr:colOff>
      <xdr:row>4</xdr:row>
      <xdr:rowOff>95250</xdr:rowOff>
    </xdr:from>
    <xdr:to>
      <xdr:col>11</xdr:col>
      <xdr:colOff>714375</xdr:colOff>
      <xdr:row>6</xdr:row>
      <xdr:rowOff>47626</xdr:rowOff>
    </xdr:to>
    <xdr:cxnSp macro="">
      <xdr:nvCxnSpPr>
        <xdr:cNvPr id="23" name="Connecteur droit avec flèche 22"/>
        <xdr:cNvCxnSpPr/>
      </xdr:nvCxnSpPr>
      <xdr:spPr>
        <a:xfrm flipV="1">
          <a:off x="4543425" y="857250"/>
          <a:ext cx="4791075" cy="3333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romenade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32"/>
  <sheetViews>
    <sheetView workbookViewId="0">
      <selection activeCell="B28" sqref="B28"/>
    </sheetView>
  </sheetViews>
  <sheetFormatPr baseColWidth="10" defaultColWidth="5.140625" defaultRowHeight="15"/>
  <cols>
    <col min="43" max="43" width="10.85546875" bestFit="1" customWidth="1"/>
  </cols>
  <sheetData>
    <row r="1" spans="1:43" s="28" customFormat="1" ht="15.75" thickBot="1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Z1" s="28" t="s">
        <v>31</v>
      </c>
      <c r="AA1" s="28">
        <v>4.5</v>
      </c>
      <c r="AD1" s="52" t="s">
        <v>54</v>
      </c>
      <c r="AE1" s="52"/>
      <c r="AF1" s="52"/>
      <c r="AJ1" s="52" t="s">
        <v>47</v>
      </c>
      <c r="AK1" s="52"/>
      <c r="AL1" s="52"/>
      <c r="AM1" s="28" t="s">
        <v>53</v>
      </c>
      <c r="AQ1" s="22" t="s">
        <v>10</v>
      </c>
    </row>
    <row r="2" spans="1:43" ht="15" customHeight="1">
      <c r="A2" s="4"/>
      <c r="B2" s="4"/>
      <c r="C2" s="1"/>
      <c r="D2" s="1"/>
      <c r="E2" s="1"/>
      <c r="F2" s="1"/>
      <c r="G2" s="1"/>
      <c r="H2" s="1"/>
      <c r="I2" s="4"/>
      <c r="J2" s="4"/>
      <c r="K2" s="1"/>
      <c r="L2" s="1"/>
      <c r="M2" s="1"/>
      <c r="N2" s="1"/>
      <c r="O2" s="1"/>
      <c r="P2" s="1"/>
      <c r="Q2" s="1"/>
      <c r="R2" s="1"/>
      <c r="S2" s="1"/>
      <c r="T2" s="1"/>
      <c r="U2" s="4"/>
      <c r="V2" s="4"/>
      <c r="W2" s="1"/>
      <c r="X2" s="1"/>
      <c r="Z2" t="s">
        <v>32</v>
      </c>
      <c r="AA2">
        <v>4.5</v>
      </c>
      <c r="AD2" s="53">
        <v>6.46</v>
      </c>
      <c r="AE2" s="54"/>
      <c r="AF2" s="55"/>
      <c r="AJ2" s="50" t="s">
        <v>0</v>
      </c>
      <c r="AK2" s="50"/>
      <c r="AL2" s="5">
        <v>22</v>
      </c>
      <c r="AM2" s="51">
        <f>AL2*$AD$2</f>
        <v>142.12</v>
      </c>
      <c r="AN2" s="51"/>
      <c r="AO2" s="51"/>
      <c r="AQ2" s="22" t="s">
        <v>11</v>
      </c>
    </row>
    <row r="3" spans="1:43" ht="15.7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"/>
      <c r="S3" s="1"/>
      <c r="T3" s="2"/>
      <c r="U3" s="1"/>
      <c r="V3" s="1"/>
      <c r="W3" s="1"/>
      <c r="X3" s="3"/>
      <c r="Z3" t="s">
        <v>33</v>
      </c>
      <c r="AA3">
        <v>4.5</v>
      </c>
      <c r="AD3" s="56"/>
      <c r="AE3" s="57"/>
      <c r="AF3" s="58"/>
      <c r="AJ3" s="50" t="s">
        <v>22</v>
      </c>
      <c r="AK3" s="50"/>
      <c r="AL3" s="5">
        <v>21</v>
      </c>
      <c r="AM3" s="51">
        <f t="shared" ref="AM3:AM13" si="0">AL3*$AD$2</f>
        <v>135.66</v>
      </c>
      <c r="AN3" s="51"/>
      <c r="AO3" s="51"/>
      <c r="AQ3" s="22" t="s">
        <v>12</v>
      </c>
    </row>
    <row r="4" spans="1:43">
      <c r="A4" s="1"/>
      <c r="B4" s="2"/>
      <c r="C4" s="1"/>
      <c r="D4" s="1"/>
      <c r="E4" s="1"/>
      <c r="F4" s="1"/>
      <c r="G4" s="1"/>
      <c r="H4" s="2"/>
      <c r="I4" s="1"/>
      <c r="J4" s="1"/>
      <c r="K4" s="1"/>
      <c r="L4" s="3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Z4" t="s">
        <v>34</v>
      </c>
      <c r="AA4">
        <v>4.5</v>
      </c>
      <c r="AJ4" s="50" t="s">
        <v>1</v>
      </c>
      <c r="AK4" s="50"/>
      <c r="AL4" s="5">
        <v>22</v>
      </c>
      <c r="AM4" s="51">
        <f t="shared" si="0"/>
        <v>142.12</v>
      </c>
      <c r="AN4" s="51"/>
      <c r="AO4" s="51"/>
      <c r="AQ4" s="22" t="s">
        <v>13</v>
      </c>
    </row>
    <row r="5" spans="1:43">
      <c r="A5" s="1"/>
      <c r="B5" s="1"/>
      <c r="C5" s="1"/>
      <c r="D5" s="1"/>
      <c r="E5" s="1"/>
      <c r="F5" s="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2"/>
      <c r="S5" s="1"/>
      <c r="T5" s="1"/>
      <c r="U5" s="1"/>
      <c r="V5" s="3"/>
      <c r="W5" s="1"/>
      <c r="X5" s="2"/>
      <c r="Z5" t="s">
        <v>35</v>
      </c>
      <c r="AA5">
        <v>2</v>
      </c>
      <c r="AJ5" s="50" t="s">
        <v>2</v>
      </c>
      <c r="AK5" s="50"/>
      <c r="AL5" s="5">
        <v>20</v>
      </c>
      <c r="AM5" s="51">
        <f t="shared" si="0"/>
        <v>129.19999999999999</v>
      </c>
      <c r="AN5" s="51"/>
      <c r="AO5" s="51"/>
      <c r="AQ5" s="22" t="s">
        <v>14</v>
      </c>
    </row>
    <row r="6" spans="1:43">
      <c r="A6" s="1"/>
      <c r="B6" s="1"/>
      <c r="C6" s="1"/>
      <c r="D6" s="3"/>
      <c r="E6" s="1"/>
      <c r="F6" s="1"/>
      <c r="G6" s="1"/>
      <c r="H6" s="1"/>
      <c r="I6" s="1"/>
      <c r="J6" s="1"/>
      <c r="K6" s="1"/>
      <c r="L6" s="2"/>
      <c r="M6" s="1"/>
      <c r="N6" s="1"/>
      <c r="O6" s="1"/>
      <c r="P6" s="3"/>
      <c r="Q6" s="1"/>
      <c r="R6" s="1"/>
      <c r="S6" s="1"/>
      <c r="T6" s="1"/>
      <c r="U6" s="1"/>
      <c r="V6" s="1"/>
      <c r="W6" s="1"/>
      <c r="X6" s="1"/>
      <c r="Z6" t="s">
        <v>36</v>
      </c>
      <c r="AA6">
        <v>2.5</v>
      </c>
      <c r="AJ6" s="50" t="s">
        <v>3</v>
      </c>
      <c r="AK6" s="50"/>
      <c r="AL6" s="5">
        <v>19</v>
      </c>
      <c r="AM6" s="51">
        <f t="shared" si="0"/>
        <v>122.74</v>
      </c>
      <c r="AN6" s="51"/>
      <c r="AO6" s="51"/>
      <c r="AQ6" s="22" t="s">
        <v>15</v>
      </c>
    </row>
    <row r="7" spans="1:43">
      <c r="A7" s="1"/>
      <c r="B7" s="1"/>
      <c r="C7" s="1"/>
      <c r="D7" s="1"/>
      <c r="E7" s="1"/>
      <c r="F7" s="2"/>
      <c r="G7" s="1"/>
      <c r="H7" s="1"/>
      <c r="I7" s="1"/>
      <c r="J7" s="3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2"/>
      <c r="W7" s="1"/>
      <c r="X7" s="1"/>
      <c r="Z7" t="s">
        <v>9</v>
      </c>
      <c r="AA7">
        <v>1.5</v>
      </c>
      <c r="AJ7" s="50" t="s">
        <v>4</v>
      </c>
      <c r="AK7" s="50"/>
      <c r="AL7" s="5">
        <v>21</v>
      </c>
      <c r="AM7" s="51">
        <f t="shared" si="0"/>
        <v>135.66</v>
      </c>
      <c r="AN7" s="51"/>
      <c r="AO7" s="51"/>
      <c r="AQ7" s="22" t="s">
        <v>16</v>
      </c>
    </row>
    <row r="8" spans="1:43">
      <c r="A8" s="1"/>
      <c r="B8" s="1"/>
      <c r="C8" s="1"/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2"/>
      <c r="Q8" s="1"/>
      <c r="R8" s="1"/>
      <c r="S8" s="1"/>
      <c r="T8" s="3"/>
      <c r="U8" s="1"/>
      <c r="V8" s="1"/>
      <c r="W8" s="1"/>
      <c r="X8" s="1"/>
      <c r="Z8" t="s">
        <v>61</v>
      </c>
      <c r="AA8">
        <v>8.25</v>
      </c>
      <c r="AJ8" s="50" t="s">
        <v>5</v>
      </c>
      <c r="AK8" s="50"/>
      <c r="AL8" s="5">
        <v>22</v>
      </c>
      <c r="AM8" s="51">
        <f t="shared" si="0"/>
        <v>142.12</v>
      </c>
      <c r="AN8" s="51"/>
      <c r="AO8" s="51"/>
      <c r="AQ8" s="22" t="s">
        <v>17</v>
      </c>
    </row>
    <row r="9" spans="1:43">
      <c r="A9" s="1"/>
      <c r="B9" s="3"/>
      <c r="C9" s="1"/>
      <c r="D9" s="1"/>
      <c r="E9" s="1"/>
      <c r="F9" s="1"/>
      <c r="G9" s="1"/>
      <c r="H9" s="3"/>
      <c r="I9" s="4"/>
      <c r="J9" s="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Z9" t="s">
        <v>62</v>
      </c>
      <c r="AA9">
        <v>8.75</v>
      </c>
      <c r="AJ9" s="50" t="s">
        <v>23</v>
      </c>
      <c r="AK9" s="50"/>
      <c r="AL9" s="5">
        <v>22</v>
      </c>
      <c r="AM9" s="51">
        <f t="shared" si="0"/>
        <v>142.12</v>
      </c>
      <c r="AN9" s="51"/>
      <c r="AO9" s="51"/>
      <c r="AQ9" s="22" t="s">
        <v>18</v>
      </c>
    </row>
    <row r="10" spans="1:43">
      <c r="A10" s="1"/>
      <c r="B10" s="1"/>
      <c r="C10" s="1"/>
      <c r="D10" s="1"/>
      <c r="E10" s="1"/>
      <c r="F10" s="1"/>
      <c r="G10" s="4"/>
      <c r="H10" s="4"/>
      <c r="I10" s="1"/>
      <c r="J10" s="1"/>
      <c r="K10" s="1"/>
      <c r="L10" s="1"/>
      <c r="M10" s="1"/>
      <c r="N10" s="1"/>
      <c r="O10" s="1"/>
      <c r="P10" s="1"/>
      <c r="Q10" s="1"/>
      <c r="R10" s="3"/>
      <c r="S10" s="1"/>
      <c r="T10" s="2"/>
      <c r="U10" s="1"/>
      <c r="V10" s="1"/>
      <c r="W10" s="1"/>
      <c r="X10" s="3"/>
      <c r="AJ10" s="50" t="s">
        <v>6</v>
      </c>
      <c r="AK10" s="50"/>
      <c r="AL10" s="5">
        <v>20</v>
      </c>
      <c r="AM10" s="51">
        <f t="shared" si="0"/>
        <v>129.19999999999999</v>
      </c>
      <c r="AN10" s="51"/>
      <c r="AO10" s="51"/>
      <c r="AQ10" s="22" t="s">
        <v>19</v>
      </c>
    </row>
    <row r="11" spans="1:43">
      <c r="A11" s="1"/>
      <c r="B11" s="2"/>
      <c r="C11" s="1"/>
      <c r="D11" s="1"/>
      <c r="E11" s="1"/>
      <c r="F11" s="1"/>
      <c r="G11" s="1"/>
      <c r="H11" s="2"/>
      <c r="I11" s="1"/>
      <c r="J11" s="1"/>
      <c r="K11" s="1"/>
      <c r="L11" s="3"/>
      <c r="M11" s="1"/>
      <c r="N11" s="2"/>
      <c r="O11" s="1"/>
      <c r="P11" s="1"/>
      <c r="Q11" s="1"/>
      <c r="R11" s="1"/>
      <c r="S11" s="1"/>
      <c r="T11" s="1"/>
      <c r="U11" s="1"/>
      <c r="V11" s="1"/>
      <c r="W11" s="1"/>
      <c r="X11" s="1"/>
      <c r="AJ11" s="50" t="s">
        <v>7</v>
      </c>
      <c r="AK11" s="50"/>
      <c r="AL11" s="5">
        <v>23</v>
      </c>
      <c r="AM11" s="51">
        <f t="shared" si="0"/>
        <v>148.58000000000001</v>
      </c>
      <c r="AN11" s="51"/>
      <c r="AO11" s="51"/>
      <c r="AQ11" s="22" t="s">
        <v>20</v>
      </c>
    </row>
    <row r="12" spans="1:43">
      <c r="A12" s="1"/>
      <c r="B12" s="1"/>
      <c r="C12" s="1"/>
      <c r="D12" s="1"/>
      <c r="E12" s="1"/>
      <c r="F12" s="3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2"/>
      <c r="S12" s="1"/>
      <c r="T12" s="1"/>
      <c r="U12" s="4"/>
      <c r="V12" s="4"/>
      <c r="W12" s="1"/>
      <c r="X12" s="2"/>
      <c r="AJ12" s="50" t="s">
        <v>8</v>
      </c>
      <c r="AK12" s="50"/>
      <c r="AL12" s="5">
        <v>21</v>
      </c>
      <c r="AM12" s="51">
        <f t="shared" si="0"/>
        <v>135.66</v>
      </c>
      <c r="AN12" s="51"/>
      <c r="AO12" s="51"/>
      <c r="AQ12" s="22" t="s">
        <v>21</v>
      </c>
    </row>
    <row r="13" spans="1:43">
      <c r="A13" s="1"/>
      <c r="B13" s="1"/>
      <c r="C13" s="1"/>
      <c r="D13" s="3"/>
      <c r="E13" s="1"/>
      <c r="F13" s="1"/>
      <c r="G13" s="1"/>
      <c r="H13" s="1"/>
      <c r="I13" s="1"/>
      <c r="J13" s="1"/>
      <c r="K13" s="1"/>
      <c r="L13" s="2"/>
      <c r="M13" s="1"/>
      <c r="N13" s="1"/>
      <c r="O13" s="1"/>
      <c r="P13" s="3"/>
      <c r="Q13" s="1"/>
      <c r="R13" s="1"/>
      <c r="S13" s="1"/>
      <c r="T13" s="1"/>
      <c r="U13" s="1"/>
      <c r="V13" s="1"/>
      <c r="W13" s="1"/>
      <c r="X13" s="1"/>
      <c r="AJ13" s="50" t="s">
        <v>24</v>
      </c>
      <c r="AK13" s="50"/>
      <c r="AL13" s="5">
        <v>20</v>
      </c>
      <c r="AM13" s="51">
        <f t="shared" si="0"/>
        <v>129.19999999999999</v>
      </c>
      <c r="AN13" s="51"/>
      <c r="AO13" s="51"/>
      <c r="AQ13" s="22" t="s">
        <v>37</v>
      </c>
    </row>
    <row r="14" spans="1:43">
      <c r="A14" s="1"/>
      <c r="B14" s="1"/>
      <c r="C14" s="1"/>
      <c r="D14" s="1"/>
      <c r="E14" s="1"/>
      <c r="F14" s="2"/>
      <c r="G14" s="1"/>
      <c r="H14" s="1"/>
      <c r="I14" s="1"/>
      <c r="J14" s="3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2"/>
      <c r="W14" s="1"/>
      <c r="X14" s="1"/>
      <c r="AD14" s="5" t="s">
        <v>30</v>
      </c>
      <c r="AE14" s="5"/>
      <c r="AF14" s="5"/>
      <c r="AG14" s="5"/>
      <c r="AH14" s="5"/>
    </row>
    <row r="15" spans="1:43">
      <c r="A15" s="1"/>
      <c r="B15" s="1"/>
      <c r="C15" s="1"/>
      <c r="D15" s="2"/>
      <c r="E15" s="1"/>
      <c r="F15" s="1"/>
      <c r="G15" s="1"/>
      <c r="H15" s="1"/>
      <c r="I15" s="1"/>
      <c r="J15" s="1"/>
      <c r="K15" s="1"/>
      <c r="L15" s="1"/>
      <c r="M15" s="4"/>
      <c r="N15" s="4"/>
      <c r="O15" s="1"/>
      <c r="P15" s="2"/>
      <c r="Q15" s="1"/>
      <c r="R15" s="1"/>
      <c r="S15" s="1"/>
      <c r="T15" s="3"/>
      <c r="U15" s="1"/>
      <c r="V15" s="1"/>
      <c r="W15" s="1"/>
      <c r="X15" s="1"/>
      <c r="AD15" s="6" t="s">
        <v>25</v>
      </c>
      <c r="AE15" s="6" t="s">
        <v>26</v>
      </c>
      <c r="AF15" s="7"/>
      <c r="AG15" s="7"/>
      <c r="AH15" s="7"/>
    </row>
    <row r="16" spans="1:43">
      <c r="A16" s="1"/>
      <c r="B16" s="3"/>
      <c r="C16" s="1"/>
      <c r="D16" s="1"/>
      <c r="E16" s="1"/>
      <c r="F16" s="1"/>
      <c r="G16" s="1"/>
      <c r="H16" s="3"/>
      <c r="I16" s="1"/>
      <c r="J16" s="2"/>
      <c r="K16" s="1"/>
      <c r="L16" s="1"/>
      <c r="M16" s="1"/>
      <c r="N16" s="1"/>
      <c r="O16" s="4"/>
      <c r="P16" s="4"/>
      <c r="Q16" s="1"/>
      <c r="R16" s="1"/>
      <c r="S16" s="1"/>
      <c r="T16" s="1"/>
      <c r="U16" s="1"/>
      <c r="V16" s="1"/>
      <c r="W16" s="1"/>
      <c r="X16" s="1"/>
      <c r="AD16" s="6" t="s">
        <v>27</v>
      </c>
      <c r="AE16" s="6" t="s">
        <v>28</v>
      </c>
      <c r="AF16" s="7"/>
      <c r="AG16" s="7"/>
      <c r="AH16" s="7"/>
    </row>
    <row r="17" spans="1:3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3"/>
      <c r="S17" s="1"/>
      <c r="T17" s="2"/>
      <c r="U17" s="1"/>
      <c r="V17" s="1"/>
      <c r="W17" s="1"/>
      <c r="X17" s="3"/>
      <c r="AD17" s="6" t="s">
        <v>10</v>
      </c>
      <c r="AE17" s="6" t="s">
        <v>29</v>
      </c>
      <c r="AF17" s="7"/>
      <c r="AG17" s="7"/>
      <c r="AH17" s="7"/>
    </row>
    <row r="18" spans="1:34">
      <c r="A18" s="1"/>
      <c r="B18" s="2"/>
      <c r="C18" s="1"/>
      <c r="D18" s="1"/>
      <c r="E18" s="1"/>
      <c r="F18" s="1"/>
      <c r="G18" s="1"/>
      <c r="H18" s="2"/>
      <c r="I18" s="4"/>
      <c r="J18" s="4"/>
      <c r="K18" s="1"/>
      <c r="L18" s="3"/>
      <c r="M18" s="1"/>
      <c r="N18" s="2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34">
      <c r="A19" s="1"/>
      <c r="B19" s="1"/>
      <c r="C19" s="1"/>
      <c r="D19" s="1"/>
      <c r="E19" s="1"/>
      <c r="F19" s="3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2"/>
      <c r="S19" s="1"/>
      <c r="T19" s="1"/>
      <c r="U19" s="1"/>
      <c r="V19" s="3"/>
      <c r="W19" s="1"/>
      <c r="X19" s="2"/>
    </row>
    <row r="20" spans="1:34">
      <c r="A20" s="1"/>
      <c r="B20" s="1"/>
      <c r="C20" s="1"/>
      <c r="D20" s="3"/>
      <c r="E20" s="1"/>
      <c r="F20" s="1"/>
      <c r="G20" s="1"/>
      <c r="H20" s="1"/>
      <c r="I20" s="1"/>
      <c r="J20" s="1"/>
      <c r="K20" s="1"/>
      <c r="L20" s="2"/>
      <c r="M20" s="1"/>
      <c r="N20" s="1"/>
      <c r="O20" s="1"/>
      <c r="P20" s="3"/>
      <c r="Q20" s="1"/>
      <c r="R20" s="1"/>
      <c r="S20" s="1"/>
      <c r="T20" s="1"/>
      <c r="U20" s="1"/>
      <c r="V20" s="1"/>
      <c r="W20" s="1"/>
      <c r="X20" s="1"/>
    </row>
    <row r="21" spans="1:34">
      <c r="A21" s="1"/>
      <c r="B21" s="1"/>
      <c r="C21" s="1"/>
      <c r="D21" s="1"/>
      <c r="E21" s="1"/>
      <c r="F21" s="2"/>
      <c r="G21" s="1"/>
      <c r="H21" s="1"/>
      <c r="I21" s="1"/>
      <c r="J21" s="3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2"/>
      <c r="W21" s="1"/>
      <c r="X21" s="1"/>
    </row>
    <row r="22" spans="1:34">
      <c r="A22" s="1"/>
      <c r="B22" s="1"/>
      <c r="C22" s="1"/>
      <c r="D22" s="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2"/>
      <c r="Q22" s="1"/>
      <c r="R22" s="1"/>
      <c r="S22" s="1"/>
      <c r="T22" s="3"/>
      <c r="U22" s="1"/>
      <c r="V22" s="1"/>
      <c r="W22" s="1"/>
      <c r="X22" s="1"/>
    </row>
    <row r="23" spans="1:34">
      <c r="A23" s="1"/>
      <c r="B23" s="3"/>
      <c r="C23" s="1"/>
      <c r="D23" s="1"/>
      <c r="E23" s="1"/>
      <c r="F23" s="1"/>
      <c r="G23" s="1"/>
      <c r="H23" s="3"/>
      <c r="I23" s="1"/>
      <c r="J23" s="2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3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3"/>
      <c r="S24" s="1"/>
      <c r="T24" s="2"/>
      <c r="U24" s="1"/>
      <c r="V24" s="1"/>
      <c r="W24" s="1"/>
      <c r="X24" s="3"/>
    </row>
    <row r="25" spans="1:34">
      <c r="A25" s="1"/>
      <c r="B25" s="2"/>
      <c r="C25" s="1"/>
      <c r="D25" s="1"/>
      <c r="E25" s="1"/>
      <c r="F25" s="1"/>
      <c r="G25" s="1"/>
      <c r="H25" s="2"/>
      <c r="I25" s="1"/>
      <c r="J25" s="1"/>
      <c r="K25" s="1"/>
      <c r="L25" s="3"/>
      <c r="M25" s="1"/>
      <c r="N25" s="2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34">
      <c r="A26" s="1"/>
      <c r="B26" s="1"/>
      <c r="C26" s="1"/>
      <c r="D26" s="1"/>
      <c r="E26" s="1"/>
      <c r="F26" s="3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2"/>
      <c r="S26" s="1"/>
      <c r="T26" s="1"/>
      <c r="U26" s="1"/>
      <c r="V26" s="1"/>
      <c r="W26" s="4"/>
      <c r="X26" s="4"/>
    </row>
    <row r="27" spans="1:34">
      <c r="A27" s="1"/>
      <c r="B27" s="1"/>
      <c r="C27" s="1"/>
      <c r="D27" s="3"/>
      <c r="E27" s="1"/>
      <c r="F27" s="1"/>
      <c r="G27" s="1"/>
      <c r="H27" s="1"/>
      <c r="I27" s="1"/>
      <c r="J27" s="1"/>
      <c r="K27" s="1"/>
      <c r="L27" s="2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34">
      <c r="A28" s="1"/>
      <c r="B28" s="1"/>
      <c r="C28" s="1"/>
      <c r="D28" s="1"/>
      <c r="E28" s="1"/>
      <c r="F28" s="2"/>
      <c r="G28" s="1"/>
      <c r="H28" s="1"/>
      <c r="I28" s="1"/>
      <c r="J28" s="3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2"/>
      <c r="W28" s="1"/>
      <c r="X28" s="1"/>
    </row>
    <row r="29" spans="1:34">
      <c r="A29" s="1"/>
      <c r="B29" s="1"/>
      <c r="C29" s="1"/>
      <c r="D29" s="2"/>
      <c r="E29" s="1"/>
      <c r="F29" s="1"/>
      <c r="G29" s="1"/>
      <c r="H29" s="1"/>
      <c r="I29" s="4"/>
      <c r="J29" s="4"/>
      <c r="K29" s="1"/>
      <c r="L29" s="1"/>
      <c r="M29" s="1"/>
      <c r="N29" s="1"/>
      <c r="O29" s="1"/>
      <c r="P29" s="2"/>
      <c r="Q29" s="1"/>
      <c r="R29" s="1"/>
      <c r="S29" s="1"/>
      <c r="T29" s="1"/>
      <c r="U29" s="1"/>
      <c r="V29" s="1"/>
      <c r="W29" s="1"/>
      <c r="X29" s="1"/>
    </row>
    <row r="30" spans="1:34">
      <c r="A30" s="1"/>
      <c r="B30" s="3"/>
      <c r="C30" s="1"/>
      <c r="D30" s="1"/>
      <c r="E30" s="1"/>
      <c r="F30" s="1"/>
      <c r="G30" s="1"/>
      <c r="H30" s="3"/>
      <c r="I30" s="1"/>
      <c r="J30" s="2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34">
      <c r="A31" s="1"/>
      <c r="B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2"/>
      <c r="U31" s="1"/>
      <c r="V31" s="1"/>
      <c r="W31" s="1"/>
      <c r="X31" s="3"/>
    </row>
    <row r="32" spans="1:34">
      <c r="A32" s="1"/>
      <c r="B32" s="2"/>
      <c r="E32" s="1"/>
      <c r="F32" s="1"/>
      <c r="I32" s="1"/>
      <c r="J32" s="1"/>
      <c r="M32" s="1"/>
      <c r="N32" s="2"/>
      <c r="O32" s="1"/>
      <c r="P32" s="1"/>
      <c r="S32" s="1"/>
      <c r="T32" s="1"/>
      <c r="W32" s="4"/>
      <c r="X32" s="4"/>
    </row>
  </sheetData>
  <mergeCells count="27">
    <mergeCell ref="AJ7:AK7"/>
    <mergeCell ref="AJ8:AK8"/>
    <mergeCell ref="AJ9:AK9"/>
    <mergeCell ref="AJ13:AK13"/>
    <mergeCell ref="AJ10:AK10"/>
    <mergeCell ref="AJ11:AK11"/>
    <mergeCell ref="AJ12:AK12"/>
    <mergeCell ref="AJ1:AL1"/>
    <mergeCell ref="AJ2:AK2"/>
    <mergeCell ref="AD2:AF3"/>
    <mergeCell ref="AJ4:AK4"/>
    <mergeCell ref="AD1:AF1"/>
    <mergeCell ref="AJ3:AK3"/>
    <mergeCell ref="AM8:AO8"/>
    <mergeCell ref="AM6:AO6"/>
    <mergeCell ref="AM13:AO13"/>
    <mergeCell ref="AM9:AO9"/>
    <mergeCell ref="AM7:AO7"/>
    <mergeCell ref="AM11:AO11"/>
    <mergeCell ref="AM10:AO10"/>
    <mergeCell ref="AM12:AO12"/>
    <mergeCell ref="AJ6:AK6"/>
    <mergeCell ref="AM2:AO2"/>
    <mergeCell ref="AM3:AO3"/>
    <mergeCell ref="AM4:AO4"/>
    <mergeCell ref="AM5:AO5"/>
    <mergeCell ref="AJ5:AK5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F29"/>
  <sheetViews>
    <sheetView showGridLines="0" tabSelected="1" workbookViewId="0">
      <selection activeCell="D27" sqref="D27"/>
    </sheetView>
  </sheetViews>
  <sheetFormatPr baseColWidth="10" defaultColWidth="5.140625" defaultRowHeight="15"/>
  <cols>
    <col min="1" max="1" width="5.140625" style="12"/>
    <col min="2" max="5" width="6.28515625" style="12" customWidth="1"/>
    <col min="6" max="32" width="5.85546875" style="12" customWidth="1"/>
    <col min="33" max="16384" width="5.140625" style="12"/>
  </cols>
  <sheetData>
    <row r="1" spans="1:32" ht="36">
      <c r="I1" s="59" t="s">
        <v>65</v>
      </c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</row>
    <row r="2" spans="1:32" ht="15" customHeight="1">
      <c r="E2" s="13"/>
      <c r="I2" s="59" t="s">
        <v>64</v>
      </c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17"/>
      <c r="X2" s="15"/>
      <c r="Y2" s="15"/>
      <c r="Z2" s="15"/>
      <c r="AA2" s="15"/>
    </row>
    <row r="3" spans="1:32" ht="15" customHeight="1">
      <c r="E3" s="13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17"/>
      <c r="X3" s="15"/>
      <c r="Y3" s="15"/>
      <c r="Z3" s="15"/>
      <c r="AA3" s="15"/>
    </row>
    <row r="4" spans="1:32" ht="15" customHeight="1">
      <c r="E4" s="13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17"/>
      <c r="X4" s="15"/>
      <c r="Y4" s="15"/>
      <c r="Z4" s="15"/>
      <c r="AA4" s="15"/>
    </row>
    <row r="5" spans="1:32" ht="15" customHeight="1">
      <c r="E5" s="13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17"/>
      <c r="X5" s="15"/>
      <c r="Y5" s="15"/>
      <c r="Z5" s="15"/>
      <c r="AA5" s="15"/>
    </row>
    <row r="6" spans="1:32" ht="15" customHeight="1">
      <c r="B6" s="11"/>
      <c r="E6" s="13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17"/>
      <c r="X6" s="15"/>
      <c r="Y6" s="15"/>
      <c r="Z6" s="15"/>
      <c r="AA6" s="15"/>
    </row>
    <row r="7" spans="1:32" ht="15" customHeight="1">
      <c r="A7" s="36"/>
      <c r="B7" s="33"/>
      <c r="C7" s="33"/>
      <c r="D7" s="33"/>
      <c r="E7" s="36"/>
      <c r="F7" s="33"/>
      <c r="G7" s="33"/>
      <c r="H7" s="37">
        <v>2</v>
      </c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W7" s="17"/>
      <c r="X7" s="15"/>
      <c r="Y7" s="15"/>
      <c r="Z7" s="15"/>
      <c r="AA7" s="15"/>
    </row>
    <row r="8" spans="1:32" ht="15" customHeight="1">
      <c r="A8" s="31"/>
      <c r="B8" s="60">
        <v>2012</v>
      </c>
      <c r="C8" s="61"/>
      <c r="D8" s="32"/>
      <c r="E8" s="68" t="str">
        <f ca="1">INDEX(Mois,H7)</f>
        <v>Février</v>
      </c>
      <c r="F8" s="68"/>
      <c r="G8" s="68"/>
      <c r="H8" s="68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W8" s="17"/>
      <c r="X8" s="15"/>
      <c r="Y8" s="15"/>
      <c r="Z8" s="15"/>
      <c r="AA8" s="15"/>
    </row>
    <row r="9" spans="1:32" ht="15" customHeight="1">
      <c r="A9" s="31"/>
      <c r="B9" s="62"/>
      <c r="C9" s="63"/>
      <c r="D9" s="32"/>
      <c r="E9" s="68"/>
      <c r="F9" s="68"/>
      <c r="G9" s="68"/>
      <c r="H9" s="68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17"/>
      <c r="V9" s="17"/>
      <c r="W9" s="17"/>
      <c r="X9" s="15"/>
      <c r="Y9" s="15"/>
      <c r="Z9" s="15"/>
      <c r="AA9" s="15"/>
    </row>
    <row r="10" spans="1:32" ht="15.75" customHeight="1">
      <c r="A10" s="31"/>
      <c r="B10" s="64"/>
      <c r="C10" s="65"/>
      <c r="D10" s="32"/>
      <c r="E10" s="68"/>
      <c r="F10" s="68"/>
      <c r="G10" s="68"/>
      <c r="H10" s="68"/>
      <c r="I10" s="33"/>
      <c r="J10" s="33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15"/>
      <c r="V10" s="15"/>
      <c r="W10" s="15"/>
      <c r="X10" s="15"/>
      <c r="Y10" s="15"/>
      <c r="Z10" s="15"/>
      <c r="AA10" s="15"/>
    </row>
    <row r="11" spans="1:32">
      <c r="A11" s="33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</row>
    <row r="13" spans="1:32">
      <c r="B13" s="26">
        <f>DATE($B$8,$H$7,1)</f>
        <v>40940</v>
      </c>
      <c r="C13" s="26">
        <f>IF(MONTH($B13+COLUMN()-2)=$H$7,$B13+COLUMN()-2,"")</f>
        <v>40941</v>
      </c>
      <c r="D13" s="26">
        <f t="shared" ref="D13:AF13" si="0">IF(MONTH($B13+COLUMN()-2)=$H$7,$B13+COLUMN()-2,"")</f>
        <v>40942</v>
      </c>
      <c r="E13" s="26">
        <f t="shared" si="0"/>
        <v>40943</v>
      </c>
      <c r="F13" s="26">
        <f t="shared" si="0"/>
        <v>40944</v>
      </c>
      <c r="G13" s="26">
        <f t="shared" si="0"/>
        <v>40945</v>
      </c>
      <c r="H13" s="26">
        <f t="shared" si="0"/>
        <v>40946</v>
      </c>
      <c r="I13" s="26">
        <f t="shared" si="0"/>
        <v>40947</v>
      </c>
      <c r="J13" s="26">
        <f t="shared" si="0"/>
        <v>40948</v>
      </c>
      <c r="K13" s="26">
        <f t="shared" si="0"/>
        <v>40949</v>
      </c>
      <c r="L13" s="26">
        <f t="shared" si="0"/>
        <v>40950</v>
      </c>
      <c r="M13" s="26">
        <f t="shared" si="0"/>
        <v>40951</v>
      </c>
      <c r="N13" s="26">
        <f t="shared" si="0"/>
        <v>40952</v>
      </c>
      <c r="O13" s="26">
        <f t="shared" si="0"/>
        <v>40953</v>
      </c>
      <c r="P13" s="26">
        <f t="shared" si="0"/>
        <v>40954</v>
      </c>
      <c r="Q13" s="26">
        <f t="shared" si="0"/>
        <v>40955</v>
      </c>
      <c r="R13" s="26">
        <f t="shared" si="0"/>
        <v>40956</v>
      </c>
      <c r="S13" s="26">
        <f t="shared" si="0"/>
        <v>40957</v>
      </c>
      <c r="T13" s="26">
        <f t="shared" si="0"/>
        <v>40958</v>
      </c>
      <c r="U13" s="26">
        <f t="shared" si="0"/>
        <v>40959</v>
      </c>
      <c r="V13" s="26">
        <f t="shared" si="0"/>
        <v>40960</v>
      </c>
      <c r="W13" s="26">
        <f t="shared" si="0"/>
        <v>40961</v>
      </c>
      <c r="X13" s="26">
        <f t="shared" si="0"/>
        <v>40962</v>
      </c>
      <c r="Y13" s="26">
        <f t="shared" si="0"/>
        <v>40963</v>
      </c>
      <c r="Z13" s="26">
        <f t="shared" si="0"/>
        <v>40964</v>
      </c>
      <c r="AA13" s="26">
        <f t="shared" si="0"/>
        <v>40965</v>
      </c>
      <c r="AB13" s="26">
        <f t="shared" si="0"/>
        <v>40966</v>
      </c>
      <c r="AC13" s="26">
        <f t="shared" si="0"/>
        <v>40967</v>
      </c>
      <c r="AD13" s="26">
        <f t="shared" si="0"/>
        <v>40968</v>
      </c>
      <c r="AE13" s="26" t="str">
        <f t="shared" si="0"/>
        <v/>
      </c>
      <c r="AF13" s="26" t="str">
        <f t="shared" si="0"/>
        <v/>
      </c>
    </row>
    <row r="14" spans="1:32">
      <c r="B14" s="27">
        <f t="shared" ref="B14:AF14" si="1">B13</f>
        <v>40940</v>
      </c>
      <c r="C14" s="27">
        <f t="shared" si="1"/>
        <v>40941</v>
      </c>
      <c r="D14" s="27">
        <f t="shared" si="1"/>
        <v>40942</v>
      </c>
      <c r="E14" s="27">
        <f t="shared" si="1"/>
        <v>40943</v>
      </c>
      <c r="F14" s="27">
        <f t="shared" si="1"/>
        <v>40944</v>
      </c>
      <c r="G14" s="27">
        <f t="shared" si="1"/>
        <v>40945</v>
      </c>
      <c r="H14" s="27">
        <f t="shared" si="1"/>
        <v>40946</v>
      </c>
      <c r="I14" s="27">
        <f t="shared" si="1"/>
        <v>40947</v>
      </c>
      <c r="J14" s="27">
        <f t="shared" si="1"/>
        <v>40948</v>
      </c>
      <c r="K14" s="27">
        <f t="shared" si="1"/>
        <v>40949</v>
      </c>
      <c r="L14" s="27">
        <f t="shared" si="1"/>
        <v>40950</v>
      </c>
      <c r="M14" s="27">
        <f t="shared" si="1"/>
        <v>40951</v>
      </c>
      <c r="N14" s="27">
        <f t="shared" si="1"/>
        <v>40952</v>
      </c>
      <c r="O14" s="27">
        <f t="shared" si="1"/>
        <v>40953</v>
      </c>
      <c r="P14" s="27">
        <f t="shared" si="1"/>
        <v>40954</v>
      </c>
      <c r="Q14" s="27">
        <f t="shared" si="1"/>
        <v>40955</v>
      </c>
      <c r="R14" s="27">
        <f t="shared" si="1"/>
        <v>40956</v>
      </c>
      <c r="S14" s="27">
        <f t="shared" si="1"/>
        <v>40957</v>
      </c>
      <c r="T14" s="27">
        <f t="shared" si="1"/>
        <v>40958</v>
      </c>
      <c r="U14" s="27">
        <f t="shared" si="1"/>
        <v>40959</v>
      </c>
      <c r="V14" s="27">
        <f t="shared" si="1"/>
        <v>40960</v>
      </c>
      <c r="W14" s="27">
        <f t="shared" si="1"/>
        <v>40961</v>
      </c>
      <c r="X14" s="27">
        <f t="shared" si="1"/>
        <v>40962</v>
      </c>
      <c r="Y14" s="27">
        <f t="shared" si="1"/>
        <v>40963</v>
      </c>
      <c r="Z14" s="27">
        <f t="shared" si="1"/>
        <v>40964</v>
      </c>
      <c r="AA14" s="27">
        <f t="shared" si="1"/>
        <v>40965</v>
      </c>
      <c r="AB14" s="27">
        <f t="shared" si="1"/>
        <v>40966</v>
      </c>
      <c r="AC14" s="27">
        <f t="shared" si="1"/>
        <v>40967</v>
      </c>
      <c r="AD14" s="27">
        <f t="shared" si="1"/>
        <v>40968</v>
      </c>
      <c r="AE14" s="27" t="str">
        <f t="shared" si="1"/>
        <v/>
      </c>
      <c r="AF14" s="27" t="str">
        <f t="shared" si="1"/>
        <v/>
      </c>
    </row>
    <row r="15" spans="1:32"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</row>
    <row r="16" spans="1:32"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</row>
    <row r="17" spans="2:32">
      <c r="B17" s="14" t="str">
        <f ca="1">IF(B15="","",VLOOKUP(B15,matrice!$Z$1:$AA$9,2,0)+(B13="mar")*1.5+IF(ISERROR(VLOOKUP(B16,matrice!$Z$1:$AA$9,2,0)),0,VLOOKUP(B16,matrice!$Z$1:$AA$9,2,0)))</f>
        <v/>
      </c>
      <c r="C17" s="14" t="str">
        <f ca="1">IF(C15="","",VLOOKUP(C15,matrice!$Z$1:$AA$9,2,0)+(C13="mar")*1.5+IF(ISERROR(VLOOKUP(C16,matrice!$Z$1:$AA$9,2,0)),0,VLOOKUP(C16,matrice!$Z$1:$AA$9,2,0)))</f>
        <v/>
      </c>
      <c r="D17" s="14" t="str">
        <f ca="1">IF(D15="","",VLOOKUP(D15,matrice!$Z$1:$AA$9,2,0)+(D13="mar")*1.5+IF(ISERROR(VLOOKUP(D16,matrice!$Z$1:$AA$9,2,0)),0,VLOOKUP(D16,matrice!$Z$1:$AA$9,2,0)))</f>
        <v/>
      </c>
      <c r="E17" s="14" t="str">
        <f ca="1">IF(E15="","",VLOOKUP(E15,matrice!$Z$1:$AA$9,2,0)+(E13="mar")*1.5+IF(ISERROR(VLOOKUP(E16,matrice!$Z$1:$AA$9,2,0)),0,VLOOKUP(E16,matrice!$Z$1:$AA$9,2,0)))</f>
        <v/>
      </c>
      <c r="F17" s="14" t="str">
        <f ca="1">IF(F15="","",VLOOKUP(F15,matrice!$Z$1:$AA$9,2,0)+(F13="mar")*1.5+IF(ISERROR(VLOOKUP(F16,matrice!$Z$1:$AA$9,2,0)),0,VLOOKUP(F16,matrice!$Z$1:$AA$9,2,0)))</f>
        <v/>
      </c>
      <c r="G17" s="14" t="str">
        <f ca="1">IF(G15="","",VLOOKUP(G15,matrice!$Z$1:$AA$9,2,0)+(G13="mar")*1.5+IF(ISERROR(VLOOKUP(G16,matrice!$Z$1:$AA$9,2,0)),0,VLOOKUP(G16,matrice!$Z$1:$AA$9,2,0)))</f>
        <v/>
      </c>
      <c r="H17" s="14" t="str">
        <f ca="1">IF(H15="","",VLOOKUP(H15,matrice!$Z$1:$AA$9,2,0)+(H13="mar")*1.5+IF(ISERROR(VLOOKUP(H16,matrice!$Z$1:$AA$9,2,0)),0,VLOOKUP(H16,matrice!$Z$1:$AA$9,2,0)))</f>
        <v/>
      </c>
      <c r="I17" s="14" t="str">
        <f ca="1">IF(I15="","",VLOOKUP(I15,matrice!$Z$1:$AA$9,2,0)+(I13="mar")*1.5+IF(ISERROR(VLOOKUP(I16,matrice!$Z$1:$AA$9,2,0)),0,VLOOKUP(I16,matrice!$Z$1:$AA$9,2,0)))</f>
        <v/>
      </c>
      <c r="J17" s="14" t="str">
        <f ca="1">IF(J15="","",VLOOKUP(J15,matrice!$Z$1:$AA$9,2,0)+(J13="mar")*1.5+IF(ISERROR(VLOOKUP(J16,matrice!$Z$1:$AA$9,2,0)),0,VLOOKUP(J16,matrice!$Z$1:$AA$9,2,0)))</f>
        <v/>
      </c>
      <c r="K17" s="14" t="str">
        <f ca="1">IF(K15="","",VLOOKUP(K15,matrice!$Z$1:$AA$9,2,0)+(K13="mar")*1.5+IF(ISERROR(VLOOKUP(K16,matrice!$Z$1:$AA$9,2,0)),0,VLOOKUP(K16,matrice!$Z$1:$AA$9,2,0)))</f>
        <v/>
      </c>
      <c r="L17" s="14" t="str">
        <f ca="1">IF(L15="","",VLOOKUP(L15,matrice!$Z$1:$AA$9,2,0)+(L13="mar")*1.5+IF(ISERROR(VLOOKUP(L16,matrice!$Z$1:$AA$9,2,0)),0,VLOOKUP(L16,matrice!$Z$1:$AA$9,2,0)))</f>
        <v/>
      </c>
      <c r="M17" s="14" t="str">
        <f ca="1">IF(M15="","",VLOOKUP(M15,matrice!$Z$1:$AA$9,2,0)+(M13="mar")*1.5+IF(ISERROR(VLOOKUP(M16,matrice!$Z$1:$AA$9,2,0)),0,VLOOKUP(M16,matrice!$Z$1:$AA$9,2,0)))</f>
        <v/>
      </c>
      <c r="N17" s="14" t="str">
        <f ca="1">IF(N15="","",VLOOKUP(N15,matrice!$Z$1:$AA$9,2,0)+(N13="mar")*1.5+IF(ISERROR(VLOOKUP(N16,matrice!$Z$1:$AA$9,2,0)),0,VLOOKUP(N16,matrice!$Z$1:$AA$9,2,0)))</f>
        <v/>
      </c>
      <c r="O17" s="14" t="str">
        <f ca="1">IF(O15="","",VLOOKUP(O15,matrice!$Z$1:$AA$9,2,0)+(O13="mar")*1.5+IF(ISERROR(VLOOKUP(O16,matrice!$Z$1:$AA$9,2,0)),0,VLOOKUP(O16,matrice!$Z$1:$AA$9,2,0)))</f>
        <v/>
      </c>
      <c r="P17" s="14" t="str">
        <f ca="1">IF(P15="","",VLOOKUP(P15,matrice!$Z$1:$AA$9,2,0)+(P13="mar")*1.5+IF(ISERROR(VLOOKUP(P16,matrice!$Z$1:$AA$9,2,0)),0,VLOOKUP(P16,matrice!$Z$1:$AA$9,2,0)))</f>
        <v/>
      </c>
      <c r="Q17" s="14" t="str">
        <f ca="1">IF(Q15="","",VLOOKUP(Q15,matrice!$Z$1:$AA$9,2,0)+(Q13="mar")*1.5+IF(ISERROR(VLOOKUP(Q16,matrice!$Z$1:$AA$9,2,0)),0,VLOOKUP(Q16,matrice!$Z$1:$AA$9,2,0)))</f>
        <v/>
      </c>
      <c r="R17" s="14" t="str">
        <f ca="1">IF(R15="","",VLOOKUP(R15,matrice!$Z$1:$AA$9,2,0)+(R13="mar")*1.5+IF(ISERROR(VLOOKUP(R16,matrice!$Z$1:$AA$9,2,0)),0,VLOOKUP(R16,matrice!$Z$1:$AA$9,2,0)))</f>
        <v/>
      </c>
      <c r="S17" s="14" t="str">
        <f ca="1">IF(S15="","",VLOOKUP(S15,matrice!$Z$1:$AA$9,2,0)+(S13="mar")*1.5+IF(ISERROR(VLOOKUP(S16,matrice!$Z$1:$AA$9,2,0)),0,VLOOKUP(S16,matrice!$Z$1:$AA$9,2,0)))</f>
        <v/>
      </c>
      <c r="T17" s="14" t="str">
        <f ca="1">IF(T15="","",VLOOKUP(T15,matrice!$Z$1:$AA$9,2,0)+(T13="mar")*1.5+IF(ISERROR(VLOOKUP(T16,matrice!$Z$1:$AA$9,2,0)),0,VLOOKUP(T16,matrice!$Z$1:$AA$9,2,0)))</f>
        <v/>
      </c>
      <c r="U17" s="14" t="str">
        <f ca="1">IF(U15="","",VLOOKUP(U15,matrice!$Z$1:$AA$9,2,0)+(U13="mar")*1.5+IF(ISERROR(VLOOKUP(U16,matrice!$Z$1:$AA$9,2,0)),0,VLOOKUP(U16,matrice!$Z$1:$AA$9,2,0)))</f>
        <v/>
      </c>
      <c r="V17" s="14" t="str">
        <f ca="1">IF(V15="","",VLOOKUP(V15,matrice!$Z$1:$AA$9,2,0)+(V13="mar")*1.5+IF(ISERROR(VLOOKUP(V16,matrice!$Z$1:$AA$9,2,0)),0,VLOOKUP(V16,matrice!$Z$1:$AA$9,2,0)))</f>
        <v/>
      </c>
      <c r="W17" s="14" t="str">
        <f ca="1">IF(W15="","",VLOOKUP(W15,matrice!$Z$1:$AA$9,2,0)+(W13="mar")*1.5+IF(ISERROR(VLOOKUP(W16,matrice!$Z$1:$AA$9,2,0)),0,VLOOKUP(W16,matrice!$Z$1:$AA$9,2,0)))</f>
        <v/>
      </c>
      <c r="X17" s="14" t="str">
        <f ca="1">IF(X15="","",VLOOKUP(X15,matrice!$Z$1:$AA$9,2,0)+(X13="mar")*1.5+IF(ISERROR(VLOOKUP(X16,matrice!$Z$1:$AA$9,2,0)),0,VLOOKUP(X16,matrice!$Z$1:$AA$9,2,0)))</f>
        <v/>
      </c>
      <c r="Y17" s="14" t="str">
        <f ca="1">IF(Y15="","",VLOOKUP(Y15,matrice!$Z$1:$AA$9,2,0)+(Y13="mar")*1.5+IF(ISERROR(VLOOKUP(Y16,matrice!$Z$1:$AA$9,2,0)),0,VLOOKUP(Y16,matrice!$Z$1:$AA$9,2,0)))</f>
        <v/>
      </c>
      <c r="Z17" s="14" t="str">
        <f ca="1">IF(Z15="","",VLOOKUP(Z15,matrice!$Z$1:$AA$9,2,0)+(Z13="mar")*1.5+IF(ISERROR(VLOOKUP(Z16,matrice!$Z$1:$AA$9,2,0)),0,VLOOKUP(Z16,matrice!$Z$1:$AA$9,2,0)))</f>
        <v/>
      </c>
      <c r="AA17" s="14" t="str">
        <f ca="1">IF(AA15="","",VLOOKUP(AA15,matrice!$Z$1:$AA$9,2,0)+(AA13="mar")*1.5+IF(ISERROR(VLOOKUP(AA16,matrice!$Z$1:$AA$9,2,0)),0,VLOOKUP(AA16,matrice!$Z$1:$AA$9,2,0)))</f>
        <v/>
      </c>
      <c r="AB17" s="14" t="str">
        <f ca="1">IF(AB15="","",VLOOKUP(AB15,matrice!$Z$1:$AA$9,2,0)+(AB13="mar")*1.5+IF(ISERROR(VLOOKUP(AB16,matrice!$Z$1:$AA$9,2,0)),0,VLOOKUP(AB16,matrice!$Z$1:$AA$9,2,0)))</f>
        <v/>
      </c>
      <c r="AC17" s="14" t="str">
        <f ca="1">IF(AC15="","",VLOOKUP(AC15,matrice!$Z$1:$AA$9,2,0)+(AC13="mar")*1.5+IF(ISERROR(VLOOKUP(AC16,matrice!$Z$1:$AA$9,2,0)),0,VLOOKUP(AC16,matrice!$Z$1:$AA$9,2,0)))</f>
        <v/>
      </c>
      <c r="AD17" s="14" t="str">
        <f ca="1">IF(AD15="","",VLOOKUP(AD15,matrice!$Z$1:$AA$9,2,0)+(AD13="mar")*1.5+IF(ISERROR(VLOOKUP(AD16,matrice!$Z$1:$AA$9,2,0)),0,VLOOKUP(AD16,matrice!$Z$1:$AA$9,2,0)))</f>
        <v/>
      </c>
      <c r="AE17" s="14" t="str">
        <f ca="1">IF(AE15="","",VLOOKUP(AE15,matrice!$Z$1:$AA$9,2,0)+(AE13="mar")*1.5+IF(ISERROR(VLOOKUP(AE16,matrice!$Z$1:$AA$9,2,0)),0,VLOOKUP(AE16,matrice!$Z$1:$AA$9,2,0)))</f>
        <v/>
      </c>
      <c r="AF17" s="14" t="str">
        <f ca="1">IF(AF15="","",VLOOKUP(AF15,matrice!$Z$1:$AA$9,2,0)+(AF13="mar")*1.5+IF(ISERROR(VLOOKUP(AF16,matrice!$Z$1:$AA$9,2,0)),0,VLOOKUP(AF16,matrice!$Z$1:$AA$9,2,0)))</f>
        <v/>
      </c>
    </row>
    <row r="21" spans="2:32">
      <c r="D21" s="16" t="s">
        <v>63</v>
      </c>
      <c r="G21" s="66" t="s">
        <v>69</v>
      </c>
      <c r="H21" s="66"/>
      <c r="I21" s="66"/>
      <c r="J21" s="66"/>
      <c r="K21" s="66"/>
      <c r="L21" s="66"/>
      <c r="M21" s="66"/>
      <c r="N21" s="66"/>
      <c r="O21" s="66"/>
      <c r="P21" s="66"/>
      <c r="Q21" s="66"/>
    </row>
    <row r="22" spans="2:32">
      <c r="D22" s="67">
        <v>6.46</v>
      </c>
      <c r="E22" s="67"/>
      <c r="G22" s="19" t="s">
        <v>31</v>
      </c>
      <c r="H22" s="19" t="s">
        <v>32</v>
      </c>
      <c r="I22" s="19" t="s">
        <v>33</v>
      </c>
      <c r="J22" s="19" t="s">
        <v>34</v>
      </c>
      <c r="K22" s="19" t="s">
        <v>66</v>
      </c>
      <c r="L22" s="19" t="s">
        <v>67</v>
      </c>
      <c r="M22" s="19" t="s">
        <v>68</v>
      </c>
      <c r="N22" s="19" t="s">
        <v>35</v>
      </c>
      <c r="O22" s="19" t="s">
        <v>36</v>
      </c>
      <c r="P22" s="19" t="s">
        <v>61</v>
      </c>
      <c r="Q22" s="19" t="s">
        <v>62</v>
      </c>
    </row>
    <row r="23" spans="2:32">
      <c r="D23" s="67"/>
      <c r="E23" s="67"/>
      <c r="G23" s="20">
        <v>4.5</v>
      </c>
      <c r="H23" s="20">
        <v>4.5</v>
      </c>
      <c r="I23" s="20">
        <v>4.5</v>
      </c>
      <c r="J23" s="20">
        <v>4.5</v>
      </c>
      <c r="K23" s="21">
        <f>D22</f>
        <v>6.46</v>
      </c>
      <c r="L23" s="20">
        <v>1.5</v>
      </c>
      <c r="M23" s="20">
        <v>0</v>
      </c>
      <c r="N23" s="20">
        <v>2</v>
      </c>
      <c r="O23" s="20">
        <v>2.5</v>
      </c>
      <c r="P23" s="20">
        <v>8.25</v>
      </c>
      <c r="Q23" s="20">
        <v>8.75</v>
      </c>
    </row>
    <row r="28" spans="2:32"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</row>
    <row r="29" spans="2:32"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</row>
  </sheetData>
  <mergeCells count="6">
    <mergeCell ref="I1:V1"/>
    <mergeCell ref="B8:C10"/>
    <mergeCell ref="G21:Q21"/>
    <mergeCell ref="D22:E23"/>
    <mergeCell ref="I2:V3"/>
    <mergeCell ref="E8:H10"/>
  </mergeCells>
  <phoneticPr fontId="6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AF9"/>
  <sheetViews>
    <sheetView workbookViewId="0">
      <selection activeCell="B37" sqref="B37"/>
    </sheetView>
  </sheetViews>
  <sheetFormatPr baseColWidth="10" defaultColWidth="5.140625" defaultRowHeight="15"/>
  <cols>
    <col min="1" max="16384" width="5.140625" style="39"/>
  </cols>
  <sheetData>
    <row r="2" spans="2:32">
      <c r="B2" s="69" t="s">
        <v>70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</row>
    <row r="4" spans="2:32">
      <c r="B4" s="40">
        <v>40909</v>
      </c>
      <c r="C4" s="40">
        <v>40910</v>
      </c>
      <c r="D4" s="40">
        <v>40911</v>
      </c>
      <c r="E4" s="40">
        <v>40912</v>
      </c>
      <c r="F4" s="40">
        <v>40913</v>
      </c>
      <c r="G4" s="40">
        <v>40914</v>
      </c>
      <c r="H4" s="40">
        <v>40915</v>
      </c>
      <c r="I4" s="40">
        <v>40916</v>
      </c>
      <c r="J4" s="40">
        <v>40917</v>
      </c>
      <c r="K4" s="40">
        <v>40918</v>
      </c>
      <c r="L4" s="40">
        <v>40919</v>
      </c>
      <c r="M4" s="40">
        <v>40920</v>
      </c>
      <c r="N4" s="40">
        <v>40921</v>
      </c>
      <c r="O4" s="40">
        <v>40922</v>
      </c>
      <c r="P4" s="40">
        <v>40923</v>
      </c>
      <c r="Q4" s="40">
        <v>40924</v>
      </c>
      <c r="R4" s="40">
        <v>40925</v>
      </c>
      <c r="S4" s="40">
        <v>40926</v>
      </c>
      <c r="T4" s="40">
        <v>40927</v>
      </c>
      <c r="U4" s="40">
        <v>40928</v>
      </c>
      <c r="V4" s="40">
        <v>40929</v>
      </c>
      <c r="W4" s="40">
        <v>40930</v>
      </c>
      <c r="X4" s="40">
        <v>40931</v>
      </c>
      <c r="Y4" s="40">
        <v>40932</v>
      </c>
      <c r="Z4" s="40">
        <v>40933</v>
      </c>
      <c r="AA4" s="40">
        <v>40934</v>
      </c>
      <c r="AB4" s="40">
        <v>40935</v>
      </c>
      <c r="AC4" s="40">
        <v>40936</v>
      </c>
      <c r="AD4" s="40">
        <v>40937</v>
      </c>
      <c r="AE4" s="40">
        <v>40938</v>
      </c>
      <c r="AF4" s="40">
        <v>40939</v>
      </c>
    </row>
    <row r="5" spans="2:32" ht="15.75" thickBot="1">
      <c r="B5" s="41">
        <v>40909</v>
      </c>
      <c r="C5" s="41">
        <v>40910</v>
      </c>
      <c r="D5" s="41">
        <v>40911</v>
      </c>
      <c r="E5" s="41">
        <v>40912</v>
      </c>
      <c r="F5" s="41">
        <v>40913</v>
      </c>
      <c r="G5" s="41">
        <v>40914</v>
      </c>
      <c r="H5" s="41">
        <v>40915</v>
      </c>
      <c r="I5" s="41">
        <v>40916</v>
      </c>
      <c r="J5" s="41">
        <v>40917</v>
      </c>
      <c r="K5" s="41">
        <v>40918</v>
      </c>
      <c r="L5" s="41">
        <v>40919</v>
      </c>
      <c r="M5" s="41">
        <v>40920</v>
      </c>
      <c r="N5" s="41">
        <v>40921</v>
      </c>
      <c r="O5" s="41">
        <v>40922</v>
      </c>
      <c r="P5" s="41">
        <v>40923</v>
      </c>
      <c r="Q5" s="41">
        <v>40924</v>
      </c>
      <c r="R5" s="41">
        <v>40925</v>
      </c>
      <c r="S5" s="41">
        <v>40926</v>
      </c>
      <c r="T5" s="41">
        <v>40927</v>
      </c>
      <c r="U5" s="41">
        <v>40928</v>
      </c>
      <c r="V5" s="41">
        <v>40929</v>
      </c>
      <c r="W5" s="41">
        <v>40930</v>
      </c>
      <c r="X5" s="41">
        <v>40931</v>
      </c>
      <c r="Y5" s="41">
        <v>40932</v>
      </c>
      <c r="Z5" s="41">
        <v>40933</v>
      </c>
      <c r="AA5" s="41">
        <v>40934</v>
      </c>
      <c r="AB5" s="41">
        <v>40935</v>
      </c>
      <c r="AC5" s="41">
        <v>40936</v>
      </c>
      <c r="AD5" s="41">
        <v>40937</v>
      </c>
      <c r="AE5" s="41">
        <v>40938</v>
      </c>
      <c r="AF5" s="41">
        <v>40939</v>
      </c>
    </row>
    <row r="6" spans="2:32" ht="15.75" thickTop="1">
      <c r="B6" s="42" t="s">
        <v>31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4"/>
    </row>
    <row r="7" spans="2:32" ht="15.75" thickBot="1">
      <c r="B7" s="45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7"/>
    </row>
    <row r="8" spans="2:32" ht="15.75" thickTop="1">
      <c r="B8" s="48">
        <f ca="1">IF(B6="","",VLOOKUP(B6,matrice!$Z$1:$AA$9,2,0)+(B4="mar")*1.5+IF(ISERROR(VLOOKUP(B7,matrice!$Z$1:$AA$9,2,0)),0,VLOOKUP(B7,matrice!$Z$1:$AA$9,2,0)))</f>
        <v>4.5</v>
      </c>
      <c r="C8" s="48" t="str">
        <f ca="1">IF(C6="","",VLOOKUP(C6,matrice!$Z$1:$AA$9,2,0)+(C4="mar")*1.5+IF(ISERROR(VLOOKUP(C7,matrice!$Z$1:$AA$9,2,0)),0,VLOOKUP(C7,matrice!$Z$1:$AA$9,2,0)))</f>
        <v/>
      </c>
      <c r="D8" s="48" t="str">
        <f ca="1">IF(D6="","",VLOOKUP(D6,matrice!$Z$1:$AA$9,2,0)+(D4="mar")*1.5+IF(ISERROR(VLOOKUP(D7,matrice!$Z$1:$AA$9,2,0)),0,VLOOKUP(D7,matrice!$Z$1:$AA$9,2,0)))</f>
        <v/>
      </c>
      <c r="E8" s="48" t="str">
        <f ca="1">IF(E6="","",VLOOKUP(E6,matrice!$Z$1:$AA$9,2,0)+(E4="mar")*1.5+IF(ISERROR(VLOOKUP(E7,matrice!$Z$1:$AA$9,2,0)),0,VLOOKUP(E7,matrice!$Z$1:$AA$9,2,0)))</f>
        <v/>
      </c>
      <c r="F8" s="48" t="str">
        <f ca="1">IF(F6="","",VLOOKUP(F6,matrice!$Z$1:$AA$9,2,0)+(F4="mar")*1.5+IF(ISERROR(VLOOKUP(F7,matrice!$Z$1:$AA$9,2,0)),0,VLOOKUP(F7,matrice!$Z$1:$AA$9,2,0)))</f>
        <v/>
      </c>
      <c r="G8" s="48" t="str">
        <f ca="1">IF(G6="","",VLOOKUP(G6,matrice!$Z$1:$AA$9,2,0)+(G4="mar")*1.5+IF(ISERROR(VLOOKUP(G7,matrice!$Z$1:$AA$9,2,0)),0,VLOOKUP(G7,matrice!$Z$1:$AA$9,2,0)))</f>
        <v/>
      </c>
      <c r="H8" s="48" t="str">
        <f ca="1">IF(H6="","",VLOOKUP(H6,matrice!$Z$1:$AA$9,2,0)+(H4="mar")*1.5+IF(ISERROR(VLOOKUP(H7,matrice!$Z$1:$AA$9,2,0)),0,VLOOKUP(H7,matrice!$Z$1:$AA$9,2,0)))</f>
        <v/>
      </c>
      <c r="I8" s="48" t="str">
        <f ca="1">IF(I6="","",VLOOKUP(I6,matrice!$Z$1:$AA$9,2,0)+(I4="mar")*1.5+IF(ISERROR(VLOOKUP(I7,matrice!$Z$1:$AA$9,2,0)),0,VLOOKUP(I7,matrice!$Z$1:$AA$9,2,0)))</f>
        <v/>
      </c>
      <c r="J8" s="48" t="str">
        <f ca="1">IF(J6="","",VLOOKUP(J6,matrice!$Z$1:$AA$9,2,0)+(J4="mar")*1.5+IF(ISERROR(VLOOKUP(J7,matrice!$Z$1:$AA$9,2,0)),0,VLOOKUP(J7,matrice!$Z$1:$AA$9,2,0)))</f>
        <v/>
      </c>
      <c r="K8" s="48" t="str">
        <f ca="1">IF(K6="","",VLOOKUP(K6,matrice!$Z$1:$AA$9,2,0)+(K4="mar")*1.5+IF(ISERROR(VLOOKUP(K7,matrice!$Z$1:$AA$9,2,0)),0,VLOOKUP(K7,matrice!$Z$1:$AA$9,2,0)))</f>
        <v/>
      </c>
      <c r="L8" s="48" t="str">
        <f ca="1">IF(L6="","",VLOOKUP(L6,matrice!$Z$1:$AA$9,2,0)+(L4="mar")*1.5+IF(ISERROR(VLOOKUP(L7,matrice!$Z$1:$AA$9,2,0)),0,VLOOKUP(L7,matrice!$Z$1:$AA$9,2,0)))</f>
        <v/>
      </c>
      <c r="M8" s="48" t="str">
        <f ca="1">IF(M6="","",VLOOKUP(M6,matrice!$Z$1:$AA$9,2,0)+(M4="mar")*1.5+IF(ISERROR(VLOOKUP(M7,matrice!$Z$1:$AA$9,2,0)),0,VLOOKUP(M7,matrice!$Z$1:$AA$9,2,0)))</f>
        <v/>
      </c>
      <c r="N8" s="48" t="str">
        <f ca="1">IF(N6="","",VLOOKUP(N6,matrice!$Z$1:$AA$9,2,0)+(N4="mar")*1.5+IF(ISERROR(VLOOKUP(N7,matrice!$Z$1:$AA$9,2,0)),0,VLOOKUP(N7,matrice!$Z$1:$AA$9,2,0)))</f>
        <v/>
      </c>
      <c r="O8" s="48" t="str">
        <f ca="1">IF(O6="","",VLOOKUP(O6,matrice!$Z$1:$AA$9,2,0)+(O4="mar")*1.5+IF(ISERROR(VLOOKUP(O7,matrice!$Z$1:$AA$9,2,0)),0,VLOOKUP(O7,matrice!$Z$1:$AA$9,2,0)))</f>
        <v/>
      </c>
      <c r="P8" s="48" t="str">
        <f ca="1">IF(P6="","",VLOOKUP(P6,matrice!$Z$1:$AA$9,2,0)+(P4="mar")*1.5+IF(ISERROR(VLOOKUP(P7,matrice!$Z$1:$AA$9,2,0)),0,VLOOKUP(P7,matrice!$Z$1:$AA$9,2,0)))</f>
        <v/>
      </c>
      <c r="Q8" s="48" t="str">
        <f ca="1">IF(Q6="","",VLOOKUP(Q6,matrice!$Z$1:$AA$9,2,0)+(Q4="mar")*1.5+IF(ISERROR(VLOOKUP(Q7,matrice!$Z$1:$AA$9,2,0)),0,VLOOKUP(Q7,matrice!$Z$1:$AA$9,2,0)))</f>
        <v/>
      </c>
      <c r="R8" s="48" t="str">
        <f ca="1">IF(R6="","",VLOOKUP(R6,matrice!$Z$1:$AA$9,2,0)+(R4="mar")*1.5+IF(ISERROR(VLOOKUP(R7,matrice!$Z$1:$AA$9,2,0)),0,VLOOKUP(R7,matrice!$Z$1:$AA$9,2,0)))</f>
        <v/>
      </c>
      <c r="S8" s="48" t="str">
        <f ca="1">IF(S6="","",VLOOKUP(S6,matrice!$Z$1:$AA$9,2,0)+(S4="mar")*1.5+IF(ISERROR(VLOOKUP(S7,matrice!$Z$1:$AA$9,2,0)),0,VLOOKUP(S7,matrice!$Z$1:$AA$9,2,0)))</f>
        <v/>
      </c>
      <c r="T8" s="48" t="str">
        <f ca="1">IF(T6="","",VLOOKUP(T6,matrice!$Z$1:$AA$9,2,0)+(T4="mar")*1.5+IF(ISERROR(VLOOKUP(T7,matrice!$Z$1:$AA$9,2,0)),0,VLOOKUP(T7,matrice!$Z$1:$AA$9,2,0)))</f>
        <v/>
      </c>
      <c r="U8" s="48" t="str">
        <f ca="1">IF(U6="","",VLOOKUP(U6,matrice!$Z$1:$AA$9,2,0)+(U4="mar")*1.5+IF(ISERROR(VLOOKUP(U7,matrice!$Z$1:$AA$9,2,0)),0,VLOOKUP(U7,matrice!$Z$1:$AA$9,2,0)))</f>
        <v/>
      </c>
      <c r="V8" s="48" t="str">
        <f ca="1">IF(V6="","",VLOOKUP(V6,matrice!$Z$1:$AA$9,2,0)+(V4="mar")*1.5+IF(ISERROR(VLOOKUP(V7,matrice!$Z$1:$AA$9,2,0)),0,VLOOKUP(V7,matrice!$Z$1:$AA$9,2,0)))</f>
        <v/>
      </c>
      <c r="W8" s="48" t="str">
        <f ca="1">IF(W6="","",VLOOKUP(W6,matrice!$Z$1:$AA$9,2,0)+(W4="mar")*1.5+IF(ISERROR(VLOOKUP(W7,matrice!$Z$1:$AA$9,2,0)),0,VLOOKUP(W7,matrice!$Z$1:$AA$9,2,0)))</f>
        <v/>
      </c>
      <c r="X8" s="48" t="str">
        <f ca="1">IF(X6="","",VLOOKUP(X6,matrice!$Z$1:$AA$9,2,0)+(X4="mar")*1.5+IF(ISERROR(VLOOKUP(X7,matrice!$Z$1:$AA$9,2,0)),0,VLOOKUP(X7,matrice!$Z$1:$AA$9,2,0)))</f>
        <v/>
      </c>
      <c r="Y8" s="48" t="str">
        <f ca="1">IF(Y6="","",VLOOKUP(Y6,matrice!$Z$1:$AA$9,2,0)+(Y4="mar")*1.5+IF(ISERROR(VLOOKUP(Y7,matrice!$Z$1:$AA$9,2,0)),0,VLOOKUP(Y7,matrice!$Z$1:$AA$9,2,0)))</f>
        <v/>
      </c>
      <c r="Z8" s="48" t="str">
        <f ca="1">IF(Z6="","",VLOOKUP(Z6,matrice!$Z$1:$AA$9,2,0)+(Z4="mar")*1.5+IF(ISERROR(VLOOKUP(Z7,matrice!$Z$1:$AA$9,2,0)),0,VLOOKUP(Z7,matrice!$Z$1:$AA$9,2,0)))</f>
        <v/>
      </c>
      <c r="AA8" s="48" t="str">
        <f ca="1">IF(AA6="","",VLOOKUP(AA6,matrice!$Z$1:$AA$9,2,0)+(AA4="mar")*1.5+IF(ISERROR(VLOOKUP(AA7,matrice!$Z$1:$AA$9,2,0)),0,VLOOKUP(AA7,matrice!$Z$1:$AA$9,2,0)))</f>
        <v/>
      </c>
      <c r="AB8" s="48" t="str">
        <f ca="1">IF(AB6="","",VLOOKUP(AB6,matrice!$Z$1:$AA$9,2,0)+(AB4="mar")*1.5+IF(ISERROR(VLOOKUP(AB7,matrice!$Z$1:$AA$9,2,0)),0,VLOOKUP(AB7,matrice!$Z$1:$AA$9,2,0)))</f>
        <v/>
      </c>
      <c r="AC8" s="48" t="str">
        <f ca="1">IF(AC6="","",VLOOKUP(AC6,matrice!$Z$1:$AA$9,2,0)+(AC4="mar")*1.5+IF(ISERROR(VLOOKUP(AC7,matrice!$Z$1:$AA$9,2,0)),0,VLOOKUP(AC7,matrice!$Z$1:$AA$9,2,0)))</f>
        <v/>
      </c>
      <c r="AD8" s="48" t="str">
        <f ca="1">IF(AD6="","",VLOOKUP(AD6,matrice!$Z$1:$AA$9,2,0)+(AD4="mar")*1.5+IF(ISERROR(VLOOKUP(AD7,matrice!$Z$1:$AA$9,2,0)),0,VLOOKUP(AD7,matrice!$Z$1:$AA$9,2,0)))</f>
        <v/>
      </c>
      <c r="AE8" s="48" t="str">
        <f ca="1">IF(AE6="","",VLOOKUP(AE6,matrice!$Z$1:$AA$9,2,0)+(AE4="mar")*1.5+IF(ISERROR(VLOOKUP(AE7,matrice!$Z$1:$AA$9,2,0)),0,VLOOKUP(AE7,matrice!$Z$1:$AA$9,2,0)))</f>
        <v/>
      </c>
      <c r="AF8" s="48" t="str">
        <f ca="1">IF(AF6="","",VLOOKUP(AF6,matrice!$Z$1:$AA$9,2,0)+(AF4="mar")*1.5+IF(ISERROR(VLOOKUP(AF7,matrice!$Z$1:$AA$9,2,0)),0,VLOOKUP(AF7,matrice!$Z$1:$AA$9,2,0)))</f>
        <v/>
      </c>
    </row>
    <row r="9" spans="2:32">
      <c r="V9" s="38"/>
      <c r="X9" s="49"/>
      <c r="Y9" s="49"/>
      <c r="Z9" s="49"/>
      <c r="AB9" s="49"/>
      <c r="AC9" s="49"/>
      <c r="AD9" s="49"/>
    </row>
  </sheetData>
  <mergeCells count="1">
    <mergeCell ref="B2:AF2"/>
  </mergeCells>
  <phoneticPr fontId="6" type="noConversion"/>
  <conditionalFormatting sqref="AD4:AF5">
    <cfRule type="cellIs" dxfId="0" priority="7" stopIfTrue="1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4:M25"/>
  <sheetViews>
    <sheetView topLeftCell="A3" workbookViewId="0">
      <selection activeCell="C38" sqref="C38"/>
    </sheetView>
  </sheetViews>
  <sheetFormatPr baseColWidth="10" defaultRowHeight="15"/>
  <cols>
    <col min="2" max="2" width="13.140625" customWidth="1"/>
    <col min="4" max="4" width="13.28515625" customWidth="1"/>
  </cols>
  <sheetData>
    <row r="4" spans="1:13">
      <c r="C4" s="70" t="s">
        <v>38</v>
      </c>
      <c r="D4" s="70"/>
      <c r="E4" s="71">
        <f ca="1">matrice!AL2</f>
        <v>22</v>
      </c>
      <c r="F4" s="71"/>
      <c r="I4" t="s">
        <v>55</v>
      </c>
    </row>
    <row r="5" spans="1:13">
      <c r="C5" s="70" t="s">
        <v>53</v>
      </c>
      <c r="D5" s="70"/>
      <c r="E5" s="73">
        <f ca="1">matrice!AM2</f>
        <v>142.12</v>
      </c>
      <c r="F5" s="71"/>
      <c r="M5" t="s">
        <v>57</v>
      </c>
    </row>
    <row r="6" spans="1:13">
      <c r="C6" s="8" t="s">
        <v>39</v>
      </c>
      <c r="D6" s="8"/>
      <c r="E6" s="71"/>
      <c r="F6" s="71"/>
    </row>
    <row r="7" spans="1:13">
      <c r="C7" s="70" t="s">
        <v>40</v>
      </c>
      <c r="D7" s="70"/>
      <c r="E7" s="9"/>
      <c r="F7" s="10"/>
      <c r="I7" t="s">
        <v>56</v>
      </c>
    </row>
    <row r="8" spans="1:13">
      <c r="C8" s="70" t="s">
        <v>41</v>
      </c>
      <c r="D8" s="70"/>
      <c r="E8" s="9"/>
      <c r="F8" s="9"/>
      <c r="I8" t="s">
        <v>48</v>
      </c>
    </row>
    <row r="9" spans="1:13">
      <c r="C9" s="70" t="s">
        <v>42</v>
      </c>
      <c r="D9" s="70"/>
      <c r="E9" s="71"/>
      <c r="F9" s="71"/>
    </row>
    <row r="10" spans="1:13">
      <c r="C10" s="70" t="s">
        <v>43</v>
      </c>
      <c r="D10" s="70"/>
      <c r="E10" s="9"/>
      <c r="F10" s="9"/>
      <c r="J10" t="s">
        <v>49</v>
      </c>
    </row>
    <row r="11" spans="1:13">
      <c r="C11" s="70" t="s">
        <v>44</v>
      </c>
      <c r="D11" s="70"/>
      <c r="E11" s="71" t="s">
        <v>59</v>
      </c>
      <c r="F11" s="71"/>
    </row>
    <row r="12" spans="1:13">
      <c r="C12" s="70" t="s">
        <v>45</v>
      </c>
      <c r="D12" s="70"/>
      <c r="E12" s="71"/>
      <c r="F12" s="71"/>
      <c r="J12" t="s">
        <v>50</v>
      </c>
    </row>
    <row r="13" spans="1:13">
      <c r="C13" s="70" t="s">
        <v>46</v>
      </c>
      <c r="D13" s="70"/>
      <c r="E13" s="71" t="s">
        <v>58</v>
      </c>
      <c r="F13" s="71"/>
    </row>
    <row r="15" spans="1:13">
      <c r="C15" s="72" t="s">
        <v>0</v>
      </c>
      <c r="D15" s="72"/>
      <c r="E15" s="72" t="s">
        <v>22</v>
      </c>
      <c r="F15" s="72"/>
      <c r="G15" s="72" t="s">
        <v>1</v>
      </c>
      <c r="H15" s="72"/>
      <c r="J15" t="s">
        <v>51</v>
      </c>
    </row>
    <row r="16" spans="1:13">
      <c r="A16" s="70" t="s">
        <v>38</v>
      </c>
      <c r="B16" s="70"/>
      <c r="C16" s="71">
        <f ca="1">matrice!AJ14</f>
        <v>0</v>
      </c>
      <c r="D16" s="71"/>
      <c r="E16" s="71">
        <f ca="1">matrice!AL14</f>
        <v>0</v>
      </c>
      <c r="F16" s="71"/>
    </row>
    <row r="17" spans="1:10">
      <c r="A17" s="70" t="s">
        <v>53</v>
      </c>
      <c r="B17" s="70"/>
      <c r="C17" s="73">
        <f ca="1">matrice!AK14</f>
        <v>0</v>
      </c>
      <c r="D17" s="71"/>
      <c r="E17" s="73">
        <f ca="1">matrice!AM14</f>
        <v>0</v>
      </c>
      <c r="F17" s="71"/>
    </row>
    <row r="18" spans="1:10">
      <c r="A18" s="8" t="s">
        <v>39</v>
      </c>
      <c r="B18" s="8"/>
      <c r="C18" s="71">
        <f ca="1">SUM(base!A29:AD29)</f>
        <v>0</v>
      </c>
      <c r="D18" s="71"/>
      <c r="E18" s="71">
        <f ca="1">SUM(base!B29:AF29)</f>
        <v>0</v>
      </c>
      <c r="F18" s="71"/>
      <c r="J18" t="s">
        <v>52</v>
      </c>
    </row>
    <row r="19" spans="1:10">
      <c r="A19" s="70" t="s">
        <v>40</v>
      </c>
      <c r="B19" s="70"/>
      <c r="C19" s="9"/>
      <c r="D19" s="10"/>
      <c r="E19" s="9"/>
      <c r="F19" s="10"/>
    </row>
    <row r="20" spans="1:10">
      <c r="A20" s="70" t="s">
        <v>41</v>
      </c>
      <c r="B20" s="70"/>
      <c r="C20" s="9"/>
      <c r="D20" s="9"/>
      <c r="E20" s="9"/>
      <c r="F20" s="9"/>
    </row>
    <row r="21" spans="1:10">
      <c r="A21" s="70" t="s">
        <v>42</v>
      </c>
      <c r="B21" s="70"/>
      <c r="C21" s="71"/>
      <c r="D21" s="71"/>
      <c r="E21" s="71"/>
      <c r="F21" s="71"/>
    </row>
    <row r="22" spans="1:10">
      <c r="A22" s="70" t="s">
        <v>43</v>
      </c>
      <c r="B22" s="70"/>
      <c r="C22" s="9"/>
      <c r="D22" s="9"/>
      <c r="E22" s="9"/>
      <c r="F22" s="9"/>
    </row>
    <row r="23" spans="1:10">
      <c r="A23" s="70" t="s">
        <v>44</v>
      </c>
      <c r="B23" s="70"/>
      <c r="C23" s="71"/>
      <c r="D23" s="71"/>
      <c r="E23" s="71"/>
      <c r="F23" s="71"/>
    </row>
    <row r="24" spans="1:10">
      <c r="A24" s="70" t="s">
        <v>45</v>
      </c>
      <c r="B24" s="70"/>
      <c r="C24" s="71"/>
      <c r="D24" s="71"/>
      <c r="E24" s="71" t="s">
        <v>60</v>
      </c>
      <c r="F24" s="71"/>
    </row>
    <row r="25" spans="1:10">
      <c r="A25" s="70" t="s">
        <v>46</v>
      </c>
      <c r="B25" s="70"/>
      <c r="C25" s="71"/>
      <c r="D25" s="71"/>
      <c r="E25" s="71"/>
      <c r="F25" s="71"/>
    </row>
  </sheetData>
  <mergeCells count="42">
    <mergeCell ref="E13:F13"/>
    <mergeCell ref="C12:D12"/>
    <mergeCell ref="E11:F11"/>
    <mergeCell ref="C13:D13"/>
    <mergeCell ref="E4:F4"/>
    <mergeCell ref="E6:F6"/>
    <mergeCell ref="E9:F9"/>
    <mergeCell ref="C4:D4"/>
    <mergeCell ref="E5:F5"/>
    <mergeCell ref="C5:D5"/>
    <mergeCell ref="C7:D7"/>
    <mergeCell ref="C9:D9"/>
    <mergeCell ref="E23:F23"/>
    <mergeCell ref="C21:D21"/>
    <mergeCell ref="C23:D23"/>
    <mergeCell ref="A21:B21"/>
    <mergeCell ref="A16:B16"/>
    <mergeCell ref="C8:D8"/>
    <mergeCell ref="C11:D11"/>
    <mergeCell ref="E12:F12"/>
    <mergeCell ref="A17:B17"/>
    <mergeCell ref="A19:B19"/>
    <mergeCell ref="C10:D10"/>
    <mergeCell ref="E18:F18"/>
    <mergeCell ref="A22:B22"/>
    <mergeCell ref="A23:B23"/>
    <mergeCell ref="A20:B20"/>
    <mergeCell ref="E24:F24"/>
    <mergeCell ref="A24:B24"/>
    <mergeCell ref="E21:F21"/>
    <mergeCell ref="E16:F16"/>
    <mergeCell ref="E17:F17"/>
    <mergeCell ref="A25:B25"/>
    <mergeCell ref="E25:F25"/>
    <mergeCell ref="G15:H15"/>
    <mergeCell ref="C24:D24"/>
    <mergeCell ref="C25:D25"/>
    <mergeCell ref="C15:D15"/>
    <mergeCell ref="E15:F15"/>
    <mergeCell ref="C16:D16"/>
    <mergeCell ref="C17:D17"/>
    <mergeCell ref="C18:D18"/>
  </mergeCells>
  <phoneticPr fontId="6" type="noConversion"/>
  <conditionalFormatting sqref="E12:F12">
    <cfRule type="iconSet" priority="5">
      <iconSet iconSet="4Arrows">
        <cfvo type="percent" val="0"/>
        <cfvo type="num" val="0"/>
        <cfvo type="num" val="0"/>
        <cfvo type="num" val="0"/>
      </iconSet>
    </cfRule>
  </conditionalFormatting>
  <conditionalFormatting sqref="C24:D24">
    <cfRule type="iconSet" priority="2">
      <iconSet iconSet="4Arrows">
        <cfvo type="percent" val="0"/>
        <cfvo type="num" val="0"/>
        <cfvo type="num" val="0"/>
        <cfvo type="num" val="0"/>
      </iconSet>
    </cfRule>
  </conditionalFormatting>
  <conditionalFormatting sqref="E24:F24">
    <cfRule type="iconSet" priority="1">
      <iconSet iconSet="4Arrows">
        <cfvo type="percent" val="0"/>
        <cfvo type="num" val="0"/>
        <cfvo type="num" val="0"/>
        <cfvo type="num" val="0"/>
      </iconSet>
    </cfRule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matrice</vt:lpstr>
      <vt:lpstr>base</vt:lpstr>
      <vt:lpstr>planning</vt:lpstr>
      <vt:lpstr>heure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Michel</cp:lastModifiedBy>
  <cp:lastPrinted>2011-12-16T16:28:49Z</cp:lastPrinted>
  <dcterms:created xsi:type="dcterms:W3CDTF">2011-12-10T10:35:12Z</dcterms:created>
  <dcterms:modified xsi:type="dcterms:W3CDTF">2011-12-26T19:58:16Z</dcterms:modified>
</cp:coreProperties>
</file>