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3715" windowHeight="10545"/>
  </bookViews>
  <sheets>
    <sheet name="Param" sheetId="5" r:id="rId1"/>
    <sheet name="Dispo" sheetId="6" r:id="rId2"/>
  </sheets>
  <externalReferences>
    <externalReference r:id="rId3"/>
  </externalReferences>
  <definedNames>
    <definedName name="Fer">[1]Param!$B$2:$B$12</definedName>
  </definedNames>
  <calcPr calcId="145621"/>
</workbook>
</file>

<file path=xl/calcChain.xml><?xml version="1.0" encoding="utf-8"?>
<calcChain xmlns="http://schemas.openxmlformats.org/spreadsheetml/2006/main">
  <c r="B1" i="5" l="1"/>
  <c r="C3" i="6"/>
  <c r="B4" i="6"/>
  <c r="B3" i="6" s="1"/>
  <c r="D4" i="6" l="1"/>
  <c r="B11" i="5"/>
  <c r="B5" i="5"/>
  <c r="B2" i="5"/>
  <c r="B8" i="5"/>
  <c r="B12" i="5"/>
  <c r="F4" i="6" l="1"/>
  <c r="D3" i="6"/>
  <c r="E3" i="6"/>
  <c r="B9" i="5"/>
  <c r="B10" i="5"/>
  <c r="B4" i="5"/>
  <c r="A1" i="5"/>
  <c r="D3" i="5"/>
  <c r="B7" i="5" s="1"/>
  <c r="B3" i="5" l="1"/>
  <c r="B6" i="5"/>
  <c r="G3" i="6"/>
  <c r="F3" i="6"/>
  <c r="H4" i="6"/>
  <c r="H3" i="6" l="1"/>
  <c r="I3" i="6"/>
  <c r="J4" i="6"/>
  <c r="K3" i="6" l="1"/>
  <c r="J3" i="6"/>
  <c r="L4" i="6"/>
  <c r="L3" i="6" l="1"/>
  <c r="M3" i="6"/>
  <c r="N4" i="6"/>
  <c r="O3" i="6" l="1"/>
  <c r="N3" i="6"/>
  <c r="P4" i="6"/>
  <c r="P3" i="6" l="1"/>
  <c r="Q3" i="6"/>
  <c r="R4" i="6"/>
  <c r="S3" i="6" l="1"/>
  <c r="R3" i="6"/>
  <c r="T4" i="6"/>
  <c r="T3" i="6" l="1"/>
  <c r="U3" i="6"/>
  <c r="V4" i="6"/>
  <c r="W3" i="6" l="1"/>
  <c r="V3" i="6"/>
  <c r="X4" i="6"/>
  <c r="X3" i="6" l="1"/>
  <c r="Y3" i="6"/>
  <c r="Z4" i="6"/>
  <c r="AA3" i="6" l="1"/>
  <c r="Z3" i="6"/>
  <c r="AB4" i="6"/>
  <c r="AB3" i="6" l="1"/>
  <c r="AC3" i="6"/>
  <c r="AD4" i="6"/>
  <c r="AE3" i="6" l="1"/>
  <c r="AD3" i="6"/>
  <c r="AF4" i="6"/>
  <c r="AF3" i="6" l="1"/>
  <c r="AG3" i="6"/>
  <c r="AH4" i="6"/>
  <c r="AI3" i="6" l="1"/>
  <c r="AH3" i="6"/>
  <c r="AJ4" i="6"/>
  <c r="AJ3" i="6" l="1"/>
  <c r="AK3" i="6"/>
  <c r="AL4" i="6"/>
  <c r="AM3" i="6" l="1"/>
  <c r="AL3" i="6"/>
  <c r="AN4" i="6"/>
  <c r="AN3" i="6" l="1"/>
  <c r="AO3" i="6"/>
  <c r="AP4" i="6"/>
  <c r="AQ3" i="6" l="1"/>
  <c r="AP3" i="6"/>
  <c r="AR4" i="6"/>
  <c r="AR3" i="6" l="1"/>
  <c r="AS3" i="6"/>
  <c r="AT4" i="6"/>
  <c r="AU3" i="6" l="1"/>
  <c r="AT3" i="6"/>
  <c r="AV4" i="6"/>
  <c r="AV3" i="6" l="1"/>
  <c r="AW3" i="6"/>
  <c r="AX4" i="6"/>
  <c r="AY3" i="6" l="1"/>
  <c r="AX3" i="6"/>
  <c r="AZ4" i="6"/>
  <c r="AZ3" i="6" l="1"/>
  <c r="BA3" i="6"/>
  <c r="BB4" i="6"/>
  <c r="BC3" i="6" l="1"/>
  <c r="BB3" i="6"/>
  <c r="BD4" i="6"/>
  <c r="BD3" i="6" l="1"/>
  <c r="BE3" i="6"/>
  <c r="BF4" i="6"/>
  <c r="BG3" i="6" l="1"/>
  <c r="BF3" i="6"/>
  <c r="BG5" i="6"/>
  <c r="BF5" i="6"/>
  <c r="BH4" i="6"/>
  <c r="BH3" i="6" l="1"/>
  <c r="BJ4" i="6"/>
  <c r="BH5" i="6"/>
  <c r="BI5" i="6"/>
  <c r="BI3" i="6" s="1"/>
  <c r="BJ3" i="6" l="1"/>
  <c r="BK5" i="6"/>
  <c r="BK3" i="6" s="1"/>
  <c r="BJ5" i="6"/>
</calcChain>
</file>

<file path=xl/sharedStrings.xml><?xml version="1.0" encoding="utf-8"?>
<sst xmlns="http://schemas.openxmlformats.org/spreadsheetml/2006/main" count="145" uniqueCount="81">
  <si>
    <t>jour</t>
  </si>
  <si>
    <t>nuit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</si>
  <si>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</si>
  <si>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</si>
  <si>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</si>
  <si>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</si>
  <si>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</si>
  <si>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</si>
  <si>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</si>
  <si>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</si>
  <si>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</si>
  <si>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</si>
  <si>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</si>
  <si>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</si>
  <si>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</si>
  <si>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</si>
  <si>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</si>
  <si>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</si>
  <si>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</si>
  <si>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</si>
  <si>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</si>
  <si>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</si>
  <si>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</si>
  <si>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</si>
  <si>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</si>
  <si>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</si>
  <si>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</si>
  <si>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</si>
  <si>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</si>
  <si>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</si>
  <si>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</si>
  <si>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</si>
  <si>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</si>
  <si>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Personne 47</t>
  </si>
  <si>
    <t>Personne 48</t>
  </si>
  <si>
    <t>Personne 49</t>
  </si>
  <si>
    <t>Personne 50</t>
  </si>
  <si>
    <t>Personne 51</t>
  </si>
  <si>
    <t>Personne 52</t>
  </si>
  <si>
    <t>Personne 53</t>
  </si>
  <si>
    <t>Personne 54</t>
  </si>
  <si>
    <t>Personne 55</t>
  </si>
  <si>
    <t>Personne 56</t>
  </si>
  <si>
    <t>Personne 57</t>
  </si>
  <si>
    <t>Personne 58</t>
  </si>
  <si>
    <t>Personne 59</t>
  </si>
  <si>
    <t>Personne 60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</si>
  <si>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</si>
  <si>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</si>
  <si>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</si>
  <si>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</si>
  <si>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</si>
  <si>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</si>
  <si>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</si>
  <si>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</si>
  <si>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</si>
  <si>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</si>
  <si>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</si>
  <si>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</si>
  <si>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</si>
  <si>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</si>
  <si>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</si>
  <si>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AFFICHAGE</t>
  </si>
  <si>
    <t xml:space="preserve">Jour de l'an </t>
  </si>
  <si>
    <t>Semaine</t>
  </si>
  <si>
    <t>Week-end</t>
  </si>
  <si>
    <t>Fériés</t>
  </si>
  <si>
    <t>Lundi de Pâques</t>
  </si>
  <si>
    <t>Dim. de Pâques</t>
  </si>
  <si>
    <t>Fête du Travail</t>
  </si>
  <si>
    <t>non</t>
  </si>
  <si>
    <t>oui</t>
  </si>
  <si>
    <t>Victoire 39/45</t>
  </si>
  <si>
    <t>Ascension</t>
  </si>
  <si>
    <t>Lun de Pentecôte</t>
  </si>
  <si>
    <t>Fête Nationale</t>
  </si>
  <si>
    <t>Assomption</t>
  </si>
  <si>
    <t xml:space="preserve">Toussaint </t>
  </si>
  <si>
    <t>Armistice 14/18</t>
  </si>
  <si>
    <t>Noël</t>
  </si>
  <si>
    <t>http://forum.excel-pratique.com/excel/masquer-colonne-t53350.html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</si>
</sst>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Fériés &quot;0000"/>
    <numFmt numFmtId="165" formatCode="yyyy"/>
    <numFmt numFmtId="166" formatCode="mmmm"/>
    <numFmt numFmtId="167" formatCode="mmmm\ yyyy"/>
    <numFmt numFmtId="168" formatCode="ddd\ d"/>
  </numFmts>
  <fonts count="29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indexed="18"/>
      <name val="Arial"/>
      <family val="2"/>
    </font>
    <font>
      <sz val="9"/>
      <color rgb="FF0070C0"/>
      <name val="Arial Unicode MS"/>
      <family val="2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sz val="10"/>
      <color rgb="FF0070C0"/>
      <name val="Arial Unicode MS"/>
      <family val="2"/>
    </font>
    <font>
      <b/>
      <sz val="14"/>
      <color theme="1"/>
      <name val="AR CENA"/>
    </font>
    <font>
      <b/>
      <sz val="18"/>
      <color theme="1"/>
      <name val="Arial"/>
      <family val="2"/>
    </font>
    <font>
      <sz val="10"/>
      <color theme="1"/>
      <name val="AR CENA"/>
    </font>
    <font>
      <sz val="10"/>
      <color theme="0" tint="-0.34998626667073579"/>
      <name val="Arial"/>
      <family val="2"/>
    </font>
    <font>
      <sz val="9"/>
      <color theme="1"/>
      <name val="AR CENA"/>
    </font>
    <font>
      <u/>
      <sz val="10"/>
      <color theme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8" fillId="0" borderId="0" applyNumberFormat="0" applyFill="0" applyBorder="0" applyAlignment="0" applyProtection="0"/>
  </cellStyleXfs>
  <cellXfs count="45">
    <xf numFmtId="0" fontId="0" fillId="0" borderId="0" xfId="0"/>
    <xf numFmtId="164" fontId="18" fillId="33" borderId="18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/>
    <xf numFmtId="165" fontId="0" fillId="0" borderId="0" xfId="0" applyNumberFormat="1" applyAlignment="1">
      <alignment horizontal="center" vertical="center"/>
    </xf>
    <xf numFmtId="14" fontId="19" fillId="34" borderId="19" xfId="0" applyNumberFormat="1" applyFont="1" applyFill="1" applyBorder="1" applyAlignment="1">
      <alignment horizontal="left" vertical="center"/>
    </xf>
    <xf numFmtId="14" fontId="20" fillId="34" borderId="19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4" fontId="19" fillId="34" borderId="22" xfId="0" applyNumberFormat="1" applyFont="1" applyFill="1" applyBorder="1" applyAlignment="1">
      <alignment horizontal="left" vertical="center"/>
    </xf>
    <xf numFmtId="14" fontId="20" fillId="34" borderId="22" xfId="0" applyNumberFormat="1" applyFont="1" applyFill="1" applyBorder="1" applyAlignment="1">
      <alignment horizontal="center" vertical="center"/>
    </xf>
    <xf numFmtId="14" fontId="22" fillId="0" borderId="10" xfId="0" applyNumberFormat="1" applyFont="1" applyBorder="1" applyAlignment="1">
      <alignment vertical="center"/>
    </xf>
    <xf numFmtId="14" fontId="20" fillId="0" borderId="19" xfId="0" applyNumberFormat="1" applyFont="1" applyBorder="1" applyAlignment="1">
      <alignment horizontal="center"/>
    </xf>
    <xf numFmtId="0" fontId="21" fillId="34" borderId="11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1" fillId="35" borderId="12" xfId="0" applyFont="1" applyFill="1" applyBorder="1" applyAlignment="1">
      <alignment horizontal="center" vertical="center"/>
    </xf>
    <xf numFmtId="0" fontId="21" fillId="36" borderId="12" xfId="0" applyFont="1" applyFill="1" applyBorder="1" applyAlignment="1">
      <alignment horizontal="center" vertical="center"/>
    </xf>
    <xf numFmtId="0" fontId="21" fillId="36" borderId="13" xfId="0" applyFont="1" applyFill="1" applyBorder="1" applyAlignment="1">
      <alignment horizontal="center" vertical="center"/>
    </xf>
    <xf numFmtId="14" fontId="22" fillId="0" borderId="23" xfId="0" applyNumberFormat="1" applyFont="1" applyBorder="1" applyAlignment="1">
      <alignment vertical="center"/>
    </xf>
    <xf numFmtId="0" fontId="0" fillId="34" borderId="23" xfId="0" applyFill="1" applyBorder="1" applyAlignment="1">
      <alignment horizontal="center" vertical="center"/>
    </xf>
    <xf numFmtId="0" fontId="0" fillId="34" borderId="0" xfId="0" applyFill="1" applyBorder="1" applyAlignment="1">
      <alignment horizontal="center" vertical="center"/>
    </xf>
    <xf numFmtId="0" fontId="0" fillId="35" borderId="0" xfId="0" applyFill="1" applyBorder="1" applyAlignment="1">
      <alignment horizontal="center" vertical="center"/>
    </xf>
    <xf numFmtId="0" fontId="0" fillId="36" borderId="0" xfId="0" applyFill="1" applyBorder="1" applyAlignment="1">
      <alignment horizontal="center" vertical="center"/>
    </xf>
    <xf numFmtId="0" fontId="0" fillId="36" borderId="24" xfId="0" applyFill="1" applyBorder="1" applyAlignment="1">
      <alignment horizontal="center" vertical="center"/>
    </xf>
    <xf numFmtId="14" fontId="20" fillId="34" borderId="24" xfId="0" applyNumberFormat="1" applyFont="1" applyFill="1" applyBorder="1" applyAlignment="1">
      <alignment horizontal="center" vertical="center"/>
    </xf>
    <xf numFmtId="14" fontId="19" fillId="34" borderId="17" xfId="0" applyNumberFormat="1" applyFont="1" applyFill="1" applyBorder="1" applyAlignment="1">
      <alignment horizontal="left" vertical="center"/>
    </xf>
    <xf numFmtId="14" fontId="20" fillId="34" borderId="17" xfId="0" applyNumberFormat="1" applyFont="1" applyFill="1" applyBorder="1" applyAlignment="1">
      <alignment horizontal="center" vertical="center"/>
    </xf>
    <xf numFmtId="167" fontId="23" fillId="37" borderId="0" xfId="0" applyNumberFormat="1" applyFont="1" applyFill="1" applyAlignment="1">
      <alignment horizontal="center" vertical="center"/>
    </xf>
    <xf numFmtId="167" fontId="24" fillId="0" borderId="0" xfId="0" applyNumberFormat="1" applyFont="1" applyFill="1" applyAlignment="1">
      <alignment vertical="center"/>
    </xf>
    <xf numFmtId="0" fontId="25" fillId="0" borderId="0" xfId="0" applyFont="1"/>
    <xf numFmtId="0" fontId="26" fillId="0" borderId="0" xfId="0" applyFont="1" applyAlignment="1">
      <alignment horizontal="center" vertical="center"/>
    </xf>
    <xf numFmtId="167" fontId="25" fillId="0" borderId="24" xfId="0" applyNumberFormat="1" applyFont="1" applyBorder="1"/>
    <xf numFmtId="0" fontId="25" fillId="0" borderId="0" xfId="0" applyFont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16" xfId="0" applyFont="1" applyBorder="1" applyAlignment="1">
      <alignment vertical="center"/>
    </xf>
    <xf numFmtId="0" fontId="0" fillId="0" borderId="16" xfId="0" applyBorder="1"/>
    <xf numFmtId="0" fontId="21" fillId="34" borderId="10" xfId="0" applyFont="1" applyFill="1" applyBorder="1" applyAlignment="1">
      <alignment horizontal="center" vertical="center"/>
    </xf>
    <xf numFmtId="0" fontId="21" fillId="34" borderId="20" xfId="0" applyFont="1" applyFill="1" applyBorder="1" applyAlignment="1">
      <alignment horizontal="center" vertical="center"/>
    </xf>
    <xf numFmtId="0" fontId="21" fillId="35" borderId="20" xfId="0" applyFont="1" applyFill="1" applyBorder="1" applyAlignment="1">
      <alignment horizontal="center" vertical="center"/>
    </xf>
    <xf numFmtId="0" fontId="21" fillId="36" borderId="20" xfId="0" applyFont="1" applyFill="1" applyBorder="1" applyAlignment="1">
      <alignment horizontal="center" vertical="center"/>
    </xf>
    <xf numFmtId="0" fontId="21" fillId="36" borderId="21" xfId="0" applyFont="1" applyFill="1" applyBorder="1" applyAlignment="1">
      <alignment horizontal="center" vertical="center"/>
    </xf>
    <xf numFmtId="168" fontId="25" fillId="0" borderId="16" xfId="0" applyNumberFormat="1" applyFont="1" applyBorder="1" applyAlignment="1">
      <alignment horizontal="center" vertical="center"/>
    </xf>
    <xf numFmtId="168" fontId="25" fillId="0" borderId="15" xfId="0" applyNumberFormat="1" applyFont="1" applyBorder="1" applyAlignment="1">
      <alignment horizontal="center" vertical="center"/>
    </xf>
    <xf numFmtId="168" fontId="25" fillId="0" borderId="14" xfId="0" applyNumberFormat="1" applyFont="1" applyBorder="1" applyAlignment="1">
      <alignment horizontal="center" vertical="center"/>
    </xf>
    <xf numFmtId="0" fontId="2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ill>
        <gradientFill type="path" left="0.5" right="0.5" top="0.5" bottom="0.5">
          <stop position="0">
            <color rgb="FF92D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 tint="-0.25098422193060094"/>
          </stop>
          <stop position="1">
            <color theme="0"/>
          </stop>
        </gradient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colors>
    <mruColors>
      <color rgb="FF00FF00"/>
      <color rgb="FF33CC33"/>
      <color rgb="FF99FF99"/>
      <color rgb="FFFF66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390525</xdr:colOff>
      <xdr:row>8</xdr:row>
      <xdr:rowOff>142875</xdr:rowOff>
    </xdr:from>
    <xdr:to>
      <xdr:col>22</xdr:col>
      <xdr:colOff>276225</xdr:colOff>
      <xdr:row>31</xdr:row>
      <xdr:rowOff>123825</xdr:rowOff>
    </xdr:to>
    <xdr:sp macro="" textlink="">
      <xdr:nvSpPr>
        <xdr:cNvPr id="2" name="ZoneTexte 1"/>
        <xdr:cNvSpPr txBox="1"/>
      </xdr:nvSpPr>
      <xdr:spPr>
        <a:xfrm>
          <a:off x="7648575" y="1638300"/>
          <a:ext cx="7505700" cy="3819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reviens vers vous pour un peu d’aide, voilà j’aimerai créer un fichier avec des dates (séparées en 2 colonnes) pour afficher seulement celles désiré par rapport au petit tableau renseigné en page « Param ».</a:t>
          </a:r>
          <a:br>
            <a:rPr lang="fr-FR"/>
          </a:br>
          <a:r>
            <a:rPr lang="fr-FR"/>
            <a:t>J’ai essayé de créer ma macro à l’aide de modèle mais malheureusement … MARCHE PAS !!!! </a:t>
          </a:r>
          <a:br>
            <a:rPr lang="fr-FR"/>
          </a:br>
          <a:r>
            <a:rPr lang="fr-FR"/>
            <a:t>Donc mon souhait serait qu’au changement de date en A2 feuil « Dispo » que les colonnes ou sont notifiées « non » (ligne 3) se masques automatiquement.</a:t>
          </a:r>
          <a:br>
            <a:rPr lang="fr-FR"/>
          </a:br>
          <a:r>
            <a:rPr lang="fr-FR"/>
            <a:t>Ps : j’ai mis mes codes dans le module1 pour l’exemple.</a:t>
          </a:r>
          <a:br>
            <a:rPr lang="fr-FR"/>
          </a:br>
          <a:r>
            <a:rPr lang="fr-FR"/>
            <a:t>Merci d’avance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123825</xdr:rowOff>
    </xdr:from>
    <xdr:to>
      <xdr:col>9</xdr:col>
      <xdr:colOff>276225</xdr:colOff>
      <xdr:row>33</xdr:row>
      <xdr:rowOff>38100</xdr:rowOff>
    </xdr:to>
    <xdr:sp macro="" textlink="">
      <xdr:nvSpPr>
        <xdr:cNvPr id="3" name="ZoneTexte 2"/>
        <xdr:cNvSpPr txBox="1"/>
      </xdr:nvSpPr>
      <xdr:spPr>
        <a:xfrm>
          <a:off x="581025" y="3514725"/>
          <a:ext cx="5295900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macro n'était pas à sa place</a:t>
          </a:r>
        </a:p>
        <a:p>
          <a:r>
            <a:rPr lang="fr-FR" sz="1100"/>
            <a:t>Elle doit</a:t>
          </a:r>
          <a:r>
            <a:rPr lang="fr-FR" sz="1100" baseline="0"/>
            <a:t> être dans le module de la feuille </a:t>
          </a:r>
        </a:p>
        <a:p>
          <a:r>
            <a:rPr lang="fr-FR" sz="1100" baseline="0"/>
            <a:t>Clic droit sur l'onglet de la feuille "Dispo" ---&gt; visualiser le code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Ajout de l'instruction </a:t>
          </a:r>
        </a:p>
        <a:p>
          <a:r>
            <a:rPr lang="fr-FR" sz="1100" baseline="0"/>
            <a:t>Application.ScreenUpdating = False </a:t>
          </a:r>
        </a:p>
        <a:p>
          <a:r>
            <a:rPr lang="fr-FR" sz="1100" baseline="0"/>
            <a:t>pour accelerer le code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$$_BC2/36_mois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po"/>
      <sheetName val="Solicitable"/>
      <sheetName val="Param"/>
      <sheetName val="Feuil1"/>
      <sheetName val="Feuil3"/>
      <sheetName val="Feuil2"/>
    </sheetNames>
    <sheetDataSet>
      <sheetData sheetId="0"/>
      <sheetData sheetId="1"/>
      <sheetData sheetId="2">
        <row r="2">
          <cell r="B2">
            <v>41640</v>
          </cell>
        </row>
        <row r="3">
          <cell r="B3">
            <v>41750</v>
          </cell>
        </row>
        <row r="4">
          <cell r="B4">
            <v>41760</v>
          </cell>
        </row>
        <row r="5">
          <cell r="B5">
            <v>41767</v>
          </cell>
        </row>
        <row r="6">
          <cell r="B6">
            <v>41788</v>
          </cell>
        </row>
        <row r="7">
          <cell r="B7">
            <v>41799</v>
          </cell>
        </row>
        <row r="8">
          <cell r="B8">
            <v>41834</v>
          </cell>
        </row>
        <row r="9">
          <cell r="B9">
            <v>41866</v>
          </cell>
        </row>
        <row r="10">
          <cell r="B10">
            <v>41944</v>
          </cell>
        </row>
        <row r="11">
          <cell r="B11">
            <v>41954</v>
          </cell>
        </row>
        <row r="12">
          <cell r="B12">
            <v>41998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squer-colonne-t5335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2"/>
  <sheetViews>
    <sheetView tabSelected="1" workbookViewId="0">
      <selection activeCell="C16" sqref="C16"/>
    </sheetView>
  </sheetViews>
  <sheetFormatPr baseColWidth="10" defaultRowHeight="12.75"/>
  <cols>
    <col min="6" max="11" width="6.7109375" customWidth="1"/>
  </cols>
  <sheetData>
    <row r="1" spans="1:18">
      <c r="A1" s="1">
        <f>B1</f>
        <v>2014</v>
      </c>
      <c r="B1" s="2">
        <f>YEAR(Dispo!B4)</f>
        <v>2014</v>
      </c>
      <c r="F1" s="3" t="s">
        <v>62</v>
      </c>
      <c r="M1" s="4"/>
      <c r="R1" s="44" t="s">
        <v>80</v>
      </c>
    </row>
    <row r="2" spans="1:18" ht="15">
      <c r="A2" s="5" t="s">
        <v>63</v>
      </c>
      <c r="B2" s="6">
        <f>DATE(B1,1,1)</f>
        <v>41640</v>
      </c>
      <c r="F2" s="36" t="s">
        <v>64</v>
      </c>
      <c r="G2" s="37"/>
      <c r="H2" s="38" t="s">
        <v>65</v>
      </c>
      <c r="I2" s="38"/>
      <c r="J2" s="39" t="s">
        <v>66</v>
      </c>
      <c r="K2" s="40"/>
      <c r="M2" s="7"/>
    </row>
    <row r="3" spans="1:18" ht="15">
      <c r="A3" s="8" t="s">
        <v>67</v>
      </c>
      <c r="B3" s="9">
        <f>D3+1</f>
        <v>41750</v>
      </c>
      <c r="C3" s="10" t="s">
        <v>68</v>
      </c>
      <c r="D3" s="11">
        <f>FLOOR(DATE(B1,5,DAY(MINUTE(B1/38)/2+56)),7)-34</f>
        <v>41749</v>
      </c>
      <c r="F3" s="12" t="s">
        <v>0</v>
      </c>
      <c r="G3" s="13" t="s">
        <v>1</v>
      </c>
      <c r="H3" s="14" t="s">
        <v>0</v>
      </c>
      <c r="I3" s="14" t="s">
        <v>1</v>
      </c>
      <c r="J3" s="15" t="s">
        <v>0</v>
      </c>
      <c r="K3" s="16" t="s">
        <v>1</v>
      </c>
      <c r="M3" s="7"/>
    </row>
    <row r="4" spans="1:18" ht="15">
      <c r="A4" s="8" t="s">
        <v>69</v>
      </c>
      <c r="B4" s="9">
        <f>DATE(B1,5,1)</f>
        <v>41760</v>
      </c>
      <c r="C4" s="17"/>
      <c r="F4" s="18" t="s">
        <v>70</v>
      </c>
      <c r="G4" s="19" t="s">
        <v>71</v>
      </c>
      <c r="H4" s="20" t="s">
        <v>71</v>
      </c>
      <c r="I4" s="20" t="s">
        <v>71</v>
      </c>
      <c r="J4" s="21" t="s">
        <v>71</v>
      </c>
      <c r="K4" s="22" t="s">
        <v>71</v>
      </c>
      <c r="M4" s="7"/>
    </row>
    <row r="5" spans="1:18" ht="15">
      <c r="A5" s="8" t="s">
        <v>72</v>
      </c>
      <c r="B5" s="9">
        <f>DATE(B1,5,8)</f>
        <v>41767</v>
      </c>
    </row>
    <row r="6" spans="1:18" ht="15">
      <c r="A6" s="8" t="s">
        <v>73</v>
      </c>
      <c r="B6" s="9">
        <f>D3+39</f>
        <v>41788</v>
      </c>
    </row>
    <row r="7" spans="1:18" ht="15">
      <c r="A7" s="8" t="s">
        <v>74</v>
      </c>
      <c r="B7" s="23">
        <f>D3+50</f>
        <v>41799</v>
      </c>
    </row>
    <row r="8" spans="1:18" ht="15">
      <c r="A8" s="8" t="s">
        <v>75</v>
      </c>
      <c r="B8" s="9">
        <f>DATE(B1,7,14)</f>
        <v>41834</v>
      </c>
    </row>
    <row r="9" spans="1:18" ht="15">
      <c r="A9" s="8" t="s">
        <v>76</v>
      </c>
      <c r="B9" s="9">
        <f>DATE(B1,8,15)</f>
        <v>41866</v>
      </c>
    </row>
    <row r="10" spans="1:18" ht="15">
      <c r="A10" s="8" t="s">
        <v>77</v>
      </c>
      <c r="B10" s="9">
        <f>DATE(B1,11,1)</f>
        <v>41944</v>
      </c>
    </row>
    <row r="11" spans="1:18" ht="15">
      <c r="A11" s="8" t="s">
        <v>78</v>
      </c>
      <c r="B11" s="9">
        <f>DATE(B1,11,11)</f>
        <v>41954</v>
      </c>
    </row>
    <row r="12" spans="1:18" ht="15">
      <c r="A12" s="24" t="s">
        <v>79</v>
      </c>
      <c r="B12" s="25">
        <f>DATE(B1,12,25)</f>
        <v>41998</v>
      </c>
    </row>
  </sheetData>
  <mergeCells count="3">
    <mergeCell ref="F2:G2"/>
    <mergeCell ref="H2:I2"/>
    <mergeCell ref="J2:K2"/>
  </mergeCells>
  <hyperlinks>
    <hyperlink ref="R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Q65"/>
  <sheetViews>
    <sheetView workbookViewId="0">
      <selection activeCell="K2" sqref="K2"/>
    </sheetView>
  </sheetViews>
  <sheetFormatPr baseColWidth="10" defaultRowHeight="12.75"/>
  <cols>
    <col min="1" max="1" width="22.7109375" style="28" customWidth="1"/>
    <col min="2" max="3" width="5.7109375" customWidth="1"/>
    <col min="4" max="4" width="5.7109375" hidden="1" customWidth="1"/>
    <col min="5" max="9" width="5.7109375" customWidth="1"/>
    <col min="10" max="10" width="5.7109375" hidden="1" customWidth="1"/>
    <col min="11" max="11" width="5.7109375" customWidth="1"/>
    <col min="12" max="12" width="5.7109375" hidden="1" customWidth="1"/>
    <col min="13" max="13" width="5.7109375" customWidth="1"/>
    <col min="14" max="14" width="5.7109375" hidden="1" customWidth="1"/>
    <col min="15" max="17" width="5.7109375" customWidth="1"/>
    <col min="18" max="18" width="5.7109375" hidden="1" customWidth="1"/>
    <col min="19" max="23" width="5.7109375" customWidth="1"/>
    <col min="24" max="24" width="5.7109375" hidden="1" customWidth="1"/>
    <col min="25" max="25" width="5.7109375" customWidth="1"/>
    <col min="26" max="26" width="5.7109375" hidden="1" customWidth="1"/>
    <col min="27" max="27" width="5.7109375" customWidth="1"/>
    <col min="28" max="28" width="5.7109375" hidden="1" customWidth="1"/>
    <col min="29" max="29" width="5.7109375" customWidth="1"/>
    <col min="30" max="30" width="5.7109375" hidden="1" customWidth="1"/>
    <col min="31" max="31" width="5.7109375" customWidth="1"/>
    <col min="32" max="32" width="5.7109375" hidden="1" customWidth="1"/>
    <col min="33" max="37" width="5.7109375" customWidth="1"/>
    <col min="38" max="38" width="5.7109375" hidden="1" customWidth="1"/>
    <col min="39" max="39" width="5.7109375" customWidth="1"/>
    <col min="40" max="40" width="5.7109375" hidden="1" customWidth="1"/>
    <col min="41" max="41" width="5.7109375" customWidth="1"/>
    <col min="42" max="42" width="5.7109375" hidden="1" customWidth="1"/>
    <col min="43" max="43" width="5.7109375" customWidth="1"/>
    <col min="44" max="44" width="5.7109375" hidden="1" customWidth="1"/>
    <col min="45" max="45" width="5.7109375" customWidth="1"/>
    <col min="46" max="46" width="5.7109375" hidden="1" customWidth="1"/>
    <col min="47" max="51" width="5.7109375" customWidth="1"/>
    <col min="52" max="52" width="5.7109375" hidden="1" customWidth="1"/>
    <col min="53" max="53" width="5.7109375" customWidth="1"/>
    <col min="54" max="54" width="5.7109375" hidden="1" customWidth="1"/>
    <col min="55" max="55" width="5.7109375" customWidth="1"/>
    <col min="56" max="56" width="5.7109375" hidden="1" customWidth="1"/>
    <col min="57" max="59" width="5.7109375" customWidth="1"/>
    <col min="60" max="60" width="5.7109375" hidden="1" customWidth="1"/>
    <col min="61" max="95" width="5.7109375" customWidth="1"/>
  </cols>
  <sheetData>
    <row r="2" spans="1:95" ht="20.100000000000001" customHeight="1">
      <c r="A2" s="26">
        <v>41760</v>
      </c>
      <c r="B2" s="27"/>
      <c r="C2" s="27"/>
    </row>
    <row r="3" spans="1:95">
      <c r="B3" s="29" t="str">
        <f>IF(ISERROR(VLOOKUP(B4,Fer,1,FALSE))=TRUE,IF(NETWORKDAYS(B$4,B$4,Fer)&gt;0,IF(B5="jour",Param!$F$4,Param!$G$4),IF(B5="jour",Param!$H$4,Param!$I$4)),IF(B5="jour",Param!$J$4,Param!$K$4))</f>
        <v>oui</v>
      </c>
      <c r="C3" s="29" t="str">
        <f>IF(ISERROR(VLOOKUP(B4,Fer,1,FALSE))=TRUE,IF(NETWORKDAYS(B$4,B$4,Fer)&gt;0,IF(C5="jour",Param!$F$4,Param!$G$4),IF(C5="jour",Param!$H$4,Param!$I$4)),IF(C5="jour",Param!$J$4,Param!$K$4))</f>
        <v>oui</v>
      </c>
      <c r="D3" s="29" t="str">
        <f>IF(ISERROR(VLOOKUP(D4,Fer,1,FALSE))=TRUE,IF(NETWORKDAYS(D$4,D$4,Fer)&gt;0,IF(D5="jour",Param!$F$4,Param!$G$4),IF(D5="jour",Param!$H$4,Param!$I$4)),IF(D5="jour",Param!$J$4,Param!$K$4))</f>
        <v>non</v>
      </c>
      <c r="E3" s="29" t="str">
        <f>IF(ISERROR(VLOOKUP(D4,Fer,1,FALSE))=TRUE,IF(NETWORKDAYS(D$4,D$4,Fer)&gt;0,IF(E5="jour",Param!$F$4,Param!$G$4),IF(E5="jour",Param!$H$4,Param!$I$4)),IF(E5="jour",Param!$J$4,Param!$K$4))</f>
        <v>oui</v>
      </c>
      <c r="F3" s="29" t="str">
        <f>IF(ISERROR(VLOOKUP(F4,Fer,1,FALSE))=TRUE,IF(NETWORKDAYS(F$4,F$4,Fer)&gt;0,IF(F5="jour",Param!$F$4,Param!$G$4),IF(F5="jour",Param!$H$4,Param!$I$4)),IF(F5="jour",Param!$J$4,Param!$K$4))</f>
        <v>oui</v>
      </c>
      <c r="G3" s="29" t="str">
        <f>IF(ISERROR(VLOOKUP(F4,Fer,1,FALSE))=TRUE,IF(NETWORKDAYS(F$4,F$4,Fer)&gt;0,IF(G5="jour",Param!$F$4,Param!$G$4),IF(G5="jour",Param!$H$4,Param!$I$4)),IF(G5="jour",Param!$J$4,Param!$K$4))</f>
        <v>oui</v>
      </c>
      <c r="H3" s="29" t="str">
        <f>IF(ISERROR(VLOOKUP(H4,Fer,1,FALSE))=TRUE,IF(NETWORKDAYS(H$4,H$4,Fer)&gt;0,IF(H5="jour",Param!$F$4,Param!$G$4),IF(H5="jour",Param!$H$4,Param!$I$4)),IF(H5="jour",Param!$J$4,Param!$K$4))</f>
        <v>oui</v>
      </c>
      <c r="I3" s="29" t="str">
        <f>IF(ISERROR(VLOOKUP(H4,Fer,1,FALSE))=TRUE,IF(NETWORKDAYS(H$4,H$4,Fer)&gt;0,IF(I5="jour",Param!$F$4,Param!$G$4),IF(I5="jour",Param!$H$4,Param!$I$4)),IF(I5="jour",Param!$J$4,Param!$K$4))</f>
        <v>oui</v>
      </c>
      <c r="J3" s="29" t="str">
        <f>IF(ISERROR(VLOOKUP(J4,Fer,1,FALSE))=TRUE,IF(NETWORKDAYS(J$4,J$4,Fer)&gt;0,IF(J5="jour",Param!$F$4,Param!$G$4),IF(J5="jour",Param!$H$4,Param!$I$4)),IF(J5="jour",Param!$J$4,Param!$K$4))</f>
        <v>non</v>
      </c>
      <c r="K3" s="29" t="str">
        <f>IF(ISERROR(VLOOKUP(J4,Fer,1,FALSE))=TRUE,IF(NETWORKDAYS(J$4,J$4,Fer)&gt;0,IF(K5="jour",Param!$F$4,Param!$G$4),IF(K5="jour",Param!$H$4,Param!$I$4)),IF(K5="jour",Param!$J$4,Param!$K$4))</f>
        <v>oui</v>
      </c>
      <c r="L3" s="29" t="str">
        <f>IF(ISERROR(VLOOKUP(L4,Fer,1,FALSE))=TRUE,IF(NETWORKDAYS(L$4,L$4,Fer)&gt;0,IF(L5="jour",Param!$F$4,Param!$G$4),IF(L5="jour",Param!$H$4,Param!$I$4)),IF(L5="jour",Param!$J$4,Param!$K$4))</f>
        <v>non</v>
      </c>
      <c r="M3" s="29" t="str">
        <f>IF(ISERROR(VLOOKUP(L4,Fer,1,FALSE))=TRUE,IF(NETWORKDAYS(L$4,L$4,Fer)&gt;0,IF(M5="jour",Param!$F$4,Param!$G$4),IF(M5="jour",Param!$H$4,Param!$I$4)),IF(M5="jour",Param!$J$4,Param!$K$4))</f>
        <v>oui</v>
      </c>
      <c r="N3" s="29" t="str">
        <f>IF(ISERROR(VLOOKUP(N4,Fer,1,FALSE))=TRUE,IF(NETWORKDAYS(N$4,N$4,Fer)&gt;0,IF(N5="jour",Param!$F$4,Param!$G$4),IF(N5="jour",Param!$H$4,Param!$I$4)),IF(N5="jour",Param!$J$4,Param!$K$4))</f>
        <v>non</v>
      </c>
      <c r="O3" s="29" t="str">
        <f>IF(ISERROR(VLOOKUP(N4,Fer,1,FALSE))=TRUE,IF(NETWORKDAYS(N$4,N$4,Fer)&gt;0,IF(O5="jour",Param!$F$4,Param!$G$4),IF(O5="jour",Param!$H$4,Param!$I$4)),IF(O5="jour",Param!$J$4,Param!$K$4))</f>
        <v>oui</v>
      </c>
      <c r="P3" s="29" t="str">
        <f>IF(ISERROR(VLOOKUP(P4,Fer,1,FALSE))=TRUE,IF(NETWORKDAYS(P$4,P$4,Fer)&gt;0,IF(P5="jour",Param!$F$4,Param!$G$4),IF(P5="jour",Param!$H$4,Param!$I$4)),IF(P5="jour",Param!$J$4,Param!$K$4))</f>
        <v>oui</v>
      </c>
      <c r="Q3" s="29" t="str">
        <f>IF(ISERROR(VLOOKUP(P4,Fer,1,FALSE))=TRUE,IF(NETWORKDAYS(P$4,P$4,Fer)&gt;0,IF(Q5="jour",Param!$F$4,Param!$G$4),IF(Q5="jour",Param!$H$4,Param!$I$4)),IF(Q5="jour",Param!$J$4,Param!$K$4))</f>
        <v>oui</v>
      </c>
      <c r="R3" s="29" t="str">
        <f>IF(ISERROR(VLOOKUP(R4,Fer,1,FALSE))=TRUE,IF(NETWORKDAYS(R$4,R$4,Fer)&gt;0,IF(R5="jour",Param!$F$4,Param!$G$4),IF(R5="jour",Param!$H$4,Param!$I$4)),IF(R5="jour",Param!$J$4,Param!$K$4))</f>
        <v>non</v>
      </c>
      <c r="S3" s="29" t="str">
        <f>IF(ISERROR(VLOOKUP(R4,Fer,1,FALSE))=TRUE,IF(NETWORKDAYS(R$4,R$4,Fer)&gt;0,IF(S5="jour",Param!$F$4,Param!$G$4),IF(S5="jour",Param!$H$4,Param!$I$4)),IF(S5="jour",Param!$J$4,Param!$K$4))</f>
        <v>oui</v>
      </c>
      <c r="T3" s="29" t="str">
        <f>IF(ISERROR(VLOOKUP(T4,Fer,1,FALSE))=TRUE,IF(NETWORKDAYS(T$4,T$4,Fer)&gt;0,IF(T5="jour",Param!$F$4,Param!$G$4),IF(T5="jour",Param!$H$4,Param!$I$4)),IF(T5="jour",Param!$J$4,Param!$K$4))</f>
        <v>oui</v>
      </c>
      <c r="U3" s="29" t="str">
        <f>IF(ISERROR(VLOOKUP(T4,Fer,1,FALSE))=TRUE,IF(NETWORKDAYS(T$4,T$4,Fer)&gt;0,IF(U5="jour",Param!$F$4,Param!$G$4),IF(U5="jour",Param!$H$4,Param!$I$4)),IF(U5="jour",Param!$J$4,Param!$K$4))</f>
        <v>oui</v>
      </c>
      <c r="V3" s="29" t="str">
        <f>IF(ISERROR(VLOOKUP(V4,Fer,1,FALSE))=TRUE,IF(NETWORKDAYS(V$4,V$4,Fer)&gt;0,IF(V5="jour",Param!$F$4,Param!$G$4),IF(V5="jour",Param!$H$4,Param!$I$4)),IF(V5="jour",Param!$J$4,Param!$K$4))</f>
        <v>oui</v>
      </c>
      <c r="W3" s="29" t="str">
        <f>IF(ISERROR(VLOOKUP(V4,Fer,1,FALSE))=TRUE,IF(NETWORKDAYS(V$4,V$4,Fer)&gt;0,IF(W5="jour",Param!$F$4,Param!$G$4),IF(W5="jour",Param!$H$4,Param!$I$4)),IF(W5="jour",Param!$J$4,Param!$K$4))</f>
        <v>oui</v>
      </c>
      <c r="X3" s="29" t="str">
        <f>IF(ISERROR(VLOOKUP(X4,Fer,1,FALSE))=TRUE,IF(NETWORKDAYS(X$4,X$4,Fer)&gt;0,IF(X5="jour",Param!$F$4,Param!$G$4),IF(X5="jour",Param!$H$4,Param!$I$4)),IF(X5="jour",Param!$J$4,Param!$K$4))</f>
        <v>non</v>
      </c>
      <c r="Y3" s="29" t="str">
        <f>IF(ISERROR(VLOOKUP(X4,Fer,1,FALSE))=TRUE,IF(NETWORKDAYS(X$4,X$4,Fer)&gt;0,IF(Y5="jour",Param!$F$4,Param!$G$4),IF(Y5="jour",Param!$H$4,Param!$I$4)),IF(Y5="jour",Param!$J$4,Param!$K$4))</f>
        <v>oui</v>
      </c>
      <c r="Z3" s="29" t="str">
        <f>IF(ISERROR(VLOOKUP(Z4,Fer,1,FALSE))=TRUE,IF(NETWORKDAYS(Z$4,Z$4,Fer)&gt;0,IF(Z5="jour",Param!$F$4,Param!$G$4),IF(Z5="jour",Param!$H$4,Param!$I$4)),IF(Z5="jour",Param!$J$4,Param!$K$4))</f>
        <v>non</v>
      </c>
      <c r="AA3" s="29" t="str">
        <f>IF(ISERROR(VLOOKUP(Z4,Fer,1,FALSE))=TRUE,IF(NETWORKDAYS(Z$4,Z$4,Fer)&gt;0,IF(AA5="jour",Param!$F$4,Param!$G$4),IF(AA5="jour",Param!$H$4,Param!$I$4)),IF(AA5="jour",Param!$J$4,Param!$K$4))</f>
        <v>oui</v>
      </c>
      <c r="AB3" s="29" t="str">
        <f>IF(ISERROR(VLOOKUP(AB4,Fer,1,FALSE))=TRUE,IF(NETWORKDAYS(AB$4,AB$4,Fer)&gt;0,IF(AB5="jour",Param!$F$4,Param!$G$4),IF(AB5="jour",Param!$H$4,Param!$I$4)),IF(AB5="jour",Param!$J$4,Param!$K$4))</f>
        <v>non</v>
      </c>
      <c r="AC3" s="29" t="str">
        <f>IF(ISERROR(VLOOKUP(AB4,Fer,1,FALSE))=TRUE,IF(NETWORKDAYS(AB$4,AB$4,Fer)&gt;0,IF(AC5="jour",Param!$F$4,Param!$G$4),IF(AC5="jour",Param!$H$4,Param!$I$4)),IF(AC5="jour",Param!$J$4,Param!$K$4))</f>
        <v>oui</v>
      </c>
      <c r="AD3" s="29" t="str">
        <f>IF(ISERROR(VLOOKUP(AD4,Fer,1,FALSE))=TRUE,IF(NETWORKDAYS(AD$4,AD$4,Fer)&gt;0,IF(AD5="jour",Param!$F$4,Param!$G$4),IF(AD5="jour",Param!$H$4,Param!$I$4)),IF(AD5="jour",Param!$J$4,Param!$K$4))</f>
        <v>non</v>
      </c>
      <c r="AE3" s="29" t="str">
        <f>IF(ISERROR(VLOOKUP(AD4,Fer,1,FALSE))=TRUE,IF(NETWORKDAYS(AD$4,AD$4,Fer)&gt;0,IF(AE5="jour",Param!$F$4,Param!$G$4),IF(AE5="jour",Param!$H$4,Param!$I$4)),IF(AE5="jour",Param!$J$4,Param!$K$4))</f>
        <v>oui</v>
      </c>
      <c r="AF3" s="29" t="str">
        <f>IF(ISERROR(VLOOKUP(AF4,Fer,1,FALSE))=TRUE,IF(NETWORKDAYS(AF$4,AF$4,Fer)&gt;0,IF(AF5="jour",Param!$F$4,Param!$G$4),IF(AF5="jour",Param!$H$4,Param!$I$4)),IF(AF5="jour",Param!$J$4,Param!$K$4))</f>
        <v>non</v>
      </c>
      <c r="AG3" s="29" t="str">
        <f>IF(ISERROR(VLOOKUP(AF4,Fer,1,FALSE))=TRUE,IF(NETWORKDAYS(AF$4,AF$4,Fer)&gt;0,IF(AG5="jour",Param!$F$4,Param!$G$4),IF(AG5="jour",Param!$H$4,Param!$I$4)),IF(AG5="jour",Param!$J$4,Param!$K$4))</f>
        <v>oui</v>
      </c>
      <c r="AH3" s="29" t="str">
        <f>IF(ISERROR(VLOOKUP(AH4,Fer,1,FALSE))=TRUE,IF(NETWORKDAYS(AH$4,AH$4,Fer)&gt;0,IF(AH5="jour",Param!$F$4,Param!$G$4),IF(AH5="jour",Param!$H$4,Param!$I$4)),IF(AH5="jour",Param!$J$4,Param!$K$4))</f>
        <v>oui</v>
      </c>
      <c r="AI3" s="29" t="str">
        <f>IF(ISERROR(VLOOKUP(AH4,Fer,1,FALSE))=TRUE,IF(NETWORKDAYS(AH$4,AH$4,Fer)&gt;0,IF(AI5="jour",Param!$F$4,Param!$G$4),IF(AI5="jour",Param!$H$4,Param!$I$4)),IF(AI5="jour",Param!$J$4,Param!$K$4))</f>
        <v>oui</v>
      </c>
      <c r="AJ3" s="29" t="str">
        <f>IF(ISERROR(VLOOKUP(AJ4,Fer,1,FALSE))=TRUE,IF(NETWORKDAYS(AJ$4,AJ$4,Fer)&gt;0,IF(AJ5="jour",Param!$F$4,Param!$G$4),IF(AJ5="jour",Param!$H$4,Param!$I$4)),IF(AJ5="jour",Param!$J$4,Param!$K$4))</f>
        <v>oui</v>
      </c>
      <c r="AK3" s="29" t="str">
        <f>IF(ISERROR(VLOOKUP(AJ4,Fer,1,FALSE))=TRUE,IF(NETWORKDAYS(AJ$4,AJ$4,Fer)&gt;0,IF(AK5="jour",Param!$F$4,Param!$G$4),IF(AK5="jour",Param!$H$4,Param!$I$4)),IF(AK5="jour",Param!$J$4,Param!$K$4))</f>
        <v>oui</v>
      </c>
      <c r="AL3" s="29" t="str">
        <f>IF(ISERROR(VLOOKUP(AL4,Fer,1,FALSE))=TRUE,IF(NETWORKDAYS(AL$4,AL$4,Fer)&gt;0,IF(AL5="jour",Param!$F$4,Param!$G$4),IF(AL5="jour",Param!$H$4,Param!$I$4)),IF(AL5="jour",Param!$J$4,Param!$K$4))</f>
        <v>non</v>
      </c>
      <c r="AM3" s="29" t="str">
        <f>IF(ISERROR(VLOOKUP(AL4,Fer,1,FALSE))=TRUE,IF(NETWORKDAYS(AL$4,AL$4,Fer)&gt;0,IF(AM5="jour",Param!$F$4,Param!$G$4),IF(AM5="jour",Param!$H$4,Param!$I$4)),IF(AM5="jour",Param!$J$4,Param!$K$4))</f>
        <v>oui</v>
      </c>
      <c r="AN3" s="29" t="str">
        <f>IF(ISERROR(VLOOKUP(AN4,Fer,1,FALSE))=TRUE,IF(NETWORKDAYS(AN$4,AN$4,Fer)&gt;0,IF(AN5="jour",Param!$F$4,Param!$G$4),IF(AN5="jour",Param!$H$4,Param!$I$4)),IF(AN5="jour",Param!$J$4,Param!$K$4))</f>
        <v>non</v>
      </c>
      <c r="AO3" s="29" t="str">
        <f>IF(ISERROR(VLOOKUP(AN4,Fer,1,FALSE))=TRUE,IF(NETWORKDAYS(AN$4,AN$4,Fer)&gt;0,IF(AO5="jour",Param!$F$4,Param!$G$4),IF(AO5="jour",Param!$H$4,Param!$I$4)),IF(AO5="jour",Param!$J$4,Param!$K$4))</f>
        <v>oui</v>
      </c>
      <c r="AP3" s="29" t="str">
        <f>IF(ISERROR(VLOOKUP(AP4,Fer,1,FALSE))=TRUE,IF(NETWORKDAYS(AP$4,AP$4,Fer)&gt;0,IF(AP5="jour",Param!$F$4,Param!$G$4),IF(AP5="jour",Param!$H$4,Param!$I$4)),IF(AP5="jour",Param!$J$4,Param!$K$4))</f>
        <v>non</v>
      </c>
      <c r="AQ3" s="29" t="str">
        <f>IF(ISERROR(VLOOKUP(AP4,Fer,1,FALSE))=TRUE,IF(NETWORKDAYS(AP$4,AP$4,Fer)&gt;0,IF(AQ5="jour",Param!$F$4,Param!$G$4),IF(AQ5="jour",Param!$H$4,Param!$I$4)),IF(AQ5="jour",Param!$J$4,Param!$K$4))</f>
        <v>oui</v>
      </c>
      <c r="AR3" s="29" t="str">
        <f>IF(ISERROR(VLOOKUP(AR4,Fer,1,FALSE))=TRUE,IF(NETWORKDAYS(AR$4,AR$4,Fer)&gt;0,IF(AR5="jour",Param!$F$4,Param!$G$4),IF(AR5="jour",Param!$H$4,Param!$I$4)),IF(AR5="jour",Param!$J$4,Param!$K$4))</f>
        <v>non</v>
      </c>
      <c r="AS3" s="29" t="str">
        <f>IF(ISERROR(VLOOKUP(AR4,Fer,1,FALSE))=TRUE,IF(NETWORKDAYS(AR$4,AR$4,Fer)&gt;0,IF(AS5="jour",Param!$F$4,Param!$G$4),IF(AS5="jour",Param!$H$4,Param!$I$4)),IF(AS5="jour",Param!$J$4,Param!$K$4))</f>
        <v>oui</v>
      </c>
      <c r="AT3" s="29" t="str">
        <f>IF(ISERROR(VLOOKUP(AT4,Fer,1,FALSE))=TRUE,IF(NETWORKDAYS(AT$4,AT$4,Fer)&gt;0,IF(AT5="jour",Param!$F$4,Param!$G$4),IF(AT5="jour",Param!$H$4,Param!$I$4)),IF(AT5="jour",Param!$J$4,Param!$K$4))</f>
        <v>non</v>
      </c>
      <c r="AU3" s="29" t="str">
        <f>IF(ISERROR(VLOOKUP(AT4,Fer,1,FALSE))=TRUE,IF(NETWORKDAYS(AT$4,AT$4,Fer)&gt;0,IF(AU5="jour",Param!$F$4,Param!$G$4),IF(AU5="jour",Param!$H$4,Param!$I$4)),IF(AU5="jour",Param!$J$4,Param!$K$4))</f>
        <v>oui</v>
      </c>
      <c r="AV3" s="29" t="str">
        <f>IF(ISERROR(VLOOKUP(AV4,Fer,1,FALSE))=TRUE,IF(NETWORKDAYS(AV$4,AV$4,Fer)&gt;0,IF(AV5="jour",Param!$F$4,Param!$G$4),IF(AV5="jour",Param!$H$4,Param!$I$4)),IF(AV5="jour",Param!$J$4,Param!$K$4))</f>
        <v>oui</v>
      </c>
      <c r="AW3" s="29" t="str">
        <f>IF(ISERROR(VLOOKUP(AV4,Fer,1,FALSE))=TRUE,IF(NETWORKDAYS(AV$4,AV$4,Fer)&gt;0,IF(AW5="jour",Param!$F$4,Param!$G$4),IF(AW5="jour",Param!$H$4,Param!$I$4)),IF(AW5="jour",Param!$J$4,Param!$K$4))</f>
        <v>oui</v>
      </c>
      <c r="AX3" s="29" t="str">
        <f>IF(ISERROR(VLOOKUP(AX4,Fer,1,FALSE))=TRUE,IF(NETWORKDAYS(AX$4,AX$4,Fer)&gt;0,IF(AX5="jour",Param!$F$4,Param!$G$4),IF(AX5="jour",Param!$H$4,Param!$I$4)),IF(AX5="jour",Param!$J$4,Param!$K$4))</f>
        <v>oui</v>
      </c>
      <c r="AY3" s="29" t="str">
        <f>IF(ISERROR(VLOOKUP(AX4,Fer,1,FALSE))=TRUE,IF(NETWORKDAYS(AX$4,AX$4,Fer)&gt;0,IF(AY5="jour",Param!$F$4,Param!$G$4),IF(AY5="jour",Param!$H$4,Param!$I$4)),IF(AY5="jour",Param!$J$4,Param!$K$4))</f>
        <v>oui</v>
      </c>
      <c r="AZ3" s="29" t="str">
        <f>IF(ISERROR(VLOOKUP(AZ4,Fer,1,FALSE))=TRUE,IF(NETWORKDAYS(AZ$4,AZ$4,Fer)&gt;0,IF(AZ5="jour",Param!$F$4,Param!$G$4),IF(AZ5="jour",Param!$H$4,Param!$I$4)),IF(AZ5="jour",Param!$J$4,Param!$K$4))</f>
        <v>non</v>
      </c>
      <c r="BA3" s="29" t="str">
        <f>IF(ISERROR(VLOOKUP(AZ4,Fer,1,FALSE))=TRUE,IF(NETWORKDAYS(AZ$4,AZ$4,Fer)&gt;0,IF(BA5="jour",Param!$F$4,Param!$G$4),IF(BA5="jour",Param!$H$4,Param!$I$4)),IF(BA5="jour",Param!$J$4,Param!$K$4))</f>
        <v>oui</v>
      </c>
      <c r="BB3" s="29" t="str">
        <f>IF(ISERROR(VLOOKUP(BB4,Fer,1,FALSE))=TRUE,IF(NETWORKDAYS(BB$4,BB$4,Fer)&gt;0,IF(BB5="jour",Param!$F$4,Param!$G$4),IF(BB5="jour",Param!$H$4,Param!$I$4)),IF(BB5="jour",Param!$J$4,Param!$K$4))</f>
        <v>non</v>
      </c>
      <c r="BC3" s="29" t="str">
        <f>IF(ISERROR(VLOOKUP(BB4,Fer,1,FALSE))=TRUE,IF(NETWORKDAYS(BB$4,BB$4,Fer)&gt;0,IF(BC5="jour",Param!$F$4,Param!$G$4),IF(BC5="jour",Param!$H$4,Param!$I$4)),IF(BC5="jour",Param!$J$4,Param!$K$4))</f>
        <v>oui</v>
      </c>
      <c r="BD3" s="29" t="str">
        <f>IF(ISERROR(VLOOKUP(BD4,Fer,1,FALSE))=TRUE,IF(NETWORKDAYS(BD$4,BD$4,Fer)&gt;0,IF(BD5="jour",Param!$F$4,Param!$G$4),IF(BD5="jour",Param!$H$4,Param!$I$4)),IF(BD5="jour",Param!$J$4,Param!$K$4))</f>
        <v>non</v>
      </c>
      <c r="BE3" s="29" t="str">
        <f>IF(ISERROR(VLOOKUP(BD4,Fer,1,FALSE))=TRUE,IF(NETWORKDAYS(BD$4,BD$4,Fer)&gt;0,IF(BE5="jour",Param!$F$4,Param!$G$4),IF(BE5="jour",Param!$H$4,Param!$I$4)),IF(BE5="jour",Param!$J$4,Param!$K$4))</f>
        <v>oui</v>
      </c>
      <c r="BF3" s="29" t="str">
        <f>IF(ISERROR(VLOOKUP(BF4,Fer,1,FALSE))=TRUE,IF(NETWORKDAYS(BF$4,BF$4,Fer)&gt;0,IF(BF5="jour",Param!$F$4,Param!$G$4),IF(BF5="jour",Param!$H$4,Param!$I$4)),IF(BF5="jour",Param!$J$4,Param!$K$4))</f>
        <v>oui</v>
      </c>
      <c r="BG3" s="29" t="str">
        <f>IF(ISERROR(VLOOKUP(BF4,Fer,1,FALSE))=TRUE,IF(NETWORKDAYS(BF$4,BF$4,Fer)&gt;0,IF(BG5="jour",Param!$F$4,Param!$G$4),IF(BG5="jour",Param!$H$4,Param!$I$4)),IF(BG5="jour",Param!$J$4,Param!$K$4))</f>
        <v>oui</v>
      </c>
      <c r="BH3" s="29" t="str">
        <f>IF(ISERROR(VLOOKUP(BH4,Fer,1,FALSE))=TRUE,IF(NETWORKDAYS(BH$4,BH$4,Fer)&gt;0,IF(BH5="jour",Param!$F$4,Param!$G$4),IF(BH5="jour",Param!$H$4,Param!$I$4)),IF(BH5="jour",Param!$J$4,Param!$K$4))</f>
        <v>non</v>
      </c>
      <c r="BI3" s="29" t="str">
        <f>IF(ISERROR(VLOOKUP(BH4,Fer,1,FALSE))=TRUE,IF(NETWORKDAYS(BH$4,BH$4,Fer)&gt;0,IF(BI5="jour",Param!$F$4,Param!$G$4),IF(BI5="jour",Param!$H$4,Param!$I$4)),IF(BI5="jour",Param!$J$4,Param!$K$4))</f>
        <v>oui</v>
      </c>
      <c r="BJ3" s="29" t="str">
        <f>IF(ISERROR(VLOOKUP(BJ4,Fer,1,FALSE))=TRUE,IF(NETWORKDAYS(BJ$4,BJ$4,Fer)&gt;0,IF(BJ5="jour",Param!$F$4,Param!$G$4),IF(BJ5="jour",Param!$H$4,Param!$I$4)),IF(BJ5="jour",Param!$J$4,Param!$K$4))</f>
        <v>oui</v>
      </c>
      <c r="BK3" s="29" t="str">
        <f>IF(ISERROR(VLOOKUP(BJ4,Fer,1,FALSE))=TRUE,IF(NETWORKDAYS(BJ$4,BJ$4,Fer)&gt;0,IF(BK5="jour",Param!$F$4,Param!$G$4),IF(BK5="jour",Param!$H$4,Param!$I$4)),IF(BK5="jour",Param!$J$4,Param!$K$4))</f>
        <v>oui</v>
      </c>
    </row>
    <row r="4" spans="1:95" s="28" customFormat="1" ht="24" customHeight="1">
      <c r="A4" s="30"/>
      <c r="B4" s="42">
        <f>A2</f>
        <v>41760</v>
      </c>
      <c r="C4" s="43"/>
      <c r="D4" s="41">
        <f>B4+1</f>
        <v>41761</v>
      </c>
      <c r="E4" s="41"/>
      <c r="F4" s="41">
        <f>D4+1</f>
        <v>41762</v>
      </c>
      <c r="G4" s="41"/>
      <c r="H4" s="41">
        <f t="shared" ref="H4" si="0">F4+1</f>
        <v>41763</v>
      </c>
      <c r="I4" s="41"/>
      <c r="J4" s="41">
        <f t="shared" ref="J4" si="1">H4+1</f>
        <v>41764</v>
      </c>
      <c r="K4" s="41"/>
      <c r="L4" s="41">
        <f t="shared" ref="L4" si="2">J4+1</f>
        <v>41765</v>
      </c>
      <c r="M4" s="41"/>
      <c r="N4" s="41">
        <f t="shared" ref="N4" si="3">L4+1</f>
        <v>41766</v>
      </c>
      <c r="O4" s="41"/>
      <c r="P4" s="41">
        <f t="shared" ref="P4" si="4">N4+1</f>
        <v>41767</v>
      </c>
      <c r="Q4" s="41"/>
      <c r="R4" s="41">
        <f t="shared" ref="R4" si="5">P4+1</f>
        <v>41768</v>
      </c>
      <c r="S4" s="41"/>
      <c r="T4" s="41">
        <f t="shared" ref="T4" si="6">R4+1</f>
        <v>41769</v>
      </c>
      <c r="U4" s="41"/>
      <c r="V4" s="41">
        <f t="shared" ref="V4" si="7">T4+1</f>
        <v>41770</v>
      </c>
      <c r="W4" s="41"/>
      <c r="X4" s="41">
        <f t="shared" ref="X4" si="8">V4+1</f>
        <v>41771</v>
      </c>
      <c r="Y4" s="41"/>
      <c r="Z4" s="41">
        <f t="shared" ref="Z4" si="9">X4+1</f>
        <v>41772</v>
      </c>
      <c r="AA4" s="41"/>
      <c r="AB4" s="41">
        <f t="shared" ref="AB4" si="10">Z4+1</f>
        <v>41773</v>
      </c>
      <c r="AC4" s="41"/>
      <c r="AD4" s="41">
        <f t="shared" ref="AD4" si="11">AB4+1</f>
        <v>41774</v>
      </c>
      <c r="AE4" s="41"/>
      <c r="AF4" s="41">
        <f t="shared" ref="AF4" si="12">AD4+1</f>
        <v>41775</v>
      </c>
      <c r="AG4" s="41"/>
      <c r="AH4" s="41">
        <f t="shared" ref="AH4" si="13">AF4+1</f>
        <v>41776</v>
      </c>
      <c r="AI4" s="41"/>
      <c r="AJ4" s="41">
        <f t="shared" ref="AJ4" si="14">AH4+1</f>
        <v>41777</v>
      </c>
      <c r="AK4" s="41"/>
      <c r="AL4" s="41">
        <f t="shared" ref="AL4" si="15">AJ4+1</f>
        <v>41778</v>
      </c>
      <c r="AM4" s="41"/>
      <c r="AN4" s="41">
        <f t="shared" ref="AN4" si="16">AL4+1</f>
        <v>41779</v>
      </c>
      <c r="AO4" s="41"/>
      <c r="AP4" s="41">
        <f t="shared" ref="AP4" si="17">AN4+1</f>
        <v>41780</v>
      </c>
      <c r="AQ4" s="41"/>
      <c r="AR4" s="41">
        <f t="shared" ref="AR4" si="18">AP4+1</f>
        <v>41781</v>
      </c>
      <c r="AS4" s="41"/>
      <c r="AT4" s="41">
        <f t="shared" ref="AT4" si="19">AR4+1</f>
        <v>41782</v>
      </c>
      <c r="AU4" s="41"/>
      <c r="AV4" s="41">
        <f t="shared" ref="AV4" si="20">AT4+1</f>
        <v>41783</v>
      </c>
      <c r="AW4" s="41"/>
      <c r="AX4" s="41">
        <f t="shared" ref="AX4" si="21">AV4+1</f>
        <v>41784</v>
      </c>
      <c r="AY4" s="41"/>
      <c r="AZ4" s="41">
        <f t="shared" ref="AZ4" si="22">AX4+1</f>
        <v>41785</v>
      </c>
      <c r="BA4" s="41"/>
      <c r="BB4" s="41">
        <f t="shared" ref="BB4" si="23">AZ4+1</f>
        <v>41786</v>
      </c>
      <c r="BC4" s="41"/>
      <c r="BD4" s="41">
        <f t="shared" ref="BD4" si="24">BB4+1</f>
        <v>41787</v>
      </c>
      <c r="BE4" s="41"/>
      <c r="BF4" s="41">
        <f>IF(BD4="","",IF(MONTH(BD4)=MONTH(BD4+1),BD4+1,""))</f>
        <v>41788</v>
      </c>
      <c r="BG4" s="41"/>
      <c r="BH4" s="41">
        <f>IF(BF4="","",IF(MONTH(BF4)=MONTH(BF4+1),BF4+1,""))</f>
        <v>41789</v>
      </c>
      <c r="BI4" s="41"/>
      <c r="BJ4" s="41">
        <f>IF(BH4="","",IF(MONTH(BH4)=MONTH(BH4+1),BH4+1,""))</f>
        <v>41790</v>
      </c>
      <c r="BK4" s="4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</row>
    <row r="5" spans="1:95" s="33" customFormat="1" ht="15.95" customHeight="1">
      <c r="A5" s="31"/>
      <c r="B5" s="32" t="s">
        <v>0</v>
      </c>
      <c r="C5" s="32" t="s">
        <v>1</v>
      </c>
      <c r="D5" s="32" t="s">
        <v>0</v>
      </c>
      <c r="E5" s="32" t="s">
        <v>1</v>
      </c>
      <c r="F5" s="32" t="s">
        <v>0</v>
      </c>
      <c r="G5" s="32" t="s">
        <v>1</v>
      </c>
      <c r="H5" s="32" t="s">
        <v>0</v>
      </c>
      <c r="I5" s="32" t="s">
        <v>1</v>
      </c>
      <c r="J5" s="32" t="s">
        <v>0</v>
      </c>
      <c r="K5" s="32" t="s">
        <v>1</v>
      </c>
      <c r="L5" s="32" t="s">
        <v>0</v>
      </c>
      <c r="M5" s="32" t="s">
        <v>1</v>
      </c>
      <c r="N5" s="32" t="s">
        <v>0</v>
      </c>
      <c r="O5" s="32" t="s">
        <v>1</v>
      </c>
      <c r="P5" s="32" t="s">
        <v>0</v>
      </c>
      <c r="Q5" s="32" t="s">
        <v>1</v>
      </c>
      <c r="R5" s="32" t="s">
        <v>0</v>
      </c>
      <c r="S5" s="32" t="s">
        <v>1</v>
      </c>
      <c r="T5" s="32" t="s">
        <v>0</v>
      </c>
      <c r="U5" s="32" t="s">
        <v>1</v>
      </c>
      <c r="V5" s="32" t="s">
        <v>0</v>
      </c>
      <c r="W5" s="32" t="s">
        <v>1</v>
      </c>
      <c r="X5" s="32" t="s">
        <v>0</v>
      </c>
      <c r="Y5" s="32" t="s">
        <v>1</v>
      </c>
      <c r="Z5" s="32" t="s">
        <v>0</v>
      </c>
      <c r="AA5" s="32" t="s">
        <v>1</v>
      </c>
      <c r="AB5" s="32" t="s">
        <v>0</v>
      </c>
      <c r="AC5" s="32" t="s">
        <v>1</v>
      </c>
      <c r="AD5" s="32" t="s">
        <v>0</v>
      </c>
      <c r="AE5" s="32" t="s">
        <v>1</v>
      </c>
      <c r="AF5" s="32" t="s">
        <v>0</v>
      </c>
      <c r="AG5" s="32" t="s">
        <v>1</v>
      </c>
      <c r="AH5" s="32" t="s">
        <v>0</v>
      </c>
      <c r="AI5" s="32" t="s">
        <v>1</v>
      </c>
      <c r="AJ5" s="32" t="s">
        <v>0</v>
      </c>
      <c r="AK5" s="32" t="s">
        <v>1</v>
      </c>
      <c r="AL5" s="32" t="s">
        <v>0</v>
      </c>
      <c r="AM5" s="32" t="s">
        <v>1</v>
      </c>
      <c r="AN5" s="32" t="s">
        <v>0</v>
      </c>
      <c r="AO5" s="32" t="s">
        <v>1</v>
      </c>
      <c r="AP5" s="32" t="s">
        <v>0</v>
      </c>
      <c r="AQ5" s="32" t="s">
        <v>1</v>
      </c>
      <c r="AR5" s="32" t="s">
        <v>0</v>
      </c>
      <c r="AS5" s="32" t="s">
        <v>1</v>
      </c>
      <c r="AT5" s="32" t="s">
        <v>0</v>
      </c>
      <c r="AU5" s="32" t="s">
        <v>1</v>
      </c>
      <c r="AV5" s="32" t="s">
        <v>0</v>
      </c>
      <c r="AW5" s="32" t="s">
        <v>1</v>
      </c>
      <c r="AX5" s="32" t="s">
        <v>0</v>
      </c>
      <c r="AY5" s="32" t="s">
        <v>1</v>
      </c>
      <c r="AZ5" s="32" t="s">
        <v>0</v>
      </c>
      <c r="BA5" s="32" t="s">
        <v>1</v>
      </c>
      <c r="BB5" s="32" t="s">
        <v>0</v>
      </c>
      <c r="BC5" s="32" t="s">
        <v>1</v>
      </c>
      <c r="BD5" s="32" t="s">
        <v>0</v>
      </c>
      <c r="BE5" s="32" t="s">
        <v>1</v>
      </c>
      <c r="BF5" s="32" t="str">
        <f>IF(BF4="","","jour")</f>
        <v>jour</v>
      </c>
      <c r="BG5" s="32" t="str">
        <f>IF(BF4="","","nuit")</f>
        <v>nuit</v>
      </c>
      <c r="BH5" s="32" t="str">
        <f>IF(BH4="","","jour")</f>
        <v>jour</v>
      </c>
      <c r="BI5" s="32" t="str">
        <f>IF(BH4="","","nuit")</f>
        <v>nuit</v>
      </c>
      <c r="BJ5" s="32" t="str">
        <f>IF(BJ4="","","jour")</f>
        <v>jour</v>
      </c>
      <c r="BK5" s="32" t="str">
        <f>IF(BJ4="","","nuit")</f>
        <v>nuit</v>
      </c>
      <c r="BM5" s="28"/>
    </row>
    <row r="6" spans="1:95" ht="18" customHeight="1">
      <c r="A6" s="34" t="s">
        <v>47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</row>
    <row r="7" spans="1:95" ht="18" customHeight="1">
      <c r="A7" s="34" t="s">
        <v>48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</row>
    <row r="8" spans="1:95" ht="18" customHeight="1">
      <c r="A8" s="34" t="s">
        <v>49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</row>
    <row r="9" spans="1:95" ht="18" customHeight="1">
      <c r="A9" s="34" t="s">
        <v>50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</row>
    <row r="10" spans="1:95" ht="18" customHeight="1">
      <c r="A10" s="34" t="s">
        <v>51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</row>
    <row r="11" spans="1:95" ht="18" customHeight="1">
      <c r="A11" s="34" t="s">
        <v>52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</row>
    <row r="12" spans="1:95" ht="18" customHeight="1">
      <c r="A12" s="34" t="s">
        <v>53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</row>
    <row r="13" spans="1:95" ht="18" customHeight="1">
      <c r="A13" s="34" t="s">
        <v>54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</row>
    <row r="14" spans="1:95" ht="18" customHeight="1">
      <c r="A14" s="34" t="s">
        <v>55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</row>
    <row r="15" spans="1:95" ht="18" customHeight="1">
      <c r="A15" s="34" t="s">
        <v>56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</row>
    <row r="16" spans="1:95" ht="18" customHeight="1">
      <c r="A16" s="34" t="s">
        <v>57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</row>
    <row r="17" spans="1:63">
      <c r="A17" s="34" t="s">
        <v>58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</row>
    <row r="18" spans="1:63">
      <c r="A18" s="34" t="s">
        <v>59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</row>
    <row r="19" spans="1:63">
      <c r="A19" s="34" t="s">
        <v>60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</row>
    <row r="20" spans="1:63">
      <c r="A20" s="34" t="s">
        <v>61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</row>
    <row r="21" spans="1:63">
      <c r="A21" s="34" t="s">
        <v>2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</row>
    <row r="22" spans="1:63">
      <c r="A22" s="34" t="s">
        <v>3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</row>
    <row r="23" spans="1:63">
      <c r="A23" s="34" t="s">
        <v>4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</row>
    <row r="24" spans="1:63">
      <c r="A24" s="34" t="s">
        <v>5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</row>
    <row r="25" spans="1:63">
      <c r="A25" s="34" t="s">
        <v>6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</row>
    <row r="26" spans="1:63">
      <c r="A26" s="34" t="s">
        <v>7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</row>
    <row r="27" spans="1:63">
      <c r="A27" s="34" t="s">
        <v>8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</row>
    <row r="28" spans="1:63">
      <c r="A28" s="34" t="s">
        <v>9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</row>
    <row r="29" spans="1:63">
      <c r="A29" s="34" t="s">
        <v>10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</row>
    <row r="30" spans="1:63">
      <c r="A30" s="34" t="s">
        <v>11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</row>
    <row r="31" spans="1:63">
      <c r="A31" s="34" t="s">
        <v>12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</row>
    <row r="32" spans="1:63">
      <c r="A32" s="34" t="s">
        <v>13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</row>
    <row r="33" spans="1:63">
      <c r="A33" s="34" t="s">
        <v>14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</row>
    <row r="34" spans="1:63">
      <c r="A34" s="34" t="s">
        <v>15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</row>
    <row r="35" spans="1:63">
      <c r="A35" s="34" t="s">
        <v>16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</row>
    <row r="36" spans="1:63">
      <c r="A36" s="34" t="s">
        <v>17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</row>
    <row r="37" spans="1:63">
      <c r="A37" s="34" t="s">
        <v>18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</row>
    <row r="38" spans="1:63">
      <c r="A38" s="34" t="s">
        <v>19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</row>
    <row r="39" spans="1:63">
      <c r="A39" s="34" t="s">
        <v>20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</row>
    <row r="40" spans="1:63">
      <c r="A40" s="34" t="s">
        <v>21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</row>
    <row r="41" spans="1:63">
      <c r="A41" s="34" t="s">
        <v>22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</row>
    <row r="42" spans="1:63">
      <c r="A42" s="34" t="s">
        <v>23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</row>
    <row r="43" spans="1:63">
      <c r="A43" s="34" t="s">
        <v>24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</row>
    <row r="44" spans="1:63">
      <c r="A44" s="34" t="s">
        <v>25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</row>
    <row r="45" spans="1:63">
      <c r="A45" s="34" t="s">
        <v>26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</row>
    <row r="46" spans="1:63">
      <c r="A46" s="34" t="s">
        <v>27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</row>
    <row r="47" spans="1:63">
      <c r="A47" s="34" t="s">
        <v>28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</row>
    <row r="48" spans="1:63">
      <c r="A48" s="34" t="s">
        <v>29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</row>
    <row r="49" spans="1:63">
      <c r="A49" s="34" t="s">
        <v>30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</row>
    <row r="50" spans="1:63">
      <c r="A50" s="34" t="s">
        <v>31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</row>
    <row r="51" spans="1:63">
      <c r="A51" s="34" t="s">
        <v>32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</row>
    <row r="52" spans="1:63">
      <c r="A52" s="34" t="s">
        <v>33</v>
      </c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</row>
    <row r="53" spans="1:63">
      <c r="A53" s="34" t="s">
        <v>34</v>
      </c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</row>
    <row r="54" spans="1:63">
      <c r="A54" s="34" t="s">
        <v>35</v>
      </c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</row>
    <row r="55" spans="1:63">
      <c r="A55" s="34" t="s">
        <v>36</v>
      </c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</row>
    <row r="56" spans="1:63">
      <c r="A56" s="34" t="s">
        <v>37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</row>
    <row r="57" spans="1:63">
      <c r="A57" s="34" t="s">
        <v>38</v>
      </c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</row>
    <row r="58" spans="1:63">
      <c r="A58" s="34" t="s">
        <v>39</v>
      </c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</row>
    <row r="59" spans="1:63">
      <c r="A59" s="34" t="s">
        <v>40</v>
      </c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</row>
    <row r="60" spans="1:63">
      <c r="A60" s="34" t="s">
        <v>41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</row>
    <row r="61" spans="1:63">
      <c r="A61" s="34" t="s">
        <v>42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</row>
    <row r="62" spans="1:63">
      <c r="A62" s="34" t="s">
        <v>43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</row>
    <row r="63" spans="1:63">
      <c r="A63" s="34" t="s">
        <v>44</v>
      </c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</row>
    <row r="64" spans="1:63">
      <c r="A64" s="34" t="s">
        <v>45</v>
      </c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</row>
    <row r="65" spans="1:63">
      <c r="A65" s="34" t="s">
        <v>46</v>
      </c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</row>
  </sheetData>
  <mergeCells count="31">
    <mergeCell ref="BJ4:BK4"/>
    <mergeCell ref="AX4:AY4"/>
    <mergeCell ref="AZ4:BA4"/>
    <mergeCell ref="BB4:BC4"/>
    <mergeCell ref="BD4:BE4"/>
    <mergeCell ref="BF4:BG4"/>
    <mergeCell ref="BH4:BI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X4:Y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conditionalFormatting sqref="B4:BK4">
    <cfRule type="expression" dxfId="3" priority="3">
      <formula>AND(COUNTIF(Fer,B4)&gt;0,B4&lt;&gt;"")</formula>
    </cfRule>
    <cfRule type="expression" dxfId="2" priority="4">
      <formula>AND(WEEKDAY(B4,2)&gt;5,B4&lt;&gt;"")</formula>
    </cfRule>
  </conditionalFormatting>
  <conditionalFormatting sqref="B5:BK5">
    <cfRule type="cellIs" dxfId="1" priority="1" operator="equal">
      <formula>"nuit"</formula>
    </cfRule>
    <cfRule type="cellIs" dxfId="0" priority="2" operator="equal">
      <formula>"jour"</formula>
    </cfRule>
  </conditionalFormatting>
  <pageMargins left="0.7" right="0.7" top="0.75" bottom="0.75" header="0.3" footer="0.3"/>
  <ignoredErrors>
    <ignoredError sqref="C3:BK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Dispo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Michel</cp:lastModifiedBy>
  <cp:lastPrinted>2014-07-10T15:00:13Z</cp:lastPrinted>
  <dcterms:created xsi:type="dcterms:W3CDTF">2014-07-09T20:16:04Z</dcterms:created>
  <dcterms:modified xsi:type="dcterms:W3CDTF">2014-07-12T13:33:58Z</dcterms:modified>
</cp:coreProperties>
</file>