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360" yWindow="405" windowWidth="15480" windowHeight="11640" tabRatio="110" activeTab="1"/>
  </bookViews>
  <sheets>
    <sheet name="BDD" sheetId="2" r:id="rId1"/>
    <sheet name="Saisie" sheetId="12" r:id="rId2"/>
  </sheets>
  <calcPr calcId="114210"/>
</workbook>
</file>

<file path=xl/calcChain.xml><?xml version="1.0" encoding="utf-8"?>
<calcChain xmlns="http://schemas.openxmlformats.org/spreadsheetml/2006/main">
  <c r="BH4" i="2"/>
  <c r="BI4"/>
  <c r="AV4"/>
  <c r="AT4"/>
  <c r="AS4"/>
  <c r="AR4"/>
  <c r="AO4"/>
  <c r="AJ4"/>
  <c r="AH4"/>
  <c r="AG4"/>
  <c r="AD4"/>
  <c r="Y4"/>
  <c r="W4"/>
  <c r="V4"/>
  <c r="S4"/>
  <c r="N4"/>
  <c r="L4"/>
  <c r="K4"/>
  <c r="H4"/>
  <c r="C4"/>
  <c r="BH3"/>
  <c r="BI3"/>
  <c r="AV3"/>
  <c r="AT3"/>
  <c r="AS3"/>
  <c r="AR3"/>
  <c r="AO3"/>
  <c r="AJ3"/>
  <c r="AH3"/>
  <c r="AG3"/>
  <c r="AD3"/>
  <c r="Y3"/>
  <c r="W3"/>
  <c r="V3"/>
  <c r="S3"/>
  <c r="N3"/>
  <c r="L3"/>
  <c r="K3"/>
  <c r="H3"/>
  <c r="C3"/>
  <c r="G27" i="12"/>
  <c r="G3"/>
  <c r="G5"/>
  <c r="G7"/>
  <c r="G9"/>
  <c r="G11"/>
  <c r="G13"/>
  <c r="G28"/>
  <c r="A18"/>
  <c r="A21"/>
  <c r="L7"/>
  <c r="L9"/>
  <c r="M14"/>
  <c r="M16"/>
  <c r="M18"/>
  <c r="K7"/>
  <c r="K9"/>
  <c r="L14"/>
  <c r="L16"/>
  <c r="L18"/>
  <c r="J7"/>
  <c r="J9"/>
  <c r="K14"/>
  <c r="K16"/>
  <c r="K18"/>
  <c r="I7"/>
  <c r="I9"/>
  <c r="J14"/>
  <c r="J16"/>
  <c r="J18"/>
  <c r="I16"/>
  <c r="I18"/>
  <c r="C10"/>
  <c r="C8"/>
  <c r="C6"/>
  <c r="C4"/>
</calcChain>
</file>

<file path=xl/sharedStrings.xml><?xml version="1.0" encoding="utf-8"?>
<sst xmlns="http://schemas.openxmlformats.org/spreadsheetml/2006/main" count="128" uniqueCount="48">
  <si>
    <t>SP95E10</t>
  </si>
  <si>
    <t>Diesel</t>
  </si>
  <si>
    <t>STOCK CARBURANTS</t>
  </si>
  <si>
    <t>Ouverture</t>
  </si>
  <si>
    <t>Livraison</t>
  </si>
  <si>
    <t>Fermeture</t>
  </si>
  <si>
    <t>Recette</t>
  </si>
  <si>
    <t>Prix/Litre</t>
  </si>
  <si>
    <t>Carburants</t>
  </si>
  <si>
    <t>Total Boutique</t>
  </si>
  <si>
    <t>Especes</t>
  </si>
  <si>
    <t>ouverture</t>
  </si>
  <si>
    <t>fermeture</t>
  </si>
  <si>
    <t>RC</t>
  </si>
  <si>
    <t>≠ Caisse</t>
  </si>
  <si>
    <t>Exellium Diesel</t>
  </si>
  <si>
    <t>Exellium SP98</t>
  </si>
  <si>
    <t>Quantité
vendue</t>
  </si>
  <si>
    <t>diesel</t>
  </si>
  <si>
    <t>Index
Cuves</t>
  </si>
  <si>
    <t>Quantité
Vendue</t>
  </si>
  <si>
    <t>Total carburants</t>
  </si>
  <si>
    <t>TOTAL 1</t>
  </si>
  <si>
    <t>MÉTHODE DE PAIEMENT</t>
  </si>
  <si>
    <t>Carte de credit GR total®</t>
  </si>
  <si>
    <t xml:space="preserve">Cartes bancaires total </t>
  </si>
  <si>
    <t>pétro</t>
  </si>
  <si>
    <t>Cheques / place</t>
  </si>
  <si>
    <t>Cheques Carburant</t>
  </si>
  <si>
    <t>Deduction de caisse</t>
  </si>
  <si>
    <t>Ticket Resto</t>
  </si>
  <si>
    <t>TOTAL 2</t>
  </si>
  <si>
    <t>Cumul total (a)</t>
  </si>
  <si>
    <t xml:space="preserve">(a) + (b) </t>
  </si>
  <si>
    <t>addition
Vendue (b)</t>
  </si>
  <si>
    <t>Crédit Client proposé</t>
  </si>
  <si>
    <t>crédit client remboursé</t>
  </si>
  <si>
    <t>carte bancaire Banque populaire</t>
  </si>
  <si>
    <t>cheques carburant alain</t>
  </si>
  <si>
    <t>Prevision carburant</t>
  </si>
  <si>
    <t xml:space="preserve">DISPO </t>
  </si>
  <si>
    <t>estimat vente</t>
  </si>
  <si>
    <t>estim vente</t>
  </si>
  <si>
    <t xml:space="preserve">  </t>
  </si>
  <si>
    <t>pro ex</t>
  </si>
  <si>
    <t>Quantité Vendue</t>
  </si>
  <si>
    <t>Date</t>
  </si>
  <si>
    <t>http://forum.excel-pratique.com/excel/calcul-1-feuille-par-jour-sur-l-annee-dans-un-seul-classeur-t20380.html?sid=d66b29ed6bd40c1efde36f347a43f6ea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</si>
</sst>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9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99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7" fillId="0" borderId="0" applyNumberFormat="0" applyFill="0" applyBorder="0" applyAlignment="0" applyProtection="0"/>
    <xf numFmtId="0" fontId="8" fillId="9" borderId="15" applyNumberFormat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6" xfId="0" applyBorder="1"/>
    <xf numFmtId="164" fontId="0" fillId="0" borderId="7" xfId="0" applyNumberFormat="1" applyBorder="1"/>
    <xf numFmtId="0" fontId="0" fillId="0" borderId="4" xfId="0" applyBorder="1"/>
    <xf numFmtId="164" fontId="0" fillId="0" borderId="0" xfId="0" applyNumberFormat="1" applyBorder="1" applyAlignment="1">
      <alignment horizontal="right"/>
    </xf>
    <xf numFmtId="164" fontId="0" fillId="0" borderId="0" xfId="0" applyNumberFormat="1" applyBorder="1" applyAlignment="1">
      <alignment horizontal="right" vertical="center"/>
    </xf>
    <xf numFmtId="164" fontId="0" fillId="0" borderId="0" xfId="0" applyNumberFormat="1" applyBorder="1"/>
    <xf numFmtId="0" fontId="0" fillId="0" borderId="8" xfId="0" applyBorder="1" applyAlignment="1">
      <alignment horizontal="center" vertical="center"/>
    </xf>
    <xf numFmtId="164" fontId="0" fillId="0" borderId="9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164" fontId="1" fillId="0" borderId="7" xfId="0" applyNumberFormat="1" applyFont="1" applyBorder="1" applyAlignment="1">
      <alignment horizontal="right" vertical="center"/>
    </xf>
    <xf numFmtId="3" fontId="0" fillId="0" borderId="10" xfId="0" applyNumberFormat="1" applyBorder="1" applyAlignment="1">
      <alignment horizontal="center" vertical="center"/>
    </xf>
    <xf numFmtId="164" fontId="0" fillId="0" borderId="1" xfId="0" applyNumberFormat="1" applyBorder="1"/>
    <xf numFmtId="3" fontId="0" fillId="0" borderId="1" xfId="0" applyNumberFormat="1" applyBorder="1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0" fillId="0" borderId="1" xfId="0" applyBorder="1" applyAlignment="1">
      <alignment horizontal="center" textRotation="90"/>
    </xf>
    <xf numFmtId="0" fontId="0" fillId="0" borderId="0" xfId="0" applyAlignment="1">
      <alignment horizontal="center" textRotation="90"/>
    </xf>
    <xf numFmtId="0" fontId="0" fillId="2" borderId="2" xfId="0" applyFill="1" applyBorder="1" applyAlignment="1">
      <alignment horizontal="center" textRotation="90"/>
    </xf>
    <xf numFmtId="0" fontId="0" fillId="3" borderId="2" xfId="0" applyFill="1" applyBorder="1" applyAlignment="1">
      <alignment horizontal="center" textRotation="90"/>
    </xf>
    <xf numFmtId="0" fontId="0" fillId="4" borderId="2" xfId="0" applyFill="1" applyBorder="1" applyAlignment="1">
      <alignment horizontal="center" textRotation="90"/>
    </xf>
    <xf numFmtId="0" fontId="0" fillId="5" borderId="2" xfId="0" applyFill="1" applyBorder="1" applyAlignment="1">
      <alignment horizontal="center" textRotation="90"/>
    </xf>
    <xf numFmtId="0" fontId="0" fillId="5" borderId="13" xfId="0" applyFill="1" applyBorder="1" applyAlignment="1">
      <alignment horizontal="center" textRotation="90"/>
    </xf>
    <xf numFmtId="0" fontId="0" fillId="6" borderId="1" xfId="0" applyFill="1" applyBorder="1" applyAlignment="1">
      <alignment horizontal="center" textRotation="90"/>
    </xf>
    <xf numFmtId="0" fontId="0" fillId="6" borderId="1" xfId="0" applyFill="1" applyBorder="1" applyAlignment="1">
      <alignment horizontal="center" textRotation="90"/>
    </xf>
    <xf numFmtId="0" fontId="0" fillId="2" borderId="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5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/>
    <xf numFmtId="164" fontId="1" fillId="0" borderId="0" xfId="0" applyNumberFormat="1" applyFont="1" applyFill="1" applyBorder="1" applyAlignment="1">
      <alignment horizontal="right"/>
    </xf>
    <xf numFmtId="0" fontId="0" fillId="0" borderId="0" xfId="0" applyFill="1" applyBorder="1" applyAlignment="1">
      <alignment wrapText="1"/>
    </xf>
    <xf numFmtId="164" fontId="1" fillId="0" borderId="0" xfId="0" applyNumberFormat="1" applyFont="1" applyFill="1" applyBorder="1" applyAlignment="1">
      <alignment horizontal="right" vertical="center"/>
    </xf>
    <xf numFmtId="164" fontId="2" fillId="0" borderId="0" xfId="1" applyNumberFormat="1" applyFont="1" applyFill="1" applyBorder="1" applyAlignment="1">
      <alignment horizontal="right"/>
    </xf>
    <xf numFmtId="14" fontId="0" fillId="0" borderId="0" xfId="0" applyNumberFormat="1" applyFill="1" applyBorder="1"/>
    <xf numFmtId="164" fontId="1" fillId="0" borderId="0" xfId="0" applyNumberFormat="1" applyFont="1" applyFill="1" applyBorder="1"/>
    <xf numFmtId="0" fontId="4" fillId="0" borderId="0" xfId="3" applyFill="1" applyBorder="1" applyAlignment="1" applyProtection="1"/>
    <xf numFmtId="0" fontId="0" fillId="0" borderId="3" xfId="0" applyBorder="1" applyAlignment="1">
      <alignment horizontal="center" textRotation="90"/>
    </xf>
    <xf numFmtId="0" fontId="0" fillId="0" borderId="0" xfId="0" applyFill="1" applyBorder="1" applyAlignment="1">
      <alignment vertical="center"/>
    </xf>
    <xf numFmtId="164" fontId="1" fillId="0" borderId="8" xfId="0" applyNumberFormat="1" applyFont="1" applyFill="1" applyBorder="1"/>
    <xf numFmtId="3" fontId="0" fillId="7" borderId="1" xfId="0" applyNumberFormat="1" applyFill="1" applyBorder="1" applyAlignment="1">
      <alignment horizontal="center" vertical="center"/>
    </xf>
    <xf numFmtId="164" fontId="1" fillId="7" borderId="14" xfId="0" applyNumberFormat="1" applyFont="1" applyFill="1" applyBorder="1" applyAlignment="1">
      <alignment horizontal="right"/>
    </xf>
    <xf numFmtId="164" fontId="2" fillId="7" borderId="7" xfId="1" applyNumberFormat="1" applyFont="1" applyFill="1" applyBorder="1" applyAlignment="1">
      <alignment horizontal="right"/>
    </xf>
    <xf numFmtId="3" fontId="0" fillId="7" borderId="0" xfId="0" applyNumberFormat="1" applyFill="1"/>
    <xf numFmtId="14" fontId="0" fillId="7" borderId="0" xfId="0" applyNumberFormat="1" applyFill="1"/>
    <xf numFmtId="3" fontId="8" fillId="7" borderId="15" xfId="2" applyNumberFormat="1" applyFill="1" applyAlignment="1">
      <alignment horizontal="center" vertical="center"/>
    </xf>
    <xf numFmtId="3" fontId="1" fillId="7" borderId="10" xfId="0" applyNumberFormat="1" applyFont="1" applyFill="1" applyBorder="1" applyAlignment="1">
      <alignment horizontal="center" vertical="center"/>
    </xf>
    <xf numFmtId="164" fontId="2" fillId="7" borderId="7" xfId="1" applyNumberFormat="1" applyFont="1" applyFill="1" applyBorder="1"/>
    <xf numFmtId="164" fontId="1" fillId="7" borderId="7" xfId="0" applyNumberFormat="1" applyFont="1" applyFill="1" applyBorder="1"/>
    <xf numFmtId="0" fontId="0" fillId="0" borderId="11" xfId="0" applyBorder="1" applyAlignment="1">
      <alignment horizontal="center" textRotation="90"/>
    </xf>
    <xf numFmtId="164" fontId="0" fillId="0" borderId="0" xfId="0" applyNumberFormat="1" applyFill="1" applyBorder="1" applyAlignment="1"/>
    <xf numFmtId="14" fontId="0" fillId="0" borderId="8" xfId="0" applyNumberFormat="1" applyFill="1" applyBorder="1"/>
    <xf numFmtId="3" fontId="0" fillId="0" borderId="8" xfId="0" applyNumberForma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right"/>
    </xf>
    <xf numFmtId="164" fontId="1" fillId="0" borderId="8" xfId="0" applyNumberFormat="1" applyFont="1" applyFill="1" applyBorder="1" applyAlignment="1">
      <alignment horizontal="right" vertical="center"/>
    </xf>
    <xf numFmtId="164" fontId="2" fillId="0" borderId="8" xfId="1" applyNumberFormat="1" applyFont="1" applyFill="1" applyBorder="1" applyAlignment="1">
      <alignment horizontal="right"/>
    </xf>
    <xf numFmtId="164" fontId="0" fillId="0" borderId="0" xfId="0" applyNumberFormat="1" applyFill="1"/>
    <xf numFmtId="14" fontId="0" fillId="8" borderId="1" xfId="0" applyNumberFormat="1" applyFill="1" applyBorder="1"/>
    <xf numFmtId="164" fontId="0" fillId="0" borderId="8" xfId="0" applyNumberFormat="1" applyFill="1" applyBorder="1"/>
    <xf numFmtId="164" fontId="2" fillId="0" borderId="8" xfId="1" applyNumberFormat="1" applyFont="1" applyFill="1" applyBorder="1"/>
    <xf numFmtId="164" fontId="0" fillId="0" borderId="8" xfId="0" applyNumberFormat="1" applyFill="1" applyBorder="1"/>
    <xf numFmtId="0" fontId="0" fillId="0" borderId="8" xfId="0" applyFill="1" applyBorder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14" fontId="5" fillId="0" borderId="0" xfId="0" applyNumberFormat="1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164" fontId="6" fillId="0" borderId="0" xfId="0" applyNumberFormat="1" applyFont="1" applyFill="1" applyBorder="1" applyAlignment="1">
      <alignment horizontal="right"/>
    </xf>
    <xf numFmtId="164" fontId="5" fillId="0" borderId="0" xfId="0" applyNumberFormat="1" applyFont="1" applyFill="1" applyBorder="1" applyAlignment="1">
      <alignment horizontal="right"/>
    </xf>
    <xf numFmtId="164" fontId="6" fillId="0" borderId="0" xfId="0" applyNumberFormat="1" applyFont="1" applyFill="1" applyBorder="1" applyAlignment="1">
      <alignment horizontal="right" vertical="center"/>
    </xf>
    <xf numFmtId="164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/>
    <xf numFmtId="164" fontId="6" fillId="0" borderId="0" xfId="1" applyNumberFormat="1" applyFont="1" applyFill="1" applyBorder="1" applyAlignment="1">
      <alignment horizontal="right"/>
    </xf>
    <xf numFmtId="3" fontId="5" fillId="0" borderId="0" xfId="0" applyNumberFormat="1" applyFont="1" applyFill="1" applyBorder="1"/>
    <xf numFmtId="164" fontId="5" fillId="0" borderId="0" xfId="0" applyNumberFormat="1" applyFont="1" applyFill="1" applyBorder="1"/>
    <xf numFmtId="164" fontId="5" fillId="0" borderId="0" xfId="0" applyNumberFormat="1" applyFont="1" applyFill="1" applyBorder="1"/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/>
    <xf numFmtId="3" fontId="5" fillId="0" borderId="0" xfId="2" applyNumberFormat="1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4" fontId="6" fillId="0" borderId="0" xfId="0" applyNumberFormat="1" applyFont="1" applyFill="1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vertical="center" wrapText="1"/>
    </xf>
    <xf numFmtId="3" fontId="5" fillId="0" borderId="0" xfId="2" applyNumberFormat="1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vertical="center"/>
    </xf>
    <xf numFmtId="0" fontId="0" fillId="6" borderId="3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64" fontId="0" fillId="7" borderId="11" xfId="0" applyNumberFormat="1" applyFill="1" applyBorder="1" applyAlignment="1">
      <alignment horizontal="right" vertical="center"/>
    </xf>
    <xf numFmtId="164" fontId="0" fillId="7" borderId="2" xfId="0" applyNumberFormat="1" applyFill="1" applyBorder="1" applyAlignment="1">
      <alignment horizontal="right" vertical="center"/>
    </xf>
    <xf numFmtId="3" fontId="0" fillId="7" borderId="11" xfId="0" applyNumberFormat="1" applyFill="1" applyBorder="1" applyAlignment="1">
      <alignment horizontal="center" vertical="center"/>
    </xf>
    <xf numFmtId="3" fontId="0" fillId="7" borderId="2" xfId="0" applyNumberForma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3" fontId="8" fillId="9" borderId="15" xfId="2" applyNumberFormat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4">
    <cellStyle name="Avertissement" xfId="1" builtinId="11"/>
    <cellStyle name="Entrée" xfId="2" builtinId="20"/>
    <cellStyle name="Lien hypertexte" xfId="3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28575</xdr:colOff>
      <xdr:row>1</xdr:row>
      <xdr:rowOff>381000</xdr:rowOff>
    </xdr:from>
    <xdr:to>
      <xdr:col>18</xdr:col>
      <xdr:colOff>9525</xdr:colOff>
      <xdr:row>3</xdr:row>
      <xdr:rowOff>142875</xdr:rowOff>
    </xdr:to>
    <xdr:sp macro="[0]!Stockage" textlink="">
      <xdr:nvSpPr>
        <xdr:cNvPr id="2049" name="Rectangle 1"/>
        <xdr:cNvSpPr>
          <a:spLocks noChangeArrowheads="1"/>
        </xdr:cNvSpPr>
      </xdr:nvSpPr>
      <xdr:spPr bwMode="auto">
        <a:xfrm>
          <a:off x="10829925" y="581025"/>
          <a:ext cx="2266950" cy="3524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Stockage de la journée</a:t>
          </a:r>
        </a:p>
      </xdr:txBody>
    </xdr:sp>
    <xdr:clientData/>
  </xdr:twoCellAnchor>
  <xdr:twoCellAnchor>
    <xdr:from>
      <xdr:col>14</xdr:col>
      <xdr:colOff>152400</xdr:colOff>
      <xdr:row>5</xdr:row>
      <xdr:rowOff>180975</xdr:rowOff>
    </xdr:from>
    <xdr:to>
      <xdr:col>21</xdr:col>
      <xdr:colOff>0</xdr:colOff>
      <xdr:row>32</xdr:row>
      <xdr:rowOff>114300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10191750" y="1371600"/>
          <a:ext cx="5181600" cy="5295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Voici une autre solution afin d'éviter un classeur avec 366 (ou 367) feuilles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n'ai pas trop fait de tests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principe je sauve dans la feuille BDD les informations saisies dans cette page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page sera sauvegardée au changement du jour et si cet enregistrement existe il te sera demandé si tu veux modifier l'enregistrement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Lors de l'enregistrement Je refais les formules présentes dans cette page (pour moi c'est inutile), mais j'ai préféré te les laisser si tu veux voir les enregistrements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tu choisis une date déjà sauvegardée tu auras dans cette page l'enregistrement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Bonne journée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FF0000"/>
              </a:solidFill>
              <a:latin typeface="Calibri"/>
            </a:rPr>
            <a:t>IMPERATIF : Les journées saisies doivent se suivre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1-feuille-par-jour-sur-l-annee-dans-un-seul-classeur-t20380.html?sid=d66b29ed6bd40c1efde36f347a43f6ea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L127"/>
  <sheetViews>
    <sheetView workbookViewId="0">
      <selection activeCell="F5" sqref="F5"/>
    </sheetView>
  </sheetViews>
  <sheetFormatPr baseColWidth="10" defaultRowHeight="15"/>
  <cols>
    <col min="32" max="42" width="9.85546875" customWidth="1"/>
    <col min="43" max="45" width="9.85546875" style="2" customWidth="1"/>
    <col min="46" max="46" width="10.42578125" style="2" bestFit="1" customWidth="1"/>
    <col min="47" max="47" width="9.85546875" style="2" customWidth="1"/>
    <col min="48" max="49" width="10.42578125" style="2" bestFit="1" customWidth="1"/>
    <col min="50" max="56" width="9.85546875" style="2" customWidth="1"/>
    <col min="57" max="57" width="10.42578125" style="2" bestFit="1" customWidth="1"/>
  </cols>
  <sheetData>
    <row r="1" spans="1:64" s="2" customFormat="1" ht="15.75" thickBot="1">
      <c r="B1" s="36" t="s">
        <v>15</v>
      </c>
      <c r="C1" s="37"/>
      <c r="D1" s="37"/>
      <c r="E1" s="37"/>
      <c r="F1" s="37"/>
      <c r="G1" s="37"/>
      <c r="H1" s="37"/>
      <c r="I1" s="37"/>
      <c r="J1" s="37"/>
      <c r="K1" s="37"/>
      <c r="L1" s="38"/>
      <c r="M1" s="45" t="s">
        <v>0</v>
      </c>
      <c r="N1" s="46"/>
      <c r="O1" s="46"/>
      <c r="P1" s="46"/>
      <c r="Q1" s="46"/>
      <c r="R1" s="46"/>
      <c r="S1" s="46"/>
      <c r="T1" s="46"/>
      <c r="U1" s="46"/>
      <c r="V1" s="46"/>
      <c r="W1" s="47"/>
      <c r="X1" s="42" t="s">
        <v>16</v>
      </c>
      <c r="Y1" s="43"/>
      <c r="Z1" s="43"/>
      <c r="AA1" s="43"/>
      <c r="AB1" s="43"/>
      <c r="AC1" s="43"/>
      <c r="AD1" s="43"/>
      <c r="AE1" s="43"/>
      <c r="AF1" s="43"/>
      <c r="AG1" s="43"/>
      <c r="AH1" s="44"/>
      <c r="AI1" s="39" t="s">
        <v>18</v>
      </c>
      <c r="AJ1" s="40"/>
      <c r="AK1" s="40"/>
      <c r="AL1" s="40"/>
      <c r="AM1" s="40"/>
      <c r="AN1" s="40"/>
      <c r="AO1" s="40"/>
      <c r="AP1" s="40"/>
      <c r="AQ1" s="40"/>
      <c r="AR1" s="40"/>
      <c r="AS1" s="41"/>
      <c r="AT1" s="60"/>
      <c r="AU1" s="60"/>
      <c r="AV1" s="60"/>
      <c r="AW1" s="113" t="s">
        <v>23</v>
      </c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5"/>
    </row>
    <row r="2" spans="1:64" s="28" customFormat="1" ht="158.25" thickBot="1">
      <c r="A2" s="27" t="s">
        <v>46</v>
      </c>
      <c r="B2" s="29" t="s">
        <v>11</v>
      </c>
      <c r="C2" s="29" t="s">
        <v>12</v>
      </c>
      <c r="D2" s="29" t="s">
        <v>13</v>
      </c>
      <c r="E2" s="29" t="s">
        <v>13</v>
      </c>
      <c r="F2" s="29" t="s">
        <v>7</v>
      </c>
      <c r="G2" s="29" t="s">
        <v>17</v>
      </c>
      <c r="H2" s="29" t="s">
        <v>6</v>
      </c>
      <c r="I2" s="29" t="s">
        <v>3</v>
      </c>
      <c r="J2" s="29" t="s">
        <v>4</v>
      </c>
      <c r="K2" s="29" t="s">
        <v>45</v>
      </c>
      <c r="L2" s="29" t="s">
        <v>5</v>
      </c>
      <c r="M2" s="30" t="s">
        <v>11</v>
      </c>
      <c r="N2" s="30" t="s">
        <v>12</v>
      </c>
      <c r="O2" s="30" t="s">
        <v>13</v>
      </c>
      <c r="P2" s="30" t="s">
        <v>13</v>
      </c>
      <c r="Q2" s="30" t="s">
        <v>7</v>
      </c>
      <c r="R2" s="30" t="s">
        <v>17</v>
      </c>
      <c r="S2" s="30" t="s">
        <v>6</v>
      </c>
      <c r="T2" s="30" t="s">
        <v>3</v>
      </c>
      <c r="U2" s="30" t="s">
        <v>4</v>
      </c>
      <c r="V2" s="30" t="s">
        <v>45</v>
      </c>
      <c r="W2" s="30" t="s">
        <v>5</v>
      </c>
      <c r="X2" s="31" t="s">
        <v>11</v>
      </c>
      <c r="Y2" s="31" t="s">
        <v>12</v>
      </c>
      <c r="Z2" s="31" t="s">
        <v>13</v>
      </c>
      <c r="AA2" s="31" t="s">
        <v>13</v>
      </c>
      <c r="AB2" s="31" t="s">
        <v>7</v>
      </c>
      <c r="AC2" s="31" t="s">
        <v>17</v>
      </c>
      <c r="AD2" s="31" t="s">
        <v>6</v>
      </c>
      <c r="AE2" s="31" t="s">
        <v>3</v>
      </c>
      <c r="AF2" s="31" t="s">
        <v>4</v>
      </c>
      <c r="AG2" s="31" t="s">
        <v>45</v>
      </c>
      <c r="AH2" s="31" t="s">
        <v>5</v>
      </c>
      <c r="AI2" s="32" t="s">
        <v>11</v>
      </c>
      <c r="AJ2" s="33" t="s">
        <v>12</v>
      </c>
      <c r="AK2" s="33" t="s">
        <v>13</v>
      </c>
      <c r="AL2" s="32" t="s">
        <v>13</v>
      </c>
      <c r="AM2" s="32" t="s">
        <v>7</v>
      </c>
      <c r="AN2" s="32" t="s">
        <v>17</v>
      </c>
      <c r="AO2" s="32" t="s">
        <v>6</v>
      </c>
      <c r="AP2" s="32" t="s">
        <v>3</v>
      </c>
      <c r="AQ2" s="32" t="s">
        <v>4</v>
      </c>
      <c r="AR2" s="32" t="s">
        <v>45</v>
      </c>
      <c r="AS2" s="33" t="s">
        <v>5</v>
      </c>
      <c r="AT2" s="59" t="s">
        <v>21</v>
      </c>
      <c r="AU2" s="59" t="s">
        <v>9</v>
      </c>
      <c r="AV2" s="59" t="s">
        <v>22</v>
      </c>
      <c r="AW2" s="34" t="s">
        <v>24</v>
      </c>
      <c r="AX2" s="34" t="s">
        <v>25</v>
      </c>
      <c r="AY2" s="34" t="s">
        <v>37</v>
      </c>
      <c r="AZ2" s="34" t="s">
        <v>26</v>
      </c>
      <c r="BA2" s="34" t="s">
        <v>10</v>
      </c>
      <c r="BB2" s="34" t="s">
        <v>27</v>
      </c>
      <c r="BC2" s="34" t="s">
        <v>28</v>
      </c>
      <c r="BD2" s="34" t="s">
        <v>30</v>
      </c>
      <c r="BE2" s="34" t="s">
        <v>29</v>
      </c>
      <c r="BF2" s="34" t="s">
        <v>35</v>
      </c>
      <c r="BG2" s="34" t="s">
        <v>36</v>
      </c>
      <c r="BH2" s="34" t="s">
        <v>31</v>
      </c>
      <c r="BI2" s="34" t="s">
        <v>14</v>
      </c>
      <c r="BJ2" s="35" t="s">
        <v>44</v>
      </c>
      <c r="BK2" s="35" t="s">
        <v>38</v>
      </c>
      <c r="BL2" s="71" t="s">
        <v>32</v>
      </c>
    </row>
    <row r="3" spans="1:64" s="48" customFormat="1">
      <c r="A3" s="73">
        <v>40521</v>
      </c>
      <c r="B3" s="48">
        <v>3781831</v>
      </c>
      <c r="C3" s="74">
        <f>$B$3+$G$3</f>
        <v>3783637</v>
      </c>
      <c r="F3" s="48">
        <v>1.323</v>
      </c>
      <c r="G3" s="48">
        <v>1806</v>
      </c>
      <c r="H3" s="48">
        <f>$F$3*$G$3</f>
        <v>2389.3379999999997</v>
      </c>
      <c r="I3" s="48">
        <v>6698</v>
      </c>
      <c r="J3" s="48">
        <v>10</v>
      </c>
      <c r="K3" s="48">
        <f>$G$3</f>
        <v>1806</v>
      </c>
      <c r="L3" s="48">
        <f>$I$3-$K$3</f>
        <v>4892</v>
      </c>
      <c r="M3" s="48">
        <v>2736132</v>
      </c>
      <c r="N3" s="74">
        <f>$M$3+$R$3</f>
        <v>2736720</v>
      </c>
      <c r="Q3" s="48">
        <v>1.4650000000000001</v>
      </c>
      <c r="R3" s="48">
        <v>588</v>
      </c>
      <c r="S3" s="48">
        <f>$Q$3*$R$3</f>
        <v>861.42000000000007</v>
      </c>
      <c r="T3" s="48">
        <v>9526</v>
      </c>
      <c r="U3" s="48">
        <v>0</v>
      </c>
      <c r="V3" s="48">
        <f>$R$3</f>
        <v>588</v>
      </c>
      <c r="W3" s="48">
        <f>$T$3-$V$3</f>
        <v>8938</v>
      </c>
      <c r="X3" s="48">
        <v>6366942</v>
      </c>
      <c r="Y3" s="74">
        <f>$X$3+$AC$3</f>
        <v>6367283</v>
      </c>
      <c r="AB3" s="48">
        <v>1.5049999999999999</v>
      </c>
      <c r="AC3" s="48">
        <v>341</v>
      </c>
      <c r="AD3" s="48">
        <f>$AB$3*$AC$3</f>
        <v>513.20499999999993</v>
      </c>
      <c r="AE3" s="48">
        <v>3123</v>
      </c>
      <c r="AF3" s="48">
        <v>0</v>
      </c>
      <c r="AG3" s="48">
        <f>$AC$3</f>
        <v>341</v>
      </c>
      <c r="AH3" s="48">
        <f>$AE$3-$AG$3</f>
        <v>2782</v>
      </c>
      <c r="AI3" s="48">
        <v>14795169</v>
      </c>
      <c r="AJ3" s="74">
        <f>$AI$3+$AN$3</f>
        <v>14803253</v>
      </c>
      <c r="AM3" s="48">
        <v>1.2829999999999999</v>
      </c>
      <c r="AN3" s="48">
        <v>8084</v>
      </c>
      <c r="AO3" s="48">
        <f>$AM$3*$AN$3</f>
        <v>10371.771999999999</v>
      </c>
      <c r="AP3" s="48">
        <v>28404</v>
      </c>
      <c r="AQ3" s="49">
        <v>0</v>
      </c>
      <c r="AR3" s="49">
        <f>$AN$3</f>
        <v>8084</v>
      </c>
      <c r="AS3" s="49">
        <f>$AP$3-$AR$3</f>
        <v>20320</v>
      </c>
      <c r="AT3" s="75">
        <f>H3+S3+AD3+AO3</f>
        <v>14135.734999999999</v>
      </c>
      <c r="AU3" s="76">
        <v>1562.5</v>
      </c>
      <c r="AV3" s="77">
        <f>AT3+AU3</f>
        <v>15698.234999999999</v>
      </c>
      <c r="AW3" s="80">
        <v>10955.76</v>
      </c>
      <c r="AX3" s="80">
        <v>1434.32</v>
      </c>
      <c r="AY3" s="80">
        <v>523.5</v>
      </c>
      <c r="AZ3" s="80">
        <v>110.15</v>
      </c>
      <c r="BA3" s="80">
        <v>2005</v>
      </c>
      <c r="BB3" s="80">
        <v>47.03</v>
      </c>
      <c r="BC3" s="80">
        <v>20</v>
      </c>
      <c r="BD3" s="80">
        <v>10</v>
      </c>
      <c r="BE3" s="80">
        <v>12.16</v>
      </c>
      <c r="BF3" s="80">
        <v>0</v>
      </c>
      <c r="BG3" s="80">
        <v>5.4</v>
      </c>
      <c r="BH3" s="81">
        <f>SUM(AW3:BF3,BJ3:BK3,-BG3)</f>
        <v>15712.21</v>
      </c>
      <c r="BI3" s="61">
        <f>BH3-AV3</f>
        <v>13.975000000000364</v>
      </c>
      <c r="BJ3" s="82">
        <v>71.47</v>
      </c>
      <c r="BK3" s="82">
        <v>528.22</v>
      </c>
      <c r="BL3" s="83">
        <v>78939</v>
      </c>
    </row>
    <row r="4" spans="1:64" s="48" customFormat="1">
      <c r="A4" s="56">
        <v>40522</v>
      </c>
      <c r="B4" s="48">
        <v>3783637</v>
      </c>
      <c r="C4" s="50">
        <f>$B$4+$G$4</f>
        <v>3783637</v>
      </c>
      <c r="H4" s="48">
        <f>$F$4*$G$4</f>
        <v>0</v>
      </c>
      <c r="I4" s="48">
        <v>4892</v>
      </c>
      <c r="K4" s="48">
        <f>$G$4</f>
        <v>0</v>
      </c>
      <c r="L4" s="48">
        <f>$I$4-$K$4</f>
        <v>4892</v>
      </c>
      <c r="M4" s="48">
        <v>2736720</v>
      </c>
      <c r="N4" s="50">
        <f>$M$4+$R$4</f>
        <v>2736720</v>
      </c>
      <c r="S4" s="48">
        <f>$Q$4*$R$4</f>
        <v>0</v>
      </c>
      <c r="T4" s="48">
        <v>8938</v>
      </c>
      <c r="V4" s="48">
        <f>$R$4</f>
        <v>0</v>
      </c>
      <c r="W4" s="48">
        <f>$T$4-$V$4</f>
        <v>8938</v>
      </c>
      <c r="X4" s="48">
        <v>6367283</v>
      </c>
      <c r="Y4" s="50">
        <f>$X$4+$AC$4</f>
        <v>6367283</v>
      </c>
      <c r="AD4" s="48">
        <f>$AB$4*$AC$4</f>
        <v>0</v>
      </c>
      <c r="AE4" s="48">
        <v>2782</v>
      </c>
      <c r="AG4" s="48">
        <f>$AC$4</f>
        <v>0</v>
      </c>
      <c r="AH4" s="48">
        <f>$AE$4-$AG$4</f>
        <v>2782</v>
      </c>
      <c r="AI4" s="48">
        <v>14803253</v>
      </c>
      <c r="AJ4" s="50">
        <f>$AI$4+$AN$4</f>
        <v>14803253</v>
      </c>
      <c r="AO4" s="48">
        <f>$AM$4*$AN$4</f>
        <v>0</v>
      </c>
      <c r="AP4" s="48">
        <v>20320</v>
      </c>
      <c r="AQ4" s="49"/>
      <c r="AR4" s="49">
        <f>$AN$4</f>
        <v>0</v>
      </c>
      <c r="AS4" s="49">
        <f>$AP$4-$AR$4</f>
        <v>20320</v>
      </c>
      <c r="AT4" s="52">
        <f>H4+S4+AD4+AO4</f>
        <v>0</v>
      </c>
      <c r="AU4" s="54"/>
      <c r="AV4" s="55">
        <f>AT4+AU4</f>
        <v>0</v>
      </c>
      <c r="AW4" s="49"/>
      <c r="AX4" s="49"/>
      <c r="AY4" s="49"/>
      <c r="AZ4" s="49"/>
      <c r="BA4" s="49"/>
      <c r="BB4" s="49"/>
      <c r="BC4" s="49"/>
      <c r="BE4" s="72"/>
      <c r="BH4" s="48">
        <f>SUM(AW4:BF4,BJ4:BK4,-BG4)</f>
        <v>0</v>
      </c>
      <c r="BI4" s="57">
        <f>BH4-AV4</f>
        <v>0</v>
      </c>
      <c r="BL4" s="48">
        <v>89758</v>
      </c>
    </row>
    <row r="5" spans="1:64">
      <c r="A5" s="23">
        <v>40523</v>
      </c>
      <c r="B5">
        <v>3783637</v>
      </c>
      <c r="I5">
        <v>4892</v>
      </c>
      <c r="M5">
        <v>2736720</v>
      </c>
      <c r="T5">
        <v>8938</v>
      </c>
      <c r="X5">
        <v>6367283</v>
      </c>
      <c r="AE5">
        <v>2782</v>
      </c>
      <c r="AI5">
        <v>14803253</v>
      </c>
      <c r="AP5">
        <v>20320</v>
      </c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E5" s="26"/>
      <c r="BL5">
        <v>89758</v>
      </c>
    </row>
    <row r="6" spans="1:64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</row>
    <row r="7" spans="1:64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</row>
    <row r="8" spans="1:64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</row>
    <row r="9" spans="1:64">
      <c r="A9" s="84"/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4"/>
    </row>
    <row r="10" spans="1:64">
      <c r="A10" s="84"/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4"/>
    </row>
    <row r="11" spans="1:64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AT11" s="48"/>
      <c r="AU11" s="48"/>
      <c r="AV11" s="48"/>
      <c r="AW11" s="48"/>
      <c r="AX11" s="48"/>
      <c r="AY11" s="48"/>
    </row>
    <row r="12" spans="1:64" s="48" customFormat="1">
      <c r="A12" s="84"/>
      <c r="B12" s="86"/>
      <c r="C12" s="87"/>
      <c r="D12" s="87"/>
      <c r="E12" s="87"/>
      <c r="F12" s="87"/>
      <c r="G12" s="87"/>
      <c r="H12" s="88"/>
      <c r="I12" s="88"/>
      <c r="J12" s="92"/>
      <c r="K12" s="92"/>
      <c r="L12" s="92"/>
      <c r="M12" s="92"/>
      <c r="N12" s="92"/>
      <c r="O12" s="84"/>
      <c r="R12" s="58" t="s">
        <v>47</v>
      </c>
      <c r="AT12" s="51"/>
      <c r="AU12" s="51"/>
      <c r="AV12" s="51"/>
      <c r="AW12" s="51"/>
      <c r="AX12" s="52"/>
    </row>
    <row r="13" spans="1:64" s="48" customFormat="1">
      <c r="A13" s="84"/>
      <c r="B13" s="88"/>
      <c r="C13" s="109"/>
      <c r="D13" s="92"/>
      <c r="E13" s="88"/>
      <c r="F13" s="88"/>
      <c r="G13" s="89"/>
      <c r="H13" s="88"/>
      <c r="I13" s="88"/>
      <c r="J13" s="88"/>
      <c r="K13" s="88"/>
      <c r="L13" s="88"/>
      <c r="M13" s="88"/>
      <c r="N13" s="87"/>
      <c r="O13" s="84"/>
      <c r="AT13" s="53"/>
      <c r="AU13" s="53"/>
      <c r="AV13" s="53"/>
      <c r="AW13" s="53"/>
      <c r="AX13" s="54"/>
    </row>
    <row r="14" spans="1:64" s="48" customFormat="1">
      <c r="A14" s="88"/>
      <c r="B14" s="92"/>
      <c r="C14" s="88"/>
      <c r="D14" s="90"/>
      <c r="E14" s="88"/>
      <c r="F14" s="92"/>
      <c r="G14" s="110"/>
      <c r="H14" s="111"/>
      <c r="I14" s="91"/>
      <c r="J14" s="112"/>
      <c r="K14" s="112"/>
      <c r="L14" s="112"/>
      <c r="M14" s="112"/>
      <c r="N14" s="92"/>
      <c r="O14" s="84"/>
      <c r="AT14" s="53"/>
      <c r="AU14" s="53"/>
      <c r="AV14" s="53"/>
      <c r="AW14" s="53"/>
      <c r="AX14" s="55"/>
    </row>
    <row r="15" spans="1:64" s="48" customFormat="1">
      <c r="A15" s="92"/>
      <c r="B15" s="92"/>
      <c r="C15" s="88"/>
      <c r="D15" s="90"/>
      <c r="E15" s="88"/>
      <c r="F15" s="92"/>
      <c r="G15" s="110"/>
      <c r="H15" s="111"/>
      <c r="I15" s="91"/>
      <c r="J15" s="112"/>
      <c r="K15" s="112"/>
      <c r="L15" s="112"/>
      <c r="M15" s="112"/>
      <c r="N15" s="92"/>
      <c r="O15" s="84"/>
    </row>
    <row r="16" spans="1:64" s="48" customFormat="1">
      <c r="A16" s="92"/>
      <c r="B16" s="92"/>
      <c r="C16" s="88"/>
      <c r="D16" s="90"/>
      <c r="E16" s="88"/>
      <c r="F16" s="92"/>
      <c r="G16" s="110"/>
      <c r="H16" s="111"/>
      <c r="I16" s="91"/>
      <c r="J16" s="112"/>
      <c r="K16" s="112"/>
      <c r="L16" s="112"/>
      <c r="M16" s="112"/>
      <c r="N16" s="92"/>
      <c r="O16" s="84"/>
    </row>
    <row r="17" spans="1:15" s="48" customFormat="1">
      <c r="A17" s="92"/>
      <c r="B17" s="92"/>
      <c r="C17" s="88"/>
      <c r="D17" s="90"/>
      <c r="E17" s="88"/>
      <c r="F17" s="92"/>
      <c r="G17" s="110"/>
      <c r="H17" s="111"/>
      <c r="I17" s="91"/>
      <c r="J17" s="112"/>
      <c r="K17" s="112"/>
      <c r="L17" s="112"/>
      <c r="M17" s="112"/>
      <c r="N17" s="92"/>
      <c r="O17" s="84"/>
    </row>
    <row r="18" spans="1:15" s="48" customFormat="1" ht="15.75" customHeight="1">
      <c r="A18" s="92"/>
      <c r="B18" s="92"/>
      <c r="C18" s="88"/>
      <c r="D18" s="90"/>
      <c r="E18" s="88"/>
      <c r="F18" s="92"/>
      <c r="G18" s="110"/>
      <c r="H18" s="111"/>
      <c r="I18" s="91"/>
      <c r="J18" s="112"/>
      <c r="K18" s="112"/>
      <c r="L18" s="112"/>
      <c r="M18" s="112"/>
      <c r="N18" s="109"/>
      <c r="O18" s="84"/>
    </row>
    <row r="19" spans="1:15" s="48" customFormat="1" ht="15.75" customHeight="1">
      <c r="A19" s="92"/>
      <c r="B19" s="92"/>
      <c r="C19" s="88"/>
      <c r="D19" s="90"/>
      <c r="E19" s="88"/>
      <c r="F19" s="92"/>
      <c r="G19" s="110"/>
      <c r="H19" s="111"/>
      <c r="I19" s="91"/>
      <c r="J19" s="112"/>
      <c r="K19" s="112"/>
      <c r="L19" s="112"/>
      <c r="M19" s="112"/>
      <c r="N19" s="92"/>
      <c r="O19" s="84"/>
    </row>
    <row r="20" spans="1:15" s="48" customFormat="1">
      <c r="A20" s="92"/>
      <c r="B20" s="92"/>
      <c r="C20" s="88"/>
      <c r="D20" s="90"/>
      <c r="E20" s="88"/>
      <c r="F20" s="92"/>
      <c r="G20" s="110"/>
      <c r="H20" s="111"/>
      <c r="I20" s="91"/>
      <c r="J20" s="112"/>
      <c r="K20" s="112"/>
      <c r="L20" s="112"/>
      <c r="M20" s="112"/>
      <c r="N20" s="92"/>
      <c r="O20" s="84"/>
    </row>
    <row r="21" spans="1:15" s="48" customFormat="1">
      <c r="A21" s="92"/>
      <c r="B21" s="92"/>
      <c r="C21" s="88"/>
      <c r="D21" s="90"/>
      <c r="E21" s="88"/>
      <c r="F21" s="92"/>
      <c r="G21" s="110"/>
      <c r="H21" s="111"/>
      <c r="I21" s="91"/>
      <c r="J21" s="112"/>
      <c r="K21" s="112"/>
      <c r="L21" s="112"/>
      <c r="M21" s="112"/>
      <c r="N21" s="92"/>
      <c r="O21" s="84"/>
    </row>
    <row r="22" spans="1:15" s="48" customFormat="1">
      <c r="A22" s="92"/>
      <c r="B22" s="84"/>
      <c r="C22" s="84"/>
      <c r="D22" s="103"/>
      <c r="E22" s="103"/>
      <c r="F22" s="103"/>
      <c r="G22" s="103"/>
      <c r="H22" s="93"/>
      <c r="I22" s="94"/>
      <c r="J22" s="84"/>
      <c r="K22" s="84"/>
      <c r="L22" s="84"/>
      <c r="M22" s="84"/>
      <c r="N22" s="84"/>
      <c r="O22" s="84"/>
    </row>
    <row r="23" spans="1:15" s="48" customFormat="1" ht="15.75" customHeight="1">
      <c r="A23" s="84"/>
      <c r="B23" s="84"/>
      <c r="C23" s="84"/>
      <c r="D23" s="102"/>
      <c r="E23" s="102"/>
      <c r="F23" s="102"/>
      <c r="G23" s="102"/>
      <c r="H23" s="95"/>
      <c r="I23" s="96"/>
      <c r="J23" s="108"/>
      <c r="K23" s="108"/>
      <c r="L23" s="108"/>
      <c r="M23" s="108"/>
      <c r="N23" s="108"/>
      <c r="O23" s="84"/>
    </row>
    <row r="24" spans="1:15" s="48" customFormat="1" ht="15.75" customHeight="1">
      <c r="A24" s="84"/>
      <c r="B24" s="97"/>
      <c r="C24" s="84"/>
      <c r="D24" s="102"/>
      <c r="E24" s="102"/>
      <c r="F24" s="102"/>
      <c r="G24" s="102"/>
      <c r="H24" s="98"/>
      <c r="I24" s="94"/>
      <c r="J24" s="84"/>
      <c r="K24" s="88"/>
      <c r="L24" s="88"/>
      <c r="M24" s="88"/>
      <c r="N24" s="88"/>
      <c r="O24" s="84"/>
    </row>
    <row r="25" spans="1:15" s="48" customFormat="1">
      <c r="A25" s="97"/>
      <c r="B25" s="90"/>
      <c r="C25" s="84"/>
      <c r="D25" s="97"/>
      <c r="E25" s="97"/>
      <c r="F25" s="103"/>
      <c r="G25" s="103"/>
      <c r="H25" s="97"/>
      <c r="I25" s="84"/>
      <c r="J25" s="84"/>
      <c r="K25" s="99"/>
      <c r="L25" s="99"/>
      <c r="M25" s="99"/>
      <c r="N25" s="99"/>
      <c r="O25" s="84"/>
    </row>
    <row r="26" spans="1:15" s="48" customFormat="1">
      <c r="A26" s="90"/>
      <c r="B26" s="84"/>
      <c r="C26" s="84"/>
      <c r="D26" s="92"/>
      <c r="E26" s="92"/>
      <c r="F26" s="92"/>
      <c r="G26" s="92"/>
      <c r="H26" s="84"/>
      <c r="I26" s="84"/>
      <c r="J26" s="84"/>
      <c r="K26" s="84"/>
      <c r="L26" s="84"/>
      <c r="M26" s="84"/>
      <c r="N26" s="84"/>
      <c r="O26" s="84"/>
    </row>
    <row r="27" spans="1:15" s="48" customFormat="1" ht="15.75" customHeight="1">
      <c r="A27" s="84"/>
      <c r="B27" s="102"/>
      <c r="C27" s="84"/>
      <c r="D27" s="92"/>
      <c r="E27" s="92"/>
      <c r="F27" s="92"/>
      <c r="G27" s="92"/>
      <c r="H27" s="100"/>
      <c r="I27" s="101"/>
      <c r="J27" s="86"/>
      <c r="K27" s="99"/>
      <c r="L27" s="99"/>
      <c r="M27" s="99"/>
      <c r="N27" s="99"/>
      <c r="O27" s="84"/>
    </row>
    <row r="28" spans="1:15" s="48" customFormat="1">
      <c r="A28" s="102"/>
      <c r="B28" s="103"/>
      <c r="C28" s="84"/>
      <c r="D28" s="92"/>
      <c r="E28" s="92"/>
      <c r="F28" s="92"/>
      <c r="G28" s="92"/>
      <c r="H28" s="100"/>
      <c r="I28" s="101"/>
      <c r="J28" s="84"/>
      <c r="K28" s="84"/>
      <c r="L28" s="84"/>
      <c r="M28" s="84"/>
      <c r="N28" s="84"/>
      <c r="O28" s="84"/>
    </row>
    <row r="29" spans="1:15" s="48" customFormat="1">
      <c r="A29" s="103"/>
      <c r="B29" s="104"/>
      <c r="C29" s="84"/>
      <c r="D29" s="92"/>
      <c r="E29" s="92"/>
      <c r="F29" s="92"/>
      <c r="G29" s="92"/>
      <c r="H29" s="100"/>
      <c r="I29" s="101"/>
      <c r="J29" s="86"/>
      <c r="K29" s="99"/>
      <c r="L29" s="99"/>
      <c r="M29" s="99"/>
      <c r="N29" s="99"/>
      <c r="O29" s="84"/>
    </row>
    <row r="30" spans="1:15" s="48" customFormat="1">
      <c r="A30" s="104"/>
      <c r="B30" s="84"/>
      <c r="C30" s="84"/>
      <c r="D30" s="92"/>
      <c r="E30" s="92"/>
      <c r="F30" s="92"/>
      <c r="G30" s="92"/>
      <c r="H30" s="100"/>
      <c r="I30" s="101"/>
      <c r="J30" s="84"/>
      <c r="K30" s="84"/>
      <c r="L30" s="84"/>
      <c r="M30" s="84"/>
      <c r="N30" s="84"/>
      <c r="O30" s="84"/>
    </row>
    <row r="31" spans="1:15" s="48" customFormat="1">
      <c r="A31" s="84"/>
      <c r="B31" s="88"/>
      <c r="C31" s="84"/>
      <c r="D31" s="92"/>
      <c r="E31" s="92"/>
      <c r="F31" s="92"/>
      <c r="G31" s="92"/>
      <c r="H31" s="100"/>
      <c r="I31" s="101"/>
      <c r="J31" s="84"/>
      <c r="K31" s="84"/>
      <c r="L31" s="84"/>
      <c r="M31" s="84"/>
      <c r="N31" s="84"/>
      <c r="O31" s="84"/>
    </row>
    <row r="32" spans="1:15" s="48" customFormat="1">
      <c r="A32" s="88"/>
      <c r="B32" s="105"/>
      <c r="C32" s="84"/>
      <c r="D32" s="92"/>
      <c r="E32" s="92"/>
      <c r="F32" s="92"/>
      <c r="G32" s="92"/>
      <c r="H32" s="100"/>
      <c r="I32" s="101"/>
      <c r="J32" s="84"/>
      <c r="K32" s="84"/>
      <c r="L32" s="84"/>
      <c r="M32" s="84"/>
      <c r="N32" s="84"/>
      <c r="O32" s="84"/>
    </row>
    <row r="33" spans="1:15" s="48" customFormat="1">
      <c r="A33" s="105"/>
      <c r="B33" s="84"/>
      <c r="C33" s="84"/>
      <c r="D33" s="92"/>
      <c r="E33" s="92"/>
      <c r="F33" s="92"/>
      <c r="G33" s="92"/>
      <c r="H33" s="100"/>
      <c r="I33" s="101"/>
      <c r="J33" s="84"/>
      <c r="K33" s="84"/>
      <c r="L33" s="84"/>
      <c r="M33" s="84"/>
      <c r="N33" s="84"/>
      <c r="O33" s="84"/>
    </row>
    <row r="34" spans="1:15" s="48" customFormat="1">
      <c r="A34" s="84"/>
      <c r="B34" s="84"/>
      <c r="C34" s="84"/>
      <c r="D34" s="92"/>
      <c r="E34" s="92"/>
      <c r="F34" s="92"/>
      <c r="G34" s="92"/>
      <c r="H34" s="100"/>
      <c r="I34" s="101"/>
      <c r="J34" s="84"/>
      <c r="K34" s="84"/>
      <c r="L34" s="84"/>
      <c r="M34" s="84"/>
      <c r="N34" s="84"/>
      <c r="O34" s="84"/>
    </row>
    <row r="35" spans="1:15" s="48" customFormat="1">
      <c r="A35" s="84"/>
      <c r="B35" s="84"/>
      <c r="C35" s="84"/>
      <c r="D35" s="92"/>
      <c r="E35" s="92"/>
      <c r="F35" s="92"/>
      <c r="G35" s="92"/>
      <c r="H35" s="100"/>
      <c r="I35" s="101"/>
      <c r="J35" s="84"/>
      <c r="K35" s="84"/>
      <c r="L35" s="84"/>
      <c r="M35" s="84"/>
      <c r="N35" s="84"/>
      <c r="O35" s="84"/>
    </row>
    <row r="36" spans="1:15" s="48" customFormat="1">
      <c r="A36" s="84"/>
      <c r="B36" s="84"/>
      <c r="C36" s="84"/>
      <c r="D36" s="92"/>
      <c r="E36" s="92"/>
      <c r="F36" s="92"/>
      <c r="G36" s="92"/>
      <c r="H36" s="100"/>
      <c r="I36" s="101"/>
      <c r="J36" s="84"/>
      <c r="K36" s="84"/>
      <c r="L36" s="84"/>
      <c r="M36" s="84"/>
      <c r="N36" s="84"/>
      <c r="O36" s="84"/>
    </row>
    <row r="37" spans="1:15" s="48" customFormat="1">
      <c r="A37" s="84"/>
      <c r="B37" s="84"/>
      <c r="C37" s="84"/>
      <c r="D37" s="92"/>
      <c r="E37" s="92"/>
      <c r="F37" s="92"/>
      <c r="G37" s="92"/>
      <c r="H37" s="100"/>
      <c r="I37" s="84"/>
      <c r="J37" s="84"/>
      <c r="K37" s="84"/>
      <c r="L37" s="84"/>
      <c r="M37" s="84"/>
      <c r="N37" s="84"/>
      <c r="O37" s="84"/>
    </row>
    <row r="38" spans="1:15" s="48" customFormat="1">
      <c r="A38" s="84"/>
      <c r="B38" s="84"/>
      <c r="C38" s="84"/>
      <c r="D38" s="92"/>
      <c r="E38" s="92"/>
      <c r="F38" s="92"/>
      <c r="G38" s="92"/>
      <c r="H38" s="106"/>
      <c r="I38" s="101"/>
      <c r="J38" s="101"/>
      <c r="K38" s="84"/>
      <c r="L38" s="84"/>
      <c r="M38" s="84"/>
      <c r="N38" s="84"/>
      <c r="O38" s="84"/>
    </row>
    <row r="39" spans="1:15" s="48" customFormat="1">
      <c r="A39" s="84"/>
      <c r="B39" s="84"/>
      <c r="C39" s="84"/>
      <c r="D39" s="92"/>
      <c r="E39" s="92"/>
      <c r="F39" s="92"/>
      <c r="G39" s="92"/>
      <c r="H39" s="107"/>
      <c r="I39" s="101"/>
      <c r="J39" s="84"/>
      <c r="K39" s="84"/>
      <c r="L39" s="84"/>
      <c r="M39" s="84"/>
      <c r="N39" s="84"/>
      <c r="O39" s="84"/>
    </row>
    <row r="40" spans="1:15" s="48" customFormat="1">
      <c r="A40" s="84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</row>
    <row r="41" spans="1:15" s="48" customFormat="1">
      <c r="A41" s="84"/>
      <c r="B41" s="84"/>
      <c r="C41" s="84"/>
      <c r="D41" s="84"/>
      <c r="E41" s="84"/>
      <c r="F41" s="84"/>
      <c r="G41" s="84"/>
      <c r="H41" s="101"/>
      <c r="I41" s="84"/>
      <c r="J41" s="84"/>
      <c r="K41" s="84"/>
      <c r="L41" s="84"/>
      <c r="M41" s="84"/>
      <c r="N41" s="84"/>
      <c r="O41" s="84"/>
    </row>
    <row r="42" spans="1:15" s="48" customFormat="1">
      <c r="A42" s="84"/>
      <c r="B42" s="84"/>
      <c r="C42" s="84"/>
      <c r="D42" s="108"/>
      <c r="E42" s="108"/>
      <c r="F42" s="108"/>
      <c r="G42" s="108"/>
      <c r="H42" s="101"/>
      <c r="I42" s="84"/>
      <c r="J42" s="84"/>
      <c r="K42" s="84"/>
      <c r="L42" s="84"/>
      <c r="M42" s="84"/>
      <c r="N42" s="84"/>
      <c r="O42" s="84"/>
    </row>
    <row r="43" spans="1:15" s="48" customFormat="1">
      <c r="A43" s="84"/>
      <c r="B43" s="84"/>
      <c r="C43" s="108"/>
      <c r="D43" s="108"/>
      <c r="E43" s="108"/>
      <c r="F43" s="108"/>
      <c r="G43" s="101"/>
      <c r="H43" s="84"/>
      <c r="I43" s="84"/>
      <c r="J43" s="84"/>
      <c r="K43" s="84"/>
      <c r="L43" s="84"/>
      <c r="M43" s="84"/>
      <c r="N43" s="84"/>
      <c r="O43" s="84"/>
    </row>
    <row r="44" spans="1:15" s="48" customFormat="1">
      <c r="A44" s="84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</row>
    <row r="45" spans="1:15">
      <c r="A45" s="84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</row>
    <row r="46" spans="1:15">
      <c r="A46" s="84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</row>
    <row r="47" spans="1:15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4"/>
    </row>
    <row r="48" spans="1:15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4"/>
    </row>
    <row r="49" spans="1:15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</row>
    <row r="50" spans="1:15">
      <c r="A50" s="84"/>
      <c r="B50" s="86"/>
      <c r="C50" s="87"/>
      <c r="D50" s="87"/>
      <c r="E50" s="87"/>
      <c r="F50" s="87"/>
      <c r="G50" s="87"/>
      <c r="H50" s="88"/>
      <c r="I50" s="88"/>
      <c r="J50" s="92"/>
      <c r="K50" s="92"/>
      <c r="L50" s="92"/>
      <c r="M50" s="92"/>
      <c r="N50" s="92"/>
      <c r="O50" s="84"/>
    </row>
    <row r="51" spans="1:15">
      <c r="A51" s="84"/>
      <c r="B51" s="88"/>
      <c r="C51" s="109"/>
      <c r="D51" s="92"/>
      <c r="E51" s="88"/>
      <c r="F51" s="88"/>
      <c r="G51" s="89"/>
      <c r="H51" s="88"/>
      <c r="I51" s="88"/>
      <c r="J51" s="88"/>
      <c r="K51" s="88"/>
      <c r="L51" s="88"/>
      <c r="M51" s="88"/>
      <c r="N51" s="87"/>
      <c r="O51" s="84"/>
    </row>
    <row r="52" spans="1:15">
      <c r="A52" s="84"/>
      <c r="B52" s="92"/>
      <c r="C52" s="88"/>
      <c r="D52" s="90"/>
      <c r="E52" s="88"/>
      <c r="F52" s="92"/>
      <c r="G52" s="110"/>
      <c r="H52" s="111"/>
      <c r="I52" s="91"/>
      <c r="J52" s="112"/>
      <c r="K52" s="112"/>
      <c r="L52" s="112"/>
      <c r="M52" s="112"/>
      <c r="N52" s="92"/>
      <c r="O52" s="84"/>
    </row>
    <row r="53" spans="1:15">
      <c r="A53" s="84"/>
      <c r="B53" s="92"/>
      <c r="C53" s="88"/>
      <c r="D53" s="90"/>
      <c r="E53" s="88"/>
      <c r="F53" s="92"/>
      <c r="G53" s="110"/>
      <c r="H53" s="111"/>
      <c r="I53" s="91"/>
      <c r="J53" s="112"/>
      <c r="K53" s="112"/>
      <c r="L53" s="112"/>
      <c r="M53" s="112"/>
      <c r="N53" s="92"/>
      <c r="O53" s="84"/>
    </row>
    <row r="54" spans="1:15">
      <c r="A54" s="84"/>
      <c r="B54" s="92"/>
      <c r="C54" s="88"/>
      <c r="D54" s="90"/>
      <c r="E54" s="88"/>
      <c r="F54" s="92"/>
      <c r="G54" s="110"/>
      <c r="H54" s="111"/>
      <c r="I54" s="91"/>
      <c r="J54" s="112"/>
      <c r="K54" s="112"/>
      <c r="L54" s="112"/>
      <c r="M54" s="112"/>
      <c r="N54" s="92"/>
      <c r="O54" s="84"/>
    </row>
    <row r="55" spans="1:15">
      <c r="A55" s="84"/>
      <c r="B55" s="92"/>
      <c r="C55" s="88"/>
      <c r="D55" s="90"/>
      <c r="E55" s="88"/>
      <c r="F55" s="92"/>
      <c r="G55" s="110"/>
      <c r="H55" s="111"/>
      <c r="I55" s="91"/>
      <c r="J55" s="112"/>
      <c r="K55" s="112"/>
      <c r="L55" s="112"/>
      <c r="M55" s="112"/>
      <c r="N55" s="92"/>
      <c r="O55" s="84"/>
    </row>
    <row r="56" spans="1:15">
      <c r="A56" s="84"/>
      <c r="B56" s="92"/>
      <c r="C56" s="88"/>
      <c r="D56" s="90"/>
      <c r="E56" s="88"/>
      <c r="F56" s="92"/>
      <c r="G56" s="110"/>
      <c r="H56" s="111"/>
      <c r="I56" s="91"/>
      <c r="J56" s="112"/>
      <c r="K56" s="112"/>
      <c r="L56" s="112"/>
      <c r="M56" s="112"/>
      <c r="N56" s="109"/>
      <c r="O56" s="84"/>
    </row>
    <row r="57" spans="1:15">
      <c r="A57" s="84"/>
      <c r="B57" s="92"/>
      <c r="C57" s="88"/>
      <c r="D57" s="90"/>
      <c r="E57" s="88"/>
      <c r="F57" s="92"/>
      <c r="G57" s="110"/>
      <c r="H57" s="111"/>
      <c r="I57" s="91"/>
      <c r="J57" s="112"/>
      <c r="K57" s="112"/>
      <c r="L57" s="112"/>
      <c r="M57" s="112"/>
      <c r="N57" s="92"/>
      <c r="O57" s="84"/>
    </row>
    <row r="58" spans="1:15">
      <c r="A58" s="84"/>
      <c r="B58" s="92"/>
      <c r="C58" s="88"/>
      <c r="D58" s="90"/>
      <c r="E58" s="88"/>
      <c r="F58" s="92"/>
      <c r="G58" s="110"/>
      <c r="H58" s="111"/>
      <c r="I58" s="91"/>
      <c r="J58" s="112"/>
      <c r="K58" s="112"/>
      <c r="L58" s="112"/>
      <c r="M58" s="112"/>
      <c r="N58" s="92"/>
      <c r="O58" s="84"/>
    </row>
    <row r="59" spans="1:15">
      <c r="A59" s="84"/>
      <c r="B59" s="92"/>
      <c r="C59" s="88"/>
      <c r="D59" s="90"/>
      <c r="E59" s="88"/>
      <c r="F59" s="92"/>
      <c r="G59" s="110"/>
      <c r="H59" s="111"/>
      <c r="I59" s="91"/>
      <c r="J59" s="112"/>
      <c r="K59" s="112"/>
      <c r="L59" s="112"/>
      <c r="M59" s="112"/>
      <c r="N59" s="92"/>
      <c r="O59" s="84"/>
    </row>
    <row r="60" spans="1:15">
      <c r="A60" s="84"/>
      <c r="B60" s="84"/>
      <c r="C60" s="84"/>
      <c r="D60" s="103"/>
      <c r="E60" s="103"/>
      <c r="F60" s="103"/>
      <c r="G60" s="103"/>
      <c r="H60" s="93"/>
      <c r="I60" s="94"/>
      <c r="J60" s="84"/>
      <c r="K60" s="84"/>
      <c r="L60" s="84"/>
      <c r="M60" s="84"/>
      <c r="N60" s="84"/>
      <c r="O60" s="84"/>
    </row>
    <row r="61" spans="1:15">
      <c r="A61" s="84"/>
      <c r="B61" s="84"/>
      <c r="C61" s="84"/>
      <c r="D61" s="102"/>
      <c r="E61" s="102"/>
      <c r="F61" s="102"/>
      <c r="G61" s="102"/>
      <c r="H61" s="95"/>
      <c r="I61" s="96"/>
      <c r="J61" s="108"/>
      <c r="K61" s="108"/>
      <c r="L61" s="108"/>
      <c r="M61" s="108"/>
      <c r="N61" s="108"/>
      <c r="O61" s="84"/>
    </row>
    <row r="62" spans="1:15">
      <c r="A62" s="84"/>
      <c r="B62" s="97"/>
      <c r="C62" s="84"/>
      <c r="D62" s="102"/>
      <c r="E62" s="102"/>
      <c r="F62" s="102"/>
      <c r="G62" s="102"/>
      <c r="H62" s="98"/>
      <c r="I62" s="94"/>
      <c r="J62" s="84"/>
      <c r="K62" s="88"/>
      <c r="L62" s="88"/>
      <c r="M62" s="88"/>
      <c r="N62" s="88"/>
      <c r="O62" s="84"/>
    </row>
    <row r="63" spans="1:15">
      <c r="A63" s="84"/>
      <c r="B63" s="90"/>
      <c r="C63" s="84"/>
      <c r="D63" s="97"/>
      <c r="E63" s="97"/>
      <c r="F63" s="103"/>
      <c r="G63" s="103"/>
      <c r="H63" s="97"/>
      <c r="I63" s="84"/>
      <c r="J63" s="84"/>
      <c r="K63" s="99"/>
      <c r="L63" s="99"/>
      <c r="M63" s="99"/>
      <c r="N63" s="99"/>
      <c r="O63" s="84"/>
    </row>
    <row r="64" spans="1:15">
      <c r="A64" s="84"/>
      <c r="B64" s="84"/>
      <c r="C64" s="84"/>
      <c r="D64" s="92"/>
      <c r="E64" s="92"/>
      <c r="F64" s="92"/>
      <c r="G64" s="92"/>
      <c r="H64" s="84"/>
      <c r="I64" s="84"/>
      <c r="J64" s="84"/>
      <c r="K64" s="84"/>
      <c r="L64" s="84"/>
      <c r="M64" s="84"/>
      <c r="N64" s="84"/>
      <c r="O64" s="84"/>
    </row>
    <row r="65" spans="1:15">
      <c r="A65" s="84"/>
      <c r="B65" s="102"/>
      <c r="C65" s="84"/>
      <c r="D65" s="92"/>
      <c r="E65" s="92"/>
      <c r="F65" s="92"/>
      <c r="G65" s="92"/>
      <c r="H65" s="100"/>
      <c r="I65" s="101"/>
      <c r="J65" s="86"/>
      <c r="K65" s="99"/>
      <c r="L65" s="99"/>
      <c r="M65" s="99"/>
      <c r="N65" s="99"/>
      <c r="O65" s="84"/>
    </row>
    <row r="66" spans="1:15">
      <c r="A66" s="84"/>
      <c r="B66" s="103"/>
      <c r="C66" s="84"/>
      <c r="D66" s="92"/>
      <c r="E66" s="92"/>
      <c r="F66" s="92"/>
      <c r="G66" s="92"/>
      <c r="H66" s="100"/>
      <c r="I66" s="101"/>
      <c r="J66" s="84"/>
      <c r="K66" s="84"/>
      <c r="L66" s="84"/>
      <c r="M66" s="84"/>
      <c r="N66" s="84"/>
      <c r="O66" s="84"/>
    </row>
    <row r="67" spans="1:15">
      <c r="A67" s="84"/>
      <c r="B67" s="104"/>
      <c r="C67" s="84"/>
      <c r="D67" s="92"/>
      <c r="E67" s="92"/>
      <c r="F67" s="92"/>
      <c r="G67" s="92"/>
      <c r="H67" s="100"/>
      <c r="I67" s="101"/>
      <c r="J67" s="86"/>
      <c r="K67" s="99"/>
      <c r="L67" s="99"/>
      <c r="M67" s="99"/>
      <c r="N67" s="99"/>
      <c r="O67" s="84"/>
    </row>
    <row r="68" spans="1:15">
      <c r="A68" s="84"/>
      <c r="B68" s="84"/>
      <c r="C68" s="84"/>
      <c r="D68" s="92"/>
      <c r="E68" s="92"/>
      <c r="F68" s="92"/>
      <c r="G68" s="92"/>
      <c r="H68" s="100"/>
      <c r="I68" s="101"/>
      <c r="J68" s="84"/>
      <c r="K68" s="84"/>
      <c r="L68" s="84"/>
      <c r="M68" s="84"/>
      <c r="N68" s="84"/>
      <c r="O68" s="84"/>
    </row>
    <row r="69" spans="1:15">
      <c r="A69" s="84"/>
      <c r="B69" s="88"/>
      <c r="C69" s="84"/>
      <c r="D69" s="92"/>
      <c r="E69" s="92"/>
      <c r="F69" s="92"/>
      <c r="G69" s="92"/>
      <c r="H69" s="100"/>
      <c r="I69" s="101"/>
      <c r="J69" s="84"/>
      <c r="K69" s="84"/>
      <c r="L69" s="84"/>
      <c r="M69" s="84"/>
      <c r="N69" s="84"/>
      <c r="O69" s="84"/>
    </row>
    <row r="70" spans="1:15">
      <c r="A70" s="84"/>
      <c r="B70" s="105"/>
      <c r="C70" s="84"/>
      <c r="D70" s="92"/>
      <c r="E70" s="92"/>
      <c r="F70" s="92"/>
      <c r="G70" s="92"/>
      <c r="H70" s="100"/>
      <c r="I70" s="101"/>
      <c r="J70" s="84"/>
      <c r="K70" s="84"/>
      <c r="L70" s="84"/>
      <c r="M70" s="84"/>
      <c r="N70" s="84"/>
      <c r="O70" s="84"/>
    </row>
    <row r="71" spans="1:15">
      <c r="A71" s="84"/>
      <c r="B71" s="84"/>
      <c r="C71" s="84"/>
      <c r="D71" s="92"/>
      <c r="E71" s="92"/>
      <c r="F71" s="92"/>
      <c r="G71" s="92"/>
      <c r="H71" s="100"/>
      <c r="I71" s="101"/>
      <c r="J71" s="84"/>
      <c r="K71" s="84"/>
      <c r="L71" s="84"/>
      <c r="M71" s="84"/>
      <c r="N71" s="84"/>
      <c r="O71" s="84"/>
    </row>
    <row r="72" spans="1:15">
      <c r="A72" s="84"/>
      <c r="B72" s="84"/>
      <c r="C72" s="84"/>
      <c r="D72" s="92"/>
      <c r="E72" s="92"/>
      <c r="F72" s="92"/>
      <c r="G72" s="92"/>
      <c r="H72" s="100"/>
      <c r="I72" s="101"/>
      <c r="J72" s="84"/>
      <c r="K72" s="84"/>
      <c r="L72" s="84"/>
      <c r="M72" s="84"/>
      <c r="N72" s="84"/>
      <c r="O72" s="84"/>
    </row>
    <row r="73" spans="1:15">
      <c r="A73" s="84"/>
      <c r="B73" s="84"/>
      <c r="C73" s="84"/>
      <c r="D73" s="92"/>
      <c r="E73" s="92"/>
      <c r="F73" s="92"/>
      <c r="G73" s="92"/>
      <c r="H73" s="100"/>
      <c r="I73" s="101"/>
      <c r="J73" s="84"/>
      <c r="K73" s="84"/>
      <c r="L73" s="84"/>
      <c r="M73" s="84"/>
      <c r="N73" s="84"/>
      <c r="O73" s="84"/>
    </row>
    <row r="74" spans="1:15">
      <c r="A74" s="84"/>
      <c r="B74" s="84"/>
      <c r="C74" s="84"/>
      <c r="D74" s="92"/>
      <c r="E74" s="92"/>
      <c r="F74" s="92"/>
      <c r="G74" s="92"/>
      <c r="H74" s="100"/>
      <c r="I74" s="101"/>
      <c r="J74" s="84"/>
      <c r="K74" s="84"/>
      <c r="L74" s="84"/>
      <c r="M74" s="84"/>
      <c r="N74" s="84"/>
      <c r="O74" s="84"/>
    </row>
    <row r="75" spans="1:15">
      <c r="A75" s="84"/>
      <c r="B75" s="84"/>
      <c r="C75" s="84"/>
      <c r="D75" s="92"/>
      <c r="E75" s="92"/>
      <c r="F75" s="92"/>
      <c r="G75" s="92"/>
      <c r="H75" s="100"/>
      <c r="I75" s="84"/>
      <c r="J75" s="84"/>
      <c r="K75" s="84"/>
      <c r="L75" s="84"/>
      <c r="M75" s="84"/>
      <c r="N75" s="84"/>
      <c r="O75" s="84"/>
    </row>
    <row r="76" spans="1:15">
      <c r="A76" s="84"/>
      <c r="B76" s="84"/>
      <c r="C76" s="84"/>
      <c r="D76" s="92"/>
      <c r="E76" s="92"/>
      <c r="F76" s="92"/>
      <c r="G76" s="92"/>
      <c r="H76" s="106"/>
      <c r="I76" s="101"/>
      <c r="J76" s="101"/>
      <c r="K76" s="84"/>
      <c r="L76" s="84"/>
      <c r="M76" s="84"/>
      <c r="N76" s="84"/>
      <c r="O76" s="84"/>
    </row>
    <row r="77" spans="1:15">
      <c r="A77" s="84"/>
      <c r="B77" s="84"/>
      <c r="C77" s="84"/>
      <c r="D77" s="92"/>
      <c r="E77" s="92"/>
      <c r="F77" s="92"/>
      <c r="G77" s="92"/>
      <c r="H77" s="107"/>
      <c r="I77" s="101"/>
      <c r="J77" s="84"/>
      <c r="K77" s="84"/>
      <c r="L77" s="84"/>
      <c r="M77" s="84"/>
      <c r="N77" s="84"/>
      <c r="O77" s="84"/>
    </row>
    <row r="78" spans="1:15">
      <c r="A78" s="84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</row>
    <row r="79" spans="1:15">
      <c r="A79" s="84"/>
      <c r="B79" s="84"/>
      <c r="C79" s="84"/>
      <c r="D79" s="84"/>
      <c r="E79" s="84"/>
      <c r="F79" s="84"/>
      <c r="G79" s="84"/>
      <c r="H79" s="101"/>
      <c r="I79" s="84"/>
      <c r="J79" s="84"/>
      <c r="K79" s="84"/>
      <c r="L79" s="84"/>
      <c r="M79" s="84"/>
      <c r="N79" s="84"/>
      <c r="O79" s="84"/>
    </row>
    <row r="80" spans="1:15">
      <c r="A80" s="84"/>
      <c r="B80" s="84"/>
      <c r="C80" s="84"/>
      <c r="D80" s="108"/>
      <c r="E80" s="108"/>
      <c r="F80" s="108"/>
      <c r="G80" s="108"/>
      <c r="H80" s="101"/>
      <c r="I80" s="84"/>
      <c r="J80" s="84"/>
      <c r="K80" s="84"/>
      <c r="L80" s="84"/>
      <c r="M80" s="84"/>
      <c r="N80" s="84"/>
      <c r="O80" s="84"/>
    </row>
    <row r="81" spans="1:15">
      <c r="A81" s="84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</row>
    <row r="82" spans="1:15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</row>
    <row r="83" spans="1:15">
      <c r="A83" s="84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</row>
    <row r="84" spans="1:15">
      <c r="A84" s="84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4"/>
    </row>
    <row r="85" spans="1:15">
      <c r="A85" s="8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4"/>
    </row>
    <row r="86" spans="1:15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</row>
    <row r="87" spans="1:15">
      <c r="A87" s="84"/>
      <c r="B87" s="86"/>
      <c r="C87" s="87"/>
      <c r="D87" s="87"/>
      <c r="E87" s="87"/>
      <c r="F87" s="87"/>
      <c r="G87" s="87"/>
      <c r="H87" s="88"/>
      <c r="I87" s="88"/>
      <c r="J87" s="92"/>
      <c r="K87" s="92"/>
      <c r="L87" s="92"/>
      <c r="M87" s="92"/>
      <c r="N87" s="92"/>
      <c r="O87" s="84"/>
    </row>
    <row r="88" spans="1:15">
      <c r="A88" s="84"/>
      <c r="B88" s="88"/>
      <c r="C88" s="109"/>
      <c r="D88" s="92"/>
      <c r="E88" s="88"/>
      <c r="F88" s="88"/>
      <c r="G88" s="89"/>
      <c r="H88" s="88"/>
      <c r="I88" s="88"/>
      <c r="J88" s="88"/>
      <c r="K88" s="88"/>
      <c r="L88" s="88"/>
      <c r="M88" s="88"/>
      <c r="N88" s="87"/>
      <c r="O88" s="84"/>
    </row>
    <row r="89" spans="1:15">
      <c r="A89" s="84"/>
      <c r="B89" s="92"/>
      <c r="C89" s="88"/>
      <c r="D89" s="90"/>
      <c r="E89" s="88"/>
      <c r="F89" s="92"/>
      <c r="G89" s="110"/>
      <c r="H89" s="111"/>
      <c r="I89" s="91"/>
      <c r="J89" s="112"/>
      <c r="K89" s="112"/>
      <c r="L89" s="112"/>
      <c r="M89" s="112"/>
      <c r="N89" s="92"/>
      <c r="O89" s="84"/>
    </row>
    <row r="90" spans="1:15">
      <c r="A90" s="84"/>
      <c r="B90" s="92"/>
      <c r="C90" s="88"/>
      <c r="D90" s="90"/>
      <c r="E90" s="88"/>
      <c r="F90" s="92"/>
      <c r="G90" s="110"/>
      <c r="H90" s="111"/>
      <c r="I90" s="91"/>
      <c r="J90" s="112"/>
      <c r="K90" s="112"/>
      <c r="L90" s="112"/>
      <c r="M90" s="112"/>
      <c r="N90" s="92"/>
      <c r="O90" s="84"/>
    </row>
    <row r="91" spans="1:15">
      <c r="A91" s="84"/>
      <c r="B91" s="92"/>
      <c r="C91" s="88"/>
      <c r="D91" s="90"/>
      <c r="E91" s="88"/>
      <c r="F91" s="92"/>
      <c r="G91" s="110"/>
      <c r="H91" s="111"/>
      <c r="I91" s="91"/>
      <c r="J91" s="112"/>
      <c r="K91" s="112"/>
      <c r="L91" s="112"/>
      <c r="M91" s="112"/>
      <c r="N91" s="92"/>
      <c r="O91" s="84"/>
    </row>
    <row r="92" spans="1:15">
      <c r="A92" s="84"/>
      <c r="B92" s="92"/>
      <c r="C92" s="88"/>
      <c r="D92" s="90"/>
      <c r="E92" s="88"/>
      <c r="F92" s="92"/>
      <c r="G92" s="110"/>
      <c r="H92" s="111"/>
      <c r="I92" s="91"/>
      <c r="J92" s="112"/>
      <c r="K92" s="112"/>
      <c r="L92" s="112"/>
      <c r="M92" s="112"/>
      <c r="N92" s="92"/>
      <c r="O92" s="84"/>
    </row>
    <row r="93" spans="1:15">
      <c r="A93" s="84"/>
      <c r="B93" s="92"/>
      <c r="C93" s="88"/>
      <c r="D93" s="90"/>
      <c r="E93" s="88"/>
      <c r="F93" s="92"/>
      <c r="G93" s="110"/>
      <c r="H93" s="111"/>
      <c r="I93" s="91"/>
      <c r="J93" s="112"/>
      <c r="K93" s="112"/>
      <c r="L93" s="112"/>
      <c r="M93" s="112"/>
      <c r="N93" s="109"/>
      <c r="O93" s="84"/>
    </row>
    <row r="94" spans="1:15">
      <c r="A94" s="84"/>
      <c r="B94" s="92"/>
      <c r="C94" s="88"/>
      <c r="D94" s="90"/>
      <c r="E94" s="88"/>
      <c r="F94" s="92"/>
      <c r="G94" s="110"/>
      <c r="H94" s="111"/>
      <c r="I94" s="91"/>
      <c r="J94" s="112"/>
      <c r="K94" s="112"/>
      <c r="L94" s="112"/>
      <c r="M94" s="112"/>
      <c r="N94" s="92"/>
      <c r="O94" s="84"/>
    </row>
    <row r="95" spans="1:15">
      <c r="A95" s="84"/>
      <c r="B95" s="92"/>
      <c r="C95" s="88"/>
      <c r="D95" s="90"/>
      <c r="E95" s="88"/>
      <c r="F95" s="92"/>
      <c r="G95" s="110"/>
      <c r="H95" s="111"/>
      <c r="I95" s="91"/>
      <c r="J95" s="112"/>
      <c r="K95" s="112"/>
      <c r="L95" s="112"/>
      <c r="M95" s="112"/>
      <c r="N95" s="92"/>
      <c r="O95" s="84"/>
    </row>
    <row r="96" spans="1:15">
      <c r="A96" s="84"/>
      <c r="B96" s="92"/>
      <c r="C96" s="88"/>
      <c r="D96" s="90"/>
      <c r="E96" s="88"/>
      <c r="F96" s="92"/>
      <c r="G96" s="110"/>
      <c r="H96" s="111"/>
      <c r="I96" s="91"/>
      <c r="J96" s="112"/>
      <c r="K96" s="112"/>
      <c r="L96" s="112"/>
      <c r="M96" s="112"/>
      <c r="N96" s="92"/>
      <c r="O96" s="84"/>
    </row>
    <row r="97" spans="1:15">
      <c r="A97" s="84"/>
      <c r="B97" s="84"/>
      <c r="C97" s="84"/>
      <c r="D97" s="103"/>
      <c r="E97" s="103"/>
      <c r="F97" s="103"/>
      <c r="G97" s="103"/>
      <c r="H97" s="93"/>
      <c r="I97" s="94"/>
      <c r="J97" s="84"/>
      <c r="K97" s="84"/>
      <c r="L97" s="84"/>
      <c r="M97" s="84"/>
      <c r="N97" s="84"/>
      <c r="O97" s="84"/>
    </row>
    <row r="98" spans="1:15">
      <c r="A98" s="84"/>
      <c r="B98" s="84"/>
      <c r="C98" s="84"/>
      <c r="D98" s="102"/>
      <c r="E98" s="102"/>
      <c r="F98" s="102"/>
      <c r="G98" s="102"/>
      <c r="H98" s="95"/>
      <c r="I98" s="96"/>
      <c r="J98" s="108"/>
      <c r="K98" s="108"/>
      <c r="L98" s="108"/>
      <c r="M98" s="108"/>
      <c r="N98" s="108"/>
      <c r="O98" s="84"/>
    </row>
    <row r="99" spans="1:15">
      <c r="A99" s="84"/>
      <c r="B99" s="97"/>
      <c r="C99" s="84"/>
      <c r="D99" s="102"/>
      <c r="E99" s="102"/>
      <c r="F99" s="102"/>
      <c r="G99" s="102"/>
      <c r="H99" s="98"/>
      <c r="I99" s="94"/>
      <c r="J99" s="84"/>
      <c r="K99" s="88"/>
      <c r="L99" s="88"/>
      <c r="M99" s="88"/>
      <c r="N99" s="88"/>
      <c r="O99" s="84"/>
    </row>
    <row r="100" spans="1:15">
      <c r="A100" s="84"/>
      <c r="B100" s="90"/>
      <c r="C100" s="84"/>
      <c r="D100" s="97"/>
      <c r="E100" s="97"/>
      <c r="F100" s="103"/>
      <c r="G100" s="103"/>
      <c r="H100" s="97"/>
      <c r="I100" s="84"/>
      <c r="J100" s="84"/>
      <c r="K100" s="99"/>
      <c r="L100" s="99"/>
      <c r="M100" s="99"/>
      <c r="N100" s="99"/>
      <c r="O100" s="84"/>
    </row>
    <row r="101" spans="1:15">
      <c r="A101" s="84"/>
      <c r="B101" s="84"/>
      <c r="C101" s="84"/>
      <c r="D101" s="92"/>
      <c r="E101" s="92"/>
      <c r="F101" s="92"/>
      <c r="G101" s="92"/>
      <c r="H101" s="84"/>
      <c r="I101" s="84"/>
      <c r="J101" s="84"/>
      <c r="K101" s="84"/>
      <c r="L101" s="84"/>
      <c r="M101" s="84"/>
      <c r="N101" s="84"/>
      <c r="O101" s="84"/>
    </row>
    <row r="102" spans="1:15">
      <c r="A102" s="84"/>
      <c r="B102" s="102"/>
      <c r="C102" s="84"/>
      <c r="D102" s="92"/>
      <c r="E102" s="92"/>
      <c r="F102" s="92"/>
      <c r="G102" s="92"/>
      <c r="H102" s="100"/>
      <c r="I102" s="101"/>
      <c r="J102" s="86"/>
      <c r="K102" s="99"/>
      <c r="L102" s="99"/>
      <c r="M102" s="99"/>
      <c r="N102" s="99"/>
      <c r="O102" s="84"/>
    </row>
    <row r="103" spans="1:15">
      <c r="A103" s="84"/>
      <c r="B103" s="103"/>
      <c r="C103" s="84"/>
      <c r="D103" s="92"/>
      <c r="E103" s="92"/>
      <c r="F103" s="92"/>
      <c r="G103" s="92"/>
      <c r="H103" s="100"/>
      <c r="I103" s="101"/>
      <c r="J103" s="84"/>
      <c r="K103" s="84"/>
      <c r="L103" s="84"/>
      <c r="M103" s="84"/>
      <c r="N103" s="84"/>
      <c r="O103" s="84"/>
    </row>
    <row r="104" spans="1:15">
      <c r="A104" s="84"/>
      <c r="B104" s="104"/>
      <c r="C104" s="84"/>
      <c r="D104" s="92"/>
      <c r="E104" s="92"/>
      <c r="F104" s="92"/>
      <c r="G104" s="92"/>
      <c r="H104" s="100"/>
      <c r="I104" s="101"/>
      <c r="J104" s="86"/>
      <c r="K104" s="99"/>
      <c r="L104" s="99"/>
      <c r="M104" s="99"/>
      <c r="N104" s="99"/>
      <c r="O104" s="84"/>
    </row>
    <row r="105" spans="1:15">
      <c r="A105" s="84"/>
      <c r="B105" s="84"/>
      <c r="C105" s="84"/>
      <c r="D105" s="92"/>
      <c r="E105" s="92"/>
      <c r="F105" s="92"/>
      <c r="G105" s="92"/>
      <c r="H105" s="100"/>
      <c r="I105" s="101"/>
      <c r="J105" s="84"/>
      <c r="K105" s="84"/>
      <c r="L105" s="84"/>
      <c r="M105" s="84"/>
      <c r="N105" s="84"/>
      <c r="O105" s="84"/>
    </row>
    <row r="106" spans="1:15">
      <c r="A106" s="84"/>
      <c r="B106" s="88"/>
      <c r="C106" s="84"/>
      <c r="D106" s="92"/>
      <c r="E106" s="92"/>
      <c r="F106" s="92"/>
      <c r="G106" s="92"/>
      <c r="H106" s="100"/>
      <c r="I106" s="101"/>
      <c r="J106" s="84"/>
      <c r="K106" s="84"/>
      <c r="L106" s="84"/>
      <c r="M106" s="84"/>
      <c r="N106" s="84"/>
      <c r="O106" s="84"/>
    </row>
    <row r="107" spans="1:15">
      <c r="A107" s="84"/>
      <c r="B107" s="105"/>
      <c r="C107" s="84"/>
      <c r="D107" s="92"/>
      <c r="E107" s="92"/>
      <c r="F107" s="92"/>
      <c r="G107" s="92"/>
      <c r="H107" s="100"/>
      <c r="I107" s="101"/>
      <c r="J107" s="84"/>
      <c r="K107" s="84"/>
      <c r="L107" s="84"/>
      <c r="M107" s="84"/>
      <c r="N107" s="84"/>
      <c r="O107" s="84"/>
    </row>
    <row r="108" spans="1:15">
      <c r="A108" s="84"/>
      <c r="B108" s="84"/>
      <c r="C108" s="84"/>
      <c r="D108" s="92"/>
      <c r="E108" s="92"/>
      <c r="F108" s="92"/>
      <c r="G108" s="92"/>
      <c r="H108" s="100"/>
      <c r="I108" s="101"/>
      <c r="J108" s="84"/>
      <c r="K108" s="84"/>
      <c r="L108" s="84"/>
      <c r="M108" s="84"/>
      <c r="N108" s="84"/>
      <c r="O108" s="84"/>
    </row>
    <row r="109" spans="1:15">
      <c r="A109" s="84"/>
      <c r="B109" s="84"/>
      <c r="C109" s="84"/>
      <c r="D109" s="92"/>
      <c r="E109" s="92"/>
      <c r="F109" s="92"/>
      <c r="G109" s="92"/>
      <c r="H109" s="100"/>
      <c r="I109" s="101"/>
      <c r="J109" s="84"/>
      <c r="K109" s="84"/>
      <c r="L109" s="84"/>
      <c r="M109" s="84"/>
      <c r="N109" s="84"/>
      <c r="O109" s="84"/>
    </row>
    <row r="110" spans="1:15">
      <c r="A110" s="84"/>
      <c r="B110" s="84"/>
      <c r="C110" s="84"/>
      <c r="D110" s="92"/>
      <c r="E110" s="92"/>
      <c r="F110" s="92"/>
      <c r="G110" s="92"/>
      <c r="H110" s="100"/>
      <c r="I110" s="101"/>
      <c r="J110" s="84"/>
      <c r="K110" s="84"/>
      <c r="L110" s="84"/>
      <c r="M110" s="84"/>
      <c r="N110" s="84"/>
      <c r="O110" s="84"/>
    </row>
    <row r="111" spans="1:15">
      <c r="A111" s="84"/>
      <c r="B111" s="84"/>
      <c r="C111" s="84"/>
      <c r="D111" s="92"/>
      <c r="E111" s="92"/>
      <c r="F111" s="92"/>
      <c r="G111" s="92"/>
      <c r="H111" s="100"/>
      <c r="I111" s="101"/>
      <c r="J111" s="84"/>
      <c r="K111" s="84"/>
      <c r="L111" s="84"/>
      <c r="M111" s="84"/>
      <c r="N111" s="84"/>
      <c r="O111" s="84"/>
    </row>
    <row r="112" spans="1:15">
      <c r="A112" s="84"/>
      <c r="B112" s="84"/>
      <c r="C112" s="84"/>
      <c r="D112" s="92"/>
      <c r="E112" s="92"/>
      <c r="F112" s="92"/>
      <c r="G112" s="92"/>
      <c r="H112" s="100"/>
      <c r="I112" s="84"/>
      <c r="J112" s="84"/>
      <c r="K112" s="84"/>
      <c r="L112" s="84"/>
      <c r="M112" s="84"/>
      <c r="N112" s="84"/>
      <c r="O112" s="84"/>
    </row>
    <row r="113" spans="1:15">
      <c r="A113" s="84"/>
      <c r="B113" s="84"/>
      <c r="C113" s="84"/>
      <c r="D113" s="92"/>
      <c r="E113" s="92"/>
      <c r="F113" s="92"/>
      <c r="G113" s="92"/>
      <c r="H113" s="106"/>
      <c r="I113" s="101"/>
      <c r="J113" s="101"/>
      <c r="K113" s="84"/>
      <c r="L113" s="84"/>
      <c r="M113" s="84"/>
      <c r="N113" s="84"/>
      <c r="O113" s="84"/>
    </row>
    <row r="114" spans="1:15">
      <c r="A114" s="84"/>
      <c r="B114" s="84"/>
      <c r="C114" s="84"/>
      <c r="D114" s="92"/>
      <c r="E114" s="92"/>
      <c r="F114" s="92"/>
      <c r="G114" s="92"/>
      <c r="H114" s="107"/>
      <c r="I114" s="101"/>
      <c r="J114" s="84"/>
      <c r="K114" s="84"/>
      <c r="L114" s="84"/>
      <c r="M114" s="84"/>
      <c r="N114" s="84"/>
      <c r="O114" s="84"/>
    </row>
    <row r="115" spans="1:15">
      <c r="A115" s="84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</row>
    <row r="116" spans="1:15">
      <c r="A116" s="84"/>
      <c r="B116" s="84"/>
      <c r="C116" s="84"/>
      <c r="D116" s="84"/>
      <c r="E116" s="84"/>
      <c r="F116" s="84"/>
      <c r="G116" s="84"/>
      <c r="H116" s="101"/>
      <c r="I116" s="84"/>
      <c r="J116" s="84"/>
      <c r="K116" s="84"/>
      <c r="L116" s="84"/>
      <c r="M116" s="84"/>
      <c r="N116" s="84"/>
      <c r="O116" s="84"/>
    </row>
    <row r="117" spans="1:15">
      <c r="A117" s="84"/>
      <c r="B117" s="84"/>
      <c r="C117" s="84"/>
      <c r="D117" s="108"/>
      <c r="E117" s="108"/>
      <c r="F117" s="108"/>
      <c r="G117" s="108"/>
      <c r="H117" s="101"/>
      <c r="I117" s="84"/>
      <c r="J117" s="84"/>
      <c r="K117" s="84"/>
      <c r="L117" s="84"/>
      <c r="M117" s="84"/>
      <c r="N117" s="84"/>
      <c r="O117" s="84"/>
    </row>
    <row r="118" spans="1:15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</row>
    <row r="119" spans="1:15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</row>
    <row r="120" spans="1:15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</row>
    <row r="121" spans="1:15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</row>
    <row r="122" spans="1:15">
      <c r="A122" s="84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</row>
    <row r="123" spans="1:15">
      <c r="A123" s="84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</row>
    <row r="124" spans="1:15">
      <c r="A124" s="84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</row>
    <row r="125" spans="1:15">
      <c r="A125" s="84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</row>
    <row r="126" spans="1:15">
      <c r="A126" s="84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</row>
    <row r="127" spans="1:15">
      <c r="A127" s="84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</row>
  </sheetData>
  <mergeCells count="1">
    <mergeCell ref="AW1:BK1"/>
  </mergeCells>
  <phoneticPr fontId="3" type="noConversion"/>
  <hyperlinks>
    <hyperlink ref="R12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1"/>
  <sheetViews>
    <sheetView tabSelected="1" workbookViewId="0">
      <selection activeCell="K28" sqref="K28"/>
    </sheetView>
  </sheetViews>
  <sheetFormatPr baseColWidth="10" defaultRowHeight="15"/>
  <cols>
    <col min="1" max="1" width="14.42578125" customWidth="1"/>
    <col min="2" max="2" width="10.42578125" customWidth="1"/>
    <col min="3" max="3" width="10.140625" customWidth="1"/>
    <col min="4" max="4" width="5.7109375" customWidth="1"/>
    <col min="5" max="5" width="9.7109375" customWidth="1"/>
    <col min="6" max="6" width="9" customWidth="1"/>
    <col min="7" max="7" width="11.28515625" customWidth="1"/>
    <col min="8" max="8" width="2.7109375" customWidth="1"/>
    <col min="9" max="9" width="14.5703125" customWidth="1"/>
    <col min="10" max="10" width="14.85546875" customWidth="1"/>
    <col min="11" max="11" width="13.42578125" customWidth="1"/>
    <col min="12" max="12" width="12.7109375" customWidth="1"/>
    <col min="13" max="13" width="10.140625" customWidth="1"/>
  </cols>
  <sheetData>
    <row r="1" spans="1:13" ht="15.75" thickBot="1">
      <c r="A1" s="79">
        <v>40523</v>
      </c>
      <c r="B1" s="1"/>
      <c r="C1" s="1"/>
      <c r="D1" s="1"/>
      <c r="E1" s="1"/>
      <c r="F1" s="1"/>
      <c r="G1" s="6"/>
      <c r="H1" s="16"/>
      <c r="I1" s="130" t="s">
        <v>2</v>
      </c>
      <c r="J1" s="130"/>
      <c r="K1" s="130"/>
      <c r="L1" s="130"/>
      <c r="M1" s="131"/>
    </row>
    <row r="2" spans="1:13" ht="30.75" thickBot="1">
      <c r="A2" s="3" t="s">
        <v>8</v>
      </c>
      <c r="B2" s="117" t="s">
        <v>19</v>
      </c>
      <c r="C2" s="116"/>
      <c r="D2" s="3" t="s">
        <v>13</v>
      </c>
      <c r="E2" s="3" t="s">
        <v>7</v>
      </c>
      <c r="F2" s="4" t="s">
        <v>17</v>
      </c>
      <c r="G2" s="5" t="s">
        <v>6</v>
      </c>
      <c r="H2" s="18"/>
      <c r="I2" s="5" t="s">
        <v>15</v>
      </c>
      <c r="J2" s="5" t="s">
        <v>0</v>
      </c>
      <c r="K2" s="5" t="s">
        <v>16</v>
      </c>
      <c r="L2" s="5" t="s">
        <v>1</v>
      </c>
      <c r="M2" s="7"/>
    </row>
    <row r="3" spans="1:13" ht="15.75" thickBot="1">
      <c r="A3" s="116" t="s">
        <v>15</v>
      </c>
      <c r="B3" s="3" t="s">
        <v>11</v>
      </c>
      <c r="C3" s="22">
        <v>3783637</v>
      </c>
      <c r="D3" s="3"/>
      <c r="E3" s="124"/>
      <c r="F3" s="128"/>
      <c r="G3" s="120">
        <f>E3*F3</f>
        <v>0</v>
      </c>
      <c r="H3" s="17"/>
      <c r="I3" s="118">
        <v>4892</v>
      </c>
      <c r="J3" s="118">
        <v>8938</v>
      </c>
      <c r="K3" s="118">
        <v>2782</v>
      </c>
      <c r="L3" s="118">
        <v>20320</v>
      </c>
      <c r="M3" s="116" t="s">
        <v>3</v>
      </c>
    </row>
    <row r="4" spans="1:13" ht="15.75" thickBot="1">
      <c r="A4" s="116"/>
      <c r="B4" s="3" t="s">
        <v>12</v>
      </c>
      <c r="C4" s="62">
        <f>F3+C3</f>
        <v>3783637</v>
      </c>
      <c r="D4" s="3"/>
      <c r="E4" s="125"/>
      <c r="F4" s="128"/>
      <c r="G4" s="121"/>
      <c r="H4" s="17"/>
      <c r="I4" s="119"/>
      <c r="J4" s="119"/>
      <c r="K4" s="119"/>
      <c r="L4" s="119"/>
      <c r="M4" s="116"/>
    </row>
    <row r="5" spans="1:13" ht="15.75" thickBot="1">
      <c r="A5" s="124" t="s">
        <v>0</v>
      </c>
      <c r="B5" s="3" t="s">
        <v>11</v>
      </c>
      <c r="C5" s="22">
        <v>2736720</v>
      </c>
      <c r="D5" s="3"/>
      <c r="E5" s="124"/>
      <c r="F5" s="128"/>
      <c r="G5" s="120">
        <f>E5*F5</f>
        <v>0</v>
      </c>
      <c r="H5" s="17"/>
      <c r="I5" s="118"/>
      <c r="J5" s="118"/>
      <c r="K5" s="118"/>
      <c r="L5" s="118"/>
      <c r="M5" s="116" t="s">
        <v>4</v>
      </c>
    </row>
    <row r="6" spans="1:13" ht="15.75" thickBot="1">
      <c r="A6" s="125"/>
      <c r="B6" s="3" t="s">
        <v>12</v>
      </c>
      <c r="C6" s="62">
        <f>F5+C5</f>
        <v>2736720</v>
      </c>
      <c r="D6" s="3"/>
      <c r="E6" s="125"/>
      <c r="F6" s="128"/>
      <c r="G6" s="121"/>
      <c r="H6" s="17"/>
      <c r="I6" s="119"/>
      <c r="J6" s="119"/>
      <c r="K6" s="119"/>
      <c r="L6" s="119"/>
      <c r="M6" s="116"/>
    </row>
    <row r="7" spans="1:13" ht="15.75" customHeight="1" thickBot="1">
      <c r="A7" s="116" t="s">
        <v>16</v>
      </c>
      <c r="B7" s="3" t="s">
        <v>11</v>
      </c>
      <c r="C7" s="22">
        <v>6367283</v>
      </c>
      <c r="D7" s="3"/>
      <c r="E7" s="124"/>
      <c r="F7" s="128"/>
      <c r="G7" s="120">
        <f>E7*F7</f>
        <v>0</v>
      </c>
      <c r="H7" s="17"/>
      <c r="I7" s="122">
        <f>F3</f>
        <v>0</v>
      </c>
      <c r="J7" s="122">
        <f>F5</f>
        <v>0</v>
      </c>
      <c r="K7" s="122">
        <f>F7</f>
        <v>0</v>
      </c>
      <c r="L7" s="122">
        <f>F9</f>
        <v>0</v>
      </c>
      <c r="M7" s="117" t="s">
        <v>20</v>
      </c>
    </row>
    <row r="8" spans="1:13" ht="15.75" thickBot="1">
      <c r="A8" s="116"/>
      <c r="B8" s="3" t="s">
        <v>12</v>
      </c>
      <c r="C8" s="62">
        <f>F7+C7</f>
        <v>6367283</v>
      </c>
      <c r="D8" s="3"/>
      <c r="E8" s="125"/>
      <c r="F8" s="128"/>
      <c r="G8" s="121"/>
      <c r="H8" s="17"/>
      <c r="I8" s="123"/>
      <c r="J8" s="123"/>
      <c r="K8" s="123"/>
      <c r="L8" s="123"/>
      <c r="M8" s="116"/>
    </row>
    <row r="9" spans="1:13" ht="15.75" thickBot="1">
      <c r="A9" s="116" t="s">
        <v>18</v>
      </c>
      <c r="B9" s="3" t="s">
        <v>11</v>
      </c>
      <c r="C9" s="22">
        <v>14803253</v>
      </c>
      <c r="D9" s="3"/>
      <c r="E9" s="124"/>
      <c r="F9" s="128"/>
      <c r="G9" s="120">
        <f>E9*F9</f>
        <v>0</v>
      </c>
      <c r="H9" s="17"/>
      <c r="I9" s="122">
        <f>I3+I5-I7</f>
        <v>4892</v>
      </c>
      <c r="J9" s="122">
        <f>J3+J5-J7</f>
        <v>8938</v>
      </c>
      <c r="K9" s="122">
        <f>K3+K5-K7</f>
        <v>2782</v>
      </c>
      <c r="L9" s="122">
        <f>L3+L5-L7</f>
        <v>20320</v>
      </c>
      <c r="M9" s="116" t="s">
        <v>5</v>
      </c>
    </row>
    <row r="10" spans="1:13" ht="15.75" thickBot="1">
      <c r="A10" s="116"/>
      <c r="B10" s="3" t="s">
        <v>12</v>
      </c>
      <c r="C10" s="62">
        <f>F9+C9</f>
        <v>14803253</v>
      </c>
      <c r="D10" s="3"/>
      <c r="E10" s="125"/>
      <c r="F10" s="128"/>
      <c r="G10" s="121"/>
      <c r="H10" s="17"/>
      <c r="I10" s="123"/>
      <c r="J10" s="123"/>
      <c r="K10" s="123"/>
      <c r="L10" s="123"/>
      <c r="M10" s="116"/>
    </row>
    <row r="11" spans="1:13" ht="15.75" thickBot="1">
      <c r="C11" s="126" t="s">
        <v>21</v>
      </c>
      <c r="D11" s="126"/>
      <c r="E11" s="126"/>
      <c r="F11" s="126"/>
      <c r="G11" s="63">
        <f>G3+G5+G7+G9</f>
        <v>0</v>
      </c>
      <c r="H11" s="13"/>
    </row>
    <row r="12" spans="1:13" ht="15.75" customHeight="1" thickBot="1">
      <c r="C12" s="127" t="s">
        <v>9</v>
      </c>
      <c r="D12" s="127"/>
      <c r="E12" s="127"/>
      <c r="F12" s="127"/>
      <c r="G12" s="19"/>
      <c r="H12" s="14"/>
      <c r="I12" s="135" t="s">
        <v>39</v>
      </c>
      <c r="J12" s="135"/>
      <c r="K12" s="135"/>
      <c r="L12" s="135"/>
      <c r="M12" s="135"/>
    </row>
    <row r="13" spans="1:13" ht="15.75" customHeight="1" thickBot="1">
      <c r="A13" s="10" t="s">
        <v>32</v>
      </c>
      <c r="C13" s="127" t="s">
        <v>22</v>
      </c>
      <c r="D13" s="127"/>
      <c r="E13" s="127"/>
      <c r="F13" s="127"/>
      <c r="G13" s="64">
        <f>G11+G12</f>
        <v>0</v>
      </c>
      <c r="H13" s="13"/>
      <c r="J13" s="5" t="s">
        <v>15</v>
      </c>
      <c r="K13" s="5" t="s">
        <v>0</v>
      </c>
      <c r="L13" s="5" t="s">
        <v>16</v>
      </c>
      <c r="M13" s="5" t="s">
        <v>1</v>
      </c>
    </row>
    <row r="14" spans="1:13" ht="15.75" thickBot="1">
      <c r="A14" s="20">
        <v>89758</v>
      </c>
      <c r="C14" s="8"/>
      <c r="D14" s="8"/>
      <c r="E14" s="129"/>
      <c r="F14" s="129"/>
      <c r="G14" s="8"/>
      <c r="H14" s="2"/>
      <c r="I14" t="s">
        <v>40</v>
      </c>
      <c r="J14" s="65">
        <f>I9</f>
        <v>4892</v>
      </c>
      <c r="K14" s="65">
        <f>J9</f>
        <v>8938</v>
      </c>
      <c r="L14" s="65">
        <f>K9</f>
        <v>2782</v>
      </c>
      <c r="M14" s="65">
        <f>L9</f>
        <v>20320</v>
      </c>
    </row>
    <row r="15" spans="1:13" ht="15.75" thickBot="1">
      <c r="C15" s="116" t="s">
        <v>23</v>
      </c>
      <c r="D15" s="116"/>
      <c r="E15" s="116"/>
      <c r="F15" s="116"/>
      <c r="G15" s="12"/>
      <c r="H15" s="2"/>
      <c r="I15" t="s">
        <v>41</v>
      </c>
      <c r="J15">
        <v>1200</v>
      </c>
      <c r="K15">
        <v>600</v>
      </c>
      <c r="L15">
        <v>300</v>
      </c>
      <c r="M15">
        <v>7000</v>
      </c>
    </row>
    <row r="16" spans="1:13" ht="15.75" customHeight="1" thickBot="1">
      <c r="A16" s="132" t="s">
        <v>34</v>
      </c>
      <c r="C16" s="116" t="s">
        <v>24</v>
      </c>
      <c r="D16" s="116"/>
      <c r="E16" s="116"/>
      <c r="F16" s="116"/>
      <c r="G16" s="11"/>
      <c r="H16" s="15"/>
      <c r="I16" s="66">
        <f ca="1">TODAY()</f>
        <v>40523</v>
      </c>
      <c r="J16" s="65">
        <f>J14-J15</f>
        <v>3692</v>
      </c>
      <c r="K16" s="65">
        <f>K14-K15</f>
        <v>8338</v>
      </c>
      <c r="L16" s="65">
        <f>L14-L15</f>
        <v>2482</v>
      </c>
      <c r="M16" s="65">
        <f>M14-M15</f>
        <v>13320</v>
      </c>
    </row>
    <row r="17" spans="1:13" ht="15.75" thickBot="1">
      <c r="A17" s="133"/>
      <c r="C17" s="116" t="s">
        <v>25</v>
      </c>
      <c r="D17" s="116"/>
      <c r="E17" s="116"/>
      <c r="F17" s="116"/>
      <c r="G17" s="11"/>
      <c r="H17" s="15"/>
      <c r="I17" t="s">
        <v>42</v>
      </c>
      <c r="J17">
        <v>1200</v>
      </c>
      <c r="K17">
        <v>600</v>
      </c>
      <c r="L17">
        <v>300</v>
      </c>
      <c r="M17">
        <v>7000</v>
      </c>
    </row>
    <row r="18" spans="1:13" ht="15.75" thickBot="1">
      <c r="A18" s="67">
        <f>F3+F5+F7+F9</f>
        <v>0</v>
      </c>
      <c r="C18" s="116" t="s">
        <v>37</v>
      </c>
      <c r="D18" s="116"/>
      <c r="E18" s="116"/>
      <c r="F18" s="116"/>
      <c r="G18" s="11"/>
      <c r="H18" s="15"/>
      <c r="I18" s="66">
        <f ca="1">DAY(I16)+1</f>
        <v>12</v>
      </c>
      <c r="J18" s="65">
        <f>J16-J17</f>
        <v>2492</v>
      </c>
      <c r="K18" s="65">
        <f>K16-K17</f>
        <v>7738</v>
      </c>
      <c r="L18" s="65">
        <f>L16-L17</f>
        <v>2182</v>
      </c>
      <c r="M18" s="65">
        <f>M16-M17</f>
        <v>6320</v>
      </c>
    </row>
    <row r="19" spans="1:13" ht="15.75" thickBot="1">
      <c r="C19" s="116" t="s">
        <v>26</v>
      </c>
      <c r="D19" s="116"/>
      <c r="E19" s="116"/>
      <c r="F19" s="116"/>
      <c r="G19" s="11"/>
      <c r="H19" s="15"/>
    </row>
    <row r="20" spans="1:13" ht="15.75" thickBot="1">
      <c r="A20" s="9" t="s">
        <v>33</v>
      </c>
      <c r="C20" s="116" t="s">
        <v>10</v>
      </c>
      <c r="D20" s="116"/>
      <c r="E20" s="116"/>
      <c r="F20" s="116"/>
      <c r="G20" s="11"/>
      <c r="H20" s="15"/>
    </row>
    <row r="21" spans="1:13" ht="15.75" thickBot="1">
      <c r="A21" s="68">
        <f>A14+A18</f>
        <v>89758</v>
      </c>
      <c r="C21" s="116" t="s">
        <v>27</v>
      </c>
      <c r="D21" s="116"/>
      <c r="E21" s="116"/>
      <c r="F21" s="116"/>
      <c r="G21" s="11"/>
      <c r="H21" s="15"/>
    </row>
    <row r="22" spans="1:13" ht="15.75" thickBot="1">
      <c r="C22" s="116" t="s">
        <v>28</v>
      </c>
      <c r="D22" s="116"/>
      <c r="E22" s="116"/>
      <c r="F22" s="116"/>
      <c r="G22" s="11"/>
      <c r="H22" s="15"/>
    </row>
    <row r="23" spans="1:13" ht="15.75" thickBot="1">
      <c r="C23" s="116" t="s">
        <v>30</v>
      </c>
      <c r="D23" s="116"/>
      <c r="E23" s="116"/>
      <c r="F23" s="116"/>
      <c r="G23" s="11"/>
      <c r="H23" s="15"/>
    </row>
    <row r="24" spans="1:13" ht="15.75" thickBot="1">
      <c r="C24" s="116" t="s">
        <v>29</v>
      </c>
      <c r="D24" s="116"/>
      <c r="E24" s="116"/>
      <c r="F24" s="116"/>
      <c r="G24" s="11"/>
      <c r="H24" s="15"/>
    </row>
    <row r="25" spans="1:13" ht="15.75" thickBot="1">
      <c r="C25" s="116" t="s">
        <v>35</v>
      </c>
      <c r="D25" s="116"/>
      <c r="E25" s="116"/>
      <c r="F25" s="116"/>
      <c r="G25" s="11"/>
      <c r="H25" s="15"/>
      <c r="I25" t="s">
        <v>43</v>
      </c>
    </row>
    <row r="26" spans="1:13" ht="15.75" thickBot="1">
      <c r="C26" s="134" t="s">
        <v>36</v>
      </c>
      <c r="D26" s="130"/>
      <c r="E26" s="130"/>
      <c r="F26" s="131"/>
      <c r="G26" s="21"/>
      <c r="H26" s="2"/>
    </row>
    <row r="27" spans="1:13" ht="15.75" thickBot="1">
      <c r="C27" s="116" t="s">
        <v>31</v>
      </c>
      <c r="D27" s="116"/>
      <c r="E27" s="116"/>
      <c r="F27" s="116"/>
      <c r="G27" s="69">
        <f>G16+G17+G18+G19+G20+G21+G22+G23+G24+G25+G30+G31-G26</f>
        <v>0</v>
      </c>
      <c r="H27" s="15"/>
      <c r="I27" s="78"/>
    </row>
    <row r="28" spans="1:13" ht="15.75" thickBot="1">
      <c r="C28" s="116" t="s">
        <v>14</v>
      </c>
      <c r="D28" s="116"/>
      <c r="E28" s="116"/>
      <c r="F28" s="116"/>
      <c r="G28" s="70">
        <f>G27-G13</f>
        <v>0</v>
      </c>
      <c r="H28" s="15"/>
    </row>
    <row r="30" spans="1:13">
      <c r="E30" t="s">
        <v>44</v>
      </c>
      <c r="G30" s="24"/>
    </row>
    <row r="31" spans="1:13">
      <c r="C31" s="135" t="s">
        <v>38</v>
      </c>
      <c r="D31" s="135"/>
      <c r="E31" s="135"/>
      <c r="F31" s="135"/>
      <c r="G31" s="24"/>
    </row>
  </sheetData>
  <mergeCells count="59">
    <mergeCell ref="C31:F31"/>
    <mergeCell ref="I12:M12"/>
    <mergeCell ref="K7:K8"/>
    <mergeCell ref="L7:L8"/>
    <mergeCell ref="I9:I10"/>
    <mergeCell ref="J9:J10"/>
    <mergeCell ref="K9:K10"/>
    <mergeCell ref="L9:L10"/>
    <mergeCell ref="J7:J8"/>
    <mergeCell ref="C15:F15"/>
    <mergeCell ref="F3:F4"/>
    <mergeCell ref="C24:F24"/>
    <mergeCell ref="C25:F25"/>
    <mergeCell ref="C27:F27"/>
    <mergeCell ref="C28:F28"/>
    <mergeCell ref="C26:F26"/>
    <mergeCell ref="F9:F10"/>
    <mergeCell ref="E14:F14"/>
    <mergeCell ref="C17:F17"/>
    <mergeCell ref="C18:F18"/>
    <mergeCell ref="I1:M1"/>
    <mergeCell ref="A16:A17"/>
    <mergeCell ref="E3:E4"/>
    <mergeCell ref="E5:E6"/>
    <mergeCell ref="E7:E8"/>
    <mergeCell ref="E9:E10"/>
    <mergeCell ref="M3:M4"/>
    <mergeCell ref="M5:M6"/>
    <mergeCell ref="M7:M8"/>
    <mergeCell ref="M9:M10"/>
    <mergeCell ref="A5:A6"/>
    <mergeCell ref="C11:F11"/>
    <mergeCell ref="A9:A10"/>
    <mergeCell ref="A7:A8"/>
    <mergeCell ref="F5:F6"/>
    <mergeCell ref="F7:F8"/>
    <mergeCell ref="I7:I8"/>
    <mergeCell ref="K3:K4"/>
    <mergeCell ref="G9:G10"/>
    <mergeCell ref="I5:I6"/>
    <mergeCell ref="G7:G8"/>
    <mergeCell ref="G5:G6"/>
    <mergeCell ref="J3:J4"/>
    <mergeCell ref="L3:L4"/>
    <mergeCell ref="L5:L6"/>
    <mergeCell ref="K5:K6"/>
    <mergeCell ref="J5:J6"/>
    <mergeCell ref="G3:G4"/>
    <mergeCell ref="I3:I4"/>
    <mergeCell ref="C23:F23"/>
    <mergeCell ref="C21:F21"/>
    <mergeCell ref="C16:F16"/>
    <mergeCell ref="C19:F19"/>
    <mergeCell ref="A3:A4"/>
    <mergeCell ref="B2:C2"/>
    <mergeCell ref="C20:F20"/>
    <mergeCell ref="C22:F22"/>
    <mergeCell ref="C12:F12"/>
    <mergeCell ref="C13:F13"/>
  </mergeCells>
  <phoneticPr fontId="3" type="noConversion"/>
  <pageMargins left="0.25" right="0.25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Saisie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Drone</dc:creator>
  <cp:lastModifiedBy>Zombai</cp:lastModifiedBy>
  <cp:lastPrinted>2010-12-11T07:17:25Z</cp:lastPrinted>
  <dcterms:created xsi:type="dcterms:W3CDTF">2010-11-26T15:43:18Z</dcterms:created>
  <dcterms:modified xsi:type="dcterms:W3CDTF">2010-12-11T20:09:39Z</dcterms:modified>
</cp:coreProperties>
</file>