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workbookProtection workbookPassword="CD86" lockStructure="1"/>
  <bookViews>
    <workbookView xWindow="13020" yWindow="240" windowWidth="7470" windowHeight="8190" tabRatio="719" activeTab="6"/>
  </bookViews>
  <sheets>
    <sheet name="cursus interne" sheetId="1" r:id="rId1"/>
    <sheet name="Premiers recours Urgences" sheetId="2" r:id="rId2"/>
    <sheet name="Communication Centrée Patient " sheetId="3" r:id="rId3"/>
    <sheet name="Approche Globale Complexité" sheetId="4" r:id="rId4"/>
    <sheet name="Continuité suivi Coordination" sheetId="5" r:id="rId5"/>
    <sheet name="Education Prévention" sheetId="6" r:id="rId6"/>
    <sheet name="Professionalisme" sheetId="7" r:id="rId7"/>
    <sheet name="Synthèse" sheetId="8" r:id="rId8"/>
  </sheets>
  <definedNames>
    <definedName name="choix" localSheetId="7">Synthèse!$I$1:$I$2</definedName>
    <definedName name="Z_66AA1ADE_A59E_4886_A789_FE9A38EF853F_.wvu.Cols" localSheetId="3" hidden="1">'Approche Globale Complexité'!$J:$J,'Approche Globale Complexité'!$L:$L,'Approche Globale Complexité'!$N:$N</definedName>
    <definedName name="Z_66AA1ADE_A59E_4886_A789_FE9A38EF853F_.wvu.Cols" localSheetId="2" hidden="1">'Communication Centrée Patient '!$J:$J,'Communication Centrée Patient '!$L:$L,'Communication Centrée Patient '!$N:$N</definedName>
    <definedName name="Z_66AA1ADE_A59E_4886_A789_FE9A38EF853F_.wvu.Cols" localSheetId="4" hidden="1">'Continuité suivi Coordination'!$J:$J,'Continuité suivi Coordination'!$L:$L,'Continuité suivi Coordination'!$N:$N</definedName>
    <definedName name="Z_66AA1ADE_A59E_4886_A789_FE9A38EF853F_.wvu.Cols" localSheetId="5" hidden="1">'Education Prévention'!$J:$J,'Education Prévention'!$L:$L,'Education Prévention'!$N:$N</definedName>
    <definedName name="Z_66AA1ADE_A59E_4886_A789_FE9A38EF853F_.wvu.Cols" localSheetId="1" hidden="1">'Premiers recours Urgences'!$J:$J,'Premiers recours Urgences'!$L:$L,'Premiers recours Urgences'!$N:$N</definedName>
    <definedName name="Z_66AA1ADE_A59E_4886_A789_FE9A38EF853F_.wvu.Cols" localSheetId="6" hidden="1">Professionalisme!$J:$J,Professionalisme!$L:$L,Professionalisme!$N:$N</definedName>
    <definedName name="Z_66AA1ADE_A59E_4886_A789_FE9A38EF853F_.wvu.Rows" localSheetId="3" hidden="1">'Approche Globale Complexité'!#REF!,'Approche Globale Complexité'!#REF!,'Approche Globale Complexité'!#REF!,'Approche Globale Complexité'!#REF!</definedName>
    <definedName name="Z_66AA1ADE_A59E_4886_A789_FE9A38EF853F_.wvu.Rows" localSheetId="2" hidden="1">'Communication Centrée Patient '!#REF!,'Communication Centrée Patient '!#REF!,'Communication Centrée Patient '!#REF!,'Communication Centrée Patient '!$46:$47</definedName>
    <definedName name="Z_66AA1ADE_A59E_4886_A789_FE9A38EF853F_.wvu.Rows" localSheetId="4" hidden="1">'Continuité suivi Coordination'!#REF!,'Continuité suivi Coordination'!#REF!,'Continuité suivi Coordination'!#REF!,'Continuité suivi Coordination'!#REF!</definedName>
    <definedName name="Z_66AA1ADE_A59E_4886_A789_FE9A38EF853F_.wvu.Rows" localSheetId="5" hidden="1">'Education Prévention'!#REF!,'Education Prévention'!#REF!,'Education Prévention'!#REF!</definedName>
    <definedName name="Z_66AA1ADE_A59E_4886_A789_FE9A38EF853F_.wvu.Rows" localSheetId="1" hidden="1">'Premiers recours Urgences'!#REF!,'Premiers recours Urgences'!#REF!,'Premiers recours Urgences'!#REF!,'Premiers recours Urgences'!$40:$41</definedName>
    <definedName name="Z_66AA1ADE_A59E_4886_A789_FE9A38EF853F_.wvu.Rows" localSheetId="6" hidden="1">Professionalisme!#REF!,Professionalisme!#REF!,Professionalisme!#REF!,Professionalisme!#REF!</definedName>
  </definedNames>
  <calcPr calcId="145621"/>
  <customWorkbookViews>
    <customWorkbookView name="Pascal Boulet - Affichage personnalisé" guid="{66AA1ADE-A59E-4886-A789-FE9A38EF853F}" mergeInterval="0" personalView="1" maximized="1" windowWidth="1362" windowHeight="562" tabRatio="921" activeSheetId="1"/>
  </customWorkbookViews>
</workbook>
</file>

<file path=xl/calcChain.xml><?xml version="1.0" encoding="utf-8"?>
<calcChain xmlns="http://schemas.openxmlformats.org/spreadsheetml/2006/main">
  <c r="N5" i="7" l="1"/>
  <c r="N4" i="7"/>
  <c r="N3" i="7"/>
  <c r="N2" i="7"/>
  <c r="L5" i="7"/>
  <c r="L4" i="7"/>
  <c r="L3" i="7"/>
  <c r="L2" i="7"/>
  <c r="J5" i="7"/>
  <c r="J4" i="7"/>
  <c r="J3" i="7"/>
  <c r="J2" i="7"/>
  <c r="N4" i="6"/>
  <c r="N3" i="6"/>
  <c r="N2" i="6"/>
  <c r="L4" i="6"/>
  <c r="L3" i="6"/>
  <c r="L2" i="6"/>
  <c r="J4" i="6"/>
  <c r="J3" i="6"/>
  <c r="J2" i="6"/>
  <c r="N5" i="5"/>
  <c r="N4" i="5"/>
  <c r="N3" i="5"/>
  <c r="N2" i="5"/>
  <c r="L5" i="5"/>
  <c r="L4" i="5"/>
  <c r="L3" i="5"/>
  <c r="L2" i="5"/>
  <c r="J5" i="5"/>
  <c r="J4" i="5"/>
  <c r="J3" i="5"/>
  <c r="J2" i="5"/>
  <c r="N5" i="4"/>
  <c r="N4" i="4"/>
  <c r="N3" i="4"/>
  <c r="N2" i="4"/>
  <c r="L5" i="4"/>
  <c r="L4" i="4"/>
  <c r="L3" i="4"/>
  <c r="L2" i="4"/>
  <c r="J5" i="4"/>
  <c r="J4" i="4"/>
  <c r="J3" i="4"/>
  <c r="J2" i="4"/>
  <c r="N5" i="3"/>
  <c r="N4" i="3"/>
  <c r="N3" i="3"/>
  <c r="N2" i="3"/>
  <c r="L5" i="3"/>
  <c r="L4" i="3"/>
  <c r="L3" i="3"/>
  <c r="L2" i="3"/>
  <c r="J5" i="3"/>
  <c r="J4" i="3"/>
  <c r="J3" i="3"/>
  <c r="J2" i="3"/>
  <c r="N4" i="2"/>
  <c r="N5" i="2" l="1"/>
  <c r="N3" i="2"/>
  <c r="N2" i="2"/>
  <c r="L5" i="2"/>
  <c r="L4" i="2"/>
  <c r="L3" i="2"/>
  <c r="L2" i="2"/>
  <c r="J5" i="2"/>
  <c r="J4" i="2"/>
  <c r="J3" i="2"/>
  <c r="J2" i="2"/>
  <c r="K2" i="1" l="1"/>
  <c r="K1" i="1"/>
  <c r="O5" i="7" l="1"/>
  <c r="E24" i="8" s="1"/>
  <c r="M5" i="7"/>
  <c r="D24" i="8" s="1"/>
  <c r="K5" i="7"/>
  <c r="C24" i="8" s="1"/>
  <c r="O4" i="7"/>
  <c r="E23" i="8" s="1"/>
  <c r="M4" i="7"/>
  <c r="D23" i="8" s="1"/>
  <c r="K4" i="7"/>
  <c r="C23" i="8" s="1"/>
  <c r="O3" i="7"/>
  <c r="E22" i="8" s="1"/>
  <c r="M3" i="7"/>
  <c r="D22" i="8" s="1"/>
  <c r="K3" i="7"/>
  <c r="C22" i="8" s="1"/>
  <c r="O2" i="7"/>
  <c r="E21" i="8" s="1"/>
  <c r="M2" i="7"/>
  <c r="D21" i="8" s="1"/>
  <c r="K2" i="7"/>
  <c r="C21" i="8" s="1"/>
  <c r="O4" i="6"/>
  <c r="E20" i="8" s="1"/>
  <c r="M4" i="6"/>
  <c r="D20" i="8" s="1"/>
  <c r="K4" i="6"/>
  <c r="C20" i="8" s="1"/>
  <c r="O3" i="6"/>
  <c r="E19" i="8" s="1"/>
  <c r="M3" i="6"/>
  <c r="D19" i="8" s="1"/>
  <c r="K3" i="6"/>
  <c r="C19" i="8" s="1"/>
  <c r="O2" i="6"/>
  <c r="E18" i="8" s="1"/>
  <c r="M2" i="6"/>
  <c r="D18" i="8" s="1"/>
  <c r="K2" i="6"/>
  <c r="C18" i="8" s="1"/>
  <c r="O5" i="5"/>
  <c r="E17" i="8" s="1"/>
  <c r="M5" i="5"/>
  <c r="D17" i="8" s="1"/>
  <c r="K5" i="5"/>
  <c r="C17" i="8" s="1"/>
  <c r="O4" i="5"/>
  <c r="E16" i="8" s="1"/>
  <c r="M4" i="5"/>
  <c r="D16" i="8" s="1"/>
  <c r="K4" i="5"/>
  <c r="C16" i="8" s="1"/>
  <c r="O3" i="5"/>
  <c r="E15" i="8" s="1"/>
  <c r="M3" i="5"/>
  <c r="D15" i="8" s="1"/>
  <c r="K3" i="5"/>
  <c r="C15" i="8" s="1"/>
  <c r="O2" i="5"/>
  <c r="E14" i="8" s="1"/>
  <c r="M2" i="5"/>
  <c r="D14" i="8" s="1"/>
  <c r="K2" i="5"/>
  <c r="C14" i="8" s="1"/>
  <c r="O5" i="4"/>
  <c r="E13" i="8" s="1"/>
  <c r="M5" i="4"/>
  <c r="D13" i="8" s="1"/>
  <c r="K5" i="4"/>
  <c r="C13" i="8" s="1"/>
  <c r="O4" i="4"/>
  <c r="E12" i="8" s="1"/>
  <c r="M4" i="4"/>
  <c r="D12" i="8" s="1"/>
  <c r="K4" i="4"/>
  <c r="C12" i="8" s="1"/>
  <c r="O3" i="4"/>
  <c r="E11" i="8" s="1"/>
  <c r="M3" i="4"/>
  <c r="D11" i="8" s="1"/>
  <c r="K3" i="4"/>
  <c r="C11" i="8" s="1"/>
  <c r="O2" i="4" l="1"/>
  <c r="E10" i="8" s="1"/>
  <c r="M2" i="4"/>
  <c r="D10" i="8" s="1"/>
  <c r="K2" i="4"/>
  <c r="C10" i="8" s="1"/>
  <c r="O5" i="3"/>
  <c r="E9" i="8" s="1"/>
  <c r="M5" i="3"/>
  <c r="D9" i="8" s="1"/>
  <c r="K5" i="3"/>
  <c r="C9" i="8" s="1"/>
  <c r="C46" i="3"/>
  <c r="O4" i="3"/>
  <c r="E8" i="8" s="1"/>
  <c r="M4" i="3"/>
  <c r="D8" i="8" s="1"/>
  <c r="K4" i="3"/>
  <c r="C8" i="8" s="1"/>
  <c r="O3" i="3"/>
  <c r="E7" i="8" s="1"/>
  <c r="M3" i="3"/>
  <c r="D7" i="8" s="1"/>
  <c r="K3" i="3"/>
  <c r="C7" i="8" s="1"/>
  <c r="O2" i="3"/>
  <c r="E6" i="8" s="1"/>
  <c r="M2" i="3"/>
  <c r="D6" i="8" s="1"/>
  <c r="K2" i="3"/>
  <c r="C6" i="8" s="1"/>
  <c r="M5" i="2" l="1"/>
  <c r="D5" i="8" s="1"/>
  <c r="O5" i="2"/>
  <c r="E5" i="8" s="1"/>
  <c r="K5" i="2"/>
  <c r="C5" i="8" s="1"/>
  <c r="C40" i="2"/>
  <c r="O4" i="2"/>
  <c r="E4" i="8" s="1"/>
  <c r="M4" i="2"/>
  <c r="D4" i="8" s="1"/>
  <c r="K4" i="2"/>
  <c r="C4" i="8" s="1"/>
  <c r="O3" i="2"/>
  <c r="E3" i="8" s="1"/>
  <c r="M3" i="2"/>
  <c r="D3" i="8" s="1"/>
  <c r="K3" i="2"/>
  <c r="C3" i="8" s="1"/>
  <c r="O2" i="2"/>
  <c r="E2" i="8" s="1"/>
  <c r="M2" i="2"/>
  <c r="D2" i="8" s="1"/>
  <c r="K2" i="2" l="1"/>
  <c r="C2" i="8" s="1"/>
  <c r="E46" i="3" l="1"/>
  <c r="E40" i="2"/>
  <c r="D40" i="2"/>
  <c r="E47" i="3" l="1"/>
  <c r="D46" i="3"/>
  <c r="D47" i="3" s="1"/>
  <c r="C47" i="3"/>
  <c r="E41" i="2" l="1"/>
  <c r="C41" i="2"/>
  <c r="D41" i="2"/>
</calcChain>
</file>

<file path=xl/sharedStrings.xml><?xml version="1.0" encoding="utf-8"?>
<sst xmlns="http://schemas.openxmlformats.org/spreadsheetml/2006/main" count="574" uniqueCount="365">
  <si>
    <t>NIVEAUX</t>
  </si>
  <si>
    <t>BILAN 1</t>
  </si>
  <si>
    <t xml:space="preserve"> BILAN 2</t>
  </si>
  <si>
    <t xml:space="preserve"> BILAN 3</t>
  </si>
  <si>
    <t>NOVICE</t>
  </si>
  <si>
    <t>INTERMEDIAIRE</t>
  </si>
  <si>
    <t>COMPETENT</t>
  </si>
  <si>
    <t>TOTAL sur 10</t>
  </si>
  <si>
    <t>Essaie de décoder les plaintes</t>
  </si>
  <si>
    <t>S’intéresse aux plaintes du patient</t>
  </si>
  <si>
    <t>S’intéresse aux autres problèmes de santé du patient</t>
  </si>
  <si>
    <t>Crée un climat favorable à l’expression des plaintes les plus prévalentes de premier recours par une écoute attentive</t>
  </si>
  <si>
    <t>Diagnostique les urgences vitales</t>
  </si>
  <si>
    <t>Gère les urgences les plus fréquentes en considérant la prévalence et la gravité réelle des situations</t>
  </si>
  <si>
    <t>Gère la gravité ressentie par le patient</t>
  </si>
  <si>
    <t>Prend en compte et intègre dans sa décision les craintes et les représentations des patients</t>
  </si>
  <si>
    <t>Est capable de rassurer le patient sur son état de santé</t>
  </si>
  <si>
    <t>Tient compte des priorités du patient même si elles lui paraissent discutables</t>
  </si>
  <si>
    <t>TOTAL sur 7</t>
  </si>
  <si>
    <t>TOTAL sur 12</t>
  </si>
  <si>
    <t>Evoque les maladies les plus graves sans tenir compte des prévalences dans un contexte de soins</t>
  </si>
  <si>
    <t>Multiplie les examens complémentaires en cas de doute</t>
  </si>
  <si>
    <t xml:space="preserve">A du mal à hiérarchiser les plaintes et essaie de répondre à la majorité des plaintes bio - médicales durant une même consultation avec une démarche centrée maladie   </t>
  </si>
  <si>
    <t>Décide en acceptant une part d’incertitude</t>
  </si>
  <si>
    <t>Prescrit des examens complémentaires après hypothèses diagnostiques tenant compte de la gravité et de la prévalence des pathologies en soins primaires</t>
  </si>
  <si>
    <t>S’initie à reconnaître les stades précoces des maladies et a du mal à envisager les symptômes  bio - médicalement inexpliqués</t>
  </si>
  <si>
    <t>Fait un diagnostic de situation en repérant la demande réelle</t>
  </si>
  <si>
    <t>Résout au mieux les problématiques du patient dans un contexte d’incertitude, en tenant compte des désirs du patient, du dossier médical et du contexte</t>
  </si>
  <si>
    <t xml:space="preserve">Repère la demande réelle, hiérarchise les problèmes en tenant compte de l’agenda du patient et des contraintes liées à la maladie </t>
  </si>
  <si>
    <t>Envisage la possibilité de symptômes bio - médicalement inexpliqués sans avoir la certitude de pouvoir les prendre en charge</t>
  </si>
  <si>
    <t>Perçoit l’intérêt de formations complémentaires surtout dans le bio – médical</t>
  </si>
  <si>
    <t xml:space="preserve">Identifie les situations qu’il estime ne pas pouvoir gérer seul </t>
  </si>
  <si>
    <t>Adresse le patient en fonction des compétences de chacun</t>
  </si>
  <si>
    <t>Fait bénéficier aux patients des compétences d’autres professionnels</t>
  </si>
  <si>
    <t>BILAN 2</t>
  </si>
  <si>
    <t>BILAN 3</t>
  </si>
  <si>
    <t>GESTION DE L'URGENCE</t>
  </si>
  <si>
    <t>MOBILISATION DES RESSOURCES</t>
  </si>
  <si>
    <t>DG DE SITUATION, PREVALENCE, HIERARCHISATION, INCERTITUDE</t>
  </si>
  <si>
    <t>DECRYPTAGE PLAINTE INDIFFERENCIEE</t>
  </si>
  <si>
    <t>Fait face aux plaintes surtout bio-médicales</t>
  </si>
  <si>
    <t>Délègue ou ignore une plainte psycho-sociale</t>
  </si>
  <si>
    <t xml:space="preserve"> BILAN 1</t>
  </si>
  <si>
    <t>Accepte  sans réticences que pour exercer la médecine générale, il va devoir entrer en relation avec le patient</t>
  </si>
  <si>
    <t>Il en perçoit l’importance</t>
  </si>
  <si>
    <t>Accepte l’idée que la relation médecin-malade s’enracine dans l’histoire personnelle du médecin et du patient</t>
  </si>
  <si>
    <t>Accepte l’idée que cette relation est influencée par le contexte.</t>
  </si>
  <si>
    <t>Repère ses difficultés relationnelles et personnelles qui parasitent la prise de décision</t>
  </si>
  <si>
    <t>Peut évoquer, devant une attitude réticente du patient des notions de représentation et des mécanismes de défense</t>
  </si>
  <si>
    <t>Reconnait les émotions du patient en acceptant leur légitimité</t>
  </si>
  <si>
    <t>Reconnait ses propres émotions</t>
  </si>
  <si>
    <t>Respecte et favorise l’autonomie du patient</t>
  </si>
  <si>
    <t>Prend conscience de la dimension psycho-thérapeutique de l’écoute et de la présence du médecin</t>
  </si>
  <si>
    <t>Explique simplement les termes: questions ouvertes ou fermées, reformulation, écoute active, empathie</t>
  </si>
  <si>
    <t>Accepte que communiquer ne soit pas toujours facile</t>
  </si>
  <si>
    <t xml:space="preserve">Explique les décisions pour obtenir l’accord du patient en étant persuasif </t>
  </si>
  <si>
    <t>Souhaite l’adhésion du patient à sa décision</t>
  </si>
  <si>
    <t>Négocie avec le patient ce qui peut être fait ou pas au cours de la consultation</t>
  </si>
  <si>
    <t>Repère ses propres difficultés communicationnelles ainsi que des difficultés liées à des fonctionnements personnels qui parasitent la prise de décision</t>
  </si>
  <si>
    <t xml:space="preserve">Utilise un langage adapté à chaque patient </t>
  </si>
  <si>
    <t>Adapte les moyens de communication à la situation, à l’intervenant et à lui-même</t>
  </si>
  <si>
    <t>Tient compte des priorités du patient même si elles semblent discutables</t>
  </si>
  <si>
    <t>Utilise ses compétences communicationnelles pour aider le patient à exprimer ses difficultés</t>
  </si>
  <si>
    <t>Aide le patient  à trouver ses propres solutions</t>
  </si>
  <si>
    <t>COMMUNICATION AVEC L'ENTOURAGE</t>
  </si>
  <si>
    <t>STRUCTURATION DE L'ENTRETIEN</t>
  </si>
  <si>
    <t>RELATION MEDECIN PATIENT</t>
  </si>
  <si>
    <t>HABILETE COMMUNICATIONNELLE</t>
  </si>
  <si>
    <t>Parle des problèmes de santé du patient à ses proches en ne divulguant pas des informations pouvant être sensibles</t>
  </si>
  <si>
    <t>Communique des informations banales sans demander avis au patient</t>
  </si>
  <si>
    <t>Donne à la famille des informations concernant le patient en prenant le plus souvent en compte le secret médical</t>
  </si>
  <si>
    <t>S’appuie sur la famille pour recueillir des données concernant le patient</t>
  </si>
  <si>
    <t>Analyse ses limites en communication avec l’entourage</t>
  </si>
  <si>
    <t>Se renseigne sur des formations en fonction de ses limites</t>
  </si>
  <si>
    <t>Se pose des questions sur sa façon de communiquer avec le patient</t>
  </si>
  <si>
    <t>Mène un  interrogatoire centré sur la maladie, surtout bio-médical</t>
  </si>
  <si>
    <t>Sait en interpréter les réponses</t>
  </si>
  <si>
    <t>Prend conscience que l’interrogatoire est nécessaire mais insuffisant comme seul mode de communication avec le malade</t>
  </si>
  <si>
    <t>Mène un entretien structuré centré sur le patient ressemblant plus à une discussion qu’à un interrogatoire</t>
  </si>
  <si>
    <t>Repère l’importance de l’accueil lors de chaque consultation pour construire et maintenir une relation avec le patient</t>
  </si>
  <si>
    <t>Accorde au patient le temps pour s’exprimer</t>
  </si>
  <si>
    <t>Explore les problèmes du patient pour comprendre ses besoins</t>
  </si>
  <si>
    <t>Associe le patient à la démarche clinique et à la prise de décision</t>
  </si>
  <si>
    <t>Planifie le suivi après la consultation</t>
  </si>
  <si>
    <t xml:space="preserve">Explore au moins les données bio - médicales </t>
  </si>
  <si>
    <t>Découvre que ces données existent même s’il n’est pas encore en mesure de les utiliser</t>
  </si>
  <si>
    <t>Elargit le recueil d’information à des données non strictement bio - médicales</t>
  </si>
  <si>
    <t xml:space="preserve">Evoque les éléments d’ordres psychologiques du malade qui peuvent intervenir dans la consultation  </t>
  </si>
  <si>
    <t>Peut repérer dans le discours du patient les points d’appel d’une difficulté psychologique</t>
  </si>
  <si>
    <t>Recueille les données par le biais d’un interrogatoire plutôt que d’un entretien</t>
  </si>
  <si>
    <t>Admet qu’elles devraient être prises en compte pour la décision médicale centrée patient</t>
  </si>
  <si>
    <t>Formule  des hypothèses avec l’ensemble des données</t>
  </si>
  <si>
    <t>Hiérarchise ses décisions en fonction de la situation et de celle du patient</t>
  </si>
  <si>
    <t>A tendance à séparer les problèmes pour tenter d’y faire face</t>
  </si>
  <si>
    <t>Utilise volontiers les intervenants extérieurs par manque d’autonomie</t>
  </si>
  <si>
    <t>Questionne à nouveau une situation ,en particulier une situation qui a posé problème</t>
  </si>
  <si>
    <t>Accepte l’idée qu’il sera amené à prendre des décisions en situation d’incertitude</t>
  </si>
  <si>
    <t>Exprime qu’il n’y a pas qu’une seule réponse à une situation</t>
  </si>
  <si>
    <t>Utilise le temps pour réévaluer une situation et donc la décision</t>
  </si>
  <si>
    <t>Sait reporter ou programmer une consultation</t>
  </si>
  <si>
    <t>Est  capable de différencier les différents types d’incertitude liées: à ses propres  connaissances, aux données de la science, aux situations et aux patients</t>
  </si>
  <si>
    <t>Accepte l’idée que le patient  est un ensemble avec son histoire  personnelle, son vécu, ses croyances, sa culture et qu’il vit dans une société donnée à un temps donné</t>
  </si>
  <si>
    <t>Découvre que ces données existent même s’il n’est pas en mesure de les utiliser</t>
  </si>
  <si>
    <t>Evoque devant des attitudes du patient, n’allant pas dans le sens attendu du soin, des notions de représentations, d’ambivalence et de mécanismes de défense</t>
  </si>
  <si>
    <t>Requestionne  une situation qui a posé problème</t>
  </si>
  <si>
    <t>Adopte des postures d’écoute et d’actions différentes  en fonction du patient et de la situation</t>
  </si>
  <si>
    <t>Exprime qu’il n’existe pas une seule bonne réponse à une situation clinique</t>
  </si>
  <si>
    <t>Est conscient de l’investissement affectif et de l’attente relationnelle dont il est l’objet afin de l’utiliser pour le soin du patient</t>
  </si>
  <si>
    <t>Ne répond pas à la place du patient face à une difficulté psychologique qu’il rencontre mais l’aide à se mettre en position d’y répondre et à trouver ses propres solutions</t>
  </si>
  <si>
    <t>Sait prendre du recul par rapport à ses subjectivités et à celles du patient</t>
  </si>
  <si>
    <t>APPROCHE BIO PSYCHO SOCIALE DE PEC</t>
  </si>
  <si>
    <t>DEMARCHE DECISIONNELLE</t>
  </si>
  <si>
    <t>REFLEXIVITE, REEVALUATION, EVOLUTIVITE PEC</t>
  </si>
  <si>
    <t>REPRESENTATIONS ET ADAPTATION DE PEC</t>
  </si>
  <si>
    <t>Accepte l'idée que certains problèmes nécessitent un suivi dans le temps sur plusieurs consultations</t>
  </si>
  <si>
    <t>Fait des prescriptions à réaliser dans un temps plus ou moins long en fonction des situations et est en mesure de programmer une prochaine séance</t>
  </si>
  <si>
    <t>Commence à utiliser le temps comme allié dans la démarche décisionnelle</t>
  </si>
  <si>
    <t>Prend en compte, lors des recours, l'évolution des évènements précédents, ce qui s'est passé et ce qui a été réalisé depuis</t>
  </si>
  <si>
    <t>Utilise le temps pour un suivi au long cours</t>
  </si>
  <si>
    <t>Programme le suivi du patient à court, moyen et long terme</t>
  </si>
  <si>
    <t>Utilise le temps pour réévaluer la situation et la décision</t>
  </si>
  <si>
    <t>Crée de nouveaux dossiers en renseignant les antécédents personnels et familiaux, les habitus, consulte les antécédents dans les dossiers existants</t>
  </si>
  <si>
    <t>Laisse des traces écrites dans le dossier</t>
  </si>
  <si>
    <t>Recherche et utilise dans le dossier médical les données antérieures</t>
  </si>
  <si>
    <t>Recherche dans le dossier médical les données pour mieux analyser et comprendre la situation</t>
  </si>
  <si>
    <t>Renseigne le dossier médical en intégrant la plainte et formule des hypothèses</t>
  </si>
  <si>
    <t>Renseigne dans le dossier l'ensemble des informations d'éducation pour la santé, les actes de prévention et de dépistage réalisés et ceux dont le patient devra bénéficier</t>
  </si>
  <si>
    <t>Programme des alarmes informatiques pour les actes futurs</t>
  </si>
  <si>
    <t>Se rend disponible pour assurer les contre visites et les gardes</t>
  </si>
  <si>
    <t>Fait une lettre de sortie de l'hôpital pour le médecin généraliste</t>
  </si>
  <si>
    <t>Est rigoureux dans la rédaction de ses courriers et compte rendus</t>
  </si>
  <si>
    <t>Informe des conditions dans lesquelles il est accessible et disponible ( présence, téléphone) dans le cadre d'un suivi</t>
  </si>
  <si>
    <t>Modifie ses conditions d'absence en cas de problèmes ou de situations particulières</t>
  </si>
  <si>
    <t>Indique la conduite à tenir en son absence</t>
  </si>
  <si>
    <t>Renseigne différents supports nécessaires à l'information et à la coordination des différents intervenants professionnels</t>
  </si>
  <si>
    <t>Essaie de répondre aux plaintes du patient en adressant au moindre doute au spécialiste adapté</t>
  </si>
  <si>
    <t>Est capable d'utiliser différents médias ( téléphone, internet, fax, informatique)</t>
  </si>
  <si>
    <t>Tient compte de l'avis des autres intervenants de santé dans les décisions thérapeutiques sans les critiquer</t>
  </si>
  <si>
    <t>Communique toutes les informations aux soignants sans opposer de secret médical</t>
  </si>
  <si>
    <t>Adapte la délivrance des informations en fonction de la situation et des intervenants</t>
  </si>
  <si>
    <t>Reconnaît l'expertise des intervenants médicaux et médico-sociaux</t>
  </si>
  <si>
    <t>Utilise correctement les moyens de communication et d'information</t>
  </si>
  <si>
    <t>Communique et explicite les raisons des propositions des différents intervenants</t>
  </si>
  <si>
    <t>Prend en compte les préférences et les possibilités du patient pour prendre une décision partagée</t>
  </si>
  <si>
    <t>Organise une communication efficace dans le cadre de la coordination des soins</t>
  </si>
  <si>
    <t>LE SUIVI DANS LE TEMPS</t>
  </si>
  <si>
    <t>LE DOSSIER MEDICAL</t>
  </si>
  <si>
    <t>LA CONTINUITE DES SOINS</t>
  </si>
  <si>
    <t>COORDINATION DES INTERVENANTS AUTOUR DU PATIENT</t>
  </si>
  <si>
    <t>Limite l'éducation à des conseils et à l'information</t>
  </si>
  <si>
    <t>Exprime ses difficultés à les mettre en place</t>
  </si>
  <si>
    <t>Sait qu'il a des acquisitions à faire à ce niveau</t>
  </si>
  <si>
    <t>Interroge le patient sur des actions d'éducation même s'il n'en est pas le demandeur</t>
  </si>
  <si>
    <t>Informe la famille pour qu'elle comprenne le problème et puisse modifier certains comportements</t>
  </si>
  <si>
    <t>Apprend à la famille à faire face à des incidents critiques potentiels ( crise aigue d'asthme, malaise hypoglycémique…)</t>
  </si>
  <si>
    <t>Oriente le patient vers des activités éducatives individuelles ( exemple: consultation diététique...) ou collectives ( existantes dans un rayon d'action)</t>
  </si>
  <si>
    <t>Saisit les opportunités éducatives qui se présentent au fil des consultations</t>
  </si>
  <si>
    <t>Accepte l'idée que l'éducation se construit dans la durée ( plusieurs consultations)</t>
  </si>
  <si>
    <t>Profite de certaines consultations "simples" ou qui laissent du temps pour faire le point sur des mesures d'éducation pertinentes</t>
  </si>
  <si>
    <t>Perçoit l'importance du rôle du médecin généraliste dans les actions de prévention</t>
  </si>
  <si>
    <t>Comprend l'intérêt de ces 3 niveaux</t>
  </si>
  <si>
    <t>Sait qu'il a des acquisitions à faire dans le domaine de l'éducation du patient</t>
  </si>
  <si>
    <t>Répond à une demande de prévention exprimée par un patient ou organise une consultation spécifique ultérieure</t>
  </si>
  <si>
    <t>Utilise des outils d'informations de prévention</t>
  </si>
  <si>
    <t>Intègre dans sa pratique qu'il est nécessaire de revoir le patient pour des consultations plus spécifiquement dédiées à la prévention</t>
  </si>
  <si>
    <t>Est capable d'argumenter pour convaincre un patient non motivé de l'utilité de réaliser un acte de prévention</t>
  </si>
  <si>
    <t>Est capable d'argumenter pour convaincre un patient  de renoncer à un acte de prévention injustifié ou inutile</t>
  </si>
  <si>
    <t>Tente d’assumer la responsabilité de la santé du patient sans respecter son autonomie et sans lui laisser cette responsabilité</t>
  </si>
  <si>
    <t>Met en avant les risques pour le patient de devenir malade plutôt que les avantages attendus pour sa qualité de vie et la promotion de sa santé</t>
  </si>
  <si>
    <t>Recherche l’adhésion du patient en argumentant ses propositions sur son raisonnement sans tenir compte des représentations du patient</t>
  </si>
  <si>
    <t>Accepte que les patients comprennent les problèmes de santé de façon différente de lui</t>
  </si>
  <si>
    <t>Intègre que les refus du patient ne sont pas définitifs, que celui-ci peut changer d’avis et qu’il doit en tenir compte</t>
  </si>
  <si>
    <t>Met en avant les avantages attendus pour la qualité de vie du patient et la promotion de sa santé plutôt que ses risques de devenir malade</t>
  </si>
  <si>
    <t>Exprime ses difficultés à respecter l’autonomie du patient quant à la gestion de sa santé</t>
  </si>
  <si>
    <t>Accepte que le patient ait une autonomie dans la gestion de sa maladie et de sa santé</t>
  </si>
  <si>
    <t>Comprend et accepte le refus du patient à ses propositions</t>
  </si>
  <si>
    <t>Collabore à un programme d’éducation thérapeutique pour un patient atteint de maladie chronique visant à moduler ses habitudes de vie et à le rendre plus autonome dans la gestion de sa santé</t>
  </si>
  <si>
    <t>PREVENTION ET DEPISTAGE</t>
  </si>
  <si>
    <t>EDUCATION DU PATIENT</t>
  </si>
  <si>
    <t>DEGRE D'IMPLICATION DU SOIGNANT</t>
  </si>
  <si>
    <t>Explicite un projet professionnel même s’il peut encore se questionner sur celui-ci</t>
  </si>
  <si>
    <t>Accepte la posture de médecin tout en revendiquant la supervision du sénior en cas de problèmes</t>
  </si>
  <si>
    <t>Prend conscience qu’il doit développer ses compétences par des formations spécifiques</t>
  </si>
  <si>
    <t>Adapte sa formation à son projet professionnel</t>
  </si>
  <si>
    <t>Perçoit les limites de ses compétences.</t>
  </si>
  <si>
    <t>Analyse sa pratique</t>
  </si>
  <si>
    <t>En déduit ses besoins de formation et de progression</t>
  </si>
  <si>
    <t>Intègre son acquis dans sa pratique pour améliorer ses compétences</t>
  </si>
  <si>
    <t xml:space="preserve">Continue à se former afin d’améliorer ses connaissances utilisables en situation réelle </t>
  </si>
  <si>
    <t>Participe dans le contexte de soins au suivi du patient  avec les autres professionnels en les respectant</t>
  </si>
  <si>
    <t>Réalise un travail visant le bien-être du patient centré maladie</t>
  </si>
  <si>
    <t>A conscience de la responsabilité médico-légale</t>
  </si>
  <si>
    <t xml:space="preserve">Identifie les situations où le secret médical doit être préservé </t>
  </si>
  <si>
    <t>Intègre des données psychosociales et culturelles pour  favoriser le mieux-être du patient</t>
  </si>
  <si>
    <t>Accepte l’autonomie du patient quant à ses choix</t>
  </si>
  <si>
    <t>Oppose le secret médical à tous les tiers non soignants</t>
  </si>
  <si>
    <t>Respecte les règles de déontologie, légales et d’honnêteté</t>
  </si>
  <si>
    <t>Privilégie l’autonomie et le choix du patient</t>
  </si>
  <si>
    <t>Accepte que l’éthique du patient puisse être différente de la sienne</t>
  </si>
  <si>
    <t>Recherche l’accord du patient pour la transmission d’informations aux autres soignants</t>
  </si>
  <si>
    <t>Assure la fonction et les responsabilités de l’interne</t>
  </si>
  <si>
    <t>Participe au suivi du patient au prix de répercussions sur sa vie personnelle</t>
  </si>
  <si>
    <t>Organise son activité professionnelle en accordant un temps suffisant à chaque patient</t>
  </si>
  <si>
    <t>Identifie les contraintes organisationnelles du travail en ambulatoire</t>
  </si>
  <si>
    <t>Organise son emploi du temps pour faciliter l’accès aux soins</t>
  </si>
  <si>
    <t>Ménage l’équilibre entre vie privée et professionnelle</t>
  </si>
  <si>
    <t>Prend en compte les impératifs comptables en fonction des contextes d’exercice</t>
  </si>
  <si>
    <t>Prend conscience de la place et du rôle du médecin généraliste dans le système de soins</t>
  </si>
  <si>
    <t>Prend en compte le coût des soins pour le patient et la société</t>
  </si>
  <si>
    <t>Prend en compte les choix et accepte l’autonomie du patient</t>
  </si>
  <si>
    <t>Partage la responsabilité des décisions avec le patient</t>
  </si>
  <si>
    <t>Intègre dans ses décisions une gestion pertinente des ressources de soins</t>
  </si>
  <si>
    <t>Participe à des actions en vue du rayonnement de la discipline</t>
  </si>
  <si>
    <t>FORMATION PROFESSIONNELLE</t>
  </si>
  <si>
    <t>ETHIQUE ET DEONTOLOGIE</t>
  </si>
  <si>
    <t>ORGANISATION PROFESSIONNELLE</t>
  </si>
  <si>
    <t>RESPONSABILITE SOCIALE</t>
  </si>
  <si>
    <t xml:space="preserve">Communication Centrée Patient </t>
  </si>
  <si>
    <t>Premiers recours Urgences</t>
  </si>
  <si>
    <t>Approche Globale Complexité</t>
  </si>
  <si>
    <t>Continuité suivi Coordination</t>
  </si>
  <si>
    <t>Education Prévention</t>
  </si>
  <si>
    <t>Professionalisme</t>
  </si>
  <si>
    <t>CAPACITE COMMUNE: DG DE SITUATION , PREVALENCE, HIERARCHISATION, INCERTITUDE</t>
  </si>
  <si>
    <t>CAPACITE COMMUNE :  LA GESTION DE L'URGENCE</t>
  </si>
  <si>
    <t>CAPACITE COMMUNE: LA MOBILISATION DES RESSOURCES</t>
  </si>
  <si>
    <t>CAPACITE COMMUNE: LA COMMUNICATION AVEC L'ENTOURAGE</t>
  </si>
  <si>
    <t>CAPACITE COMMUNE: LA STRUCTURATION DE L'ENTRETIEN</t>
  </si>
  <si>
    <t>CAPACITE COMMUNE: LA RELATION MEDECIN PATIENT</t>
  </si>
  <si>
    <t>CAPACITE COMMUNE : L'HABILETE COMMUNICATIONNELLE</t>
  </si>
  <si>
    <t>CAPACITE COMMUNE: L' APPROCHE BIO PSYCHO SOCIALE DE PEC</t>
  </si>
  <si>
    <t>CAPACITE COMMUNE: LA DEMARCHE DECISIONNELLE</t>
  </si>
  <si>
    <t>CAPACITE COMMUNE:  REFLEXIVITE, REEVALUATION, EVOLUTIVITE PEC, INCERTITUDE</t>
  </si>
  <si>
    <t>CAPACITE COMMUNE: LES REPRESENTATIONS ET ADAPTATION DE PEC</t>
  </si>
  <si>
    <t>CAPACITE COMMUNE: LE SUIVI DANS LE TEMPS</t>
  </si>
  <si>
    <t>CAPACITE COMMUNE: LE DOSSIER MEDICAL</t>
  </si>
  <si>
    <t>CAPACITE COMMUNE: LA CONTINUITE DES SOINS</t>
  </si>
  <si>
    <t>CAPACITE COMMUNE:  PREVENTION ET DEPISTAGE</t>
  </si>
  <si>
    <t>CAPACITE COMMUNE : L'EDUCATION DU PATIENT</t>
  </si>
  <si>
    <t>CAPACITE COMMUNE:  LE DEGRE D'IMPLICATION DU SOIGNANT</t>
  </si>
  <si>
    <t>CAPACITE COMMUNE : LA FORMATION PROFESSIONNELLE</t>
  </si>
  <si>
    <t>CAPACITE COMMUNE : L'ETHIQUE ET DEONTOLOGIE</t>
  </si>
  <si>
    <t>CAPACITE COMMUNE : L'ORGANISATION PROFESSIONNELLE</t>
  </si>
  <si>
    <t>CAPACITE COMMUNE : LA RESPONSABILITE SOCIALE</t>
  </si>
  <si>
    <t>CAPACITE COMMUNE: LA COORDINATION DES SOINS AUTOUR DU PATIENT</t>
  </si>
  <si>
    <t xml:space="preserve"> CAPACITE COMMUNE: LE DECRYPTAGE D'UNE PLAINTE INDIFFERENCIEE</t>
  </si>
  <si>
    <t>RECAPITULATIF</t>
  </si>
  <si>
    <t>Repère la demande du patient et ses différents niveaux potentiels ( urgence, gravité, prévalence)</t>
  </si>
  <si>
    <t>Adapte sa démarche décisionnelle à partir d’un diagnostic de situation( patient avec sa pathologie dans  son contexte)</t>
  </si>
  <si>
    <t>Connaît ses limites( dans la relation médecin-patient) et en prend conscience</t>
  </si>
  <si>
    <t>Après avoir identifié les données recueillies dans les différents champs est capable d’en tenir compte pour la décision partagée</t>
  </si>
  <si>
    <t>Reconnait et peut exprimer ses doutes ( erreur, insuffisance…)</t>
  </si>
  <si>
    <t>Peut faire des confusions entre les concepts d'éducation à la santé du patient ( prévention primaire), d'éducation du patient à sa maladie (connaissance, acceptation de la maladie)  et d'éducation thérapeutique du patient ( démarche de prise en charge personnelle)</t>
  </si>
  <si>
    <t>Fait le lien entre les savoirs acquis et ceux utiles à mobiliser en situation authentique ( réelle  de  soins)</t>
  </si>
  <si>
    <t>Construit ses compétences pour faire face aux situations de soins primaires par une analyse réflexive de sa pratique ( se questionne sur sa  pratique  et cherche les solutions possibles)</t>
  </si>
  <si>
    <t>Comprend que sa formation initiale actuelle ne lui permet pas de répondre aux multiples plaintes</t>
  </si>
  <si>
    <t>Utilise des techniques d’habiletés communicationnelles ( questions ouvertes, questions fermées, reformulation,  gestion de  la  distance, écoute active,  empathie) utiles à une approche centrée patient</t>
  </si>
  <si>
    <t>Tient compte des informations dans plusieurs champs (biomédical, psycho-affectif, socio-environnemental) pour explorer les différentes réponses possibles</t>
  </si>
  <si>
    <t>Après avoir identifié les données recueillies dans les différents champs il est capable d’en tenir compte dans la décision partagée (prenant  en compte  l'avis  du  médecin et du patient)</t>
  </si>
  <si>
    <t>Explore les problèmes du patient pour découvrir sa perspective (sa vision et ses attentes) et comprendre ses besoins</t>
  </si>
  <si>
    <t>Accorde les 2 agendas en hiérarchisant les perspectives ( la vision et les attentes) du patient et les siennes</t>
  </si>
  <si>
    <t>Propose des hypothèses concernant les mécanismes d’adaptation ( mécanismes de défense: déni, évitement, isolation…) du patient à sa maladie</t>
  </si>
  <si>
    <t>Ne maîtrise pas tous les éléments de la situation, ni toute l’étendue des  connaissances bio - médicales  pour fonder l’ensemble de ses décisions ( prise de décision aveccertain degré d'incertitude)</t>
  </si>
  <si>
    <t>Réévalue une décision en changeant de posture ( se remet en question) si nécessaire</t>
  </si>
  <si>
    <t>Favorise l’alliance thérapeutique ( décision  partagée et accords négociés)</t>
  </si>
  <si>
    <t>Cite les compétences ( 6 compétences génériques ) de la médecine générale</t>
  </si>
  <si>
    <t>Accompagne ses MSU ( maîtres de stage universitaires ) dans la PDS ( permanence des soins )</t>
  </si>
  <si>
    <t>Explicite ses décisions par des données de soins primaires ( données de la science)</t>
  </si>
  <si>
    <t xml:space="preserve">S’inquiète ( prend conscience ) de ses nouvelles responsabilités </t>
  </si>
  <si>
    <t>PRENOM :</t>
  </si>
  <si>
    <t>DES 1</t>
  </si>
  <si>
    <t>DES 2</t>
  </si>
  <si>
    <t>DES 3</t>
  </si>
  <si>
    <t>Tél:</t>
  </si>
  <si>
    <t>mail:</t>
  </si>
  <si>
    <t>Date Début</t>
  </si>
  <si>
    <t>Date fin</t>
  </si>
  <si>
    <t>Faculté</t>
  </si>
  <si>
    <t>Date BILAN 1</t>
  </si>
  <si>
    <t>Date BILAN 2</t>
  </si>
  <si>
    <t xml:space="preserve"> Date BILAN 3</t>
  </si>
  <si>
    <t xml:space="preserve">Date d'entrée en DES:  </t>
  </si>
  <si>
    <t>BILAN 1 (sur 10)</t>
  </si>
  <si>
    <t>LA GESTION DE L'URGENCE</t>
  </si>
  <si>
    <t xml:space="preserve"> DG DE SITUATION , PREVALENCE, HIERARCHISATION, INCERTITUDE</t>
  </si>
  <si>
    <t>LA MOBILISATION DES RESSOURCES</t>
  </si>
  <si>
    <t>B2</t>
  </si>
  <si>
    <t>Le décryptage d'une plainte indifférenciée</t>
  </si>
  <si>
    <t>Capacité</t>
  </si>
  <si>
    <t>La structuration de l'entretien</t>
  </si>
  <si>
    <t>La relation médecin patient</t>
  </si>
  <si>
    <t>L'habileté communicationnelle</t>
  </si>
  <si>
    <t>Bilan 1/10</t>
  </si>
  <si>
    <t>Bilan 2</t>
  </si>
  <si>
    <t>Bilan 3</t>
  </si>
  <si>
    <t>L'approche bio psycho sociale de PEC</t>
  </si>
  <si>
    <t>La démarche décisionnelle</t>
  </si>
  <si>
    <t>Réflexivité, Réévaluation, évolutivité PEC, incertitude</t>
  </si>
  <si>
    <t>Les représentations et adaptation de PEC</t>
  </si>
  <si>
    <t>Bilan1/10</t>
  </si>
  <si>
    <t>Le suivi dans le temps</t>
  </si>
  <si>
    <t>Le dossier médical</t>
  </si>
  <si>
    <t>La continuité des soins</t>
  </si>
  <si>
    <t>La coordination des soins autour du patient</t>
  </si>
  <si>
    <t>Prévention dépistage</t>
  </si>
  <si>
    <t>Education du patient</t>
  </si>
  <si>
    <t>Degré d'implication du soignant</t>
  </si>
  <si>
    <t>La formation professionnelle</t>
  </si>
  <si>
    <t>Ethique et déontologie</t>
  </si>
  <si>
    <t>Organisation professionnelle</t>
  </si>
  <si>
    <t>Responsabilité sociale</t>
  </si>
  <si>
    <t>Prescrit ou réalise à bon escient des gestes de dépistage individuels et organisés ( mammographie, hémoccult)</t>
  </si>
  <si>
    <t>Propose un suivi selon les résultats du dépistage avec ou sans autres intervenants</t>
  </si>
  <si>
    <t>Sait définir et hiérarchiser les 3 niveaux de prévention de l'OMS, primaire, secondaire et tertiaire</t>
  </si>
  <si>
    <t>S’appuie sur l’aide d’un tiers (professionnel de santé)</t>
  </si>
  <si>
    <t>SEMESTRE 1 : Stage et responsable pédagogique</t>
  </si>
  <si>
    <t>Interne</t>
  </si>
  <si>
    <t>Tuteur</t>
  </si>
  <si>
    <t>NOM:</t>
  </si>
  <si>
    <r>
      <rPr>
        <sz val="12"/>
        <color theme="1"/>
        <rFont val="Calibri"/>
        <family val="2"/>
        <scheme val="minor"/>
      </rPr>
      <t>SEMESTRE 2 : Stag</t>
    </r>
    <r>
      <rPr>
        <sz val="11"/>
        <color theme="1"/>
        <rFont val="Calibri"/>
        <family val="2"/>
        <scheme val="minor"/>
      </rPr>
      <t>e et responsable pédagogique</t>
    </r>
  </si>
  <si>
    <t>Liste des Facultés</t>
  </si>
  <si>
    <t>Aix - Marseille / Provence</t>
  </si>
  <si>
    <t>Amiens / Picardie</t>
  </si>
  <si>
    <t>Angers / Anjou</t>
  </si>
  <si>
    <t>Antilles-Guyane / Guadeloupe-Martinique</t>
  </si>
  <si>
    <t>Besançon / Franche-Comté</t>
  </si>
  <si>
    <t>Bordeaux / Aquitaine</t>
  </si>
  <si>
    <t>Brest / Bretagne occidentale</t>
  </si>
  <si>
    <t>Caen / Basse Normandie</t>
  </si>
  <si>
    <t>Clermont-Ferrand / Auvergne</t>
  </si>
  <si>
    <t>Dijon / Bourgogne</t>
  </si>
  <si>
    <t>Grenoble / Alpes</t>
  </si>
  <si>
    <t>La Réunion - Océan Indien</t>
  </si>
  <si>
    <t>Lille / Nord Pas de Calais</t>
  </si>
  <si>
    <t>Lille Catholique</t>
  </si>
  <si>
    <t>Limoges / Limousin</t>
  </si>
  <si>
    <t>Lyon / Rhône-Alpes</t>
  </si>
  <si>
    <t>Montpellier / Languedoc Roussillon</t>
  </si>
  <si>
    <t>Nancy /Lorraine</t>
  </si>
  <si>
    <t>Nantes / Pays Nantais</t>
  </si>
  <si>
    <t>Nice / Côte d'Azur</t>
  </si>
  <si>
    <t>Paris 5 - René Descartes / Ile-de-France</t>
  </si>
  <si>
    <t>Paris 6 - Pierre et Marie Curie / Ile-de-France</t>
  </si>
  <si>
    <t>Paris 7 - Denis Diderot / Ile-de-France</t>
  </si>
  <si>
    <t>Paris 11 - Sud KB / Ile-de-France</t>
  </si>
  <si>
    <t>Paris 12 - Est Créteil / Ile-de-France</t>
  </si>
  <si>
    <t>Paris 13 - Nord Bobigny / Ile-de-France</t>
  </si>
  <si>
    <t>Paris Ouest Versailles St Quentin / Ile-de-France</t>
  </si>
  <si>
    <t>Poitiers / Poitou-Charente</t>
  </si>
  <si>
    <t>Reims / Champagne-Ardennes</t>
  </si>
  <si>
    <t>Rennes / Bretagne</t>
  </si>
  <si>
    <t>Rouen / Haute Normandie</t>
  </si>
  <si>
    <t>Saint Étienne / Loire</t>
  </si>
  <si>
    <t>Strasbourg / Alsace</t>
  </si>
  <si>
    <t>Toulouse / Midi Pyrénées</t>
  </si>
  <si>
    <t>Tours / Centre</t>
  </si>
  <si>
    <r>
      <t xml:space="preserve">Collabore avec les autres intervenants </t>
    </r>
    <r>
      <rPr>
        <b/>
        <sz val="12"/>
        <color rgb="FF00B050"/>
        <rFont val="Arial"/>
        <family val="2"/>
      </rPr>
      <t xml:space="preserve"> </t>
    </r>
  </si>
  <si>
    <r>
      <t xml:space="preserve">Prend une décision qui ne se résume pas à la gestion des plaintes </t>
    </r>
    <r>
      <rPr>
        <b/>
        <sz val="12"/>
        <color rgb="FFFF0000"/>
        <rFont val="Arial"/>
        <family val="2"/>
      </rPr>
      <t xml:space="preserve"> </t>
    </r>
  </si>
  <si>
    <r>
      <t>Réalise des gestes d’urgences enseignés lors du 2</t>
    </r>
    <r>
      <rPr>
        <vertAlign val="superscript"/>
        <sz val="12"/>
        <color theme="4" tint="-0.499984740745262"/>
        <rFont val="Arial"/>
        <family val="2"/>
      </rPr>
      <t>ème</t>
    </r>
    <r>
      <rPr>
        <sz val="12"/>
        <color theme="4" tint="-0.499984740745262"/>
        <rFont val="Arial"/>
        <family val="2"/>
      </rPr>
      <t xml:space="preserve"> cycle</t>
    </r>
  </si>
  <si>
    <t>http://forum.excel-pratique.com/excel/macro-pour-copier-coller-une-cellule-de-la-meme-colonne-t35796.html</t>
  </si>
  <si>
    <t>Responsable de la saisie du bilan 1</t>
  </si>
  <si>
    <t>Responsable de la saisie du bilan 2</t>
  </si>
  <si>
    <t>Responsable de la saisie du bilan 3</t>
  </si>
  <si>
    <t>La communication avec l'entourage</t>
  </si>
  <si>
    <t>Non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</si>
</sst>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1"/>
      <color theme="1"/>
      <name val="Arial"/>
      <family val="2"/>
    </font>
    <font>
      <b/>
      <sz val="11"/>
      <color rgb="FFC00000"/>
      <name val="Arial"/>
      <family val="2"/>
    </font>
    <font>
      <b/>
      <sz val="11"/>
      <color rgb="FF7030A0"/>
      <name val="Arial"/>
      <family val="2"/>
    </font>
    <font>
      <b/>
      <sz val="11"/>
      <color rgb="FFFFC000"/>
      <name val="Arial"/>
      <family val="2"/>
    </font>
    <font>
      <sz val="11"/>
      <color rgb="FF000000"/>
      <name val="Arial"/>
      <family val="2"/>
    </font>
    <font>
      <b/>
      <sz val="11"/>
      <color rgb="FF000000"/>
      <name val="Arial"/>
      <family val="2"/>
    </font>
    <font>
      <b/>
      <sz val="11"/>
      <color theme="1"/>
      <name val="Calibri"/>
      <family val="2"/>
      <scheme val="minor"/>
    </font>
    <font>
      <sz val="12"/>
      <color theme="1"/>
      <name val="Calibri"/>
      <family val="2"/>
      <scheme val="minor"/>
    </font>
    <font>
      <b/>
      <sz val="12"/>
      <color theme="1"/>
      <name val="Arial"/>
      <family val="2"/>
    </font>
    <font>
      <sz val="12"/>
      <color rgb="FF0070C0"/>
      <name val="Arial"/>
      <family val="2"/>
    </font>
    <font>
      <sz val="12"/>
      <color rgb="FF7030A0"/>
      <name val="Arial"/>
      <family val="2"/>
    </font>
    <font>
      <sz val="12"/>
      <color theme="1"/>
      <name val="Arial"/>
      <family val="2"/>
    </font>
    <font>
      <b/>
      <sz val="12"/>
      <color rgb="FF7030A0"/>
      <name val="Arial"/>
      <family val="2"/>
    </font>
    <font>
      <sz val="12"/>
      <color rgb="FFFF0000"/>
      <name val="Arial"/>
      <family val="2"/>
    </font>
    <font>
      <sz val="12"/>
      <color rgb="FF00B050"/>
      <name val="Arial"/>
      <family val="2"/>
    </font>
    <font>
      <b/>
      <sz val="12"/>
      <color rgb="FFFFC000"/>
      <name val="Arial"/>
      <family val="2"/>
    </font>
    <font>
      <b/>
      <sz val="12"/>
      <color rgb="FFC00000"/>
      <name val="Arial"/>
      <family val="2"/>
    </font>
    <font>
      <b/>
      <sz val="12"/>
      <color theme="1"/>
      <name val="Calibri"/>
      <family val="2"/>
      <scheme val="minor"/>
    </font>
    <font>
      <b/>
      <sz val="12"/>
      <color rgb="FF00B050"/>
      <name val="Arial"/>
      <family val="2"/>
    </font>
    <font>
      <sz val="12"/>
      <color theme="4" tint="-0.499984740745262"/>
      <name val="Arial"/>
      <family val="2"/>
    </font>
    <font>
      <sz val="12"/>
      <color theme="3" tint="-0.499984740745262"/>
      <name val="Arial"/>
      <family val="2"/>
    </font>
    <font>
      <sz val="12"/>
      <color rgb="FF009644"/>
      <name val="Arial"/>
      <family val="2"/>
    </font>
    <font>
      <b/>
      <sz val="12"/>
      <color rgb="FF7030A0"/>
      <name val="Calibri"/>
      <family val="2"/>
      <scheme val="minor"/>
    </font>
    <font>
      <b/>
      <sz val="12"/>
      <color rgb="FFFFC000"/>
      <name val="Calibri"/>
      <family val="2"/>
      <scheme val="minor"/>
    </font>
    <font>
      <b/>
      <sz val="12"/>
      <color rgb="FFC00000"/>
      <name val="Calibri"/>
      <family val="2"/>
      <scheme val="minor"/>
    </font>
    <font>
      <b/>
      <sz val="12"/>
      <color rgb="FFFF0000"/>
      <name val="Arial"/>
      <family val="2"/>
    </font>
    <font>
      <vertAlign val="superscript"/>
      <sz val="12"/>
      <color theme="4" tint="-0.499984740745262"/>
      <name val="Arial"/>
      <family val="2"/>
    </font>
    <font>
      <u/>
      <sz val="11"/>
      <color theme="10"/>
      <name val="Calibri"/>
      <family val="2"/>
      <scheme val="minor"/>
    </font>
  </fonts>
  <fills count="5">
    <fill>
      <patternFill patternType="none"/>
    </fill>
    <fill>
      <patternFill patternType="gray125"/>
    </fill>
    <fill>
      <patternFill patternType="solid">
        <fgColor rgb="FFFFC000"/>
        <bgColor indexed="64"/>
      </patternFill>
    </fill>
    <fill>
      <patternFill patternType="solid">
        <fgColor theme="6" tint="0.39997558519241921"/>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s>
  <cellStyleXfs count="2">
    <xf numFmtId="0" fontId="0" fillId="0" borderId="0"/>
    <xf numFmtId="0" fontId="28" fillId="0" borderId="0" applyNumberFormat="0" applyFill="0" applyBorder="0" applyAlignment="0" applyProtection="0"/>
  </cellStyleXfs>
  <cellXfs count="190">
    <xf numFmtId="0" fontId="0" fillId="0" borderId="0" xfId="0"/>
    <xf numFmtId="0" fontId="0" fillId="0" borderId="0" xfId="0" applyAlignment="1">
      <alignment horizontal="center"/>
    </xf>
    <xf numFmtId="0" fontId="6" fillId="0" borderId="5" xfId="0" applyFont="1" applyBorder="1" applyAlignment="1">
      <alignment horizontal="center" vertical="center"/>
    </xf>
    <xf numFmtId="0" fontId="5" fillId="0" borderId="6" xfId="0" applyFont="1" applyBorder="1" applyAlignment="1">
      <alignment horizontal="center" vertical="center"/>
    </xf>
    <xf numFmtId="164" fontId="3" fillId="0" borderId="7" xfId="0" applyNumberFormat="1" applyFont="1" applyBorder="1" applyAlignment="1">
      <alignment horizontal="center" vertical="center"/>
    </xf>
    <xf numFmtId="164" fontId="2" fillId="0" borderId="7" xfId="0" applyNumberFormat="1" applyFont="1" applyBorder="1" applyAlignment="1">
      <alignment horizontal="center" vertical="center"/>
    </xf>
    <xf numFmtId="164" fontId="4" fillId="0" borderId="7" xfId="0" applyNumberFormat="1" applyFont="1" applyBorder="1" applyAlignment="1">
      <alignment horizontal="center" vertical="center"/>
    </xf>
    <xf numFmtId="0" fontId="1" fillId="0" borderId="0" xfId="0" applyFont="1"/>
    <xf numFmtId="0" fontId="1" fillId="0" borderId="0" xfId="0" quotePrefix="1" applyFont="1"/>
    <xf numFmtId="0" fontId="6" fillId="0" borderId="4" xfId="0" applyFont="1" applyBorder="1" applyAlignment="1">
      <alignment horizontal="center" vertical="center"/>
    </xf>
    <xf numFmtId="0" fontId="0" fillId="0" borderId="0" xfId="0" applyAlignment="1">
      <alignment horizontal="left"/>
    </xf>
    <xf numFmtId="0" fontId="0" fillId="0" borderId="0" xfId="0" applyAlignment="1">
      <alignment horizontal="center" vertical="top"/>
    </xf>
    <xf numFmtId="0" fontId="0" fillId="2" borderId="1" xfId="0" applyFill="1" applyBorder="1" applyAlignment="1" applyProtection="1">
      <alignment horizontal="center"/>
    </xf>
    <xf numFmtId="0" fontId="0" fillId="3" borderId="1" xfId="0" applyFill="1" applyBorder="1" applyAlignment="1" applyProtection="1">
      <alignment horizontal="center"/>
    </xf>
    <xf numFmtId="14" fontId="0" fillId="0" borderId="1" xfId="0" applyNumberFormat="1" applyBorder="1" applyAlignment="1" applyProtection="1">
      <alignment horizontal="center" vertical="center"/>
      <protection locked="0"/>
    </xf>
    <xf numFmtId="0" fontId="7" fillId="0" borderId="0" xfId="0" applyFont="1" applyAlignment="1">
      <alignment horizontal="left"/>
    </xf>
    <xf numFmtId="49" fontId="0" fillId="0" borderId="0" xfId="0" applyNumberFormat="1"/>
    <xf numFmtId="0" fontId="0" fillId="0" borderId="0" xfId="0" applyAlignment="1" applyProtection="1">
      <protection locked="0"/>
    </xf>
    <xf numFmtId="0" fontId="9" fillId="0" borderId="1" xfId="0" applyFont="1" applyBorder="1" applyAlignment="1" applyProtection="1">
      <alignment horizontal="center"/>
    </xf>
    <xf numFmtId="49" fontId="9" fillId="0" borderId="1" xfId="0" applyNumberFormat="1" applyFont="1" applyBorder="1" applyAlignment="1" applyProtection="1">
      <alignment horizontal="center" wrapText="1"/>
    </xf>
    <xf numFmtId="0" fontId="8" fillId="0" borderId="0" xfId="0" applyFont="1"/>
    <xf numFmtId="49" fontId="12" fillId="0" borderId="1" xfId="0" applyNumberFormat="1" applyFont="1" applyBorder="1" applyAlignment="1" applyProtection="1">
      <alignment horizontal="center" wrapText="1"/>
    </xf>
    <xf numFmtId="1" fontId="13" fillId="0" borderId="1" xfId="0" applyNumberFormat="1" applyFont="1" applyBorder="1" applyAlignment="1" applyProtection="1">
      <alignment horizontal="center"/>
    </xf>
    <xf numFmtId="0" fontId="12" fillId="0" borderId="2" xfId="0" applyFont="1" applyBorder="1" applyAlignment="1" applyProtection="1">
      <alignment horizontal="center"/>
    </xf>
    <xf numFmtId="0" fontId="14" fillId="0" borderId="2" xfId="0" applyFont="1" applyBorder="1" applyAlignment="1" applyProtection="1">
      <alignment horizontal="center" vertical="top"/>
    </xf>
    <xf numFmtId="49" fontId="14" fillId="0" borderId="1" xfId="0" applyNumberFormat="1" applyFont="1" applyBorder="1" applyAlignment="1" applyProtection="1">
      <alignment horizontal="center" vertical="center" wrapText="1"/>
    </xf>
    <xf numFmtId="0" fontId="14" fillId="0" borderId="2" xfId="0" applyFont="1" applyBorder="1" applyAlignment="1" applyProtection="1">
      <alignment horizontal="center"/>
    </xf>
    <xf numFmtId="0" fontId="15" fillId="0" borderId="2" xfId="0" applyFont="1" applyBorder="1" applyAlignment="1" applyProtection="1">
      <alignment horizontal="center"/>
    </xf>
    <xf numFmtId="0" fontId="15" fillId="0" borderId="3" xfId="0" applyFont="1" applyBorder="1" applyAlignment="1" applyProtection="1">
      <alignment horizontal="center"/>
    </xf>
    <xf numFmtId="1" fontId="16" fillId="0" borderId="1" xfId="0" applyNumberFormat="1" applyFont="1" applyBorder="1" applyAlignment="1" applyProtection="1">
      <alignment horizontal="center"/>
    </xf>
    <xf numFmtId="1" fontId="17" fillId="0" borderId="1" xfId="0" applyNumberFormat="1" applyFont="1" applyBorder="1" applyAlignment="1" applyProtection="1">
      <alignment horizontal="center"/>
    </xf>
    <xf numFmtId="164" fontId="13" fillId="0" borderId="1" xfId="0" applyNumberFormat="1" applyFont="1" applyBorder="1" applyAlignment="1" applyProtection="1">
      <alignment horizontal="center"/>
    </xf>
    <xf numFmtId="164" fontId="16" fillId="0" borderId="1" xfId="0" applyNumberFormat="1" applyFont="1" applyBorder="1" applyAlignment="1" applyProtection="1">
      <alignment horizontal="center"/>
    </xf>
    <xf numFmtId="164" fontId="17" fillId="0" borderId="1" xfId="0" applyNumberFormat="1" applyFont="1" applyBorder="1" applyAlignment="1" applyProtection="1">
      <alignment horizontal="center"/>
    </xf>
    <xf numFmtId="0" fontId="8" fillId="0" borderId="0" xfId="0" applyFont="1" applyProtection="1"/>
    <xf numFmtId="0" fontId="8" fillId="0" borderId="0" xfId="0" applyFont="1" applyAlignment="1" applyProtection="1">
      <alignment horizontal="center"/>
    </xf>
    <xf numFmtId="49" fontId="8" fillId="0" borderId="0" xfId="0" applyNumberFormat="1" applyFont="1" applyAlignment="1" applyProtection="1">
      <alignment wrapText="1"/>
    </xf>
    <xf numFmtId="0" fontId="10" fillId="0" borderId="2" xfId="0" applyFont="1" applyBorder="1" applyAlignment="1" applyProtection="1">
      <alignment horizontal="center" vertical="top"/>
    </xf>
    <xf numFmtId="49" fontId="14" fillId="0" borderId="1" xfId="0" applyNumberFormat="1" applyFont="1" applyBorder="1" applyAlignment="1" applyProtection="1">
      <alignment horizontal="center" vertical="center"/>
    </xf>
    <xf numFmtId="49" fontId="8" fillId="0" borderId="0" xfId="0" applyNumberFormat="1" applyFont="1" applyAlignment="1" applyProtection="1">
      <alignment horizontal="center"/>
    </xf>
    <xf numFmtId="49" fontId="20" fillId="0" borderId="1" xfId="0" applyNumberFormat="1" applyFont="1" applyBorder="1" applyAlignment="1" applyProtection="1">
      <alignment horizontal="center" vertical="center" wrapText="1"/>
    </xf>
    <xf numFmtId="49" fontId="22" fillId="0" borderId="1" xfId="0" applyNumberFormat="1" applyFont="1" applyBorder="1" applyAlignment="1" applyProtection="1">
      <alignment horizontal="center" vertical="center" wrapText="1"/>
    </xf>
    <xf numFmtId="49" fontId="20" fillId="0" borderId="13" xfId="0" applyNumberFormat="1" applyFont="1" applyBorder="1" applyAlignment="1" applyProtection="1">
      <alignment horizontal="center" vertical="center" wrapText="1"/>
    </xf>
    <xf numFmtId="0" fontId="9" fillId="0" borderId="9" xfId="0" applyFont="1" applyBorder="1" applyAlignment="1" applyProtection="1">
      <alignment horizontal="center"/>
    </xf>
    <xf numFmtId="49" fontId="20" fillId="0" borderId="3" xfId="0" applyNumberFormat="1" applyFont="1" applyBorder="1" applyAlignment="1" applyProtection="1">
      <alignment horizontal="center" vertical="center" wrapText="1"/>
    </xf>
    <xf numFmtId="49" fontId="22" fillId="0" borderId="13" xfId="0" applyNumberFormat="1" applyFont="1" applyBorder="1" applyAlignment="1" applyProtection="1">
      <alignment horizontal="center" vertical="center" wrapText="1"/>
    </xf>
    <xf numFmtId="49" fontId="22" fillId="0" borderId="3" xfId="0" applyNumberFormat="1" applyFont="1" applyBorder="1" applyAlignment="1" applyProtection="1">
      <alignment horizontal="center" vertical="center" wrapText="1"/>
    </xf>
    <xf numFmtId="49" fontId="20" fillId="0" borderId="2" xfId="0" applyNumberFormat="1" applyFont="1" applyBorder="1" applyAlignment="1" applyProtection="1">
      <alignment horizontal="center" vertical="center" wrapText="1"/>
    </xf>
    <xf numFmtId="0" fontId="9" fillId="0" borderId="2" xfId="0" applyFont="1" applyBorder="1" applyAlignment="1" applyProtection="1">
      <alignment horizontal="center"/>
    </xf>
    <xf numFmtId="0" fontId="22" fillId="0" borderId="2" xfId="0" applyFont="1" applyBorder="1" applyAlignment="1" applyProtection="1">
      <alignment horizontal="center" vertical="center"/>
    </xf>
    <xf numFmtId="0" fontId="20" fillId="0" borderId="2" xfId="0" applyFont="1" applyBorder="1" applyAlignment="1" applyProtection="1">
      <alignment horizontal="center" vertical="top"/>
    </xf>
    <xf numFmtId="49" fontId="9" fillId="0" borderId="9" xfId="0" applyNumberFormat="1" applyFont="1" applyBorder="1" applyAlignment="1" applyProtection="1">
      <alignment horizontal="center" vertical="center" wrapText="1"/>
    </xf>
    <xf numFmtId="49" fontId="9" fillId="0" borderId="13" xfId="0" applyNumberFormat="1" applyFont="1" applyBorder="1" applyAlignment="1" applyProtection="1">
      <alignment horizontal="center" vertical="center" wrapText="1"/>
    </xf>
    <xf numFmtId="49" fontId="9" fillId="0" borderId="1" xfId="0" applyNumberFormat="1" applyFont="1" applyBorder="1" applyAlignment="1" applyProtection="1">
      <alignment horizontal="center" vertical="center" wrapText="1"/>
    </xf>
    <xf numFmtId="0" fontId="14" fillId="0" borderId="1" xfId="0" applyFont="1" applyBorder="1" applyAlignment="1" applyProtection="1">
      <alignment horizontal="center" vertical="center"/>
    </xf>
    <xf numFmtId="1" fontId="13" fillId="0" borderId="13" xfId="0" applyNumberFormat="1" applyFont="1" applyBorder="1" applyAlignment="1" applyProtection="1">
      <alignment horizontal="center" vertical="center"/>
      <protection locked="0"/>
    </xf>
    <xf numFmtId="1" fontId="16" fillId="0" borderId="13" xfId="0" applyNumberFormat="1" applyFont="1" applyBorder="1" applyAlignment="1" applyProtection="1">
      <alignment horizontal="center" vertical="center"/>
      <protection locked="0"/>
    </xf>
    <xf numFmtId="1" fontId="17" fillId="0" borderId="13" xfId="0" applyNumberFormat="1" applyFont="1" applyBorder="1" applyAlignment="1" applyProtection="1">
      <alignment horizontal="center" vertical="center"/>
      <protection locked="0"/>
    </xf>
    <xf numFmtId="0" fontId="9" fillId="0" borderId="12" xfId="0" applyFont="1" applyBorder="1" applyAlignment="1" applyProtection="1">
      <alignment horizontal="center"/>
    </xf>
    <xf numFmtId="0" fontId="8" fillId="0" borderId="1" xfId="0" applyFont="1" applyBorder="1"/>
    <xf numFmtId="0" fontId="8" fillId="0" borderId="1" xfId="0" applyFont="1" applyBorder="1" applyAlignment="1">
      <alignment horizontal="center" vertical="center"/>
    </xf>
    <xf numFmtId="0" fontId="0" fillId="0" borderId="0" xfId="0" applyBorder="1" applyAlignment="1" applyProtection="1">
      <alignment horizontal="center" vertical="center"/>
      <protection locked="0"/>
    </xf>
    <xf numFmtId="0" fontId="0" fillId="0" borderId="0" xfId="0" applyAlignment="1">
      <alignment horizontal="center" vertical="center"/>
    </xf>
    <xf numFmtId="0" fontId="0" fillId="0" borderId="0" xfId="0" applyAlignment="1" applyProtection="1">
      <alignment horizontal="center" vertical="center"/>
    </xf>
    <xf numFmtId="0" fontId="0" fillId="0" borderId="0" xfId="0" applyAlignment="1" applyProtection="1">
      <alignment horizontal="center" vertical="center"/>
      <protection locked="0"/>
    </xf>
    <xf numFmtId="14" fontId="0" fillId="0" borderId="0" xfId="0" applyNumberFormat="1" applyAlignment="1">
      <alignment horizontal="center" vertical="center"/>
    </xf>
    <xf numFmtId="14" fontId="8" fillId="0" borderId="0" xfId="0" applyNumberFormat="1" applyFont="1" applyProtection="1">
      <protection locked="0"/>
    </xf>
    <xf numFmtId="22" fontId="8" fillId="0" borderId="0" xfId="0" applyNumberFormat="1" applyFont="1" applyProtection="1">
      <protection locked="0"/>
    </xf>
    <xf numFmtId="0" fontId="8" fillId="0" borderId="0" xfId="0" applyFont="1" applyProtection="1">
      <protection locked="0"/>
    </xf>
    <xf numFmtId="0" fontId="0" fillId="0" borderId="0" xfId="0" applyAlignment="1" applyProtection="1">
      <alignment horizontal="center"/>
      <protection locked="0"/>
    </xf>
    <xf numFmtId="0" fontId="0" fillId="3" borderId="12" xfId="0" applyFill="1" applyBorder="1" applyAlignment="1" applyProtection="1">
      <alignment horizontal="center"/>
    </xf>
    <xf numFmtId="0" fontId="0" fillId="3" borderId="21" xfId="0" applyFill="1" applyBorder="1" applyAlignment="1" applyProtection="1">
      <alignment horizontal="center"/>
    </xf>
    <xf numFmtId="0" fontId="0" fillId="3" borderId="13" xfId="0" applyFill="1" applyBorder="1" applyAlignment="1" applyProtection="1">
      <alignment horizontal="center"/>
    </xf>
    <xf numFmtId="14" fontId="0" fillId="0" borderId="12" xfId="0" applyNumberFormat="1" applyBorder="1" applyAlignment="1" applyProtection="1">
      <alignment horizontal="center" vertical="center"/>
      <protection locked="0"/>
    </xf>
    <xf numFmtId="14" fontId="0" fillId="0" borderId="21" xfId="0" applyNumberFormat="1" applyBorder="1" applyAlignment="1" applyProtection="1">
      <alignment horizontal="center" vertical="center"/>
      <protection locked="0"/>
    </xf>
    <xf numFmtId="14" fontId="0" fillId="0" borderId="13" xfId="0" applyNumberFormat="1" applyBorder="1" applyAlignment="1" applyProtection="1">
      <alignment horizontal="center" vertical="center"/>
      <protection locked="0"/>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0" borderId="15"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2" borderId="21" xfId="0" applyFill="1" applyBorder="1" applyAlignment="1" applyProtection="1">
      <alignment horizontal="center"/>
    </xf>
    <xf numFmtId="0" fontId="0" fillId="0" borderId="20"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4" borderId="12" xfId="0" applyFill="1" applyBorder="1" applyAlignment="1" applyProtection="1">
      <alignment horizontal="center" vertical="top"/>
    </xf>
    <xf numFmtId="0" fontId="0" fillId="4" borderId="13" xfId="0" applyFill="1" applyBorder="1" applyAlignment="1" applyProtection="1">
      <alignment horizontal="center" vertical="top"/>
    </xf>
    <xf numFmtId="0" fontId="0" fillId="0" borderId="9"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2" borderId="12" xfId="0" applyFill="1" applyBorder="1" applyAlignment="1">
      <alignment horizontal="center"/>
    </xf>
    <xf numFmtId="0" fontId="0" fillId="2" borderId="13" xfId="0" applyFill="1" applyBorder="1" applyAlignment="1">
      <alignment horizontal="center"/>
    </xf>
    <xf numFmtId="0" fontId="0" fillId="4" borderId="15" xfId="0" applyFill="1" applyBorder="1" applyAlignment="1" applyProtection="1">
      <alignment horizontal="center" vertical="center" wrapText="1"/>
    </xf>
    <xf numFmtId="0" fontId="0" fillId="4" borderId="8" xfId="0" applyFill="1" applyBorder="1" applyAlignment="1" applyProtection="1">
      <alignment horizontal="center" vertical="center" wrapText="1"/>
    </xf>
    <xf numFmtId="0" fontId="0" fillId="4" borderId="16" xfId="0" applyFill="1" applyBorder="1" applyAlignment="1" applyProtection="1">
      <alignment horizontal="center" vertical="center" wrapText="1"/>
    </xf>
    <xf numFmtId="0" fontId="0" fillId="4" borderId="17" xfId="0" applyFill="1" applyBorder="1" applyAlignment="1" applyProtection="1">
      <alignment horizontal="center" vertical="center" wrapText="1"/>
    </xf>
    <xf numFmtId="0" fontId="0" fillId="4" borderId="18" xfId="0" applyFill="1" applyBorder="1" applyAlignment="1" applyProtection="1">
      <alignment horizontal="center" vertical="center" wrapText="1"/>
    </xf>
    <xf numFmtId="0" fontId="0" fillId="4" borderId="19" xfId="0" applyFill="1" applyBorder="1" applyAlignment="1" applyProtection="1">
      <alignment horizontal="center" vertical="center" wrapText="1"/>
    </xf>
    <xf numFmtId="0" fontId="0" fillId="0" borderId="14" xfId="0" applyBorder="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horizontal="center" vertical="center"/>
      <protection locked="0"/>
    </xf>
    <xf numFmtId="0" fontId="0" fillId="0" borderId="1" xfId="0" applyBorder="1" applyAlignment="1" applyProtection="1">
      <alignment horizontal="center" vertical="center"/>
      <protection locked="0"/>
    </xf>
    <xf numFmtId="49" fontId="22" fillId="0" borderId="9" xfId="0" applyNumberFormat="1" applyFont="1" applyBorder="1" applyAlignment="1" applyProtection="1">
      <alignment horizontal="center" vertical="center" wrapText="1"/>
    </xf>
    <xf numFmtId="49" fontId="22" fillId="0" borderId="2" xfId="0" applyNumberFormat="1" applyFont="1" applyBorder="1" applyAlignment="1" applyProtection="1">
      <alignment horizontal="center" vertical="center" wrapText="1"/>
    </xf>
    <xf numFmtId="49" fontId="20" fillId="0" borderId="9" xfId="0" applyNumberFormat="1" applyFont="1" applyBorder="1" applyAlignment="1" applyProtection="1">
      <alignment horizontal="center" vertical="center" wrapText="1"/>
    </xf>
    <xf numFmtId="49" fontId="20" fillId="0" borderId="2" xfId="0" applyNumberFormat="1" applyFont="1" applyBorder="1" applyAlignment="1" applyProtection="1">
      <alignment horizontal="center" vertical="center" wrapText="1"/>
    </xf>
    <xf numFmtId="0" fontId="8" fillId="0" borderId="1" xfId="0" applyFont="1" applyBorder="1" applyAlignment="1" applyProtection="1">
      <alignment horizontal="center" vertical="center"/>
      <protection locked="0"/>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6" xfId="0" applyFont="1" applyBorder="1" applyAlignment="1">
      <alignment horizontal="center" vertical="center"/>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6" xfId="0" applyFont="1" applyBorder="1" applyAlignment="1">
      <alignment horizontal="center" vertical="center" wrapText="1"/>
    </xf>
    <xf numFmtId="0" fontId="9" fillId="0" borderId="1" xfId="0" applyFont="1" applyBorder="1" applyAlignment="1" applyProtection="1">
      <alignment horizontal="center"/>
      <protection hidden="1"/>
    </xf>
    <xf numFmtId="49" fontId="9" fillId="0" borderId="1" xfId="0" applyNumberFormat="1" applyFont="1" applyBorder="1" applyAlignment="1" applyProtection="1">
      <alignment horizontal="center" vertical="center" wrapText="1"/>
      <protection hidden="1"/>
    </xf>
    <xf numFmtId="0" fontId="9" fillId="0" borderId="12" xfId="0" applyFont="1" applyBorder="1" applyAlignment="1" applyProtection="1">
      <alignment horizontal="center"/>
      <protection hidden="1"/>
    </xf>
    <xf numFmtId="0" fontId="9" fillId="0" borderId="1" xfId="0" applyFont="1" applyFill="1" applyBorder="1" applyAlignment="1" applyProtection="1">
      <alignment horizontal="center"/>
      <protection hidden="1"/>
    </xf>
    <xf numFmtId="0" fontId="8" fillId="0" borderId="1" xfId="0" applyFont="1" applyBorder="1" applyProtection="1">
      <protection hidden="1"/>
    </xf>
    <xf numFmtId="0" fontId="8" fillId="0" borderId="0" xfId="0" applyFont="1" applyProtection="1">
      <protection hidden="1"/>
    </xf>
    <xf numFmtId="0" fontId="20" fillId="0" borderId="2" xfId="0" applyFont="1" applyBorder="1" applyAlignment="1" applyProtection="1">
      <alignment horizontal="center" vertical="top"/>
      <protection hidden="1"/>
    </xf>
    <xf numFmtId="49" fontId="20" fillId="0" borderId="13" xfId="0" applyNumberFormat="1" applyFont="1" applyBorder="1" applyAlignment="1" applyProtection="1">
      <alignment horizontal="center" vertical="center" wrapText="1"/>
      <protection hidden="1"/>
    </xf>
    <xf numFmtId="22" fontId="8" fillId="0" borderId="0" xfId="0" applyNumberFormat="1" applyFont="1" applyProtection="1">
      <protection hidden="1"/>
    </xf>
    <xf numFmtId="1" fontId="13" fillId="0" borderId="1" xfId="0" applyNumberFormat="1" applyFont="1" applyBorder="1" applyAlignment="1" applyProtection="1">
      <alignment horizontal="center"/>
      <protection hidden="1"/>
    </xf>
    <xf numFmtId="164" fontId="23" fillId="0" borderId="1" xfId="0" applyNumberFormat="1" applyFont="1" applyBorder="1" applyAlignment="1" applyProtection="1">
      <alignment horizontal="center"/>
      <protection hidden="1"/>
    </xf>
    <xf numFmtId="1" fontId="16" fillId="0" borderId="1" xfId="0" applyNumberFormat="1" applyFont="1" applyBorder="1" applyAlignment="1" applyProtection="1">
      <alignment horizontal="center"/>
      <protection hidden="1"/>
    </xf>
    <xf numFmtId="164" fontId="24" fillId="0" borderId="1" xfId="0" applyNumberFormat="1" applyFont="1" applyBorder="1" applyAlignment="1" applyProtection="1">
      <alignment horizontal="center"/>
      <protection hidden="1"/>
    </xf>
    <xf numFmtId="1" fontId="17" fillId="0" borderId="1" xfId="0" applyNumberFormat="1" applyFont="1" applyBorder="1" applyAlignment="1" applyProtection="1">
      <alignment horizontal="center"/>
      <protection hidden="1"/>
    </xf>
    <xf numFmtId="164" fontId="25" fillId="0" borderId="1" xfId="0" applyNumberFormat="1" applyFont="1" applyBorder="1" applyAlignment="1" applyProtection="1">
      <alignment horizontal="center"/>
      <protection hidden="1"/>
    </xf>
    <xf numFmtId="0" fontId="12" fillId="0" borderId="2" xfId="0" applyFont="1" applyBorder="1" applyAlignment="1" applyProtection="1">
      <alignment horizontal="center"/>
      <protection hidden="1"/>
    </xf>
    <xf numFmtId="0" fontId="14" fillId="0" borderId="2" xfId="0" applyFont="1" applyBorder="1" applyAlignment="1" applyProtection="1">
      <alignment horizontal="center"/>
      <protection hidden="1"/>
    </xf>
    <xf numFmtId="0" fontId="14" fillId="0" borderId="1" xfId="0" applyFont="1" applyBorder="1" applyAlignment="1" applyProtection="1">
      <alignment horizontal="center" vertical="center" wrapText="1"/>
      <protection hidden="1"/>
    </xf>
    <xf numFmtId="49" fontId="22" fillId="0" borderId="13" xfId="0" applyNumberFormat="1" applyFont="1" applyBorder="1" applyAlignment="1" applyProtection="1">
      <alignment horizontal="center" vertical="center" wrapText="1"/>
      <protection hidden="1"/>
    </xf>
    <xf numFmtId="0" fontId="8" fillId="0" borderId="1" xfId="0" applyFont="1" applyBorder="1" applyAlignment="1" applyProtection="1">
      <alignment horizontal="center" vertical="center"/>
      <protection hidden="1"/>
    </xf>
    <xf numFmtId="0" fontId="15" fillId="0" borderId="2" xfId="0" applyFont="1" applyBorder="1" applyAlignment="1" applyProtection="1">
      <alignment horizontal="center"/>
      <protection hidden="1"/>
    </xf>
    <xf numFmtId="0" fontId="12" fillId="0" borderId="0" xfId="0" applyFont="1" applyProtection="1">
      <protection hidden="1"/>
    </xf>
    <xf numFmtId="0" fontId="12" fillId="0" borderId="8" xfId="0" applyFont="1" applyBorder="1" applyProtection="1">
      <protection hidden="1"/>
    </xf>
    <xf numFmtId="49" fontId="20" fillId="0" borderId="2" xfId="0" applyNumberFormat="1" applyFont="1" applyBorder="1" applyAlignment="1" applyProtection="1">
      <alignment horizontal="center" vertical="top"/>
      <protection hidden="1"/>
    </xf>
    <xf numFmtId="49" fontId="12" fillId="0" borderId="2" xfId="0" applyNumberFormat="1" applyFont="1" applyBorder="1" applyAlignment="1" applyProtection="1">
      <alignment horizontal="center" vertical="top"/>
      <protection hidden="1"/>
    </xf>
    <xf numFmtId="49" fontId="14" fillId="0" borderId="2" xfId="0" applyNumberFormat="1" applyFont="1" applyBorder="1" applyAlignment="1" applyProtection="1">
      <alignment horizontal="center" vertical="center"/>
      <protection hidden="1"/>
    </xf>
    <xf numFmtId="49" fontId="14" fillId="0" borderId="1" xfId="0" applyNumberFormat="1" applyFont="1" applyBorder="1" applyAlignment="1" applyProtection="1">
      <alignment horizontal="center" vertical="center" wrapText="1"/>
      <protection hidden="1"/>
    </xf>
    <xf numFmtId="49" fontId="15" fillId="0" borderId="2" xfId="0" applyNumberFormat="1" applyFont="1" applyBorder="1" applyAlignment="1" applyProtection="1">
      <alignment horizontal="center" vertical="center"/>
      <protection hidden="1"/>
    </xf>
    <xf numFmtId="49" fontId="15" fillId="0" borderId="3"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top"/>
      <protection hidden="1"/>
    </xf>
    <xf numFmtId="0" fontId="20" fillId="0" borderId="2" xfId="0" applyFont="1" applyBorder="1" applyAlignment="1" applyProtection="1">
      <alignment horizontal="center"/>
      <protection hidden="1"/>
    </xf>
    <xf numFmtId="0" fontId="10" fillId="0" borderId="2" xfId="0" applyFont="1" applyBorder="1" applyAlignment="1" applyProtection="1">
      <alignment horizontal="center"/>
      <protection hidden="1"/>
    </xf>
    <xf numFmtId="0" fontId="10" fillId="0" borderId="9" xfId="0" applyFont="1" applyBorder="1" applyAlignment="1" applyProtection="1">
      <alignment horizontal="center" vertical="top"/>
      <protection hidden="1"/>
    </xf>
    <xf numFmtId="0" fontId="15" fillId="0" borderId="3" xfId="0" applyFont="1" applyBorder="1" applyAlignment="1" applyProtection="1">
      <alignment horizontal="center"/>
      <protection hidden="1"/>
    </xf>
    <xf numFmtId="49" fontId="9" fillId="0" borderId="12" xfId="0" applyNumberFormat="1" applyFont="1" applyBorder="1" applyAlignment="1" applyProtection="1">
      <alignment horizontal="center" vertical="center" wrapText="1"/>
      <protection hidden="1"/>
    </xf>
    <xf numFmtId="0" fontId="8" fillId="0" borderId="0" xfId="0" applyFont="1" applyAlignment="1" applyProtection="1">
      <alignment vertical="center"/>
      <protection hidden="1"/>
    </xf>
    <xf numFmtId="49" fontId="9" fillId="0" borderId="1" xfId="0" applyNumberFormat="1" applyFont="1" applyBorder="1" applyAlignment="1" applyProtection="1">
      <alignment horizontal="center" wrapText="1"/>
      <protection hidden="1"/>
    </xf>
    <xf numFmtId="0" fontId="28" fillId="0" borderId="0" xfId="1" applyProtection="1">
      <protection hidden="1"/>
    </xf>
    <xf numFmtId="0" fontId="20" fillId="0" borderId="1" xfId="0" applyFont="1" applyBorder="1" applyAlignment="1" applyProtection="1">
      <alignment horizontal="center" vertical="center"/>
      <protection hidden="1"/>
    </xf>
    <xf numFmtId="0" fontId="20" fillId="0" borderId="2" xfId="0" applyFont="1" applyBorder="1" applyAlignment="1" applyProtection="1">
      <alignment horizontal="center" vertical="center"/>
      <protection hidden="1"/>
    </xf>
    <xf numFmtId="0" fontId="15" fillId="0" borderId="1" xfId="0" applyFont="1" applyBorder="1" applyAlignment="1" applyProtection="1">
      <alignment horizontal="center" vertical="center" wrapText="1"/>
      <protection hidden="1"/>
    </xf>
    <xf numFmtId="0" fontId="20" fillId="0" borderId="1" xfId="0" applyFont="1" applyBorder="1" applyAlignment="1" applyProtection="1">
      <alignment horizontal="center" vertical="center" wrapText="1"/>
      <protection hidden="1"/>
    </xf>
    <xf numFmtId="49" fontId="14" fillId="0" borderId="1" xfId="0" applyNumberFormat="1" applyFont="1" applyBorder="1" applyAlignment="1" applyProtection="1">
      <alignment horizontal="center" vertical="center"/>
      <protection hidden="1"/>
    </xf>
    <xf numFmtId="49" fontId="15" fillId="0" borderId="1" xfId="0" applyNumberFormat="1" applyFont="1" applyBorder="1" applyAlignment="1" applyProtection="1">
      <alignment horizontal="center" vertical="center"/>
      <protection hidden="1"/>
    </xf>
    <xf numFmtId="49" fontId="15" fillId="0" borderId="1" xfId="0" applyNumberFormat="1" applyFont="1" applyBorder="1" applyAlignment="1" applyProtection="1">
      <alignment horizontal="center"/>
      <protection hidden="1"/>
    </xf>
    <xf numFmtId="0" fontId="21" fillId="0" borderId="2" xfId="0" applyFont="1" applyBorder="1" applyAlignment="1" applyProtection="1">
      <alignment horizontal="center" vertical="center"/>
      <protection hidden="1"/>
    </xf>
    <xf numFmtId="0" fontId="14" fillId="0" borderId="2" xfId="0" applyFont="1" applyBorder="1" applyAlignment="1" applyProtection="1">
      <alignment horizontal="center" vertical="top"/>
      <protection hidden="1"/>
    </xf>
    <xf numFmtId="0" fontId="14" fillId="0" borderId="1" xfId="0" applyFont="1" applyBorder="1" applyAlignment="1" applyProtection="1">
      <alignment horizontal="center" vertical="center"/>
      <protection hidden="1"/>
    </xf>
    <xf numFmtId="0" fontId="15" fillId="0" borderId="1" xfId="0" applyFont="1" applyBorder="1" applyAlignment="1" applyProtection="1">
      <alignment horizontal="center" vertical="center"/>
      <protection hidden="1"/>
    </xf>
    <xf numFmtId="0" fontId="15" fillId="0" borderId="2" xfId="0" applyFont="1" applyBorder="1" applyAlignment="1" applyProtection="1">
      <alignment horizontal="center" vertical="top"/>
      <protection hidden="1"/>
    </xf>
    <xf numFmtId="49" fontId="14" fillId="0" borderId="1" xfId="0" applyNumberFormat="1" applyFont="1" applyBorder="1" applyAlignment="1" applyProtection="1">
      <alignment horizontal="center" wrapText="1"/>
      <protection hidden="1"/>
    </xf>
    <xf numFmtId="49" fontId="15" fillId="0" borderId="1" xfId="0" applyNumberFormat="1" applyFont="1" applyBorder="1" applyAlignment="1" applyProtection="1">
      <alignment horizontal="center" wrapText="1"/>
      <protection hidden="1"/>
    </xf>
    <xf numFmtId="0" fontId="15" fillId="0" borderId="2" xfId="0" applyFont="1" applyBorder="1" applyAlignment="1" applyProtection="1">
      <alignment horizontal="center" vertical="center"/>
      <protection hidden="1"/>
    </xf>
    <xf numFmtId="49" fontId="9" fillId="0" borderId="1" xfId="0" applyNumberFormat="1" applyFont="1" applyBorder="1" applyAlignment="1" applyProtection="1">
      <alignment horizontal="center"/>
      <protection hidden="1"/>
    </xf>
    <xf numFmtId="0" fontId="15" fillId="0" borderId="3" xfId="0" applyFont="1" applyBorder="1" applyAlignment="1" applyProtection="1">
      <alignment horizontal="center" vertical="center"/>
      <protection hidden="1"/>
    </xf>
    <xf numFmtId="0" fontId="20" fillId="0" borderId="9" xfId="0" applyFont="1" applyBorder="1" applyAlignment="1" applyProtection="1">
      <alignment horizontal="center" vertical="center"/>
      <protection hidden="1"/>
    </xf>
    <xf numFmtId="0" fontId="15" fillId="0" borderId="3" xfId="0" applyFont="1" applyBorder="1" applyAlignment="1" applyProtection="1">
      <alignment horizontal="center" vertical="top"/>
      <protection hidden="1"/>
    </xf>
    <xf numFmtId="49" fontId="20" fillId="0" borderId="9" xfId="0" applyNumberFormat="1" applyFont="1" applyBorder="1" applyAlignment="1" applyProtection="1">
      <alignment horizontal="center" vertical="center"/>
      <protection hidden="1"/>
    </xf>
    <xf numFmtId="49" fontId="20" fillId="0" borderId="2" xfId="0" applyNumberFormat="1" applyFont="1" applyBorder="1" applyAlignment="1" applyProtection="1">
      <alignment horizontal="center" vertical="center"/>
      <protection hidden="1"/>
    </xf>
    <xf numFmtId="0" fontId="9" fillId="0" borderId="1" xfId="0" applyFont="1" applyBorder="1" applyAlignment="1" applyProtection="1">
      <alignment horizontal="center" vertical="center"/>
      <protection hidden="1"/>
    </xf>
    <xf numFmtId="164" fontId="18" fillId="0" borderId="1" xfId="0" applyNumberFormat="1" applyFont="1" applyBorder="1" applyAlignment="1" applyProtection="1">
      <alignment horizontal="center"/>
      <protection hidden="1"/>
    </xf>
    <xf numFmtId="0" fontId="22" fillId="0" borderId="3" xfId="0" applyFont="1" applyBorder="1" applyAlignment="1" applyProtection="1">
      <alignment horizontal="center" vertical="center"/>
      <protection hidden="1"/>
    </xf>
    <xf numFmtId="49" fontId="20" fillId="0" borderId="2" xfId="0" applyNumberFormat="1" applyFont="1" applyBorder="1" applyAlignment="1" applyProtection="1">
      <alignment horizontal="center" vertical="center" wrapText="1"/>
      <protection hidden="1"/>
    </xf>
    <xf numFmtId="0" fontId="22" fillId="0" borderId="2" xfId="0" applyFont="1" applyBorder="1" applyAlignment="1" applyProtection="1">
      <alignment horizontal="center" vertical="center"/>
      <protection hidden="1"/>
    </xf>
    <xf numFmtId="0" fontId="9" fillId="0" borderId="1" xfId="0" applyFont="1" applyBorder="1" applyAlignment="1" applyProtection="1">
      <alignment horizontal="center"/>
      <protection locked="0"/>
    </xf>
    <xf numFmtId="1" fontId="13" fillId="0" borderId="9" xfId="0" applyNumberFormat="1" applyFont="1" applyBorder="1" applyAlignment="1" applyProtection="1">
      <alignment horizontal="center"/>
      <protection locked="0"/>
    </xf>
    <xf numFmtId="1" fontId="16" fillId="0" borderId="1" xfId="0" applyNumberFormat="1" applyFont="1" applyBorder="1" applyAlignment="1" applyProtection="1">
      <alignment horizontal="center"/>
      <protection locked="0"/>
    </xf>
    <xf numFmtId="1" fontId="17" fillId="0" borderId="1" xfId="0" applyNumberFormat="1" applyFont="1" applyBorder="1" applyAlignment="1" applyProtection="1">
      <alignment horizontal="center"/>
      <protection locked="0"/>
    </xf>
    <xf numFmtId="164" fontId="13" fillId="0" borderId="1" xfId="0" applyNumberFormat="1" applyFont="1" applyBorder="1" applyAlignment="1" applyProtection="1">
      <alignment horizontal="center"/>
      <protection locked="0"/>
    </xf>
    <xf numFmtId="164" fontId="16" fillId="0" borderId="13" xfId="0" applyNumberFormat="1" applyFont="1" applyBorder="1" applyAlignment="1" applyProtection="1">
      <alignment horizontal="center"/>
      <protection locked="0"/>
    </xf>
    <xf numFmtId="164" fontId="17" fillId="0" borderId="1" xfId="0" applyNumberFormat="1" applyFont="1" applyBorder="1" applyAlignment="1" applyProtection="1">
      <alignment horizontal="center"/>
      <protection locked="0"/>
    </xf>
    <xf numFmtId="1" fontId="11" fillId="0" borderId="0" xfId="0" applyNumberFormat="1" applyFont="1" applyFill="1" applyBorder="1" applyAlignment="1" applyProtection="1">
      <alignment horizontal="center"/>
      <protection locked="0"/>
    </xf>
    <xf numFmtId="1" fontId="8" fillId="0" borderId="0" xfId="0" applyNumberFormat="1" applyFont="1" applyProtection="1">
      <protection locked="0"/>
    </xf>
    <xf numFmtId="0" fontId="9" fillId="0" borderId="1" xfId="0" applyFont="1" applyBorder="1" applyAlignment="1" applyProtection="1">
      <alignment horizontal="center" vertical="center"/>
      <protection locked="0"/>
    </xf>
  </cellXfs>
  <cellStyles count="2">
    <cellStyle name="Lien hypertexte" xfId="1" builtinId="8"/>
    <cellStyle name="Normal" xfId="0" builtinId="0"/>
  </cellStyles>
  <dxfs count="0"/>
  <tableStyles count="0" defaultTableStyle="TableStyleMedium2" defaultPivotStyle="PivotStyleLight16"/>
  <colors>
    <mruColors>
      <color rgb="FF00964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radarChart>
        <c:radarStyle val="marker"/>
        <c:varyColors val="0"/>
        <c:ser>
          <c:idx val="0"/>
          <c:order val="0"/>
          <c:tx>
            <c:strRef>
              <c:f>Synthèse!$C$1</c:f>
              <c:strCache>
                <c:ptCount val="1"/>
                <c:pt idx="0">
                  <c:v>BILAN 1</c:v>
                </c:pt>
              </c:strCache>
            </c:strRef>
          </c:tx>
          <c:spPr>
            <a:ln>
              <a:solidFill>
                <a:srgbClr val="7030A0"/>
              </a:solidFill>
            </a:ln>
          </c:spPr>
          <c:marker>
            <c:symbol val="none"/>
          </c:marker>
          <c:cat>
            <c:multiLvlStrRef>
              <c:f>Synthèse!$A$2:$B$24</c:f>
              <c:multiLvlStrCache>
                <c:ptCount val="23"/>
                <c:lvl>
                  <c:pt idx="0">
                    <c:v>DECRYPTAGE PLAINTE INDIFFERENCIEE</c:v>
                  </c:pt>
                  <c:pt idx="1">
                    <c:v>GESTION DE L'URGENCE</c:v>
                  </c:pt>
                  <c:pt idx="2">
                    <c:v>DG DE SITUATION, PREVALENCE, HIERARCHISATION, INCERTITUDE</c:v>
                  </c:pt>
                  <c:pt idx="3">
                    <c:v>MOBILISATION DES RESSOURCES</c:v>
                  </c:pt>
                  <c:pt idx="4">
                    <c:v>COMMUNICATION AVEC L'ENTOURAGE</c:v>
                  </c:pt>
                  <c:pt idx="5">
                    <c:v>STRUCTURATION DE L'ENTRETIEN</c:v>
                  </c:pt>
                  <c:pt idx="6">
                    <c:v>RELATION MEDECIN PATIENT</c:v>
                  </c:pt>
                  <c:pt idx="7">
                    <c:v>HABILETE COMMUNICATIONNELLE</c:v>
                  </c:pt>
                  <c:pt idx="8">
                    <c:v>APPROCHE BIO PSYCHO SOCIALE DE PEC</c:v>
                  </c:pt>
                  <c:pt idx="9">
                    <c:v>DEMARCHE DECISIONNELLE</c:v>
                  </c:pt>
                  <c:pt idx="10">
                    <c:v>REFLEXIVITE, REEVALUATION, EVOLUTIVITE PEC</c:v>
                  </c:pt>
                  <c:pt idx="11">
                    <c:v>REPRESENTATIONS ET ADAPTATION DE PEC</c:v>
                  </c:pt>
                  <c:pt idx="12">
                    <c:v>LE SUIVI DANS LE TEMPS</c:v>
                  </c:pt>
                  <c:pt idx="13">
                    <c:v>LE DOSSIER MEDICAL</c:v>
                  </c:pt>
                  <c:pt idx="14">
                    <c:v>LA CONTINUITE DES SOINS</c:v>
                  </c:pt>
                  <c:pt idx="15">
                    <c:v>COORDINATION DES INTERVENANTS AUTOUR DU PATIENT</c:v>
                  </c:pt>
                  <c:pt idx="16">
                    <c:v>PREVENTION ET DEPISTAGE</c:v>
                  </c:pt>
                  <c:pt idx="17">
                    <c:v>EDUCATION DU PATIENT</c:v>
                  </c:pt>
                  <c:pt idx="18">
                    <c:v>DEGRE D'IMPLICATION DU SOIGNANT</c:v>
                  </c:pt>
                  <c:pt idx="19">
                    <c:v>FORMATION PROFESSIONNELLE</c:v>
                  </c:pt>
                  <c:pt idx="20">
                    <c:v>ETHIQUE ET DEONTOLOGIE</c:v>
                  </c:pt>
                  <c:pt idx="21">
                    <c:v>ORGANISATION PROFESSIONNELLE</c:v>
                  </c:pt>
                  <c:pt idx="22">
                    <c:v>RESPONSABILITE SOCIALE</c:v>
                  </c:pt>
                </c:lvl>
                <c:lvl>
                  <c:pt idx="0">
                    <c:v>Premiers recours Urgences</c:v>
                  </c:pt>
                  <c:pt idx="4">
                    <c:v>Communication Centrée Patient </c:v>
                  </c:pt>
                  <c:pt idx="8">
                    <c:v>Approche Globale Complexité</c:v>
                  </c:pt>
                  <c:pt idx="12">
                    <c:v>Continuité suivi Coordination</c:v>
                  </c:pt>
                  <c:pt idx="16">
                    <c:v>Education Prévention</c:v>
                  </c:pt>
                  <c:pt idx="19">
                    <c:v>Professionalisme</c:v>
                  </c:pt>
                </c:lvl>
              </c:multiLvlStrCache>
            </c:multiLvlStrRef>
          </c:cat>
          <c:val>
            <c:numRef>
              <c:f>Synthèse!$C$2:$C$24</c:f>
              <c:numCache>
                <c:formatCode>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ser>
          <c:idx val="1"/>
          <c:order val="1"/>
          <c:tx>
            <c:strRef>
              <c:f>Synthèse!$D$1</c:f>
              <c:strCache>
                <c:ptCount val="1"/>
                <c:pt idx="0">
                  <c:v>BILAN 2</c:v>
                </c:pt>
              </c:strCache>
            </c:strRef>
          </c:tx>
          <c:spPr>
            <a:ln>
              <a:solidFill>
                <a:srgbClr val="FFC000"/>
              </a:solidFill>
            </a:ln>
          </c:spPr>
          <c:marker>
            <c:symbol val="none"/>
          </c:marker>
          <c:cat>
            <c:multiLvlStrRef>
              <c:f>Synthèse!$A$2:$B$24</c:f>
              <c:multiLvlStrCache>
                <c:ptCount val="23"/>
                <c:lvl>
                  <c:pt idx="0">
                    <c:v>DECRYPTAGE PLAINTE INDIFFERENCIEE</c:v>
                  </c:pt>
                  <c:pt idx="1">
                    <c:v>GESTION DE L'URGENCE</c:v>
                  </c:pt>
                  <c:pt idx="2">
                    <c:v>DG DE SITUATION, PREVALENCE, HIERARCHISATION, INCERTITUDE</c:v>
                  </c:pt>
                  <c:pt idx="3">
                    <c:v>MOBILISATION DES RESSOURCES</c:v>
                  </c:pt>
                  <c:pt idx="4">
                    <c:v>COMMUNICATION AVEC L'ENTOURAGE</c:v>
                  </c:pt>
                  <c:pt idx="5">
                    <c:v>STRUCTURATION DE L'ENTRETIEN</c:v>
                  </c:pt>
                  <c:pt idx="6">
                    <c:v>RELATION MEDECIN PATIENT</c:v>
                  </c:pt>
                  <c:pt idx="7">
                    <c:v>HABILETE COMMUNICATIONNELLE</c:v>
                  </c:pt>
                  <c:pt idx="8">
                    <c:v>APPROCHE BIO PSYCHO SOCIALE DE PEC</c:v>
                  </c:pt>
                  <c:pt idx="9">
                    <c:v>DEMARCHE DECISIONNELLE</c:v>
                  </c:pt>
                  <c:pt idx="10">
                    <c:v>REFLEXIVITE, REEVALUATION, EVOLUTIVITE PEC</c:v>
                  </c:pt>
                  <c:pt idx="11">
                    <c:v>REPRESENTATIONS ET ADAPTATION DE PEC</c:v>
                  </c:pt>
                  <c:pt idx="12">
                    <c:v>LE SUIVI DANS LE TEMPS</c:v>
                  </c:pt>
                  <c:pt idx="13">
                    <c:v>LE DOSSIER MEDICAL</c:v>
                  </c:pt>
                  <c:pt idx="14">
                    <c:v>LA CONTINUITE DES SOINS</c:v>
                  </c:pt>
                  <c:pt idx="15">
                    <c:v>COORDINATION DES INTERVENANTS AUTOUR DU PATIENT</c:v>
                  </c:pt>
                  <c:pt idx="16">
                    <c:v>PREVENTION ET DEPISTAGE</c:v>
                  </c:pt>
                  <c:pt idx="17">
                    <c:v>EDUCATION DU PATIENT</c:v>
                  </c:pt>
                  <c:pt idx="18">
                    <c:v>DEGRE D'IMPLICATION DU SOIGNANT</c:v>
                  </c:pt>
                  <c:pt idx="19">
                    <c:v>FORMATION PROFESSIONNELLE</c:v>
                  </c:pt>
                  <c:pt idx="20">
                    <c:v>ETHIQUE ET DEONTOLOGIE</c:v>
                  </c:pt>
                  <c:pt idx="21">
                    <c:v>ORGANISATION PROFESSIONNELLE</c:v>
                  </c:pt>
                  <c:pt idx="22">
                    <c:v>RESPONSABILITE SOCIALE</c:v>
                  </c:pt>
                </c:lvl>
                <c:lvl>
                  <c:pt idx="0">
                    <c:v>Premiers recours Urgences</c:v>
                  </c:pt>
                  <c:pt idx="4">
                    <c:v>Communication Centrée Patient </c:v>
                  </c:pt>
                  <c:pt idx="8">
                    <c:v>Approche Globale Complexité</c:v>
                  </c:pt>
                  <c:pt idx="12">
                    <c:v>Continuité suivi Coordination</c:v>
                  </c:pt>
                  <c:pt idx="16">
                    <c:v>Education Prévention</c:v>
                  </c:pt>
                  <c:pt idx="19">
                    <c:v>Professionalisme</c:v>
                  </c:pt>
                </c:lvl>
              </c:multiLvlStrCache>
            </c:multiLvlStrRef>
          </c:cat>
          <c:val>
            <c:numRef>
              <c:f>Synthèse!$D$2:$D$24</c:f>
              <c:numCache>
                <c:formatCode>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ser>
          <c:idx val="2"/>
          <c:order val="2"/>
          <c:tx>
            <c:strRef>
              <c:f>Synthèse!$E$1</c:f>
              <c:strCache>
                <c:ptCount val="1"/>
                <c:pt idx="0">
                  <c:v>BILAN 3</c:v>
                </c:pt>
              </c:strCache>
            </c:strRef>
          </c:tx>
          <c:spPr>
            <a:ln>
              <a:solidFill>
                <a:srgbClr val="C00000"/>
              </a:solidFill>
            </a:ln>
          </c:spPr>
          <c:marker>
            <c:symbol val="none"/>
          </c:marker>
          <c:cat>
            <c:multiLvlStrRef>
              <c:f>Synthèse!$A$2:$B$24</c:f>
              <c:multiLvlStrCache>
                <c:ptCount val="23"/>
                <c:lvl>
                  <c:pt idx="0">
                    <c:v>DECRYPTAGE PLAINTE INDIFFERENCIEE</c:v>
                  </c:pt>
                  <c:pt idx="1">
                    <c:v>GESTION DE L'URGENCE</c:v>
                  </c:pt>
                  <c:pt idx="2">
                    <c:v>DG DE SITUATION, PREVALENCE, HIERARCHISATION, INCERTITUDE</c:v>
                  </c:pt>
                  <c:pt idx="3">
                    <c:v>MOBILISATION DES RESSOURCES</c:v>
                  </c:pt>
                  <c:pt idx="4">
                    <c:v>COMMUNICATION AVEC L'ENTOURAGE</c:v>
                  </c:pt>
                  <c:pt idx="5">
                    <c:v>STRUCTURATION DE L'ENTRETIEN</c:v>
                  </c:pt>
                  <c:pt idx="6">
                    <c:v>RELATION MEDECIN PATIENT</c:v>
                  </c:pt>
                  <c:pt idx="7">
                    <c:v>HABILETE COMMUNICATIONNELLE</c:v>
                  </c:pt>
                  <c:pt idx="8">
                    <c:v>APPROCHE BIO PSYCHO SOCIALE DE PEC</c:v>
                  </c:pt>
                  <c:pt idx="9">
                    <c:v>DEMARCHE DECISIONNELLE</c:v>
                  </c:pt>
                  <c:pt idx="10">
                    <c:v>REFLEXIVITE, REEVALUATION, EVOLUTIVITE PEC</c:v>
                  </c:pt>
                  <c:pt idx="11">
                    <c:v>REPRESENTATIONS ET ADAPTATION DE PEC</c:v>
                  </c:pt>
                  <c:pt idx="12">
                    <c:v>LE SUIVI DANS LE TEMPS</c:v>
                  </c:pt>
                  <c:pt idx="13">
                    <c:v>LE DOSSIER MEDICAL</c:v>
                  </c:pt>
                  <c:pt idx="14">
                    <c:v>LA CONTINUITE DES SOINS</c:v>
                  </c:pt>
                  <c:pt idx="15">
                    <c:v>COORDINATION DES INTERVENANTS AUTOUR DU PATIENT</c:v>
                  </c:pt>
                  <c:pt idx="16">
                    <c:v>PREVENTION ET DEPISTAGE</c:v>
                  </c:pt>
                  <c:pt idx="17">
                    <c:v>EDUCATION DU PATIENT</c:v>
                  </c:pt>
                  <c:pt idx="18">
                    <c:v>DEGRE D'IMPLICATION DU SOIGNANT</c:v>
                  </c:pt>
                  <c:pt idx="19">
                    <c:v>FORMATION PROFESSIONNELLE</c:v>
                  </c:pt>
                  <c:pt idx="20">
                    <c:v>ETHIQUE ET DEONTOLOGIE</c:v>
                  </c:pt>
                  <c:pt idx="21">
                    <c:v>ORGANISATION PROFESSIONNELLE</c:v>
                  </c:pt>
                  <c:pt idx="22">
                    <c:v>RESPONSABILITE SOCIALE</c:v>
                  </c:pt>
                </c:lvl>
                <c:lvl>
                  <c:pt idx="0">
                    <c:v>Premiers recours Urgences</c:v>
                  </c:pt>
                  <c:pt idx="4">
                    <c:v>Communication Centrée Patient </c:v>
                  </c:pt>
                  <c:pt idx="8">
                    <c:v>Approche Globale Complexité</c:v>
                  </c:pt>
                  <c:pt idx="12">
                    <c:v>Continuité suivi Coordination</c:v>
                  </c:pt>
                  <c:pt idx="16">
                    <c:v>Education Prévention</c:v>
                  </c:pt>
                  <c:pt idx="19">
                    <c:v>Professionalisme</c:v>
                  </c:pt>
                </c:lvl>
              </c:multiLvlStrCache>
            </c:multiLvlStrRef>
          </c:cat>
          <c:val>
            <c:numRef>
              <c:f>Synthèse!$E$2:$E$24</c:f>
              <c:numCache>
                <c:formatCode>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dLbls>
          <c:showLegendKey val="0"/>
          <c:showVal val="0"/>
          <c:showCatName val="0"/>
          <c:showSerName val="0"/>
          <c:showPercent val="0"/>
          <c:showBubbleSize val="0"/>
        </c:dLbls>
        <c:axId val="210114432"/>
        <c:axId val="210115968"/>
      </c:radarChart>
      <c:catAx>
        <c:axId val="210114432"/>
        <c:scaling>
          <c:orientation val="minMax"/>
        </c:scaling>
        <c:delete val="0"/>
        <c:axPos val="b"/>
        <c:majorGridlines/>
        <c:numFmt formatCode="@" sourceLinked="0"/>
        <c:majorTickMark val="out"/>
        <c:minorTickMark val="none"/>
        <c:tickLblPos val="nextTo"/>
        <c:crossAx val="210115968"/>
        <c:crosses val="autoZero"/>
        <c:auto val="1"/>
        <c:lblAlgn val="ctr"/>
        <c:lblOffset val="100"/>
        <c:noMultiLvlLbl val="0"/>
      </c:catAx>
      <c:valAx>
        <c:axId val="210115968"/>
        <c:scaling>
          <c:orientation val="minMax"/>
        </c:scaling>
        <c:delete val="0"/>
        <c:axPos val="l"/>
        <c:majorGridlines/>
        <c:numFmt formatCode="0.0" sourceLinked="1"/>
        <c:majorTickMark val="cross"/>
        <c:minorTickMark val="none"/>
        <c:tickLblPos val="nextTo"/>
        <c:spPr>
          <a:noFill/>
        </c:spPr>
        <c:crossAx val="210114432"/>
        <c:crosses val="autoZero"/>
        <c:crossBetween val="between"/>
      </c:valAx>
    </c:plotArea>
    <c:legend>
      <c:legendPos val="r"/>
      <c:layout/>
      <c:overlay val="0"/>
      <c:spPr>
        <a:solidFill>
          <a:schemeClr val="bg1"/>
        </a:solidFill>
      </c:spPr>
    </c:legend>
    <c:plotVisOnly val="1"/>
    <c:dispBlanksAs val="gap"/>
    <c:showDLblsOverMax val="0"/>
  </c:chart>
  <c:printSettings>
    <c:headerFooter/>
    <c:pageMargins b="0.75" l="0.7" r="0.7" t="0.75" header="0.3" footer="0.3"/>
    <c:pageSetup/>
  </c:printSettings>
</c:chartSpace>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647700</xdr:colOff>
      <xdr:row>3</xdr:row>
      <xdr:rowOff>57150</xdr:rowOff>
    </xdr:from>
    <xdr:to>
      <xdr:col>0</xdr:col>
      <xdr:colOff>647700</xdr:colOff>
      <xdr:row>5</xdr:row>
      <xdr:rowOff>9525</xdr:rowOff>
    </xdr:to>
    <xdr:cxnSp macro="">
      <xdr:nvCxnSpPr>
        <xdr:cNvPr id="4" name="Connecteur droit avec flèche 3"/>
        <xdr:cNvCxnSpPr/>
      </xdr:nvCxnSpPr>
      <xdr:spPr>
        <a:xfrm>
          <a:off x="647700" y="628650"/>
          <a:ext cx="0" cy="3333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632461</xdr:colOff>
      <xdr:row>6</xdr:row>
      <xdr:rowOff>47626</xdr:rowOff>
    </xdr:from>
    <xdr:to>
      <xdr:col>0</xdr:col>
      <xdr:colOff>678180</xdr:colOff>
      <xdr:row>7</xdr:row>
      <xdr:rowOff>142875</xdr:rowOff>
    </xdr:to>
    <xdr:sp macro="" textlink="">
      <xdr:nvSpPr>
        <xdr:cNvPr id="5" name="Flèche vers le bas 4"/>
        <xdr:cNvSpPr/>
      </xdr:nvSpPr>
      <xdr:spPr>
        <a:xfrm flipH="1">
          <a:off x="632461" y="1190626"/>
          <a:ext cx="45719" cy="285749"/>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646149</xdr:colOff>
      <xdr:row>11</xdr:row>
      <xdr:rowOff>340907</xdr:rowOff>
    </xdr:from>
    <xdr:to>
      <xdr:col>0</xdr:col>
      <xdr:colOff>646152</xdr:colOff>
      <xdr:row>13</xdr:row>
      <xdr:rowOff>121832</xdr:rowOff>
    </xdr:to>
    <xdr:cxnSp macro="">
      <xdr:nvCxnSpPr>
        <xdr:cNvPr id="6" name="Connecteur droit avec flèche 5"/>
        <xdr:cNvCxnSpPr/>
      </xdr:nvCxnSpPr>
      <xdr:spPr>
        <a:xfrm flipH="1">
          <a:off x="646149" y="4239512"/>
          <a:ext cx="3" cy="489762"/>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628650</xdr:colOff>
      <xdr:row>14</xdr:row>
      <xdr:rowOff>114300</xdr:rowOff>
    </xdr:from>
    <xdr:to>
      <xdr:col>0</xdr:col>
      <xdr:colOff>676275</xdr:colOff>
      <xdr:row>16</xdr:row>
      <xdr:rowOff>104775</xdr:rowOff>
    </xdr:to>
    <xdr:sp macro="" textlink="">
      <xdr:nvSpPr>
        <xdr:cNvPr id="7" name="Flèche vers le bas 6"/>
        <xdr:cNvSpPr/>
      </xdr:nvSpPr>
      <xdr:spPr>
        <a:xfrm>
          <a:off x="628650" y="3371850"/>
          <a:ext cx="47625" cy="3714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638175</xdr:colOff>
      <xdr:row>21</xdr:row>
      <xdr:rowOff>47625</xdr:rowOff>
    </xdr:from>
    <xdr:to>
      <xdr:col>0</xdr:col>
      <xdr:colOff>647700</xdr:colOff>
      <xdr:row>24</xdr:row>
      <xdr:rowOff>152400</xdr:rowOff>
    </xdr:to>
    <xdr:cxnSp macro="">
      <xdr:nvCxnSpPr>
        <xdr:cNvPr id="8" name="Connecteur droit avec flèche 7"/>
        <xdr:cNvCxnSpPr/>
      </xdr:nvCxnSpPr>
      <xdr:spPr>
        <a:xfrm>
          <a:off x="638175" y="790575"/>
          <a:ext cx="9525" cy="9810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630556</xdr:colOff>
      <xdr:row>26</xdr:row>
      <xdr:rowOff>238125</xdr:rowOff>
    </xdr:from>
    <xdr:to>
      <xdr:col>0</xdr:col>
      <xdr:colOff>676275</xdr:colOff>
      <xdr:row>29</xdr:row>
      <xdr:rowOff>95250</xdr:rowOff>
    </xdr:to>
    <xdr:sp macro="" textlink="">
      <xdr:nvSpPr>
        <xdr:cNvPr id="9" name="Flèche vers le bas 8"/>
        <xdr:cNvSpPr/>
      </xdr:nvSpPr>
      <xdr:spPr>
        <a:xfrm>
          <a:off x="630556" y="2486025"/>
          <a:ext cx="45719" cy="8667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609600</xdr:colOff>
      <xdr:row>33</xdr:row>
      <xdr:rowOff>219075</xdr:rowOff>
    </xdr:from>
    <xdr:to>
      <xdr:col>0</xdr:col>
      <xdr:colOff>609602</xdr:colOff>
      <xdr:row>35</xdr:row>
      <xdr:rowOff>0</xdr:rowOff>
    </xdr:to>
    <xdr:cxnSp macro="">
      <xdr:nvCxnSpPr>
        <xdr:cNvPr id="10" name="Connecteur droit avec flèche 9"/>
        <xdr:cNvCxnSpPr/>
      </xdr:nvCxnSpPr>
      <xdr:spPr>
        <a:xfrm>
          <a:off x="609600" y="3238500"/>
          <a:ext cx="2" cy="1905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600075</xdr:colOff>
      <xdr:row>36</xdr:row>
      <xdr:rowOff>19050</xdr:rowOff>
    </xdr:from>
    <xdr:to>
      <xdr:col>0</xdr:col>
      <xdr:colOff>645794</xdr:colOff>
      <xdr:row>37</xdr:row>
      <xdr:rowOff>161925</xdr:rowOff>
    </xdr:to>
    <xdr:sp macro="" textlink="">
      <xdr:nvSpPr>
        <xdr:cNvPr id="11" name="Flèche vers le bas 10"/>
        <xdr:cNvSpPr/>
      </xdr:nvSpPr>
      <xdr:spPr>
        <a:xfrm>
          <a:off x="600075" y="9677400"/>
          <a:ext cx="45719" cy="3333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552450</xdr:colOff>
      <xdr:row>22</xdr:row>
      <xdr:rowOff>38100</xdr:rowOff>
    </xdr:from>
    <xdr:to>
      <xdr:col>0</xdr:col>
      <xdr:colOff>561978</xdr:colOff>
      <xdr:row>24</xdr:row>
      <xdr:rowOff>142875</xdr:rowOff>
    </xdr:to>
    <xdr:cxnSp macro="">
      <xdr:nvCxnSpPr>
        <xdr:cNvPr id="2" name="Connecteur droit avec flèche 1"/>
        <xdr:cNvCxnSpPr/>
      </xdr:nvCxnSpPr>
      <xdr:spPr>
        <a:xfrm>
          <a:off x="552450" y="6296025"/>
          <a:ext cx="9528" cy="4857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533400</xdr:colOff>
      <xdr:row>26</xdr:row>
      <xdr:rowOff>114300</xdr:rowOff>
    </xdr:from>
    <xdr:to>
      <xdr:col>0</xdr:col>
      <xdr:colOff>581025</xdr:colOff>
      <xdr:row>30</xdr:row>
      <xdr:rowOff>114300</xdr:rowOff>
    </xdr:to>
    <xdr:sp macro="" textlink="">
      <xdr:nvSpPr>
        <xdr:cNvPr id="3" name="Flèche vers le bas 2"/>
        <xdr:cNvSpPr/>
      </xdr:nvSpPr>
      <xdr:spPr>
        <a:xfrm>
          <a:off x="533400" y="7134225"/>
          <a:ext cx="47625" cy="9429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561975</xdr:colOff>
      <xdr:row>35</xdr:row>
      <xdr:rowOff>76200</xdr:rowOff>
    </xdr:from>
    <xdr:to>
      <xdr:col>0</xdr:col>
      <xdr:colOff>561976</xdr:colOff>
      <xdr:row>38</xdr:row>
      <xdr:rowOff>38100</xdr:rowOff>
    </xdr:to>
    <xdr:cxnSp macro="">
      <xdr:nvCxnSpPr>
        <xdr:cNvPr id="4" name="Connecteur droit avec flèche 3"/>
        <xdr:cNvCxnSpPr/>
      </xdr:nvCxnSpPr>
      <xdr:spPr>
        <a:xfrm>
          <a:off x="561975" y="9744075"/>
          <a:ext cx="1" cy="5334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533400</xdr:colOff>
      <xdr:row>39</xdr:row>
      <xdr:rowOff>133350</xdr:rowOff>
    </xdr:from>
    <xdr:to>
      <xdr:col>0</xdr:col>
      <xdr:colOff>579119</xdr:colOff>
      <xdr:row>42</xdr:row>
      <xdr:rowOff>123825</xdr:rowOff>
    </xdr:to>
    <xdr:sp macro="" textlink="">
      <xdr:nvSpPr>
        <xdr:cNvPr id="5" name="Flèche vers le bas 4"/>
        <xdr:cNvSpPr/>
      </xdr:nvSpPr>
      <xdr:spPr>
        <a:xfrm>
          <a:off x="533400" y="10744200"/>
          <a:ext cx="45719" cy="5619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514350</xdr:colOff>
      <xdr:row>1</xdr:row>
      <xdr:rowOff>295275</xdr:rowOff>
    </xdr:from>
    <xdr:to>
      <xdr:col>0</xdr:col>
      <xdr:colOff>514351</xdr:colOff>
      <xdr:row>3</xdr:row>
      <xdr:rowOff>95250</xdr:rowOff>
    </xdr:to>
    <xdr:cxnSp macro="">
      <xdr:nvCxnSpPr>
        <xdr:cNvPr id="6" name="Connecteur droit avec flèche 5"/>
        <xdr:cNvCxnSpPr/>
      </xdr:nvCxnSpPr>
      <xdr:spPr>
        <a:xfrm>
          <a:off x="514350" y="485775"/>
          <a:ext cx="1" cy="3714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485776</xdr:colOff>
      <xdr:row>4</xdr:row>
      <xdr:rowOff>57150</xdr:rowOff>
    </xdr:from>
    <xdr:to>
      <xdr:col>0</xdr:col>
      <xdr:colOff>542925</xdr:colOff>
      <xdr:row>5</xdr:row>
      <xdr:rowOff>171450</xdr:rowOff>
    </xdr:to>
    <xdr:sp macro="" textlink="">
      <xdr:nvSpPr>
        <xdr:cNvPr id="7" name="Flèche vers le bas 6"/>
        <xdr:cNvSpPr/>
      </xdr:nvSpPr>
      <xdr:spPr>
        <a:xfrm>
          <a:off x="485776" y="1190625"/>
          <a:ext cx="57149" cy="3048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504827</xdr:colOff>
      <xdr:row>11</xdr:row>
      <xdr:rowOff>66675</xdr:rowOff>
    </xdr:from>
    <xdr:to>
      <xdr:col>0</xdr:col>
      <xdr:colOff>514350</xdr:colOff>
      <xdr:row>12</xdr:row>
      <xdr:rowOff>66675</xdr:rowOff>
    </xdr:to>
    <xdr:cxnSp macro="">
      <xdr:nvCxnSpPr>
        <xdr:cNvPr id="8" name="Connecteur droit avec flèche 7"/>
        <xdr:cNvCxnSpPr/>
      </xdr:nvCxnSpPr>
      <xdr:spPr>
        <a:xfrm flipH="1">
          <a:off x="504827" y="3105150"/>
          <a:ext cx="9523" cy="3714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506732</xdr:colOff>
      <xdr:row>13</xdr:row>
      <xdr:rowOff>238125</xdr:rowOff>
    </xdr:from>
    <xdr:to>
      <xdr:col>0</xdr:col>
      <xdr:colOff>552451</xdr:colOff>
      <xdr:row>15</xdr:row>
      <xdr:rowOff>171451</xdr:rowOff>
    </xdr:to>
    <xdr:sp macro="" textlink="">
      <xdr:nvSpPr>
        <xdr:cNvPr id="9" name="Flèche vers le bas 8"/>
        <xdr:cNvSpPr/>
      </xdr:nvSpPr>
      <xdr:spPr>
        <a:xfrm flipH="1">
          <a:off x="506732" y="3838575"/>
          <a:ext cx="45719" cy="495301"/>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607218</xdr:colOff>
      <xdr:row>2</xdr:row>
      <xdr:rowOff>23813</xdr:rowOff>
    </xdr:from>
    <xdr:to>
      <xdr:col>0</xdr:col>
      <xdr:colOff>607218</xdr:colOff>
      <xdr:row>3</xdr:row>
      <xdr:rowOff>301626</xdr:rowOff>
    </xdr:to>
    <xdr:cxnSp macro="">
      <xdr:nvCxnSpPr>
        <xdr:cNvPr id="2" name="Connecteur droit avec flèche 1"/>
        <xdr:cNvCxnSpPr/>
      </xdr:nvCxnSpPr>
      <xdr:spPr>
        <a:xfrm>
          <a:off x="607218" y="738188"/>
          <a:ext cx="0" cy="63500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566262</xdr:colOff>
      <xdr:row>5</xdr:row>
      <xdr:rowOff>133350</xdr:rowOff>
    </xdr:from>
    <xdr:to>
      <xdr:col>0</xdr:col>
      <xdr:colOff>611981</xdr:colOff>
      <xdr:row>6</xdr:row>
      <xdr:rowOff>352425</xdr:rowOff>
    </xdr:to>
    <xdr:sp macro="" textlink="">
      <xdr:nvSpPr>
        <xdr:cNvPr id="3" name="Flèche vers le bas 2"/>
        <xdr:cNvSpPr/>
      </xdr:nvSpPr>
      <xdr:spPr>
        <a:xfrm>
          <a:off x="566262" y="1919288"/>
          <a:ext cx="45719" cy="576262"/>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506731</xdr:colOff>
      <xdr:row>12</xdr:row>
      <xdr:rowOff>214312</xdr:rowOff>
    </xdr:from>
    <xdr:to>
      <xdr:col>0</xdr:col>
      <xdr:colOff>552450</xdr:colOff>
      <xdr:row>14</xdr:row>
      <xdr:rowOff>59531</xdr:rowOff>
    </xdr:to>
    <xdr:sp macro="" textlink="">
      <xdr:nvSpPr>
        <xdr:cNvPr id="4" name="Flèche vers le bas 3"/>
        <xdr:cNvSpPr/>
      </xdr:nvSpPr>
      <xdr:spPr>
        <a:xfrm>
          <a:off x="506731" y="5572125"/>
          <a:ext cx="45719" cy="559594"/>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585787</xdr:colOff>
      <xdr:row>9</xdr:row>
      <xdr:rowOff>295275</xdr:rowOff>
    </xdr:from>
    <xdr:to>
      <xdr:col>0</xdr:col>
      <xdr:colOff>585788</xdr:colOff>
      <xdr:row>11</xdr:row>
      <xdr:rowOff>104775</xdr:rowOff>
    </xdr:to>
    <xdr:cxnSp macro="">
      <xdr:nvCxnSpPr>
        <xdr:cNvPr id="5" name="Connecteur droit avec flèche 4"/>
        <xdr:cNvCxnSpPr/>
      </xdr:nvCxnSpPr>
      <xdr:spPr>
        <a:xfrm flipH="1">
          <a:off x="585787" y="4581525"/>
          <a:ext cx="1" cy="5238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666750</xdr:colOff>
      <xdr:row>17</xdr:row>
      <xdr:rowOff>142875</xdr:rowOff>
    </xdr:from>
    <xdr:to>
      <xdr:col>0</xdr:col>
      <xdr:colOff>666750</xdr:colOff>
      <xdr:row>19</xdr:row>
      <xdr:rowOff>57150</xdr:rowOff>
    </xdr:to>
    <xdr:cxnSp macro="">
      <xdr:nvCxnSpPr>
        <xdr:cNvPr id="6" name="Connecteur droit avec flèche 5"/>
        <xdr:cNvCxnSpPr/>
      </xdr:nvCxnSpPr>
      <xdr:spPr>
        <a:xfrm>
          <a:off x="666750" y="638175"/>
          <a:ext cx="0" cy="4095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649606</xdr:colOff>
      <xdr:row>22</xdr:row>
      <xdr:rowOff>133350</xdr:rowOff>
    </xdr:from>
    <xdr:to>
      <xdr:col>0</xdr:col>
      <xdr:colOff>695325</xdr:colOff>
      <xdr:row>23</xdr:row>
      <xdr:rowOff>371475</xdr:rowOff>
    </xdr:to>
    <xdr:sp macro="" textlink="">
      <xdr:nvSpPr>
        <xdr:cNvPr id="7" name="Flèche vers le bas 6"/>
        <xdr:cNvSpPr/>
      </xdr:nvSpPr>
      <xdr:spPr>
        <a:xfrm>
          <a:off x="649606" y="1866900"/>
          <a:ext cx="45719" cy="3619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666750</xdr:colOff>
      <xdr:row>27</xdr:row>
      <xdr:rowOff>142875</xdr:rowOff>
    </xdr:from>
    <xdr:to>
      <xdr:col>0</xdr:col>
      <xdr:colOff>666750</xdr:colOff>
      <xdr:row>29</xdr:row>
      <xdr:rowOff>57150</xdr:rowOff>
    </xdr:to>
    <xdr:cxnSp macro="">
      <xdr:nvCxnSpPr>
        <xdr:cNvPr id="8" name="Connecteur droit avec flèche 7"/>
        <xdr:cNvCxnSpPr/>
      </xdr:nvCxnSpPr>
      <xdr:spPr>
        <a:xfrm>
          <a:off x="666750" y="771525"/>
          <a:ext cx="0" cy="5429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630556</xdr:colOff>
      <xdr:row>32</xdr:row>
      <xdr:rowOff>9524</xdr:rowOff>
    </xdr:from>
    <xdr:to>
      <xdr:col>0</xdr:col>
      <xdr:colOff>676275</xdr:colOff>
      <xdr:row>34</xdr:row>
      <xdr:rowOff>19049</xdr:rowOff>
    </xdr:to>
    <xdr:sp macro="" textlink="">
      <xdr:nvSpPr>
        <xdr:cNvPr id="9" name="Flèche vers le bas 8"/>
        <xdr:cNvSpPr/>
      </xdr:nvSpPr>
      <xdr:spPr>
        <a:xfrm>
          <a:off x="630556" y="2009774"/>
          <a:ext cx="45719" cy="7715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581025</xdr:colOff>
      <xdr:row>1</xdr:row>
      <xdr:rowOff>266700</xdr:rowOff>
    </xdr:from>
    <xdr:to>
      <xdr:col>0</xdr:col>
      <xdr:colOff>581025</xdr:colOff>
      <xdr:row>3</xdr:row>
      <xdr:rowOff>133350</xdr:rowOff>
    </xdr:to>
    <xdr:cxnSp macro="">
      <xdr:nvCxnSpPr>
        <xdr:cNvPr id="2" name="Connecteur droit avec flèche 1"/>
        <xdr:cNvCxnSpPr/>
      </xdr:nvCxnSpPr>
      <xdr:spPr>
        <a:xfrm>
          <a:off x="581025" y="647700"/>
          <a:ext cx="0" cy="6096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554355</xdr:colOff>
      <xdr:row>4</xdr:row>
      <xdr:rowOff>276226</xdr:rowOff>
    </xdr:from>
    <xdr:to>
      <xdr:col>0</xdr:col>
      <xdr:colOff>600074</xdr:colOff>
      <xdr:row>6</xdr:row>
      <xdr:rowOff>142876</xdr:rowOff>
    </xdr:to>
    <xdr:sp macro="" textlink="">
      <xdr:nvSpPr>
        <xdr:cNvPr id="3" name="Flèche vers le bas 2"/>
        <xdr:cNvSpPr/>
      </xdr:nvSpPr>
      <xdr:spPr>
        <a:xfrm flipH="1">
          <a:off x="554355" y="1590676"/>
          <a:ext cx="45719" cy="4286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561975</xdr:colOff>
      <xdr:row>11</xdr:row>
      <xdr:rowOff>57150</xdr:rowOff>
    </xdr:from>
    <xdr:to>
      <xdr:col>0</xdr:col>
      <xdr:colOff>561976</xdr:colOff>
      <xdr:row>12</xdr:row>
      <xdr:rowOff>152400</xdr:rowOff>
    </xdr:to>
    <xdr:cxnSp macro="">
      <xdr:nvCxnSpPr>
        <xdr:cNvPr id="4" name="Connecteur droit avec flèche 3"/>
        <xdr:cNvCxnSpPr/>
      </xdr:nvCxnSpPr>
      <xdr:spPr>
        <a:xfrm flipH="1">
          <a:off x="561975" y="3448050"/>
          <a:ext cx="1" cy="28575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535305</xdr:colOff>
      <xdr:row>14</xdr:row>
      <xdr:rowOff>28575</xdr:rowOff>
    </xdr:from>
    <xdr:to>
      <xdr:col>0</xdr:col>
      <xdr:colOff>581024</xdr:colOff>
      <xdr:row>15</xdr:row>
      <xdr:rowOff>276225</xdr:rowOff>
    </xdr:to>
    <xdr:sp macro="" textlink="">
      <xdr:nvSpPr>
        <xdr:cNvPr id="5" name="Flèche vers le bas 4"/>
        <xdr:cNvSpPr/>
      </xdr:nvSpPr>
      <xdr:spPr>
        <a:xfrm>
          <a:off x="535305" y="4362450"/>
          <a:ext cx="45719" cy="4381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581025</xdr:colOff>
      <xdr:row>19</xdr:row>
      <xdr:rowOff>47625</xdr:rowOff>
    </xdr:from>
    <xdr:to>
      <xdr:col>0</xdr:col>
      <xdr:colOff>590550</xdr:colOff>
      <xdr:row>20</xdr:row>
      <xdr:rowOff>161925</xdr:rowOff>
    </xdr:to>
    <xdr:cxnSp macro="">
      <xdr:nvCxnSpPr>
        <xdr:cNvPr id="6" name="Connecteur droit avec flèche 5"/>
        <xdr:cNvCxnSpPr/>
      </xdr:nvCxnSpPr>
      <xdr:spPr>
        <a:xfrm>
          <a:off x="581025" y="6086475"/>
          <a:ext cx="9525" cy="3048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552450</xdr:colOff>
      <xdr:row>21</xdr:row>
      <xdr:rowOff>295275</xdr:rowOff>
    </xdr:from>
    <xdr:to>
      <xdr:col>0</xdr:col>
      <xdr:colOff>600075</xdr:colOff>
      <xdr:row>23</xdr:row>
      <xdr:rowOff>28575</xdr:rowOff>
    </xdr:to>
    <xdr:sp macro="" textlink="">
      <xdr:nvSpPr>
        <xdr:cNvPr id="7" name="Flèche vers le bas 6"/>
        <xdr:cNvSpPr/>
      </xdr:nvSpPr>
      <xdr:spPr>
        <a:xfrm>
          <a:off x="552450" y="1285875"/>
          <a:ext cx="47625" cy="3619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590550</xdr:colOff>
      <xdr:row>28</xdr:row>
      <xdr:rowOff>209550</xdr:rowOff>
    </xdr:from>
    <xdr:to>
      <xdr:col>0</xdr:col>
      <xdr:colOff>590550</xdr:colOff>
      <xdr:row>30</xdr:row>
      <xdr:rowOff>76200</xdr:rowOff>
    </xdr:to>
    <xdr:cxnSp macro="">
      <xdr:nvCxnSpPr>
        <xdr:cNvPr id="8" name="Connecteur droit avec flèche 7"/>
        <xdr:cNvCxnSpPr/>
      </xdr:nvCxnSpPr>
      <xdr:spPr>
        <a:xfrm>
          <a:off x="590550" y="9077325"/>
          <a:ext cx="0" cy="4286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552452</xdr:colOff>
      <xdr:row>32</xdr:row>
      <xdr:rowOff>114300</xdr:rowOff>
    </xdr:from>
    <xdr:to>
      <xdr:col>0</xdr:col>
      <xdr:colOff>598171</xdr:colOff>
      <xdr:row>33</xdr:row>
      <xdr:rowOff>306551</xdr:rowOff>
    </xdr:to>
    <xdr:sp macro="" textlink="">
      <xdr:nvSpPr>
        <xdr:cNvPr id="9" name="Flèche vers le bas 8"/>
        <xdr:cNvSpPr/>
      </xdr:nvSpPr>
      <xdr:spPr>
        <a:xfrm>
          <a:off x="552452" y="14478438"/>
          <a:ext cx="45719" cy="54259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590550</xdr:colOff>
      <xdr:row>14</xdr:row>
      <xdr:rowOff>57150</xdr:rowOff>
    </xdr:from>
    <xdr:to>
      <xdr:col>0</xdr:col>
      <xdr:colOff>600075</xdr:colOff>
      <xdr:row>17</xdr:row>
      <xdr:rowOff>142875</xdr:rowOff>
    </xdr:to>
    <xdr:cxnSp macro="">
      <xdr:nvCxnSpPr>
        <xdr:cNvPr id="2" name="Connecteur droit avec flèche 1"/>
        <xdr:cNvCxnSpPr/>
      </xdr:nvCxnSpPr>
      <xdr:spPr>
        <a:xfrm>
          <a:off x="590550" y="4562475"/>
          <a:ext cx="9525" cy="6572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581025</xdr:colOff>
      <xdr:row>19</xdr:row>
      <xdr:rowOff>200025</xdr:rowOff>
    </xdr:from>
    <xdr:to>
      <xdr:col>0</xdr:col>
      <xdr:colOff>626744</xdr:colOff>
      <xdr:row>22</xdr:row>
      <xdr:rowOff>76200</xdr:rowOff>
    </xdr:to>
    <xdr:sp macro="" textlink="">
      <xdr:nvSpPr>
        <xdr:cNvPr id="3" name="Flèche vers le bas 2"/>
        <xdr:cNvSpPr/>
      </xdr:nvSpPr>
      <xdr:spPr>
        <a:xfrm>
          <a:off x="581025" y="5657850"/>
          <a:ext cx="45719" cy="8096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600075</xdr:colOff>
      <xdr:row>2</xdr:row>
      <xdr:rowOff>85725</xdr:rowOff>
    </xdr:from>
    <xdr:to>
      <xdr:col>0</xdr:col>
      <xdr:colOff>609602</xdr:colOff>
      <xdr:row>5</xdr:row>
      <xdr:rowOff>180975</xdr:rowOff>
    </xdr:to>
    <xdr:cxnSp macro="">
      <xdr:nvCxnSpPr>
        <xdr:cNvPr id="4" name="Connecteur droit avec flèche 3"/>
        <xdr:cNvCxnSpPr/>
      </xdr:nvCxnSpPr>
      <xdr:spPr>
        <a:xfrm>
          <a:off x="600075" y="466725"/>
          <a:ext cx="9527" cy="84772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581025</xdr:colOff>
      <xdr:row>7</xdr:row>
      <xdr:rowOff>304800</xdr:rowOff>
    </xdr:from>
    <xdr:to>
      <xdr:col>0</xdr:col>
      <xdr:colOff>628650</xdr:colOff>
      <xdr:row>10</xdr:row>
      <xdr:rowOff>304800</xdr:rowOff>
    </xdr:to>
    <xdr:sp macro="" textlink="">
      <xdr:nvSpPr>
        <xdr:cNvPr id="5" name="Flèche vers le bas 4"/>
        <xdr:cNvSpPr/>
      </xdr:nvSpPr>
      <xdr:spPr>
        <a:xfrm>
          <a:off x="581025" y="2247900"/>
          <a:ext cx="47625" cy="8763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552450</xdr:colOff>
      <xdr:row>26</xdr:row>
      <xdr:rowOff>57150</xdr:rowOff>
    </xdr:from>
    <xdr:to>
      <xdr:col>0</xdr:col>
      <xdr:colOff>561976</xdr:colOff>
      <xdr:row>29</xdr:row>
      <xdr:rowOff>0</xdr:rowOff>
    </xdr:to>
    <xdr:cxnSp macro="">
      <xdr:nvCxnSpPr>
        <xdr:cNvPr id="6" name="Connecteur droit avec flèche 5"/>
        <xdr:cNvCxnSpPr/>
      </xdr:nvCxnSpPr>
      <xdr:spPr>
        <a:xfrm>
          <a:off x="552450" y="8143875"/>
          <a:ext cx="9526" cy="8763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533400</xdr:colOff>
      <xdr:row>30</xdr:row>
      <xdr:rowOff>276225</xdr:rowOff>
    </xdr:from>
    <xdr:to>
      <xdr:col>0</xdr:col>
      <xdr:colOff>619125</xdr:colOff>
      <xdr:row>34</xdr:row>
      <xdr:rowOff>276225</xdr:rowOff>
    </xdr:to>
    <xdr:sp macro="" textlink="">
      <xdr:nvSpPr>
        <xdr:cNvPr id="7" name="Flèche vers le bas 6"/>
        <xdr:cNvSpPr/>
      </xdr:nvSpPr>
      <xdr:spPr>
        <a:xfrm>
          <a:off x="533400" y="9667875"/>
          <a:ext cx="85725" cy="9429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590550</xdr:colOff>
      <xdr:row>3</xdr:row>
      <xdr:rowOff>57150</xdr:rowOff>
    </xdr:from>
    <xdr:to>
      <xdr:col>0</xdr:col>
      <xdr:colOff>600075</xdr:colOff>
      <xdr:row>5</xdr:row>
      <xdr:rowOff>133350</xdr:rowOff>
    </xdr:to>
    <xdr:cxnSp macro="">
      <xdr:nvCxnSpPr>
        <xdr:cNvPr id="2" name="Connecteur droit avec flèche 1"/>
        <xdr:cNvCxnSpPr/>
      </xdr:nvCxnSpPr>
      <xdr:spPr>
        <a:xfrm>
          <a:off x="590550" y="628650"/>
          <a:ext cx="9525" cy="4572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561975</xdr:colOff>
      <xdr:row>7</xdr:row>
      <xdr:rowOff>123825</xdr:rowOff>
    </xdr:from>
    <xdr:to>
      <xdr:col>0</xdr:col>
      <xdr:colOff>607694</xdr:colOff>
      <xdr:row>10</xdr:row>
      <xdr:rowOff>123825</xdr:rowOff>
    </xdr:to>
    <xdr:sp macro="" textlink="">
      <xdr:nvSpPr>
        <xdr:cNvPr id="3" name="Flèche vers le bas 2"/>
        <xdr:cNvSpPr/>
      </xdr:nvSpPr>
      <xdr:spPr>
        <a:xfrm>
          <a:off x="561975" y="1457325"/>
          <a:ext cx="45719" cy="7429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581025</xdr:colOff>
      <xdr:row>16</xdr:row>
      <xdr:rowOff>19050</xdr:rowOff>
    </xdr:from>
    <xdr:to>
      <xdr:col>0</xdr:col>
      <xdr:colOff>590550</xdr:colOff>
      <xdr:row>18</xdr:row>
      <xdr:rowOff>133350</xdr:rowOff>
    </xdr:to>
    <xdr:cxnSp macro="">
      <xdr:nvCxnSpPr>
        <xdr:cNvPr id="4" name="Connecteur droit avec flèche 3"/>
        <xdr:cNvCxnSpPr/>
      </xdr:nvCxnSpPr>
      <xdr:spPr>
        <a:xfrm>
          <a:off x="581025" y="3810000"/>
          <a:ext cx="9525" cy="4953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561975</xdr:colOff>
      <xdr:row>20</xdr:row>
      <xdr:rowOff>104775</xdr:rowOff>
    </xdr:from>
    <xdr:to>
      <xdr:col>0</xdr:col>
      <xdr:colOff>607694</xdr:colOff>
      <xdr:row>23</xdr:row>
      <xdr:rowOff>114300</xdr:rowOff>
    </xdr:to>
    <xdr:sp macro="" textlink="">
      <xdr:nvSpPr>
        <xdr:cNvPr id="5" name="Flèche vers le bas 4"/>
        <xdr:cNvSpPr/>
      </xdr:nvSpPr>
      <xdr:spPr>
        <a:xfrm>
          <a:off x="561975" y="4657725"/>
          <a:ext cx="45719" cy="5810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628650</xdr:colOff>
      <xdr:row>28</xdr:row>
      <xdr:rowOff>85725</xdr:rowOff>
    </xdr:from>
    <xdr:to>
      <xdr:col>0</xdr:col>
      <xdr:colOff>628651</xdr:colOff>
      <xdr:row>29</xdr:row>
      <xdr:rowOff>171450</xdr:rowOff>
    </xdr:to>
    <xdr:cxnSp macro="">
      <xdr:nvCxnSpPr>
        <xdr:cNvPr id="6" name="Connecteur droit avec flèche 5"/>
        <xdr:cNvCxnSpPr/>
      </xdr:nvCxnSpPr>
      <xdr:spPr>
        <a:xfrm>
          <a:off x="628650" y="581025"/>
          <a:ext cx="1" cy="3333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581025</xdr:colOff>
      <xdr:row>31</xdr:row>
      <xdr:rowOff>76200</xdr:rowOff>
    </xdr:from>
    <xdr:to>
      <xdr:col>0</xdr:col>
      <xdr:colOff>626744</xdr:colOff>
      <xdr:row>32</xdr:row>
      <xdr:rowOff>161925</xdr:rowOff>
    </xdr:to>
    <xdr:sp macro="" textlink="">
      <xdr:nvSpPr>
        <xdr:cNvPr id="7" name="Flèche vers le bas 6"/>
        <xdr:cNvSpPr/>
      </xdr:nvSpPr>
      <xdr:spPr>
        <a:xfrm>
          <a:off x="581025" y="7296150"/>
          <a:ext cx="45719" cy="2762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561975</xdr:colOff>
      <xdr:row>37</xdr:row>
      <xdr:rowOff>74916</xdr:rowOff>
    </xdr:from>
    <xdr:to>
      <xdr:col>0</xdr:col>
      <xdr:colOff>607694</xdr:colOff>
      <xdr:row>40</xdr:row>
      <xdr:rowOff>123826</xdr:rowOff>
    </xdr:to>
    <xdr:sp macro="" textlink="">
      <xdr:nvSpPr>
        <xdr:cNvPr id="9" name="Flèche vers le bas 8"/>
        <xdr:cNvSpPr/>
      </xdr:nvSpPr>
      <xdr:spPr>
        <a:xfrm>
          <a:off x="561975" y="16320927"/>
          <a:ext cx="45719" cy="1108433"/>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503005</xdr:colOff>
      <xdr:row>14</xdr:row>
      <xdr:rowOff>128427</xdr:rowOff>
    </xdr:from>
    <xdr:to>
      <xdr:col>14</xdr:col>
      <xdr:colOff>588624</xdr:colOff>
      <xdr:row>20</xdr:row>
      <xdr:rowOff>139129</xdr:rowOff>
    </xdr:to>
    <xdr:sp macro="" textlink="">
      <xdr:nvSpPr>
        <xdr:cNvPr id="8" name="ZoneTexte 7"/>
        <xdr:cNvSpPr txBox="1"/>
      </xdr:nvSpPr>
      <xdr:spPr>
        <a:xfrm>
          <a:off x="10402584" y="5072865"/>
          <a:ext cx="7587894" cy="21297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Vous êtes formidables!</a:t>
          </a:r>
          <a:br>
            <a:rPr lang="fr-FR"/>
          </a:br>
          <a:r>
            <a:rPr lang="fr-FR"/>
            <a:t>Un des membres du groupe de travail sur ce fichier m'a fait remarquer qu'une fois saisi le bilan, le bilan et les dates de saisies du bilan en colonnes F, G, et H sont modifiables .</a:t>
          </a:r>
          <a:br>
            <a:rPr lang="fr-FR"/>
          </a:br>
          <a:r>
            <a:rPr lang="fr-FR"/>
            <a:t/>
          </a:r>
          <a:br>
            <a:rPr lang="fr-FR"/>
          </a:br>
          <a:r>
            <a:rPr lang="fr-FR"/>
            <a:t>est-il possible que seules les colonnes C,D,E soient libres pour la saisie, que les colonnes A,B, F,G,H,I et suivantes ne le soient pas mais que la date s'inscrivent automatiquement en F, G, H même si on ne peut écrire soit même dedans. Moi je n'y arrive pas. Si je mets les colonnes F,G,H en mode verrouillées, et que je protège l'onglet, l'écriture de la date ne se fait pas et cela entraine un blocage de la macro. J'y arrive si je supprime la protection mais toutes les cellules sont atteignables. Casse-tête! Avez vous une idée?</a:t>
          </a:r>
          <a:br>
            <a:rPr lang="fr-FR"/>
          </a:br>
          <a:r>
            <a:rPr lang="fr-FR"/>
            <a:t>Merci par avance</a:t>
          </a:r>
          <a:endParaRPr lang="fr-FR" sz="1100"/>
        </a:p>
      </xdr:txBody>
    </xdr:sp>
    <xdr:clientData/>
  </xdr:twoCellAnchor>
  <xdr:twoCellAnchor>
    <xdr:from>
      <xdr:col>1</xdr:col>
      <xdr:colOff>963202</xdr:colOff>
      <xdr:row>6</xdr:row>
      <xdr:rowOff>10702</xdr:rowOff>
    </xdr:from>
    <xdr:to>
      <xdr:col>3</xdr:col>
      <xdr:colOff>524410</xdr:colOff>
      <xdr:row>14</xdr:row>
      <xdr:rowOff>160534</xdr:rowOff>
    </xdr:to>
    <xdr:sp macro="" textlink="">
      <xdr:nvSpPr>
        <xdr:cNvPr id="10" name="ZoneTexte 9"/>
        <xdr:cNvSpPr txBox="1"/>
      </xdr:nvSpPr>
      <xdr:spPr>
        <a:xfrm>
          <a:off x="2097640" y="2129747"/>
          <a:ext cx="7084888" cy="2975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Toutes les pages sauf </a:t>
          </a:r>
        </a:p>
        <a:p>
          <a:r>
            <a:rPr lang="fr-FR" sz="1100"/>
            <a:t>"cursus interne"</a:t>
          </a:r>
        </a:p>
        <a:p>
          <a:r>
            <a:rPr lang="fr-FR" sz="1100"/>
            <a:t>"Synthèse"</a:t>
          </a:r>
        </a:p>
        <a:p>
          <a:r>
            <a:rPr lang="fr-FR" sz="1100"/>
            <a:t>"Premiers recours Urgences"  protégé par mot de passe</a:t>
          </a:r>
        </a:p>
        <a:p>
          <a:endParaRPr lang="fr-FR" sz="1100"/>
        </a:p>
        <a:p>
          <a:endParaRPr lang="fr-FR" sz="1100"/>
        </a:p>
        <a:p>
          <a:r>
            <a:rPr lang="fr-FR" sz="1100"/>
            <a:t>Sélection de toutes les cellules ( Ctrl a)</a:t>
          </a:r>
        </a:p>
        <a:p>
          <a:r>
            <a:rPr lang="fr-FR" sz="1100"/>
            <a:t>Clic droit sur une cellule ---&gt; Format de cellule--&gt; onglet</a:t>
          </a:r>
          <a:r>
            <a:rPr lang="fr-FR" sz="1100" baseline="0"/>
            <a:t> Protection --&gt; il faut </a:t>
          </a:r>
          <a:r>
            <a:rPr lang="fr-FR" sz="1400" b="1" baseline="0">
              <a:solidFill>
                <a:srgbClr val="FF0000"/>
              </a:solidFill>
            </a:rPr>
            <a:t>cocher</a:t>
          </a:r>
          <a:r>
            <a:rPr lang="fr-FR" sz="1100" baseline="0"/>
            <a:t> Verrouillée et Masquée --&gt; OK</a:t>
          </a:r>
        </a:p>
        <a:p>
          <a:r>
            <a:rPr lang="fr-FR" sz="1100" baseline="0"/>
            <a:t>Sélection des  colonnes C,D et E</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Clic droit sur une cellule ---&gt; Format de cellule--&gt; onglet</a:t>
          </a:r>
          <a:r>
            <a:rPr lang="fr-FR" sz="1100" baseline="0">
              <a:solidFill>
                <a:schemeClr val="dk1"/>
              </a:solidFill>
              <a:effectLst/>
              <a:latin typeface="+mn-lt"/>
              <a:ea typeface="+mn-ea"/>
              <a:cs typeface="+mn-cs"/>
            </a:rPr>
            <a:t> Protection --&gt; il faut </a:t>
          </a:r>
          <a:r>
            <a:rPr lang="fr-FR" sz="1400" b="1" baseline="0">
              <a:solidFill>
                <a:schemeClr val="tx2">
                  <a:lumMod val="75000"/>
                </a:schemeClr>
              </a:solidFill>
              <a:effectLst/>
              <a:latin typeface="+mn-lt"/>
              <a:ea typeface="+mn-ea"/>
              <a:cs typeface="+mn-cs"/>
            </a:rPr>
            <a:t>décoche</a:t>
          </a:r>
          <a:r>
            <a:rPr lang="fr-FR" sz="1400" b="1" baseline="0">
              <a:solidFill>
                <a:schemeClr val="dk1"/>
              </a:solidFill>
              <a:effectLst/>
              <a:latin typeface="+mn-lt"/>
              <a:ea typeface="+mn-ea"/>
              <a:cs typeface="+mn-cs"/>
            </a:rPr>
            <a:t>r</a:t>
          </a:r>
          <a:r>
            <a:rPr lang="fr-FR" sz="1100" baseline="0">
              <a:solidFill>
                <a:schemeClr val="dk1"/>
              </a:solidFill>
              <a:effectLst/>
              <a:latin typeface="+mn-lt"/>
              <a:ea typeface="+mn-ea"/>
              <a:cs typeface="+mn-cs"/>
            </a:rPr>
            <a:t> Verrouillée et Masquée --&gt; OK</a:t>
          </a:r>
        </a:p>
        <a:p>
          <a:pPr marL="0" marR="0" indent="0"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La première modification d'une cellule de la colonne C ou D ou E protégera la feuille (sans mot de passe)</a:t>
          </a:r>
        </a:p>
        <a:p>
          <a:pPr marL="0" marR="0" indent="0"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Voir le code</a:t>
          </a:r>
          <a:endParaRPr lang="fr-FR">
            <a:effectLst/>
          </a:endParaRPr>
        </a:p>
        <a:p>
          <a:endParaRPr lang="fr-FR" sz="1100"/>
        </a:p>
        <a:p>
          <a:endParaRPr lang="fr-FR" sz="1100"/>
        </a:p>
      </xdr:txBody>
    </xdr:sp>
    <xdr:clientData/>
  </xdr:twoCellAnchor>
  <xdr:twoCellAnchor editAs="oneCell">
    <xdr:from>
      <xdr:col>5</xdr:col>
      <xdr:colOff>1102332</xdr:colOff>
      <xdr:row>0</xdr:row>
      <xdr:rowOff>149832</xdr:rowOff>
    </xdr:from>
    <xdr:to>
      <xdr:col>8</xdr:col>
      <xdr:colOff>2160563</xdr:colOff>
      <xdr:row>12</xdr:row>
      <xdr:rowOff>311742</xdr:rowOff>
    </xdr:to>
    <xdr:pic>
      <xdr:nvPicPr>
        <xdr:cNvPr id="11" name="Image 10"/>
        <xdr:cNvPicPr>
          <a:picLocks noChangeAspect="1"/>
        </xdr:cNvPicPr>
      </xdr:nvPicPr>
      <xdr:blipFill>
        <a:blip xmlns:r="http://schemas.openxmlformats.org/officeDocument/2006/relationships" r:embed="rId1"/>
        <a:stretch>
          <a:fillRect/>
        </a:stretch>
      </xdr:blipFill>
      <xdr:spPr>
        <a:xfrm>
          <a:off x="11001911" y="149832"/>
          <a:ext cx="5200000" cy="440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127000</xdr:colOff>
      <xdr:row>24</xdr:row>
      <xdr:rowOff>174625</xdr:rowOff>
    </xdr:from>
    <xdr:to>
      <xdr:col>12</xdr:col>
      <xdr:colOff>571501</xdr:colOff>
      <xdr:row>75</xdr:row>
      <xdr:rowOff>31750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9.bin"/><Relationship Id="rId1" Type="http://schemas.openxmlformats.org/officeDocument/2006/relationships/hyperlink" Target="http://forum.excel-pratique.com/excel/macro-pour-copier-coller-une-cellule-de-la-meme-colonne-t35796.html"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36"/>
  <sheetViews>
    <sheetView workbookViewId="0">
      <selection activeCell="J8" sqref="J8"/>
    </sheetView>
  </sheetViews>
  <sheetFormatPr baseColWidth="10" defaultRowHeight="15" x14ac:dyDescent="0.25"/>
  <cols>
    <col min="1" max="1" width="11.42578125" style="1"/>
    <col min="2" max="2" width="13" style="11" customWidth="1"/>
    <col min="3" max="3" width="34.7109375" style="1" customWidth="1"/>
    <col min="4" max="4" width="11" style="1" customWidth="1"/>
    <col min="5" max="5" width="32.85546875" style="1" customWidth="1"/>
    <col min="6" max="6" width="5.140625" style="1" customWidth="1"/>
    <col min="7" max="7" width="5.85546875" style="1" customWidth="1"/>
    <col min="8" max="8" width="37.140625" style="1" customWidth="1"/>
    <col min="9" max="9" width="6.7109375" style="1" customWidth="1"/>
    <col min="10" max="10" width="51.7109375" style="1" customWidth="1"/>
    <col min="11" max="11" width="27.5703125" style="1" hidden="1" customWidth="1"/>
    <col min="12" max="12" width="52.85546875" style="1" hidden="1" customWidth="1"/>
    <col min="13" max="16384" width="11.42578125" style="1"/>
  </cols>
  <sheetData>
    <row r="1" spans="1:12" s="10" customFormat="1" ht="20.100000000000001" customHeight="1" x14ac:dyDescent="0.25">
      <c r="A1" s="62" t="s">
        <v>316</v>
      </c>
      <c r="B1" s="63" t="s">
        <v>318</v>
      </c>
      <c r="C1" s="64"/>
      <c r="D1" s="63" t="s">
        <v>269</v>
      </c>
      <c r="E1" s="64"/>
      <c r="F1" s="64" t="s">
        <v>273</v>
      </c>
      <c r="G1" s="103"/>
      <c r="H1" s="103"/>
      <c r="I1" s="63" t="s">
        <v>274</v>
      </c>
      <c r="J1" s="62"/>
      <c r="K1" s="10" t="str">
        <f>C1&amp;" "&amp;E1</f>
        <v xml:space="preserve"> </v>
      </c>
      <c r="L1" s="15" t="s">
        <v>320</v>
      </c>
    </row>
    <row r="2" spans="1:12" s="10" customFormat="1" ht="20.100000000000001" customHeight="1" x14ac:dyDescent="0.25">
      <c r="A2" s="62" t="s">
        <v>317</v>
      </c>
      <c r="B2" s="63" t="s">
        <v>318</v>
      </c>
      <c r="C2" s="64"/>
      <c r="D2" s="63" t="s">
        <v>269</v>
      </c>
      <c r="E2" s="64"/>
      <c r="F2" s="64" t="s">
        <v>273</v>
      </c>
      <c r="G2" s="103"/>
      <c r="H2" s="103"/>
      <c r="I2" s="63" t="s">
        <v>274</v>
      </c>
      <c r="J2" s="62"/>
      <c r="K2" s="10" t="str">
        <f>C2&amp;" "&amp;E2</f>
        <v xml:space="preserve"> </v>
      </c>
      <c r="L2" s="16" t="s">
        <v>321</v>
      </c>
    </row>
    <row r="3" spans="1:12" s="10" customFormat="1" ht="20.100000000000001" customHeight="1" x14ac:dyDescent="0.25">
      <c r="A3" s="102" t="s">
        <v>281</v>
      </c>
      <c r="B3" s="102"/>
      <c r="C3" s="65"/>
      <c r="D3" s="62"/>
      <c r="E3" s="62"/>
      <c r="F3" s="62"/>
      <c r="G3" s="62"/>
      <c r="H3" s="62"/>
      <c r="I3" s="62"/>
      <c r="L3" s="16" t="s">
        <v>322</v>
      </c>
    </row>
    <row r="4" spans="1:12" ht="24" customHeight="1" x14ac:dyDescent="0.25">
      <c r="A4" s="101" t="s">
        <v>277</v>
      </c>
      <c r="B4" s="101"/>
      <c r="C4" s="62"/>
      <c r="D4" s="87"/>
      <c r="E4" s="87"/>
      <c r="F4" s="61"/>
      <c r="G4" s="61"/>
      <c r="H4" s="62"/>
      <c r="I4" s="62"/>
      <c r="L4" s="16" t="s">
        <v>323</v>
      </c>
    </row>
    <row r="5" spans="1:12" x14ac:dyDescent="0.25">
      <c r="A5" s="13"/>
      <c r="B5" s="13"/>
      <c r="C5" s="13" t="s">
        <v>270</v>
      </c>
      <c r="D5" s="70" t="s">
        <v>271</v>
      </c>
      <c r="E5" s="72"/>
      <c r="F5" s="70" t="s">
        <v>272</v>
      </c>
      <c r="G5" s="71"/>
      <c r="H5" s="72"/>
      <c r="L5" s="16" t="s">
        <v>324</v>
      </c>
    </row>
    <row r="6" spans="1:12" ht="15" customHeight="1" x14ac:dyDescent="0.25">
      <c r="A6" s="95" t="s">
        <v>315</v>
      </c>
      <c r="B6" s="96"/>
      <c r="C6" s="104"/>
      <c r="D6" s="78"/>
      <c r="E6" s="79"/>
      <c r="F6" s="78"/>
      <c r="G6" s="85"/>
      <c r="H6" s="79"/>
      <c r="L6" s="16" t="s">
        <v>325</v>
      </c>
    </row>
    <row r="7" spans="1:12" x14ac:dyDescent="0.25">
      <c r="A7" s="97"/>
      <c r="B7" s="98"/>
      <c r="C7" s="104"/>
      <c r="D7" s="80"/>
      <c r="E7" s="81"/>
      <c r="F7" s="80"/>
      <c r="G7" s="86"/>
      <c r="H7" s="81"/>
      <c r="L7" s="16" t="s">
        <v>326</v>
      </c>
    </row>
    <row r="8" spans="1:12" x14ac:dyDescent="0.25">
      <c r="A8" s="97"/>
      <c r="B8" s="98"/>
      <c r="C8" s="104"/>
      <c r="D8" s="80"/>
      <c r="E8" s="81"/>
      <c r="F8" s="80"/>
      <c r="G8" s="86"/>
      <c r="H8" s="81"/>
      <c r="L8" s="16" t="s">
        <v>327</v>
      </c>
    </row>
    <row r="9" spans="1:12" x14ac:dyDescent="0.25">
      <c r="A9" s="97"/>
      <c r="B9" s="98"/>
      <c r="C9" s="104"/>
      <c r="D9" s="80"/>
      <c r="E9" s="81"/>
      <c r="F9" s="80"/>
      <c r="G9" s="86"/>
      <c r="H9" s="81"/>
      <c r="L9" s="16" t="s">
        <v>328</v>
      </c>
    </row>
    <row r="10" spans="1:12" x14ac:dyDescent="0.25">
      <c r="A10" s="99"/>
      <c r="B10" s="100"/>
      <c r="C10" s="104"/>
      <c r="D10" s="82"/>
      <c r="E10" s="83"/>
      <c r="F10" s="82"/>
      <c r="G10" s="87"/>
      <c r="H10" s="83"/>
      <c r="L10" s="16" t="s">
        <v>329</v>
      </c>
    </row>
    <row r="11" spans="1:12" x14ac:dyDescent="0.25">
      <c r="A11" s="88" t="s">
        <v>275</v>
      </c>
      <c r="B11" s="89"/>
      <c r="C11" s="14"/>
      <c r="D11" s="73"/>
      <c r="E11" s="75"/>
      <c r="F11" s="73"/>
      <c r="G11" s="74"/>
      <c r="H11" s="75"/>
      <c r="L11" s="16" t="s">
        <v>330</v>
      </c>
    </row>
    <row r="12" spans="1:12" x14ac:dyDescent="0.25">
      <c r="A12" s="88" t="s">
        <v>276</v>
      </c>
      <c r="B12" s="89"/>
      <c r="C12" s="14"/>
      <c r="D12" s="73"/>
      <c r="E12" s="75"/>
      <c r="F12" s="73"/>
      <c r="G12" s="74"/>
      <c r="H12" s="75"/>
      <c r="L12" s="16" t="s">
        <v>331</v>
      </c>
    </row>
    <row r="13" spans="1:12" x14ac:dyDescent="0.25">
      <c r="A13" s="93"/>
      <c r="B13" s="94"/>
      <c r="C13" s="12"/>
      <c r="D13" s="76"/>
      <c r="E13" s="77"/>
      <c r="F13" s="76"/>
      <c r="G13" s="84"/>
      <c r="H13" s="77"/>
      <c r="L13" s="16" t="s">
        <v>332</v>
      </c>
    </row>
    <row r="14" spans="1:12" ht="15" customHeight="1" x14ac:dyDescent="0.25">
      <c r="A14" s="95" t="s">
        <v>319</v>
      </c>
      <c r="B14" s="96"/>
      <c r="C14" s="90"/>
      <c r="D14" s="78"/>
      <c r="E14" s="79"/>
      <c r="F14" s="78"/>
      <c r="G14" s="85"/>
      <c r="H14" s="79"/>
      <c r="L14" s="16" t="s">
        <v>333</v>
      </c>
    </row>
    <row r="15" spans="1:12" x14ac:dyDescent="0.25">
      <c r="A15" s="97"/>
      <c r="B15" s="98"/>
      <c r="C15" s="91"/>
      <c r="D15" s="80"/>
      <c r="E15" s="81"/>
      <c r="F15" s="80"/>
      <c r="G15" s="86"/>
      <c r="H15" s="81"/>
      <c r="L15" s="16" t="s">
        <v>334</v>
      </c>
    </row>
    <row r="16" spans="1:12" x14ac:dyDescent="0.25">
      <c r="A16" s="97"/>
      <c r="B16" s="98"/>
      <c r="C16" s="91"/>
      <c r="D16" s="80"/>
      <c r="E16" s="81"/>
      <c r="F16" s="80"/>
      <c r="G16" s="86"/>
      <c r="H16" s="81"/>
      <c r="L16" s="16" t="s">
        <v>335</v>
      </c>
    </row>
    <row r="17" spans="1:12" x14ac:dyDescent="0.25">
      <c r="A17" s="97"/>
      <c r="B17" s="98"/>
      <c r="C17" s="91"/>
      <c r="D17" s="80"/>
      <c r="E17" s="81"/>
      <c r="F17" s="80"/>
      <c r="G17" s="86"/>
      <c r="H17" s="81"/>
      <c r="L17" s="16" t="s">
        <v>336</v>
      </c>
    </row>
    <row r="18" spans="1:12" x14ac:dyDescent="0.25">
      <c r="A18" s="99"/>
      <c r="B18" s="100"/>
      <c r="C18" s="92"/>
      <c r="D18" s="82"/>
      <c r="E18" s="83"/>
      <c r="F18" s="82"/>
      <c r="G18" s="87"/>
      <c r="H18" s="83"/>
      <c r="L18" s="16" t="s">
        <v>337</v>
      </c>
    </row>
    <row r="19" spans="1:12" x14ac:dyDescent="0.25">
      <c r="A19" s="88" t="s">
        <v>275</v>
      </c>
      <c r="B19" s="89"/>
      <c r="C19" s="14"/>
      <c r="D19" s="73"/>
      <c r="E19" s="75"/>
      <c r="F19" s="73"/>
      <c r="G19" s="74"/>
      <c r="H19" s="75"/>
      <c r="L19" s="16" t="s">
        <v>338</v>
      </c>
    </row>
    <row r="20" spans="1:12" x14ac:dyDescent="0.25">
      <c r="A20" s="88" t="s">
        <v>276</v>
      </c>
      <c r="B20" s="89"/>
      <c r="C20" s="14"/>
      <c r="D20" s="73"/>
      <c r="E20" s="75"/>
      <c r="F20" s="73"/>
      <c r="G20" s="74"/>
      <c r="H20" s="75"/>
      <c r="L20" s="16" t="s">
        <v>339</v>
      </c>
    </row>
    <row r="21" spans="1:12" x14ac:dyDescent="0.25">
      <c r="L21" s="16" t="s">
        <v>340</v>
      </c>
    </row>
    <row r="22" spans="1:12" x14ac:dyDescent="0.25">
      <c r="A22" s="69"/>
      <c r="B22" s="69"/>
      <c r="C22" s="69"/>
      <c r="D22" s="17"/>
      <c r="E22" s="17"/>
      <c r="L22" s="16" t="s">
        <v>341</v>
      </c>
    </row>
    <row r="23" spans="1:12" x14ac:dyDescent="0.25">
      <c r="A23" s="69"/>
      <c r="B23" s="69"/>
      <c r="C23" s="69"/>
      <c r="E23" s="17"/>
      <c r="L23" s="16" t="s">
        <v>342</v>
      </c>
    </row>
    <row r="24" spans="1:12" x14ac:dyDescent="0.25">
      <c r="A24" s="69"/>
      <c r="B24" s="69"/>
      <c r="C24" s="69"/>
      <c r="E24" s="17"/>
      <c r="L24" s="16" t="s">
        <v>343</v>
      </c>
    </row>
    <row r="25" spans="1:12" x14ac:dyDescent="0.25">
      <c r="L25" s="16" t="s">
        <v>344</v>
      </c>
    </row>
    <row r="26" spans="1:12" x14ac:dyDescent="0.25">
      <c r="L26" s="16" t="s">
        <v>345</v>
      </c>
    </row>
    <row r="27" spans="1:12" x14ac:dyDescent="0.25">
      <c r="L27" s="16" t="s">
        <v>346</v>
      </c>
    </row>
    <row r="28" spans="1:12" x14ac:dyDescent="0.25">
      <c r="L28" s="16" t="s">
        <v>347</v>
      </c>
    </row>
    <row r="29" spans="1:12" x14ac:dyDescent="0.25">
      <c r="L29" s="16" t="s">
        <v>348</v>
      </c>
    </row>
    <row r="30" spans="1:12" x14ac:dyDescent="0.25">
      <c r="L30" s="16" t="s">
        <v>349</v>
      </c>
    </row>
    <row r="31" spans="1:12" x14ac:dyDescent="0.25">
      <c r="L31" s="16" t="s">
        <v>350</v>
      </c>
    </row>
    <row r="32" spans="1:12" x14ac:dyDescent="0.25">
      <c r="L32" s="16" t="s">
        <v>351</v>
      </c>
    </row>
    <row r="33" spans="12:12" x14ac:dyDescent="0.25">
      <c r="L33" s="16" t="s">
        <v>352</v>
      </c>
    </row>
    <row r="34" spans="12:12" x14ac:dyDescent="0.25">
      <c r="L34" s="16" t="s">
        <v>353</v>
      </c>
    </row>
    <row r="35" spans="12:12" x14ac:dyDescent="0.25">
      <c r="L35" s="16" t="s">
        <v>354</v>
      </c>
    </row>
    <row r="36" spans="12:12" x14ac:dyDescent="0.25">
      <c r="L36" s="16" t="s">
        <v>355</v>
      </c>
    </row>
  </sheetData>
  <sheetProtection selectLockedCells="1"/>
  <customSheetViews>
    <customSheetView guid="{66AA1ADE-A59E-4886-A789-FE9A38EF853F}">
      <selection activeCell="C3" sqref="C3:D3"/>
      <pageMargins left="0.7" right="0.7" top="0.75" bottom="0.75" header="0.3" footer="0.3"/>
      <pageSetup paperSize="9" orientation="landscape" verticalDpi="0" r:id="rId1"/>
    </customSheetView>
  </customSheetViews>
  <mergeCells count="33">
    <mergeCell ref="A13:B13"/>
    <mergeCell ref="A14:B18"/>
    <mergeCell ref="A4:B4"/>
    <mergeCell ref="A3:B3"/>
    <mergeCell ref="G1:H1"/>
    <mergeCell ref="G2:H2"/>
    <mergeCell ref="D4:E4"/>
    <mergeCell ref="C6:C10"/>
    <mergeCell ref="F6:H10"/>
    <mergeCell ref="A6:B10"/>
    <mergeCell ref="A11:B11"/>
    <mergeCell ref="A12:B12"/>
    <mergeCell ref="F19:H19"/>
    <mergeCell ref="F20:H20"/>
    <mergeCell ref="A19:B19"/>
    <mergeCell ref="A20:B20"/>
    <mergeCell ref="C14:C18"/>
    <mergeCell ref="A22:C22"/>
    <mergeCell ref="A23:C23"/>
    <mergeCell ref="A24:C24"/>
    <mergeCell ref="F5:H5"/>
    <mergeCell ref="F11:H11"/>
    <mergeCell ref="F12:H12"/>
    <mergeCell ref="D19:E19"/>
    <mergeCell ref="D20:E20"/>
    <mergeCell ref="D13:E13"/>
    <mergeCell ref="D5:E5"/>
    <mergeCell ref="D11:E11"/>
    <mergeCell ref="D12:E12"/>
    <mergeCell ref="D14:E18"/>
    <mergeCell ref="D6:E10"/>
    <mergeCell ref="F13:H13"/>
    <mergeCell ref="F14:H18"/>
  </mergeCells>
  <dataValidations count="1">
    <dataValidation type="list" allowBlank="1" showInputMessage="1" showErrorMessage="1" sqref="C4">
      <formula1>$L$2:$L$36</formula1>
    </dataValidation>
  </dataValidations>
  <pageMargins left="0.7" right="0.7" top="0.75" bottom="0.75" header="0.3" footer="0.3"/>
  <pageSetup paperSize="9" orientation="landscape"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47"/>
  <sheetViews>
    <sheetView zoomScale="86" zoomScaleNormal="86" workbookViewId="0">
      <selection activeCell="F9" sqref="F9"/>
    </sheetView>
  </sheetViews>
  <sheetFormatPr baseColWidth="10" defaultRowHeight="27.95" customHeight="1" x14ac:dyDescent="0.25"/>
  <cols>
    <col min="1" max="1" width="18.7109375" style="35" customWidth="1"/>
    <col min="2" max="2" width="110.7109375" style="36" customWidth="1"/>
    <col min="3" max="5" width="10.7109375" style="20" customWidth="1"/>
    <col min="6" max="8" width="20.7109375" style="34" customWidth="1"/>
    <col min="9" max="9" width="42" style="20" customWidth="1"/>
    <col min="10" max="10" width="6.28515625" style="20" hidden="1" customWidth="1"/>
    <col min="11" max="11" width="17.5703125" style="20" customWidth="1"/>
    <col min="12" max="12" width="5" style="20" hidden="1" customWidth="1"/>
    <col min="13" max="13" width="11.42578125" style="20"/>
    <col min="14" max="14" width="4.85546875" style="20" hidden="1" customWidth="1"/>
    <col min="15" max="16384" width="11.42578125" style="20"/>
  </cols>
  <sheetData>
    <row r="1" spans="1:15" ht="27.95" customHeight="1" x14ac:dyDescent="0.25">
      <c r="A1" s="43" t="s">
        <v>0</v>
      </c>
      <c r="B1" s="51" t="s">
        <v>245</v>
      </c>
      <c r="C1" s="18" t="s">
        <v>1</v>
      </c>
      <c r="D1" s="18" t="s">
        <v>2</v>
      </c>
      <c r="E1" s="18" t="s">
        <v>3</v>
      </c>
      <c r="F1" s="18" t="s">
        <v>278</v>
      </c>
      <c r="G1" s="18" t="s">
        <v>279</v>
      </c>
      <c r="H1" s="58" t="s">
        <v>280</v>
      </c>
      <c r="I1" s="60" t="s">
        <v>288</v>
      </c>
      <c r="J1" s="59"/>
      <c r="K1" s="18" t="s">
        <v>282</v>
      </c>
      <c r="L1" s="18" t="s">
        <v>286</v>
      </c>
      <c r="M1" s="18" t="s">
        <v>2</v>
      </c>
      <c r="N1" s="18"/>
      <c r="O1" s="18" t="s">
        <v>3</v>
      </c>
    </row>
    <row r="2" spans="1:15" ht="27.95" customHeight="1" x14ac:dyDescent="0.25">
      <c r="A2" s="107" t="s">
        <v>4</v>
      </c>
      <c r="B2" s="42" t="s">
        <v>40</v>
      </c>
      <c r="C2" s="55"/>
      <c r="D2" s="56"/>
      <c r="E2" s="57"/>
      <c r="F2" s="66"/>
      <c r="G2" s="67"/>
      <c r="H2" s="67"/>
      <c r="I2" s="21" t="s">
        <v>287</v>
      </c>
      <c r="J2" s="22">
        <f>COUNTIF(C2:C10,"Oui")</f>
        <v>0</v>
      </c>
      <c r="K2" s="31">
        <f>(J2*10)/9</f>
        <v>0</v>
      </c>
      <c r="L2" s="22">
        <f>COUNTIF(D2:D10,"Oui")</f>
        <v>0</v>
      </c>
      <c r="M2" s="32">
        <f>(L2*10)/9</f>
        <v>0</v>
      </c>
      <c r="N2" s="22">
        <f>COUNTIF(E2:E10,"Oui")</f>
        <v>0</v>
      </c>
      <c r="O2" s="33">
        <f>(N2*10)/9</f>
        <v>0</v>
      </c>
    </row>
    <row r="3" spans="1:15" ht="27.95" customHeight="1" x14ac:dyDescent="0.25">
      <c r="A3" s="108"/>
      <c r="B3" s="42" t="s">
        <v>41</v>
      </c>
      <c r="C3" s="55"/>
      <c r="D3" s="56"/>
      <c r="E3" s="57"/>
      <c r="F3" s="67"/>
      <c r="G3" s="67"/>
      <c r="H3" s="68"/>
      <c r="I3" s="59" t="s">
        <v>283</v>
      </c>
      <c r="J3" s="22">
        <f>COUNTIF($C$12:$C$18,"Oui")</f>
        <v>0</v>
      </c>
      <c r="K3" s="31">
        <f>(J3*10)/7</f>
        <v>0</v>
      </c>
      <c r="L3" s="22">
        <f>COUNTIF($D$12:$D$18,"Oui")</f>
        <v>0</v>
      </c>
      <c r="M3" s="32">
        <f>(L3*10)/7</f>
        <v>0</v>
      </c>
      <c r="N3" s="22">
        <f>COUNTIF($E$12:$E$18,"Oui")</f>
        <v>0</v>
      </c>
      <c r="O3" s="33">
        <f>(N3*10)/7</f>
        <v>0</v>
      </c>
    </row>
    <row r="4" spans="1:15" ht="27.95" customHeight="1" x14ac:dyDescent="0.25">
      <c r="A4" s="23"/>
      <c r="B4" s="44" t="s">
        <v>255</v>
      </c>
      <c r="C4" s="55"/>
      <c r="D4" s="56"/>
      <c r="E4" s="57"/>
      <c r="F4" s="67"/>
      <c r="G4" s="67"/>
      <c r="H4" s="67"/>
      <c r="I4" s="59" t="s">
        <v>284</v>
      </c>
      <c r="J4" s="22">
        <f>COUNTIF($C$20:$C$31,"Oui")</f>
        <v>0</v>
      </c>
      <c r="K4" s="31">
        <f>(J4*10)/12</f>
        <v>0</v>
      </c>
      <c r="L4" s="22">
        <f>COUNTIF($D$20:$D$31,"Oui")</f>
        <v>0</v>
      </c>
      <c r="M4" s="32">
        <f>(L4*10)/12</f>
        <v>0</v>
      </c>
      <c r="N4" s="22">
        <f>COUNTIF($E$20:$E$31,"Oui")</f>
        <v>0</v>
      </c>
      <c r="O4" s="33">
        <f>(N4*10)/12</f>
        <v>0</v>
      </c>
    </row>
    <row r="5" spans="1:15" ht="27.95" customHeight="1" x14ac:dyDescent="0.25">
      <c r="A5" s="24"/>
      <c r="B5" s="25" t="s">
        <v>247</v>
      </c>
      <c r="C5" s="55"/>
      <c r="D5" s="56"/>
      <c r="E5" s="57"/>
      <c r="F5" s="67"/>
      <c r="G5" s="67"/>
      <c r="H5" s="68"/>
      <c r="I5" s="59" t="s">
        <v>285</v>
      </c>
      <c r="J5" s="22">
        <f>COUNTIF($C$33:$C$39,"Oui")</f>
        <v>0</v>
      </c>
      <c r="K5" s="31">
        <f>(J5*10)/7</f>
        <v>0</v>
      </c>
      <c r="L5" s="22">
        <f>COUNTIF($D$33:$D$39,"Oui")</f>
        <v>0</v>
      </c>
      <c r="M5" s="32">
        <f>(L5*10)/7</f>
        <v>0</v>
      </c>
      <c r="N5" s="22">
        <f>COUNTIF($C$33:$C$39,"Oui")</f>
        <v>0</v>
      </c>
      <c r="O5" s="33">
        <f>(N5*10)/7</f>
        <v>0</v>
      </c>
    </row>
    <row r="6" spans="1:15" ht="27.95" customHeight="1" x14ac:dyDescent="0.25">
      <c r="A6" s="26" t="s">
        <v>5</v>
      </c>
      <c r="B6" s="25" t="s">
        <v>8</v>
      </c>
      <c r="C6" s="55"/>
      <c r="D6" s="56"/>
      <c r="E6" s="57"/>
      <c r="F6" s="67"/>
      <c r="G6" s="68"/>
      <c r="H6" s="68"/>
      <c r="I6" s="59" t="s">
        <v>360</v>
      </c>
      <c r="J6" s="59"/>
      <c r="K6" s="109"/>
      <c r="L6" s="109"/>
      <c r="M6" s="109"/>
      <c r="N6" s="109"/>
      <c r="O6" s="109"/>
    </row>
    <row r="7" spans="1:15" ht="27.95" customHeight="1" x14ac:dyDescent="0.25">
      <c r="A7" s="23"/>
      <c r="B7" s="25" t="s">
        <v>9</v>
      </c>
      <c r="C7" s="55"/>
      <c r="D7" s="56"/>
      <c r="E7" s="57"/>
      <c r="F7" s="67"/>
      <c r="G7" s="68"/>
      <c r="H7" s="68"/>
      <c r="I7" s="59" t="s">
        <v>361</v>
      </c>
      <c r="J7" s="59"/>
      <c r="K7" s="109"/>
      <c r="L7" s="109"/>
      <c r="M7" s="109"/>
      <c r="N7" s="109"/>
      <c r="O7" s="109"/>
    </row>
    <row r="8" spans="1:15" ht="27.95" customHeight="1" x14ac:dyDescent="0.25">
      <c r="A8" s="27"/>
      <c r="B8" s="25" t="s">
        <v>10</v>
      </c>
      <c r="C8" s="55"/>
      <c r="D8" s="56"/>
      <c r="E8" s="57"/>
      <c r="F8" s="67"/>
      <c r="G8" s="68"/>
      <c r="H8" s="68"/>
      <c r="I8" s="59" t="s">
        <v>362</v>
      </c>
      <c r="J8" s="59"/>
      <c r="K8" s="109"/>
      <c r="L8" s="109"/>
      <c r="M8" s="109"/>
      <c r="N8" s="109"/>
      <c r="O8" s="109"/>
    </row>
    <row r="9" spans="1:15" ht="27.95" customHeight="1" x14ac:dyDescent="0.25">
      <c r="A9" s="105" t="s">
        <v>6</v>
      </c>
      <c r="B9" s="45" t="s">
        <v>11</v>
      </c>
      <c r="C9" s="55"/>
      <c r="D9" s="56"/>
      <c r="E9" s="57"/>
      <c r="F9" s="67"/>
      <c r="G9" s="68"/>
      <c r="H9" s="68"/>
    </row>
    <row r="10" spans="1:15" ht="27.95" customHeight="1" x14ac:dyDescent="0.25">
      <c r="A10" s="106"/>
      <c r="B10" s="45" t="s">
        <v>259</v>
      </c>
      <c r="C10" s="55"/>
      <c r="D10" s="56"/>
      <c r="E10" s="57"/>
      <c r="F10" s="67"/>
      <c r="G10" s="68"/>
      <c r="H10" s="68"/>
    </row>
    <row r="11" spans="1:15" ht="27.95" customHeight="1" x14ac:dyDescent="0.25">
      <c r="A11" s="48"/>
      <c r="B11" s="52" t="s">
        <v>224</v>
      </c>
      <c r="C11" s="18" t="s">
        <v>1</v>
      </c>
      <c r="D11" s="18" t="s">
        <v>2</v>
      </c>
      <c r="E11" s="18" t="s">
        <v>3</v>
      </c>
      <c r="F11" s="68"/>
      <c r="G11" s="68"/>
      <c r="H11" s="68"/>
    </row>
    <row r="12" spans="1:15" ht="27.95" customHeight="1" x14ac:dyDescent="0.25">
      <c r="A12" s="47" t="s">
        <v>4</v>
      </c>
      <c r="B12" s="42" t="s">
        <v>12</v>
      </c>
      <c r="C12" s="55"/>
      <c r="D12" s="56"/>
      <c r="E12" s="57"/>
      <c r="F12" s="67"/>
      <c r="G12" s="67"/>
      <c r="H12" s="67"/>
    </row>
    <row r="13" spans="1:15" ht="27.95" customHeight="1" x14ac:dyDescent="0.25">
      <c r="A13" s="23"/>
      <c r="B13" s="40" t="s">
        <v>358</v>
      </c>
      <c r="C13" s="55"/>
      <c r="D13" s="56"/>
      <c r="E13" s="57"/>
      <c r="F13" s="67"/>
      <c r="G13" s="67"/>
      <c r="H13" s="67"/>
    </row>
    <row r="14" spans="1:15" ht="27.95" customHeight="1" x14ac:dyDescent="0.25">
      <c r="A14" s="26" t="s">
        <v>5</v>
      </c>
      <c r="B14" s="38" t="s">
        <v>13</v>
      </c>
      <c r="C14" s="55"/>
      <c r="D14" s="56"/>
      <c r="E14" s="57"/>
      <c r="F14" s="67"/>
      <c r="G14" s="67"/>
      <c r="H14" s="68"/>
    </row>
    <row r="15" spans="1:15" ht="27.95" customHeight="1" x14ac:dyDescent="0.25">
      <c r="A15" s="24"/>
      <c r="B15" s="38" t="s">
        <v>14</v>
      </c>
      <c r="C15" s="55"/>
      <c r="D15" s="56"/>
      <c r="E15" s="57"/>
      <c r="F15" s="67"/>
      <c r="G15" s="67"/>
      <c r="H15" s="68"/>
    </row>
    <row r="16" spans="1:15" ht="27.95" customHeight="1" x14ac:dyDescent="0.25">
      <c r="A16" s="26"/>
      <c r="B16" s="41" t="s">
        <v>15</v>
      </c>
      <c r="C16" s="55"/>
      <c r="D16" s="56"/>
      <c r="E16" s="57"/>
      <c r="F16" s="67"/>
      <c r="G16" s="67"/>
      <c r="H16" s="67"/>
    </row>
    <row r="17" spans="1:8" ht="27.95" customHeight="1" x14ac:dyDescent="0.25">
      <c r="A17" s="23"/>
      <c r="B17" s="41" t="s">
        <v>16</v>
      </c>
      <c r="C17" s="55"/>
      <c r="D17" s="56"/>
      <c r="E17" s="57"/>
      <c r="F17" s="67"/>
      <c r="G17" s="67"/>
      <c r="H17" s="68"/>
    </row>
    <row r="18" spans="1:8" ht="27.95" customHeight="1" x14ac:dyDescent="0.25">
      <c r="A18" s="46" t="s">
        <v>6</v>
      </c>
      <c r="B18" s="45" t="s">
        <v>17</v>
      </c>
      <c r="C18" s="55"/>
      <c r="D18" s="56"/>
      <c r="E18" s="57"/>
      <c r="F18" s="67"/>
      <c r="G18" s="67"/>
      <c r="H18" s="68"/>
    </row>
    <row r="19" spans="1:8" ht="27.95" customHeight="1" x14ac:dyDescent="0.25">
      <c r="A19" s="18" t="s">
        <v>0</v>
      </c>
      <c r="B19" s="53" t="s">
        <v>223</v>
      </c>
      <c r="C19" s="18" t="s">
        <v>1</v>
      </c>
      <c r="D19" s="18" t="s">
        <v>2</v>
      </c>
      <c r="E19" s="18" t="s">
        <v>35</v>
      </c>
      <c r="F19" s="68"/>
      <c r="G19" s="68"/>
      <c r="H19" s="68"/>
    </row>
    <row r="20" spans="1:8" ht="27.95" customHeight="1" x14ac:dyDescent="0.25">
      <c r="A20" s="37"/>
      <c r="B20" s="42" t="s">
        <v>20</v>
      </c>
      <c r="C20" s="55"/>
      <c r="D20" s="56"/>
      <c r="E20" s="57"/>
      <c r="F20" s="67"/>
      <c r="G20" s="68"/>
      <c r="H20" s="68"/>
    </row>
    <row r="21" spans="1:8" ht="27.95" customHeight="1" x14ac:dyDescent="0.25">
      <c r="A21" s="50" t="s">
        <v>4</v>
      </c>
      <c r="B21" s="42" t="s">
        <v>21</v>
      </c>
      <c r="C21" s="55"/>
      <c r="D21" s="56"/>
      <c r="E21" s="57"/>
      <c r="F21" s="67"/>
      <c r="G21" s="68"/>
      <c r="H21" s="68"/>
    </row>
    <row r="22" spans="1:8" ht="27.95" customHeight="1" x14ac:dyDescent="0.25">
      <c r="A22" s="23"/>
      <c r="B22" s="42" t="s">
        <v>22</v>
      </c>
      <c r="C22" s="55"/>
      <c r="D22" s="56"/>
      <c r="E22" s="57"/>
      <c r="F22" s="67"/>
      <c r="G22" s="68"/>
      <c r="H22" s="68"/>
    </row>
    <row r="23" spans="1:8" ht="27.95" customHeight="1" x14ac:dyDescent="0.25">
      <c r="A23" s="24"/>
      <c r="B23" s="42" t="s">
        <v>268</v>
      </c>
      <c r="C23" s="55"/>
      <c r="D23" s="56"/>
      <c r="E23" s="57"/>
      <c r="F23" s="67"/>
      <c r="G23" s="68"/>
      <c r="H23" s="68"/>
    </row>
    <row r="24" spans="1:8" ht="27.95" customHeight="1" x14ac:dyDescent="0.25">
      <c r="A24" s="26"/>
      <c r="B24" s="25" t="s">
        <v>248</v>
      </c>
      <c r="C24" s="55"/>
      <c r="D24" s="56"/>
      <c r="E24" s="57"/>
      <c r="F24" s="67"/>
      <c r="G24" s="68"/>
      <c r="H24" s="68"/>
    </row>
    <row r="25" spans="1:8" ht="27.95" customHeight="1" x14ac:dyDescent="0.25">
      <c r="A25" s="23"/>
      <c r="B25" s="25" t="s">
        <v>23</v>
      </c>
      <c r="C25" s="55"/>
      <c r="D25" s="56"/>
      <c r="E25" s="57"/>
      <c r="F25" s="67"/>
      <c r="G25" s="67"/>
      <c r="H25" s="68"/>
    </row>
    <row r="26" spans="1:8" ht="27.95" customHeight="1" x14ac:dyDescent="0.25">
      <c r="A26" s="26" t="s">
        <v>5</v>
      </c>
      <c r="B26" s="25" t="s">
        <v>24</v>
      </c>
      <c r="C26" s="55"/>
      <c r="D26" s="56"/>
      <c r="E26" s="57"/>
      <c r="F26" s="67"/>
      <c r="G26" s="68"/>
      <c r="H26" s="68"/>
    </row>
    <row r="27" spans="1:8" ht="27.95" customHeight="1" x14ac:dyDescent="0.25">
      <c r="A27" s="27"/>
      <c r="B27" s="25" t="s">
        <v>25</v>
      </c>
      <c r="C27" s="55"/>
      <c r="D27" s="56"/>
      <c r="E27" s="57"/>
      <c r="F27" s="67"/>
      <c r="G27" s="68"/>
      <c r="H27" s="68"/>
    </row>
    <row r="28" spans="1:8" ht="27.95" customHeight="1" x14ac:dyDescent="0.25">
      <c r="A28" s="27"/>
      <c r="B28" s="45" t="s">
        <v>26</v>
      </c>
      <c r="C28" s="55"/>
      <c r="D28" s="56"/>
      <c r="E28" s="57"/>
      <c r="F28" s="67"/>
      <c r="G28" s="68"/>
      <c r="H28" s="68"/>
    </row>
    <row r="29" spans="1:8" ht="27.95" customHeight="1" x14ac:dyDescent="0.25">
      <c r="A29" s="27"/>
      <c r="B29" s="45" t="s">
        <v>27</v>
      </c>
      <c r="C29" s="55"/>
      <c r="D29" s="56"/>
      <c r="E29" s="57"/>
      <c r="F29" s="67"/>
      <c r="G29" s="68"/>
      <c r="H29" s="68"/>
    </row>
    <row r="30" spans="1:8" ht="27.95" customHeight="1" x14ac:dyDescent="0.25">
      <c r="A30" s="27" t="s">
        <v>6</v>
      </c>
      <c r="B30" s="45" t="s">
        <v>28</v>
      </c>
      <c r="C30" s="55"/>
      <c r="D30" s="56"/>
      <c r="E30" s="57"/>
      <c r="F30" s="67"/>
      <c r="G30" s="68"/>
      <c r="H30" s="68"/>
    </row>
    <row r="31" spans="1:8" ht="27.95" customHeight="1" x14ac:dyDescent="0.25">
      <c r="A31" s="28"/>
      <c r="B31" s="45" t="s">
        <v>29</v>
      </c>
      <c r="C31" s="55"/>
      <c r="D31" s="56"/>
      <c r="E31" s="57"/>
      <c r="F31" s="67"/>
      <c r="G31" s="68"/>
      <c r="H31" s="68"/>
    </row>
    <row r="32" spans="1:8" ht="27.95" customHeight="1" x14ac:dyDescent="0.25">
      <c r="A32" s="18" t="s">
        <v>0</v>
      </c>
      <c r="B32" s="53" t="s">
        <v>225</v>
      </c>
      <c r="C32" s="18" t="s">
        <v>1</v>
      </c>
      <c r="D32" s="18" t="s">
        <v>2</v>
      </c>
      <c r="E32" s="18" t="s">
        <v>3</v>
      </c>
      <c r="F32" s="68"/>
      <c r="G32" s="68"/>
      <c r="H32" s="68"/>
    </row>
    <row r="33" spans="1:8" ht="27.95" customHeight="1" x14ac:dyDescent="0.25">
      <c r="A33" s="37"/>
      <c r="B33" s="42" t="s">
        <v>21</v>
      </c>
      <c r="C33" s="55"/>
      <c r="D33" s="56"/>
      <c r="E33" s="57"/>
      <c r="F33" s="67"/>
      <c r="G33" s="67"/>
      <c r="H33" s="68"/>
    </row>
    <row r="34" spans="1:8" ht="27.95" customHeight="1" x14ac:dyDescent="0.25">
      <c r="A34" s="50" t="s">
        <v>4</v>
      </c>
      <c r="B34" s="42" t="s">
        <v>314</v>
      </c>
      <c r="C34" s="55"/>
      <c r="D34" s="56"/>
      <c r="E34" s="57"/>
      <c r="F34" s="67"/>
      <c r="G34" s="68"/>
      <c r="H34" s="68"/>
    </row>
    <row r="35" spans="1:8" ht="27.95" customHeight="1" x14ac:dyDescent="0.25">
      <c r="A35" s="26"/>
      <c r="B35" s="42" t="s">
        <v>30</v>
      </c>
      <c r="C35" s="55"/>
      <c r="D35" s="56"/>
      <c r="E35" s="57"/>
      <c r="F35" s="67"/>
      <c r="G35" s="68"/>
      <c r="H35" s="68"/>
    </row>
    <row r="36" spans="1:8" ht="27.95" customHeight="1" x14ac:dyDescent="0.25">
      <c r="A36" s="26" t="s">
        <v>5</v>
      </c>
      <c r="B36" s="54" t="s">
        <v>31</v>
      </c>
      <c r="C36" s="55"/>
      <c r="D36" s="56"/>
      <c r="E36" s="57"/>
      <c r="F36" s="67"/>
      <c r="G36" s="68"/>
      <c r="H36" s="68"/>
    </row>
    <row r="37" spans="1:8" ht="27.95" customHeight="1" x14ac:dyDescent="0.25">
      <c r="A37" s="26"/>
      <c r="B37" s="54" t="s">
        <v>32</v>
      </c>
      <c r="C37" s="55"/>
      <c r="D37" s="56"/>
      <c r="E37" s="57"/>
      <c r="F37" s="67"/>
      <c r="G37" s="68"/>
      <c r="H37" s="68"/>
    </row>
    <row r="38" spans="1:8" ht="27.95" customHeight="1" x14ac:dyDescent="0.25">
      <c r="A38" s="23"/>
      <c r="B38" s="45" t="s">
        <v>356</v>
      </c>
      <c r="C38" s="55"/>
      <c r="D38" s="56"/>
      <c r="E38" s="57"/>
      <c r="F38" s="67"/>
      <c r="G38" s="68"/>
      <c r="H38" s="68"/>
    </row>
    <row r="39" spans="1:8" ht="27.95" customHeight="1" x14ac:dyDescent="0.25">
      <c r="A39" s="49" t="s">
        <v>6</v>
      </c>
      <c r="B39" s="45" t="s">
        <v>33</v>
      </c>
      <c r="C39" s="55"/>
      <c r="D39" s="56"/>
      <c r="E39" s="57"/>
      <c r="F39" s="67"/>
      <c r="G39" s="68"/>
      <c r="H39" s="68"/>
    </row>
    <row r="40" spans="1:8" ht="27.95" hidden="1" customHeight="1" x14ac:dyDescent="0.25">
      <c r="A40" s="18" t="s">
        <v>18</v>
      </c>
      <c r="B40" s="19"/>
      <c r="C40" s="22">
        <f>COUNTIF($C$33:$C$39,"I")</f>
        <v>0</v>
      </c>
      <c r="D40" s="29">
        <f>SUM(D33:D39)</f>
        <v>0</v>
      </c>
      <c r="E40" s="30">
        <f>SUM(E33:E39)</f>
        <v>0</v>
      </c>
    </row>
    <row r="41" spans="1:8" ht="27.95" hidden="1" customHeight="1" x14ac:dyDescent="0.25">
      <c r="A41" s="18" t="s">
        <v>7</v>
      </c>
      <c r="B41" s="19"/>
      <c r="C41" s="31">
        <f>(C40*10)/7</f>
        <v>0</v>
      </c>
      <c r="D41" s="32">
        <f>(D40*10)/7</f>
        <v>0</v>
      </c>
      <c r="E41" s="33">
        <f>(E40*10)/7</f>
        <v>0</v>
      </c>
    </row>
    <row r="42" spans="1:8" ht="27.95" customHeight="1" x14ac:dyDescent="0.25">
      <c r="A42" s="34"/>
      <c r="B42" s="39"/>
    </row>
    <row r="43" spans="1:8" ht="27.95" customHeight="1" x14ac:dyDescent="0.25">
      <c r="B43" s="34"/>
    </row>
    <row r="44" spans="1:8" ht="27.95" customHeight="1" x14ac:dyDescent="0.25">
      <c r="B44" s="34"/>
    </row>
    <row r="45" spans="1:8" ht="27.95" customHeight="1" x14ac:dyDescent="0.25">
      <c r="B45" s="34"/>
    </row>
    <row r="46" spans="1:8" ht="27.95" customHeight="1" x14ac:dyDescent="0.25">
      <c r="B46" s="34"/>
    </row>
    <row r="47" spans="1:8" ht="27.95" customHeight="1" x14ac:dyDescent="0.25">
      <c r="B47" s="34"/>
    </row>
  </sheetData>
  <sheetProtection password="CD86" sheet="1" objects="1" scenarios="1" selectLockedCells="1"/>
  <customSheetViews>
    <customSheetView guid="{66AA1ADE-A59E-4886-A789-FE9A38EF853F}" scale="86" hiddenRows="1" hiddenColumns="1">
      <selection activeCell="C28" sqref="C28"/>
      <pageMargins left="0.7" right="0.7" top="0.75" bottom="0.75" header="0.3" footer="0.3"/>
      <pageSetup paperSize="9" orientation="portrait" r:id="rId1"/>
    </customSheetView>
  </customSheetViews>
  <mergeCells count="5">
    <mergeCell ref="A9:A10"/>
    <mergeCell ref="A2:A3"/>
    <mergeCell ref="K6:O6"/>
    <mergeCell ref="K7:O7"/>
    <mergeCell ref="K8:O8"/>
  </mergeCells>
  <dataValidations count="1">
    <dataValidation type="list" showInputMessage="1" errorTitle="Valeurs autorisées" error="Vous ne pouvez sasir que 2 valeurs 0 ou 1. Merci de corriger votre saisie" sqref="C12:E18 C20:E31 C2:E10 C33:E39">
      <formula1>"Oui,Non"</formula1>
    </dataValidation>
  </dataValidation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K6:K8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O48"/>
  <sheetViews>
    <sheetView zoomScale="86" zoomScaleNormal="86" workbookViewId="0">
      <selection activeCell="G9" sqref="G9"/>
    </sheetView>
  </sheetViews>
  <sheetFormatPr baseColWidth="10" defaultRowHeight="27.95" customHeight="1" x14ac:dyDescent="0.25"/>
  <cols>
    <col min="1" max="1" width="17.42578125" style="121" customWidth="1"/>
    <col min="2" max="2" width="118.5703125" style="151" bestFit="1" customWidth="1"/>
    <col min="3" max="3" width="10" style="68" customWidth="1"/>
    <col min="4" max="4" width="10.85546875" style="68" customWidth="1"/>
    <col min="5" max="5" width="10.140625" style="68" customWidth="1"/>
    <col min="6" max="8" width="20.7109375" style="121" customWidth="1"/>
    <col min="9" max="9" width="36.5703125" style="121" customWidth="1"/>
    <col min="10" max="10" width="4.28515625" style="121" hidden="1" customWidth="1"/>
    <col min="11" max="11" width="11.42578125" style="121"/>
    <col min="12" max="12" width="3.42578125" style="121" hidden="1" customWidth="1"/>
    <col min="13" max="13" width="8.5703125" style="121" customWidth="1"/>
    <col min="14" max="14" width="3.42578125" style="121" hidden="1" customWidth="1"/>
    <col min="15" max="15" width="8.140625" style="121" customWidth="1"/>
    <col min="16" max="16384" width="11.42578125" style="121"/>
  </cols>
  <sheetData>
    <row r="1" spans="1:15" ht="27.95" customHeight="1" x14ac:dyDescent="0.25">
      <c r="A1" s="116" t="s">
        <v>0</v>
      </c>
      <c r="B1" s="117" t="s">
        <v>226</v>
      </c>
      <c r="C1" s="180" t="s">
        <v>42</v>
      </c>
      <c r="D1" s="180" t="s">
        <v>2</v>
      </c>
      <c r="E1" s="180" t="s">
        <v>3</v>
      </c>
      <c r="F1" s="116" t="s">
        <v>278</v>
      </c>
      <c r="G1" s="116" t="s">
        <v>279</v>
      </c>
      <c r="H1" s="118" t="s">
        <v>280</v>
      </c>
      <c r="I1" s="119" t="s">
        <v>288</v>
      </c>
      <c r="J1" s="120"/>
      <c r="K1" s="119" t="s">
        <v>292</v>
      </c>
      <c r="L1" s="120"/>
      <c r="M1" s="119" t="s">
        <v>293</v>
      </c>
      <c r="N1" s="120"/>
      <c r="O1" s="120" t="s">
        <v>294</v>
      </c>
    </row>
    <row r="2" spans="1:15" ht="27.95" customHeight="1" x14ac:dyDescent="0.25">
      <c r="A2" s="122" t="s">
        <v>4</v>
      </c>
      <c r="B2" s="123" t="s">
        <v>68</v>
      </c>
      <c r="C2" s="55"/>
      <c r="D2" s="56"/>
      <c r="E2" s="57"/>
      <c r="F2" s="124"/>
      <c r="G2" s="124"/>
      <c r="H2" s="124"/>
      <c r="I2" s="120" t="s">
        <v>363</v>
      </c>
      <c r="J2" s="125">
        <f>COUNTIF($C$2:$C$8,"Oui")</f>
        <v>0</v>
      </c>
      <c r="K2" s="126">
        <f>(J2*10)/7</f>
        <v>0</v>
      </c>
      <c r="L2" s="127">
        <f>COUNTIF($D$2:$D$8,"Oui")</f>
        <v>0</v>
      </c>
      <c r="M2" s="128">
        <f>(L2*10)/7</f>
        <v>0</v>
      </c>
      <c r="N2" s="129">
        <f>COUNTIF($E$2:$E$8,"Oui")</f>
        <v>0</v>
      </c>
      <c r="O2" s="130">
        <f>(N2*10)/7</f>
        <v>0</v>
      </c>
    </row>
    <row r="3" spans="1:15" ht="27.95" customHeight="1" x14ac:dyDescent="0.25">
      <c r="A3" s="131"/>
      <c r="B3" s="123" t="s">
        <v>69</v>
      </c>
      <c r="C3" s="55"/>
      <c r="D3" s="56"/>
      <c r="E3" s="57"/>
      <c r="F3" s="124"/>
      <c r="G3" s="124"/>
      <c r="H3" s="124"/>
      <c r="I3" s="120" t="s">
        <v>289</v>
      </c>
      <c r="J3" s="125">
        <f>COUNTIF($C$10:$C$19,"Oui")</f>
        <v>0</v>
      </c>
      <c r="K3" s="126">
        <f>(J3*10)/10</f>
        <v>0</v>
      </c>
      <c r="L3" s="127">
        <f>COUNTIF(D$10:D$19,"Oui")</f>
        <v>0</v>
      </c>
      <c r="M3" s="128">
        <f>(L3*10)/10</f>
        <v>0</v>
      </c>
      <c r="N3" s="129">
        <f>COUNTIF(E$10:E$19,"Oui")</f>
        <v>0</v>
      </c>
      <c r="O3" s="130">
        <f>(N3*10)/10</f>
        <v>0</v>
      </c>
    </row>
    <row r="4" spans="1:15" ht="27.95" customHeight="1" x14ac:dyDescent="0.25">
      <c r="A4" s="132" t="s">
        <v>5</v>
      </c>
      <c r="B4" s="133" t="s">
        <v>70</v>
      </c>
      <c r="C4" s="55"/>
      <c r="D4" s="56"/>
      <c r="E4" s="57"/>
      <c r="I4" s="120" t="s">
        <v>290</v>
      </c>
      <c r="J4" s="125">
        <f>COUNTIF($C$21:$C$32,"Oui")</f>
        <v>0</v>
      </c>
      <c r="K4" s="126">
        <f>(J4*10)/12</f>
        <v>0</v>
      </c>
      <c r="L4" s="127">
        <f>COUNTIF($D$21:$D$32,"Oui")</f>
        <v>0</v>
      </c>
      <c r="M4" s="128">
        <f>(L4*10)/12</f>
        <v>0</v>
      </c>
      <c r="N4" s="129">
        <f>COUNTIF($E$21:$E$32,"Oui")</f>
        <v>0</v>
      </c>
      <c r="O4" s="130">
        <f>(N4*10)/12</f>
        <v>0</v>
      </c>
    </row>
    <row r="5" spans="1:15" ht="27.95" customHeight="1" x14ac:dyDescent="0.25">
      <c r="A5" s="132"/>
      <c r="B5" s="133" t="s">
        <v>71</v>
      </c>
      <c r="C5" s="55"/>
      <c r="D5" s="56"/>
      <c r="E5" s="57"/>
      <c r="F5" s="124"/>
      <c r="G5" s="124"/>
      <c r="H5" s="124"/>
      <c r="I5" s="120" t="s">
        <v>291</v>
      </c>
      <c r="J5" s="125">
        <f>COUNTIF($C$34:$C$45,"Oui")</f>
        <v>0</v>
      </c>
      <c r="K5" s="126">
        <f>(J5*10)/12</f>
        <v>0</v>
      </c>
      <c r="L5" s="127">
        <f>COUNTIF($D$34:$D$45,"Oui")</f>
        <v>0</v>
      </c>
      <c r="M5" s="128">
        <f>(L5*10)/12</f>
        <v>0</v>
      </c>
      <c r="N5" s="129">
        <f>COUNTIF($E$34:$E$45,"Oui")</f>
        <v>0</v>
      </c>
      <c r="O5" s="130">
        <f>(N5*10)/12</f>
        <v>0</v>
      </c>
    </row>
    <row r="6" spans="1:15" ht="27.95" customHeight="1" x14ac:dyDescent="0.25">
      <c r="A6" s="131"/>
      <c r="B6" s="134" t="s">
        <v>72</v>
      </c>
      <c r="C6" s="55"/>
      <c r="D6" s="56"/>
      <c r="E6" s="57"/>
      <c r="F6" s="124"/>
      <c r="G6" s="124"/>
      <c r="H6" s="124"/>
      <c r="I6" s="120" t="s">
        <v>360</v>
      </c>
      <c r="J6" s="120"/>
      <c r="K6" s="135"/>
      <c r="L6" s="135"/>
      <c r="M6" s="135"/>
      <c r="N6" s="135"/>
      <c r="O6" s="135"/>
    </row>
    <row r="7" spans="1:15" ht="27.95" customHeight="1" x14ac:dyDescent="0.25">
      <c r="A7" s="136" t="s">
        <v>6</v>
      </c>
      <c r="B7" s="134" t="s">
        <v>73</v>
      </c>
      <c r="C7" s="55"/>
      <c r="D7" s="56"/>
      <c r="E7" s="57"/>
      <c r="F7" s="124"/>
      <c r="I7" s="120" t="s">
        <v>361</v>
      </c>
      <c r="J7" s="120"/>
      <c r="K7" s="135"/>
      <c r="L7" s="135"/>
      <c r="M7" s="135"/>
      <c r="N7" s="135"/>
      <c r="O7" s="135"/>
    </row>
    <row r="8" spans="1:15" ht="27.95" customHeight="1" x14ac:dyDescent="0.25">
      <c r="A8" s="137"/>
      <c r="B8" s="134" t="s">
        <v>74</v>
      </c>
      <c r="C8" s="55"/>
      <c r="D8" s="56"/>
      <c r="E8" s="57"/>
      <c r="F8" s="124"/>
      <c r="I8" s="120" t="s">
        <v>362</v>
      </c>
      <c r="J8" s="120"/>
      <c r="K8" s="135"/>
      <c r="L8" s="135"/>
      <c r="M8" s="135"/>
      <c r="N8" s="135"/>
      <c r="O8" s="135"/>
    </row>
    <row r="9" spans="1:15" ht="27.95" customHeight="1" x14ac:dyDescent="0.25">
      <c r="A9" s="116" t="s">
        <v>0</v>
      </c>
      <c r="B9" s="117" t="s">
        <v>227</v>
      </c>
      <c r="C9" s="180" t="s">
        <v>1</v>
      </c>
      <c r="D9" s="180" t="s">
        <v>2</v>
      </c>
      <c r="E9" s="180" t="s">
        <v>35</v>
      </c>
    </row>
    <row r="10" spans="1:15" ht="27.95" customHeight="1" x14ac:dyDescent="0.25">
      <c r="A10" s="138"/>
      <c r="B10" s="123" t="s">
        <v>75</v>
      </c>
      <c r="C10" s="55"/>
      <c r="D10" s="56"/>
      <c r="E10" s="57"/>
    </row>
    <row r="11" spans="1:15" ht="27.95" customHeight="1" x14ac:dyDescent="0.25">
      <c r="A11" s="139" t="s">
        <v>4</v>
      </c>
      <c r="B11" s="123" t="s">
        <v>76</v>
      </c>
      <c r="C11" s="55"/>
      <c r="D11" s="56"/>
      <c r="E11" s="57"/>
    </row>
    <row r="12" spans="1:15" ht="27.95" customHeight="1" x14ac:dyDescent="0.25">
      <c r="A12" s="140"/>
      <c r="B12" s="123" t="s">
        <v>77</v>
      </c>
      <c r="C12" s="55"/>
      <c r="D12" s="56"/>
      <c r="E12" s="57"/>
    </row>
    <row r="13" spans="1:15" ht="27.95" customHeight="1" x14ac:dyDescent="0.25">
      <c r="A13" s="141" t="s">
        <v>5</v>
      </c>
      <c r="B13" s="142" t="s">
        <v>78</v>
      </c>
      <c r="C13" s="55"/>
      <c r="D13" s="56"/>
      <c r="E13" s="57"/>
    </row>
    <row r="14" spans="1:15" ht="27.95" customHeight="1" x14ac:dyDescent="0.25">
      <c r="A14" s="141"/>
      <c r="B14" s="142" t="s">
        <v>79</v>
      </c>
      <c r="C14" s="55"/>
      <c r="D14" s="56"/>
      <c r="E14" s="57"/>
    </row>
    <row r="15" spans="1:15" ht="27.95" customHeight="1" x14ac:dyDescent="0.25">
      <c r="A15" s="143" t="s">
        <v>6</v>
      </c>
      <c r="B15" s="142" t="s">
        <v>80</v>
      </c>
      <c r="C15" s="55"/>
      <c r="D15" s="56"/>
      <c r="E15" s="57"/>
    </row>
    <row r="16" spans="1:15" ht="27.95" customHeight="1" x14ac:dyDescent="0.25">
      <c r="A16" s="143"/>
      <c r="B16" s="134" t="s">
        <v>260</v>
      </c>
      <c r="C16" s="55"/>
      <c r="D16" s="56"/>
      <c r="E16" s="57"/>
    </row>
    <row r="17" spans="1:5" ht="27.95" customHeight="1" x14ac:dyDescent="0.25">
      <c r="A17" s="143"/>
      <c r="B17" s="134" t="s">
        <v>81</v>
      </c>
      <c r="C17" s="55"/>
      <c r="D17" s="56"/>
      <c r="E17" s="57"/>
    </row>
    <row r="18" spans="1:5" ht="27.95" customHeight="1" x14ac:dyDescent="0.25">
      <c r="A18" s="143"/>
      <c r="B18" s="134" t="s">
        <v>82</v>
      </c>
      <c r="C18" s="55"/>
      <c r="D18" s="56"/>
      <c r="E18" s="57"/>
    </row>
    <row r="19" spans="1:5" ht="27.95" customHeight="1" x14ac:dyDescent="0.25">
      <c r="A19" s="144"/>
      <c r="B19" s="134" t="s">
        <v>83</v>
      </c>
      <c r="C19" s="55"/>
      <c r="D19" s="56"/>
      <c r="E19" s="57"/>
    </row>
    <row r="20" spans="1:5" ht="27.95" customHeight="1" x14ac:dyDescent="0.25">
      <c r="A20" s="116" t="s">
        <v>0</v>
      </c>
      <c r="B20" s="117" t="s">
        <v>228</v>
      </c>
      <c r="C20" s="180" t="s">
        <v>42</v>
      </c>
      <c r="D20" s="180" t="s">
        <v>2</v>
      </c>
      <c r="E20" s="180" t="s">
        <v>35</v>
      </c>
    </row>
    <row r="21" spans="1:5" ht="27.95" customHeight="1" x14ac:dyDescent="0.25">
      <c r="A21" s="145"/>
      <c r="B21" s="123" t="s">
        <v>43</v>
      </c>
      <c r="C21" s="55"/>
      <c r="D21" s="56"/>
      <c r="E21" s="57"/>
    </row>
    <row r="22" spans="1:5" ht="27.95" customHeight="1" x14ac:dyDescent="0.25">
      <c r="A22" s="146" t="s">
        <v>4</v>
      </c>
      <c r="B22" s="123" t="s">
        <v>44</v>
      </c>
      <c r="C22" s="55"/>
      <c r="D22" s="56"/>
      <c r="E22" s="57"/>
    </row>
    <row r="23" spans="1:5" ht="27.95" customHeight="1" x14ac:dyDescent="0.25">
      <c r="A23" s="147"/>
      <c r="B23" s="123" t="s">
        <v>45</v>
      </c>
      <c r="C23" s="55"/>
      <c r="D23" s="56"/>
      <c r="E23" s="57"/>
    </row>
    <row r="24" spans="1:5" ht="27.95" customHeight="1" x14ac:dyDescent="0.25">
      <c r="A24" s="132"/>
      <c r="B24" s="123" t="s">
        <v>46</v>
      </c>
      <c r="C24" s="55"/>
      <c r="D24" s="56"/>
      <c r="E24" s="57"/>
    </row>
    <row r="25" spans="1:5" ht="27.95" customHeight="1" x14ac:dyDescent="0.25">
      <c r="A25" s="131"/>
      <c r="B25" s="142" t="s">
        <v>47</v>
      </c>
      <c r="C25" s="55"/>
      <c r="D25" s="56"/>
      <c r="E25" s="57"/>
    </row>
    <row r="26" spans="1:5" ht="27.95" customHeight="1" x14ac:dyDescent="0.25">
      <c r="A26" s="132" t="s">
        <v>5</v>
      </c>
      <c r="B26" s="142" t="s">
        <v>249</v>
      </c>
      <c r="C26" s="55"/>
      <c r="D26" s="56"/>
      <c r="E26" s="57"/>
    </row>
    <row r="27" spans="1:5" ht="27.95" customHeight="1" x14ac:dyDescent="0.25">
      <c r="A27" s="132"/>
      <c r="B27" s="142" t="s">
        <v>261</v>
      </c>
      <c r="C27" s="55"/>
      <c r="D27" s="56"/>
      <c r="E27" s="57"/>
    </row>
    <row r="28" spans="1:5" ht="27.95" customHeight="1" x14ac:dyDescent="0.25">
      <c r="A28" s="132"/>
      <c r="B28" s="142" t="s">
        <v>48</v>
      </c>
      <c r="C28" s="55"/>
      <c r="D28" s="56"/>
      <c r="E28" s="57"/>
    </row>
    <row r="29" spans="1:5" ht="27.95" customHeight="1" x14ac:dyDescent="0.25">
      <c r="A29" s="136"/>
      <c r="B29" s="134" t="s">
        <v>49</v>
      </c>
      <c r="C29" s="55"/>
      <c r="D29" s="56"/>
      <c r="E29" s="57"/>
    </row>
    <row r="30" spans="1:5" ht="27.95" customHeight="1" x14ac:dyDescent="0.25">
      <c r="A30" s="136"/>
      <c r="B30" s="134" t="s">
        <v>50</v>
      </c>
      <c r="C30" s="55"/>
      <c r="D30" s="56"/>
      <c r="E30" s="57"/>
    </row>
    <row r="31" spans="1:5" ht="27.75" customHeight="1" x14ac:dyDescent="0.25">
      <c r="A31" s="136"/>
      <c r="B31" s="134" t="s">
        <v>51</v>
      </c>
      <c r="C31" s="55"/>
      <c r="D31" s="56"/>
      <c r="E31" s="57"/>
    </row>
    <row r="32" spans="1:5" ht="27.95" customHeight="1" x14ac:dyDescent="0.25">
      <c r="A32" s="136" t="s">
        <v>6</v>
      </c>
      <c r="B32" s="134" t="s">
        <v>52</v>
      </c>
      <c r="C32" s="55"/>
      <c r="D32" s="56"/>
      <c r="E32" s="57"/>
    </row>
    <row r="33" spans="1:6" ht="27.95" customHeight="1" x14ac:dyDescent="0.25">
      <c r="A33" s="116" t="s">
        <v>0</v>
      </c>
      <c r="B33" s="117" t="s">
        <v>229</v>
      </c>
      <c r="C33" s="180" t="s">
        <v>42</v>
      </c>
      <c r="D33" s="180" t="s">
        <v>2</v>
      </c>
      <c r="E33" s="180" t="s">
        <v>35</v>
      </c>
    </row>
    <row r="34" spans="1:6" ht="27.95" customHeight="1" x14ac:dyDescent="0.25">
      <c r="A34" s="148"/>
      <c r="B34" s="123" t="s">
        <v>53</v>
      </c>
      <c r="C34" s="55"/>
      <c r="D34" s="56"/>
      <c r="E34" s="57"/>
      <c r="F34" s="124"/>
    </row>
    <row r="35" spans="1:6" ht="27.95" customHeight="1" x14ac:dyDescent="0.25">
      <c r="A35" s="146" t="s">
        <v>4</v>
      </c>
      <c r="B35" s="123" t="s">
        <v>54</v>
      </c>
      <c r="C35" s="55"/>
      <c r="D35" s="56"/>
      <c r="E35" s="57"/>
      <c r="F35" s="124"/>
    </row>
    <row r="36" spans="1:6" ht="27.95" customHeight="1" x14ac:dyDescent="0.25">
      <c r="A36" s="147"/>
      <c r="B36" s="123" t="s">
        <v>55</v>
      </c>
      <c r="C36" s="55"/>
      <c r="D36" s="56"/>
      <c r="E36" s="57"/>
    </row>
    <row r="37" spans="1:6" ht="27.95" customHeight="1" x14ac:dyDescent="0.25">
      <c r="A37" s="132"/>
      <c r="B37" s="123" t="s">
        <v>56</v>
      </c>
      <c r="C37" s="55"/>
      <c r="D37" s="56"/>
      <c r="E37" s="57"/>
    </row>
    <row r="38" spans="1:6" ht="27.95" customHeight="1" x14ac:dyDescent="0.25">
      <c r="A38" s="131"/>
      <c r="B38" s="142" t="s">
        <v>57</v>
      </c>
      <c r="C38" s="55"/>
      <c r="D38" s="56"/>
      <c r="E38" s="57"/>
    </row>
    <row r="39" spans="1:6" ht="30" customHeight="1" x14ac:dyDescent="0.25">
      <c r="A39" s="132" t="s">
        <v>5</v>
      </c>
      <c r="B39" s="142" t="s">
        <v>58</v>
      </c>
      <c r="C39" s="55"/>
      <c r="D39" s="56"/>
      <c r="E39" s="57"/>
    </row>
    <row r="40" spans="1:6" ht="27.95" customHeight="1" x14ac:dyDescent="0.25">
      <c r="A40" s="132"/>
      <c r="B40" s="142" t="s">
        <v>59</v>
      </c>
      <c r="C40" s="55"/>
      <c r="D40" s="56"/>
      <c r="E40" s="57"/>
    </row>
    <row r="41" spans="1:6" ht="27.95" customHeight="1" x14ac:dyDescent="0.25">
      <c r="A41" s="132"/>
      <c r="B41" s="142" t="s">
        <v>60</v>
      </c>
      <c r="C41" s="55"/>
      <c r="D41" s="56"/>
      <c r="E41" s="57"/>
    </row>
    <row r="42" spans="1:6" ht="27.95" customHeight="1" x14ac:dyDescent="0.25">
      <c r="A42" s="136"/>
      <c r="B42" s="134" t="s">
        <v>256</v>
      </c>
      <c r="C42" s="55"/>
      <c r="D42" s="56"/>
      <c r="E42" s="57"/>
    </row>
    <row r="43" spans="1:6" ht="27.95" customHeight="1" x14ac:dyDescent="0.25">
      <c r="A43" s="136"/>
      <c r="B43" s="134" t="s">
        <v>61</v>
      </c>
      <c r="C43" s="55"/>
      <c r="D43" s="56"/>
      <c r="E43" s="57"/>
    </row>
    <row r="44" spans="1:6" ht="27.95" customHeight="1" x14ac:dyDescent="0.25">
      <c r="A44" s="136" t="s">
        <v>6</v>
      </c>
      <c r="B44" s="134" t="s">
        <v>62</v>
      </c>
      <c r="C44" s="55"/>
      <c r="D44" s="56"/>
      <c r="E44" s="57"/>
    </row>
    <row r="45" spans="1:6" ht="27.95" customHeight="1" x14ac:dyDescent="0.25">
      <c r="A45" s="149"/>
      <c r="B45" s="134" t="s">
        <v>63</v>
      </c>
      <c r="C45" s="55"/>
      <c r="D45" s="56"/>
      <c r="E45" s="57"/>
    </row>
    <row r="46" spans="1:6" ht="27.95" hidden="1" customHeight="1" x14ac:dyDescent="0.25">
      <c r="A46" s="116" t="s">
        <v>19</v>
      </c>
      <c r="B46" s="117"/>
      <c r="C46" s="181">
        <f>SUM($C$34:$C$45)</f>
        <v>0</v>
      </c>
      <c r="D46" s="182">
        <f>SUM(D34:D45)</f>
        <v>0</v>
      </c>
      <c r="E46" s="183">
        <f>SUM(E34:E45)</f>
        <v>0</v>
      </c>
      <c r="F46" s="124"/>
    </row>
    <row r="47" spans="1:6" ht="27.95" hidden="1" customHeight="1" x14ac:dyDescent="0.25">
      <c r="A47" s="116" t="s">
        <v>7</v>
      </c>
      <c r="B47" s="150"/>
      <c r="C47" s="184">
        <f>(C46*10)/12</f>
        <v>0</v>
      </c>
      <c r="D47" s="185">
        <f>(D46*10)/12</f>
        <v>0</v>
      </c>
      <c r="E47" s="186">
        <f>(E46*10)/12</f>
        <v>0</v>
      </c>
    </row>
    <row r="48" spans="1:6" ht="27.95" customHeight="1" x14ac:dyDescent="0.25">
      <c r="C48" s="187"/>
      <c r="E48" s="188"/>
    </row>
  </sheetData>
  <sheetProtection selectLockedCells="1"/>
  <customSheetViews>
    <customSheetView guid="{66AA1ADE-A59E-4886-A789-FE9A38EF853F}" scale="86" hiddenRows="1" hiddenColumns="1">
      <selection activeCell="C15" sqref="C15"/>
      <pageMargins left="0.7" right="0.7" top="0.75" bottom="0.75" header="0.3" footer="0.3"/>
      <pageSetup paperSize="9" orientation="portrait" horizontalDpi="0" verticalDpi="0" r:id="rId1"/>
    </customSheetView>
  </customSheetViews>
  <mergeCells count="5">
    <mergeCell ref="A13:A14"/>
    <mergeCell ref="A15:A19"/>
    <mergeCell ref="K6:O6"/>
    <mergeCell ref="K7:O7"/>
    <mergeCell ref="K8:O8"/>
  </mergeCells>
  <dataValidations count="1">
    <dataValidation type="list" showInputMessage="1" errorTitle="Valeurs autorisées" error="Vous ne pouvez sasir que 2 valeurs 0 ou 1. Merci de corriger votre saisie" sqref="C2:E8 C10:E19 C21:E32 C34:E45">
      <formula1>"Oui,Non"</formula1>
    </dataValidation>
  </dataValidation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K6:K8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O36"/>
  <sheetViews>
    <sheetView zoomScale="80" zoomScaleNormal="80" workbookViewId="0">
      <selection activeCell="F8" sqref="F8"/>
    </sheetView>
  </sheetViews>
  <sheetFormatPr baseColWidth="10" defaultRowHeight="27.95" customHeight="1" x14ac:dyDescent="0.25"/>
  <cols>
    <col min="1" max="1" width="17" style="121" bestFit="1" customWidth="1"/>
    <col min="2" max="2" width="98.85546875" style="121" bestFit="1" customWidth="1"/>
    <col min="3" max="3" width="11.140625" style="68" bestFit="1" customWidth="1"/>
    <col min="4" max="4" width="9.5703125" style="68" bestFit="1" customWidth="1"/>
    <col min="5" max="5" width="10.28515625" style="68" customWidth="1"/>
    <col min="6" max="8" width="20.7109375" style="121" customWidth="1"/>
    <col min="9" max="9" width="49.85546875" style="121" customWidth="1"/>
    <col min="10" max="10" width="3.7109375" style="121" hidden="1" customWidth="1"/>
    <col min="11" max="11" width="11.42578125" style="121"/>
    <col min="12" max="12" width="4" style="121" hidden="1" customWidth="1"/>
    <col min="13" max="13" width="11.42578125" style="121"/>
    <col min="14" max="14" width="3.5703125" style="121" hidden="1" customWidth="1"/>
    <col min="15" max="16384" width="11.42578125" style="121"/>
  </cols>
  <sheetData>
    <row r="1" spans="1:15" ht="27.95" customHeight="1" x14ac:dyDescent="0.25">
      <c r="A1" s="116" t="s">
        <v>0</v>
      </c>
      <c r="B1" s="152" t="s">
        <v>230</v>
      </c>
      <c r="C1" s="189" t="s">
        <v>1</v>
      </c>
      <c r="D1" s="189" t="s">
        <v>2</v>
      </c>
      <c r="E1" s="189" t="s">
        <v>3</v>
      </c>
      <c r="F1" s="116" t="s">
        <v>278</v>
      </c>
      <c r="G1" s="116" t="s">
        <v>279</v>
      </c>
      <c r="H1" s="118" t="s">
        <v>280</v>
      </c>
      <c r="I1" s="119" t="s">
        <v>288</v>
      </c>
      <c r="J1" s="120"/>
      <c r="K1" s="119" t="s">
        <v>299</v>
      </c>
      <c r="L1" s="120"/>
      <c r="M1" s="119" t="s">
        <v>293</v>
      </c>
      <c r="N1" s="120"/>
      <c r="O1" s="120" t="s">
        <v>293</v>
      </c>
    </row>
    <row r="2" spans="1:15" ht="27.95" customHeight="1" x14ac:dyDescent="0.25">
      <c r="A2" s="155" t="s">
        <v>4</v>
      </c>
      <c r="B2" s="123" t="s">
        <v>84</v>
      </c>
      <c r="C2" s="55"/>
      <c r="D2" s="56"/>
      <c r="E2" s="57"/>
      <c r="F2" s="124"/>
      <c r="G2" s="124"/>
      <c r="H2" s="124"/>
      <c r="I2" s="120" t="s">
        <v>295</v>
      </c>
      <c r="J2" s="125">
        <f>COUNTIF($C$2:$C$8,"Oui")</f>
        <v>0</v>
      </c>
      <c r="K2" s="176">
        <f>(J2*10)/7</f>
        <v>0</v>
      </c>
      <c r="L2" s="125">
        <f>COUNTIF($D$2:$D$8,"Oui")</f>
        <v>0</v>
      </c>
      <c r="M2" s="128">
        <f>(L2*10)/7</f>
        <v>0</v>
      </c>
      <c r="N2" s="125">
        <f>COUNTIF($E$2:$E$8,"Oui")</f>
        <v>0</v>
      </c>
      <c r="O2" s="130">
        <f>(N2*10)/7</f>
        <v>0</v>
      </c>
    </row>
    <row r="3" spans="1:15" ht="27.95" customHeight="1" x14ac:dyDescent="0.25">
      <c r="A3" s="131"/>
      <c r="B3" s="123" t="s">
        <v>85</v>
      </c>
      <c r="C3" s="55"/>
      <c r="D3" s="56"/>
      <c r="E3" s="57"/>
      <c r="I3" s="120" t="s">
        <v>296</v>
      </c>
      <c r="J3" s="125">
        <f>COUNTIF($C$10:$C$15,"Oui")</f>
        <v>0</v>
      </c>
      <c r="K3" s="176">
        <f>(J3*10)/6</f>
        <v>0</v>
      </c>
      <c r="L3" s="125">
        <f>COUNTIF($D$10:$D$15,"Oui")</f>
        <v>0</v>
      </c>
      <c r="M3" s="128">
        <f>(L3*10)/6</f>
        <v>0</v>
      </c>
      <c r="N3" s="125">
        <f>COUNTIF($E$10:$E$15,"Oui")</f>
        <v>0</v>
      </c>
      <c r="O3" s="130">
        <f>(N3*10)/6</f>
        <v>0</v>
      </c>
    </row>
    <row r="4" spans="1:15" ht="27.95" customHeight="1" x14ac:dyDescent="0.25">
      <c r="A4" s="162"/>
      <c r="B4" s="142" t="s">
        <v>86</v>
      </c>
      <c r="C4" s="55"/>
      <c r="D4" s="56"/>
      <c r="E4" s="57"/>
      <c r="I4" s="120" t="s">
        <v>297</v>
      </c>
      <c r="J4" s="125">
        <f>COUNTIF($C$17:$C$25,"Oui")</f>
        <v>0</v>
      </c>
      <c r="K4" s="176">
        <f>(J4*10)/9</f>
        <v>0</v>
      </c>
      <c r="L4" s="125">
        <f>COUNTIF($D$17:$D$25,"Oui")</f>
        <v>0</v>
      </c>
      <c r="M4" s="128">
        <f>(L4*10)/9</f>
        <v>0</v>
      </c>
      <c r="N4" s="125">
        <f>COUNTIF($E$17:$E$25,"Oui")</f>
        <v>0</v>
      </c>
      <c r="O4" s="130">
        <f>(N4*10)/9</f>
        <v>0</v>
      </c>
    </row>
    <row r="5" spans="1:15" ht="27.95" customHeight="1" x14ac:dyDescent="0.25">
      <c r="A5" s="132" t="s">
        <v>5</v>
      </c>
      <c r="B5" s="142" t="s">
        <v>87</v>
      </c>
      <c r="C5" s="55"/>
      <c r="D5" s="56"/>
      <c r="E5" s="57"/>
      <c r="I5" s="120" t="s">
        <v>298</v>
      </c>
      <c r="J5" s="125">
        <f>COUNTIF($C$27:$C$36,"Oui")</f>
        <v>0</v>
      </c>
      <c r="K5" s="176">
        <f>(J5*10)/10</f>
        <v>0</v>
      </c>
      <c r="L5" s="125">
        <f>COUNTIF($D$27:$D$36,"Oui")</f>
        <v>0</v>
      </c>
      <c r="M5" s="128">
        <f>(L5*10)/10</f>
        <v>0</v>
      </c>
      <c r="N5" s="125">
        <f>COUNTIF($E$27:$E$36,"Oui")</f>
        <v>0</v>
      </c>
      <c r="O5" s="130">
        <f>(N5*10)/10</f>
        <v>0</v>
      </c>
    </row>
    <row r="6" spans="1:15" ht="27.95" customHeight="1" x14ac:dyDescent="0.25">
      <c r="A6" s="131"/>
      <c r="B6" s="142" t="s">
        <v>257</v>
      </c>
      <c r="C6" s="55"/>
      <c r="D6" s="56"/>
      <c r="E6" s="57"/>
      <c r="I6" s="120" t="s">
        <v>360</v>
      </c>
      <c r="J6" s="120"/>
      <c r="K6" s="135"/>
      <c r="L6" s="135"/>
      <c r="M6" s="135"/>
      <c r="N6" s="135"/>
      <c r="O6" s="135"/>
    </row>
    <row r="7" spans="1:15" ht="27.95" customHeight="1" x14ac:dyDescent="0.25">
      <c r="A7" s="136"/>
      <c r="B7" s="134" t="s">
        <v>258</v>
      </c>
      <c r="C7" s="55"/>
      <c r="D7" s="56"/>
      <c r="E7" s="57"/>
      <c r="I7" s="120" t="s">
        <v>361</v>
      </c>
      <c r="J7" s="120"/>
      <c r="K7" s="135"/>
      <c r="L7" s="135"/>
      <c r="M7" s="135"/>
      <c r="N7" s="135"/>
      <c r="O7" s="135"/>
    </row>
    <row r="8" spans="1:15" ht="27.95" customHeight="1" x14ac:dyDescent="0.25">
      <c r="A8" s="177" t="s">
        <v>6</v>
      </c>
      <c r="B8" s="134" t="s">
        <v>88</v>
      </c>
      <c r="C8" s="55"/>
      <c r="D8" s="56"/>
      <c r="E8" s="57"/>
      <c r="I8" s="120" t="s">
        <v>362</v>
      </c>
      <c r="J8" s="120"/>
      <c r="K8" s="135"/>
      <c r="L8" s="135"/>
      <c r="M8" s="135"/>
      <c r="N8" s="135"/>
      <c r="O8" s="135"/>
    </row>
    <row r="9" spans="1:15" ht="27.95" customHeight="1" x14ac:dyDescent="0.25">
      <c r="A9" s="116" t="s">
        <v>0</v>
      </c>
      <c r="B9" s="152" t="s">
        <v>231</v>
      </c>
      <c r="C9" s="189" t="s">
        <v>1</v>
      </c>
      <c r="D9" s="189" t="s">
        <v>2</v>
      </c>
      <c r="E9" s="189" t="s">
        <v>3</v>
      </c>
    </row>
    <row r="10" spans="1:15" ht="27.95" customHeight="1" x14ac:dyDescent="0.25">
      <c r="A10" s="155" t="s">
        <v>4</v>
      </c>
      <c r="B10" s="123" t="s">
        <v>89</v>
      </c>
      <c r="C10" s="55"/>
      <c r="D10" s="56"/>
      <c r="E10" s="57"/>
    </row>
    <row r="11" spans="1:15" ht="27.95" customHeight="1" x14ac:dyDescent="0.25">
      <c r="A11" s="162"/>
      <c r="B11" s="123" t="s">
        <v>90</v>
      </c>
      <c r="C11" s="55"/>
      <c r="D11" s="56"/>
      <c r="E11" s="57"/>
    </row>
    <row r="12" spans="1:15" ht="27.95" customHeight="1" x14ac:dyDescent="0.25">
      <c r="A12" s="132" t="s">
        <v>5</v>
      </c>
      <c r="B12" s="142" t="s">
        <v>91</v>
      </c>
      <c r="C12" s="55"/>
      <c r="D12" s="56"/>
      <c r="E12" s="57"/>
    </row>
    <row r="13" spans="1:15" ht="27.95" customHeight="1" x14ac:dyDescent="0.25">
      <c r="A13" s="131"/>
      <c r="B13" s="142" t="s">
        <v>357</v>
      </c>
      <c r="C13" s="55"/>
      <c r="D13" s="56"/>
      <c r="E13" s="57"/>
    </row>
    <row r="14" spans="1:15" ht="27.95" customHeight="1" x14ac:dyDescent="0.25">
      <c r="A14" s="136"/>
      <c r="B14" s="134" t="s">
        <v>250</v>
      </c>
      <c r="C14" s="55"/>
      <c r="D14" s="56"/>
      <c r="E14" s="57"/>
    </row>
    <row r="15" spans="1:15" ht="27.75" customHeight="1" x14ac:dyDescent="0.25">
      <c r="A15" s="177" t="s">
        <v>6</v>
      </c>
      <c r="B15" s="134" t="s">
        <v>92</v>
      </c>
      <c r="C15" s="55"/>
      <c r="D15" s="56"/>
      <c r="E15" s="57"/>
    </row>
    <row r="16" spans="1:15" ht="38.25" customHeight="1" x14ac:dyDescent="0.25">
      <c r="A16" s="116" t="s">
        <v>0</v>
      </c>
      <c r="B16" s="152" t="s">
        <v>232</v>
      </c>
      <c r="C16" s="189" t="s">
        <v>1</v>
      </c>
      <c r="D16" s="189" t="s">
        <v>2</v>
      </c>
      <c r="E16" s="189" t="s">
        <v>3</v>
      </c>
    </row>
    <row r="17" spans="1:5" ht="27.95" customHeight="1" x14ac:dyDescent="0.25">
      <c r="A17" s="155" t="s">
        <v>4</v>
      </c>
      <c r="B17" s="123" t="s">
        <v>93</v>
      </c>
      <c r="C17" s="55"/>
      <c r="D17" s="56"/>
      <c r="E17" s="57"/>
    </row>
    <row r="18" spans="1:5" ht="27.95" customHeight="1" x14ac:dyDescent="0.25">
      <c r="A18" s="131"/>
      <c r="B18" s="123" t="s">
        <v>94</v>
      </c>
      <c r="C18" s="55"/>
      <c r="D18" s="56"/>
      <c r="E18" s="57"/>
    </row>
    <row r="19" spans="1:5" ht="27.95" customHeight="1" x14ac:dyDescent="0.25">
      <c r="A19" s="131"/>
      <c r="B19" s="142" t="s">
        <v>95</v>
      </c>
      <c r="C19" s="55"/>
      <c r="D19" s="56"/>
      <c r="E19" s="57"/>
    </row>
    <row r="20" spans="1:5" ht="27.95" customHeight="1" x14ac:dyDescent="0.25">
      <c r="A20" s="162"/>
      <c r="B20" s="142" t="s">
        <v>96</v>
      </c>
      <c r="C20" s="55"/>
      <c r="D20" s="56"/>
      <c r="E20" s="57"/>
    </row>
    <row r="21" spans="1:5" ht="27.95" customHeight="1" x14ac:dyDescent="0.25">
      <c r="A21" s="132" t="s">
        <v>5</v>
      </c>
      <c r="B21" s="142" t="s">
        <v>97</v>
      </c>
      <c r="C21" s="55"/>
      <c r="D21" s="56"/>
      <c r="E21" s="57"/>
    </row>
    <row r="22" spans="1:5" ht="27.95" customHeight="1" x14ac:dyDescent="0.25">
      <c r="A22" s="132"/>
      <c r="B22" s="142" t="s">
        <v>251</v>
      </c>
      <c r="C22" s="55"/>
      <c r="D22" s="56"/>
      <c r="E22" s="57"/>
    </row>
    <row r="23" spans="1:5" ht="27.95" customHeight="1" x14ac:dyDescent="0.25">
      <c r="A23" s="131"/>
      <c r="B23" s="134" t="s">
        <v>98</v>
      </c>
      <c r="C23" s="55"/>
      <c r="D23" s="56"/>
      <c r="E23" s="57"/>
    </row>
    <row r="24" spans="1:5" ht="27.95" customHeight="1" x14ac:dyDescent="0.25">
      <c r="A24" s="136"/>
      <c r="B24" s="134" t="s">
        <v>99</v>
      </c>
      <c r="C24" s="55"/>
      <c r="D24" s="56"/>
      <c r="E24" s="57"/>
    </row>
    <row r="25" spans="1:5" ht="27.95" customHeight="1" x14ac:dyDescent="0.25">
      <c r="A25" s="177" t="s">
        <v>6</v>
      </c>
      <c r="B25" s="134" t="s">
        <v>100</v>
      </c>
      <c r="C25" s="55"/>
      <c r="D25" s="56"/>
      <c r="E25" s="57"/>
    </row>
    <row r="26" spans="1:5" ht="27.95" customHeight="1" x14ac:dyDescent="0.25">
      <c r="A26" s="175" t="s">
        <v>0</v>
      </c>
      <c r="B26" s="117" t="s">
        <v>233</v>
      </c>
      <c r="C26" s="189" t="s">
        <v>1</v>
      </c>
      <c r="D26" s="189" t="s">
        <v>2</v>
      </c>
      <c r="E26" s="189" t="s">
        <v>3</v>
      </c>
    </row>
    <row r="27" spans="1:5" ht="35.25" customHeight="1" x14ac:dyDescent="0.25">
      <c r="A27" s="178" t="s">
        <v>4</v>
      </c>
      <c r="B27" s="123" t="s">
        <v>101</v>
      </c>
      <c r="C27" s="55"/>
      <c r="D27" s="56"/>
      <c r="E27" s="57"/>
    </row>
    <row r="28" spans="1:5" ht="27.95" customHeight="1" x14ac:dyDescent="0.25">
      <c r="A28" s="131"/>
      <c r="B28" s="123" t="s">
        <v>102</v>
      </c>
      <c r="C28" s="55"/>
      <c r="D28" s="56"/>
      <c r="E28" s="57"/>
    </row>
    <row r="29" spans="1:5" ht="27.95" customHeight="1" x14ac:dyDescent="0.25">
      <c r="A29" s="131"/>
      <c r="B29" s="166" t="s">
        <v>103</v>
      </c>
      <c r="C29" s="55"/>
      <c r="D29" s="56"/>
      <c r="E29" s="57"/>
    </row>
    <row r="30" spans="1:5" ht="27.95" customHeight="1" x14ac:dyDescent="0.25">
      <c r="A30" s="162"/>
      <c r="B30" s="142" t="s">
        <v>104</v>
      </c>
      <c r="C30" s="55"/>
      <c r="D30" s="56"/>
      <c r="E30" s="57"/>
    </row>
    <row r="31" spans="1:5" ht="27.95" customHeight="1" x14ac:dyDescent="0.25">
      <c r="A31" s="132" t="s">
        <v>5</v>
      </c>
      <c r="B31" s="142" t="s">
        <v>105</v>
      </c>
      <c r="C31" s="55"/>
      <c r="D31" s="56"/>
      <c r="E31" s="57"/>
    </row>
    <row r="32" spans="1:5" ht="27.95" customHeight="1" x14ac:dyDescent="0.25">
      <c r="A32" s="132"/>
      <c r="B32" s="166" t="s">
        <v>106</v>
      </c>
      <c r="C32" s="55"/>
      <c r="D32" s="56"/>
      <c r="E32" s="57"/>
    </row>
    <row r="33" spans="1:5" ht="27.95" customHeight="1" x14ac:dyDescent="0.25">
      <c r="A33" s="132"/>
      <c r="B33" s="134" t="s">
        <v>107</v>
      </c>
      <c r="C33" s="55"/>
      <c r="D33" s="56"/>
      <c r="E33" s="57"/>
    </row>
    <row r="34" spans="1:5" ht="27.95" customHeight="1" x14ac:dyDescent="0.25">
      <c r="A34" s="131"/>
      <c r="B34" s="134" t="s">
        <v>108</v>
      </c>
      <c r="C34" s="55"/>
      <c r="D34" s="56"/>
      <c r="E34" s="57"/>
    </row>
    <row r="35" spans="1:5" ht="27.95" customHeight="1" x14ac:dyDescent="0.25">
      <c r="A35" s="179" t="s">
        <v>6</v>
      </c>
      <c r="B35" s="134" t="s">
        <v>109</v>
      </c>
      <c r="C35" s="55"/>
      <c r="D35" s="56"/>
      <c r="E35" s="57"/>
    </row>
    <row r="36" spans="1:5" ht="42.75" customHeight="1" x14ac:dyDescent="0.25">
      <c r="A36" s="149"/>
      <c r="B36" s="134" t="s">
        <v>262</v>
      </c>
      <c r="C36" s="55"/>
      <c r="D36" s="56"/>
      <c r="E36" s="57"/>
    </row>
  </sheetData>
  <sheetProtection selectLockedCells="1"/>
  <customSheetViews>
    <customSheetView guid="{66AA1ADE-A59E-4886-A789-FE9A38EF853F}" scale="80" hiddenRows="1" hiddenColumns="1">
      <selection activeCell="G3" sqref="G3"/>
      <pageMargins left="0.7" right="0.7" top="0.75" bottom="0.75" header="0.3" footer="0.3"/>
      <pageSetup paperSize="9" orientation="portrait" horizontalDpi="0" verticalDpi="0" r:id="rId1"/>
    </customSheetView>
  </customSheetViews>
  <mergeCells count="3">
    <mergeCell ref="K6:O6"/>
    <mergeCell ref="K7:O7"/>
    <mergeCell ref="K8:O8"/>
  </mergeCells>
  <dataValidations count="1">
    <dataValidation type="list" showInputMessage="1" errorTitle="Valeurs autorisées" error="Vous ne pouvez sasir que 2 valeurs 0 ou 1. Merci de corriger votre saisie" sqref="C2:E8 C10:E15 C17:E25 C27:E36">
      <formula1>"Oui,Non"</formula1>
    </dataValidation>
  </dataValidations>
  <pageMargins left="0.7" right="0.7" top="0.75" bottom="0.75" header="0.3" footer="0.3"/>
  <pageSetup paperSize="9" orientation="portrait" horizontalDpi="0" verticalDpi="0"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K6:K8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O36"/>
  <sheetViews>
    <sheetView zoomScale="87" zoomScaleNormal="87" workbookViewId="0">
      <selection activeCell="F8" sqref="F8"/>
    </sheetView>
  </sheetViews>
  <sheetFormatPr baseColWidth="10" defaultRowHeight="27.95" customHeight="1" x14ac:dyDescent="0.25"/>
  <cols>
    <col min="1" max="1" width="17" style="121" bestFit="1" customWidth="1"/>
    <col min="2" max="2" width="91.140625" style="121" bestFit="1" customWidth="1"/>
    <col min="3" max="3" width="9.42578125" style="68" customWidth="1"/>
    <col min="4" max="5" width="9.5703125" style="68" bestFit="1" customWidth="1"/>
    <col min="6" max="8" width="20.7109375" style="121" customWidth="1"/>
    <col min="9" max="9" width="41.7109375" style="121" customWidth="1"/>
    <col min="10" max="10" width="4.140625" style="121" hidden="1" customWidth="1"/>
    <col min="11" max="11" width="9.85546875" style="121" customWidth="1"/>
    <col min="12" max="12" width="4.140625" style="121" hidden="1" customWidth="1"/>
    <col min="13" max="13" width="10.42578125" style="121" customWidth="1"/>
    <col min="14" max="14" width="4" style="121" hidden="1" customWidth="1"/>
    <col min="15" max="15" width="9.85546875" style="121" customWidth="1"/>
    <col min="16" max="16384" width="11.42578125" style="121"/>
  </cols>
  <sheetData>
    <row r="1" spans="1:15" ht="27.95" customHeight="1" x14ac:dyDescent="0.25">
      <c r="A1" s="116" t="s">
        <v>0</v>
      </c>
      <c r="B1" s="169" t="s">
        <v>234</v>
      </c>
      <c r="C1" s="180" t="s">
        <v>1</v>
      </c>
      <c r="D1" s="180" t="s">
        <v>2</v>
      </c>
      <c r="E1" s="180" t="s">
        <v>3</v>
      </c>
      <c r="F1" s="116" t="s">
        <v>278</v>
      </c>
      <c r="G1" s="116" t="s">
        <v>279</v>
      </c>
      <c r="H1" s="118" t="s">
        <v>280</v>
      </c>
      <c r="I1" s="119" t="s">
        <v>288</v>
      </c>
      <c r="J1" s="119"/>
      <c r="K1" s="116" t="s">
        <v>1</v>
      </c>
      <c r="L1" s="116"/>
      <c r="M1" s="116" t="s">
        <v>2</v>
      </c>
      <c r="N1" s="116"/>
      <c r="O1" s="116" t="s">
        <v>3</v>
      </c>
    </row>
    <row r="2" spans="1:15" ht="27.95" customHeight="1" x14ac:dyDescent="0.25">
      <c r="A2" s="155" t="s">
        <v>4</v>
      </c>
      <c r="B2" s="123" t="s">
        <v>114</v>
      </c>
      <c r="C2" s="55"/>
      <c r="D2" s="56"/>
      <c r="E2" s="57"/>
      <c r="F2" s="124"/>
      <c r="G2" s="124"/>
      <c r="H2" s="124"/>
      <c r="I2" s="120" t="s">
        <v>300</v>
      </c>
      <c r="J2" s="125">
        <f>COUNTIF($C$2:$C$9,"Oui")</f>
        <v>0</v>
      </c>
      <c r="K2" s="126">
        <f>(J2*10)/8</f>
        <v>0</v>
      </c>
      <c r="L2" s="125">
        <f>COUNTIF($D$2:$D$9,"Oui")</f>
        <v>0</v>
      </c>
      <c r="M2" s="128">
        <f>(L2*10)/8</f>
        <v>0</v>
      </c>
      <c r="N2" s="125">
        <f>COUNTIF($E$2:$E$9,"Oui")</f>
        <v>0</v>
      </c>
      <c r="O2" s="130">
        <f>(N2*10)/8</f>
        <v>0</v>
      </c>
    </row>
    <row r="3" spans="1:15" ht="27.95" customHeight="1" x14ac:dyDescent="0.25">
      <c r="A3" s="131"/>
      <c r="B3" s="166" t="s">
        <v>115</v>
      </c>
      <c r="C3" s="55"/>
      <c r="D3" s="56"/>
      <c r="E3" s="57"/>
      <c r="I3" s="120" t="s">
        <v>301</v>
      </c>
      <c r="J3" s="125">
        <f>COUNTIF($C$11:$C$17,"OUi")</f>
        <v>0</v>
      </c>
      <c r="K3" s="126">
        <f>(J3*10)/7</f>
        <v>0</v>
      </c>
      <c r="L3" s="125">
        <f>COUNTIF($D$11:$D$17,"Oui")</f>
        <v>0</v>
      </c>
      <c r="M3" s="128">
        <f>(L3*10)/7</f>
        <v>0</v>
      </c>
      <c r="N3" s="125">
        <f>COUNTIF($E$11:$E$17,"Oui")</f>
        <v>0</v>
      </c>
      <c r="O3" s="130">
        <f>(N3*10)/7</f>
        <v>0</v>
      </c>
    </row>
    <row r="4" spans="1:15" ht="27.95" customHeight="1" x14ac:dyDescent="0.25">
      <c r="A4" s="131"/>
      <c r="B4" s="166" t="s">
        <v>116</v>
      </c>
      <c r="C4" s="55"/>
      <c r="D4" s="56"/>
      <c r="E4" s="57"/>
      <c r="I4" s="120" t="s">
        <v>302</v>
      </c>
      <c r="J4" s="125">
        <f>COUNTIF($C$19:$C$25,"Oui")</f>
        <v>0</v>
      </c>
      <c r="K4" s="126">
        <f>(J4*10)/7</f>
        <v>0</v>
      </c>
      <c r="L4" s="125">
        <f>COUNTIF($D$19:$D$25,"Oui")</f>
        <v>0</v>
      </c>
      <c r="M4" s="128">
        <f>(L4*10)/7</f>
        <v>0</v>
      </c>
      <c r="N4" s="125">
        <f>COUNTIF($E$19:$E$25,"Oui")</f>
        <v>0</v>
      </c>
      <c r="O4" s="130">
        <f>(N4*10)/7</f>
        <v>0</v>
      </c>
    </row>
    <row r="5" spans="1:15" ht="27.95" customHeight="1" x14ac:dyDescent="0.25">
      <c r="A5" s="162" t="s">
        <v>5</v>
      </c>
      <c r="B5" s="166" t="s">
        <v>117</v>
      </c>
      <c r="C5" s="55"/>
      <c r="D5" s="56"/>
      <c r="E5" s="57"/>
      <c r="I5" s="120" t="s">
        <v>303</v>
      </c>
      <c r="J5" s="125">
        <f>COUNTIF($C$27:$C$36,"Oui")</f>
        <v>0</v>
      </c>
      <c r="K5" s="126">
        <f>(J5*10)/11</f>
        <v>0</v>
      </c>
      <c r="L5" s="125">
        <f>COUNTIF($D$27:$D$36,"Oui")</f>
        <v>0</v>
      </c>
      <c r="M5" s="128">
        <f>(L5*10)/11</f>
        <v>0</v>
      </c>
      <c r="N5" s="125">
        <f>COUNTIF($E$27:$E$36,"Oui")</f>
        <v>0</v>
      </c>
      <c r="O5" s="130">
        <f>(N5*10)/11</f>
        <v>0</v>
      </c>
    </row>
    <row r="6" spans="1:15" ht="27.95" customHeight="1" x14ac:dyDescent="0.25">
      <c r="A6" s="131"/>
      <c r="B6" s="166" t="s">
        <v>118</v>
      </c>
      <c r="C6" s="55"/>
      <c r="D6" s="56"/>
      <c r="E6" s="57"/>
      <c r="I6" s="120" t="s">
        <v>360</v>
      </c>
      <c r="J6" s="120"/>
      <c r="K6" s="135"/>
      <c r="L6" s="135"/>
      <c r="M6" s="135"/>
      <c r="N6" s="135"/>
      <c r="O6" s="135"/>
    </row>
    <row r="7" spans="1:15" ht="27.95" customHeight="1" x14ac:dyDescent="0.25">
      <c r="A7" s="131"/>
      <c r="B7" s="167" t="s">
        <v>119</v>
      </c>
      <c r="C7" s="55"/>
      <c r="D7" s="56"/>
      <c r="E7" s="57"/>
      <c r="I7" s="120" t="s">
        <v>361</v>
      </c>
      <c r="J7" s="120"/>
      <c r="K7" s="135"/>
      <c r="L7" s="135"/>
      <c r="M7" s="135"/>
      <c r="N7" s="135"/>
      <c r="O7" s="135"/>
    </row>
    <row r="8" spans="1:15" ht="27.95" customHeight="1" x14ac:dyDescent="0.25">
      <c r="A8" s="170" t="s">
        <v>6</v>
      </c>
      <c r="B8" s="167" t="s">
        <v>120</v>
      </c>
      <c r="C8" s="55"/>
      <c r="D8" s="56"/>
      <c r="E8" s="57"/>
      <c r="I8" s="120" t="s">
        <v>362</v>
      </c>
      <c r="J8" s="120"/>
      <c r="K8" s="135"/>
      <c r="L8" s="135"/>
      <c r="M8" s="135"/>
      <c r="N8" s="135"/>
      <c r="O8" s="135"/>
    </row>
    <row r="9" spans="1:15" ht="27.95" customHeight="1" x14ac:dyDescent="0.25">
      <c r="A9" s="149"/>
      <c r="B9" s="167" t="s">
        <v>263</v>
      </c>
      <c r="C9" s="55"/>
      <c r="D9" s="56"/>
      <c r="E9" s="57"/>
    </row>
    <row r="10" spans="1:15" ht="27.95" customHeight="1" x14ac:dyDescent="0.25">
      <c r="A10" s="116" t="s">
        <v>0</v>
      </c>
      <c r="B10" s="169" t="s">
        <v>235</v>
      </c>
      <c r="C10" s="180" t="s">
        <v>42</v>
      </c>
      <c r="D10" s="180" t="s">
        <v>2</v>
      </c>
      <c r="E10" s="180" t="s">
        <v>3</v>
      </c>
    </row>
    <row r="11" spans="1:15" ht="27.95" customHeight="1" x14ac:dyDescent="0.25">
      <c r="A11" s="146" t="s">
        <v>4</v>
      </c>
      <c r="B11" s="123" t="s">
        <v>121</v>
      </c>
      <c r="C11" s="55"/>
      <c r="D11" s="56"/>
      <c r="E11" s="57"/>
    </row>
    <row r="12" spans="1:15" ht="27.95" customHeight="1" x14ac:dyDescent="0.25">
      <c r="A12" s="131"/>
      <c r="B12" s="123" t="s">
        <v>122</v>
      </c>
      <c r="C12" s="55"/>
      <c r="D12" s="56"/>
      <c r="E12" s="57"/>
    </row>
    <row r="13" spans="1:15" ht="27.95" customHeight="1" x14ac:dyDescent="0.25">
      <c r="A13" s="131"/>
      <c r="B13" s="166" t="s">
        <v>123</v>
      </c>
      <c r="C13" s="55"/>
      <c r="D13" s="56"/>
      <c r="E13" s="57"/>
    </row>
    <row r="14" spans="1:15" ht="27.95" customHeight="1" x14ac:dyDescent="0.25">
      <c r="A14" s="132" t="s">
        <v>5</v>
      </c>
      <c r="B14" s="166" t="s">
        <v>124</v>
      </c>
      <c r="C14" s="55"/>
      <c r="D14" s="56"/>
      <c r="E14" s="57"/>
    </row>
    <row r="15" spans="1:15" ht="27.95" customHeight="1" x14ac:dyDescent="0.25">
      <c r="A15" s="131"/>
      <c r="B15" s="166" t="s">
        <v>125</v>
      </c>
      <c r="C15" s="55"/>
      <c r="D15" s="56"/>
      <c r="E15" s="57"/>
    </row>
    <row r="16" spans="1:15" ht="27.95" customHeight="1" x14ac:dyDescent="0.25">
      <c r="A16" s="131"/>
      <c r="B16" s="167" t="s">
        <v>126</v>
      </c>
      <c r="C16" s="55"/>
      <c r="D16" s="56"/>
      <c r="E16" s="57"/>
    </row>
    <row r="17" spans="1:5" ht="27.95" customHeight="1" x14ac:dyDescent="0.25">
      <c r="A17" s="168" t="s">
        <v>6</v>
      </c>
      <c r="B17" s="167" t="s">
        <v>127</v>
      </c>
      <c r="C17" s="55"/>
      <c r="D17" s="56"/>
      <c r="E17" s="57"/>
    </row>
    <row r="18" spans="1:5" ht="27.95" customHeight="1" x14ac:dyDescent="0.25">
      <c r="A18" s="116" t="s">
        <v>0</v>
      </c>
      <c r="B18" s="152" t="s">
        <v>236</v>
      </c>
      <c r="C18" s="180" t="s">
        <v>42</v>
      </c>
      <c r="D18" s="180" t="s">
        <v>2</v>
      </c>
      <c r="E18" s="180" t="s">
        <v>3</v>
      </c>
    </row>
    <row r="19" spans="1:5" ht="27.95" customHeight="1" x14ac:dyDescent="0.25">
      <c r="A19" s="171" t="s">
        <v>4</v>
      </c>
      <c r="B19" s="123" t="s">
        <v>128</v>
      </c>
      <c r="C19" s="55"/>
      <c r="D19" s="56"/>
      <c r="E19" s="57"/>
    </row>
    <row r="20" spans="1:5" ht="27.95" customHeight="1" x14ac:dyDescent="0.25">
      <c r="A20" s="131"/>
      <c r="B20" s="123" t="s">
        <v>129</v>
      </c>
      <c r="C20" s="55"/>
      <c r="D20" s="56"/>
      <c r="E20" s="57"/>
    </row>
    <row r="21" spans="1:5" ht="27.95" customHeight="1" x14ac:dyDescent="0.25">
      <c r="A21" s="131"/>
      <c r="B21" s="123" t="s">
        <v>130</v>
      </c>
      <c r="C21" s="55"/>
      <c r="D21" s="56"/>
      <c r="E21" s="57"/>
    </row>
    <row r="22" spans="1:5" ht="27.95" customHeight="1" x14ac:dyDescent="0.25">
      <c r="A22" s="162" t="s">
        <v>5</v>
      </c>
      <c r="B22" s="167" t="s">
        <v>131</v>
      </c>
      <c r="C22" s="55"/>
      <c r="D22" s="56"/>
      <c r="E22" s="57"/>
    </row>
    <row r="23" spans="1:5" ht="27.95" customHeight="1" x14ac:dyDescent="0.25">
      <c r="A23" s="131"/>
      <c r="B23" s="167" t="s">
        <v>132</v>
      </c>
      <c r="C23" s="55"/>
      <c r="D23" s="56"/>
      <c r="E23" s="57"/>
    </row>
    <row r="24" spans="1:5" ht="27.95" customHeight="1" x14ac:dyDescent="0.25">
      <c r="A24" s="131"/>
      <c r="B24" s="167" t="s">
        <v>133</v>
      </c>
      <c r="C24" s="55"/>
      <c r="D24" s="56"/>
      <c r="E24" s="57"/>
    </row>
    <row r="25" spans="1:5" ht="27.95" customHeight="1" x14ac:dyDescent="0.25">
      <c r="A25" s="172" t="s">
        <v>6</v>
      </c>
      <c r="B25" s="167" t="s">
        <v>134</v>
      </c>
      <c r="C25" s="55"/>
      <c r="D25" s="56"/>
      <c r="E25" s="57"/>
    </row>
    <row r="26" spans="1:5" ht="27.95" customHeight="1" x14ac:dyDescent="0.25">
      <c r="A26" s="116" t="s">
        <v>0</v>
      </c>
      <c r="B26" s="152" t="s">
        <v>244</v>
      </c>
      <c r="C26" s="180" t="s">
        <v>1</v>
      </c>
      <c r="D26" s="180" t="s">
        <v>2</v>
      </c>
      <c r="E26" s="180" t="s">
        <v>35</v>
      </c>
    </row>
    <row r="27" spans="1:5" ht="27.95" customHeight="1" x14ac:dyDescent="0.25">
      <c r="A27" s="173" t="s">
        <v>4</v>
      </c>
      <c r="B27" s="123" t="s">
        <v>135</v>
      </c>
      <c r="C27" s="55"/>
      <c r="D27" s="56"/>
      <c r="E27" s="57"/>
    </row>
    <row r="28" spans="1:5" ht="27.95" customHeight="1" x14ac:dyDescent="0.25">
      <c r="A28" s="174"/>
      <c r="B28" s="123" t="s">
        <v>136</v>
      </c>
      <c r="C28" s="55"/>
      <c r="D28" s="56"/>
      <c r="E28" s="57"/>
    </row>
    <row r="29" spans="1:5" ht="27.95" customHeight="1" x14ac:dyDescent="0.25">
      <c r="A29" s="174"/>
      <c r="B29" s="123" t="s">
        <v>137</v>
      </c>
      <c r="C29" s="55"/>
      <c r="D29" s="56"/>
      <c r="E29" s="57"/>
    </row>
    <row r="30" spans="1:5" ht="27.95" customHeight="1" x14ac:dyDescent="0.25">
      <c r="A30" s="174"/>
      <c r="B30" s="123" t="s">
        <v>138</v>
      </c>
      <c r="C30" s="55"/>
      <c r="D30" s="56"/>
      <c r="E30" s="57"/>
    </row>
    <row r="31" spans="1:5" ht="27.95" customHeight="1" x14ac:dyDescent="0.25">
      <c r="A31" s="141" t="s">
        <v>5</v>
      </c>
      <c r="B31" s="166" t="s">
        <v>139</v>
      </c>
      <c r="C31" s="55"/>
      <c r="D31" s="56"/>
      <c r="E31" s="57"/>
    </row>
    <row r="32" spans="1:5" ht="27.95" customHeight="1" x14ac:dyDescent="0.25">
      <c r="A32" s="141"/>
      <c r="B32" s="166" t="s">
        <v>140</v>
      </c>
      <c r="C32" s="55"/>
      <c r="D32" s="56"/>
      <c r="E32" s="57"/>
    </row>
    <row r="33" spans="1:5" ht="27.95" customHeight="1" x14ac:dyDescent="0.25">
      <c r="A33" s="141"/>
      <c r="B33" s="166" t="s">
        <v>141</v>
      </c>
      <c r="C33" s="55"/>
      <c r="D33" s="56"/>
      <c r="E33" s="57"/>
    </row>
    <row r="34" spans="1:5" ht="27.95" customHeight="1" x14ac:dyDescent="0.25">
      <c r="A34" s="143" t="s">
        <v>6</v>
      </c>
      <c r="B34" s="167" t="s">
        <v>142</v>
      </c>
      <c r="C34" s="55"/>
      <c r="D34" s="56"/>
      <c r="E34" s="57"/>
    </row>
    <row r="35" spans="1:5" ht="27.95" customHeight="1" x14ac:dyDescent="0.25">
      <c r="A35" s="143"/>
      <c r="B35" s="167" t="s">
        <v>143</v>
      </c>
      <c r="C35" s="55"/>
      <c r="D35" s="56"/>
      <c r="E35" s="57"/>
    </row>
    <row r="36" spans="1:5" ht="27.95" customHeight="1" x14ac:dyDescent="0.25">
      <c r="A36" s="144"/>
      <c r="B36" s="167" t="s">
        <v>144</v>
      </c>
      <c r="C36" s="55"/>
      <c r="D36" s="56"/>
      <c r="E36" s="57"/>
    </row>
  </sheetData>
  <sheetProtection selectLockedCells="1"/>
  <customSheetViews>
    <customSheetView guid="{66AA1ADE-A59E-4886-A789-FE9A38EF853F}" scale="86" hiddenRows="1" hiddenColumns="1">
      <selection activeCell="C2" sqref="C2"/>
      <pageMargins left="0.7" right="0.7" top="0.75" bottom="0.75" header="0.3" footer="0.3"/>
    </customSheetView>
  </customSheetViews>
  <mergeCells count="6">
    <mergeCell ref="A27:A30"/>
    <mergeCell ref="A31:A33"/>
    <mergeCell ref="A34:A36"/>
    <mergeCell ref="K6:O6"/>
    <mergeCell ref="K7:O7"/>
    <mergeCell ref="K8:O8"/>
  </mergeCells>
  <dataValidations count="1">
    <dataValidation type="list" showInputMessage="1" errorTitle="Valeurs autorisées" error="Vous ne pouvez sasir que 2 valeurs 0 ou 1. Merci de corriger votre saisie" sqref="C19:E25 C2:E9 C11:E17 C27:E36">
      <formula1>"Oui,Non"</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K6:K8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O36"/>
  <sheetViews>
    <sheetView zoomScale="84" zoomScaleNormal="84" workbookViewId="0">
      <selection activeCell="F8" sqref="F8"/>
    </sheetView>
  </sheetViews>
  <sheetFormatPr baseColWidth="10" defaultRowHeight="27.95" customHeight="1" x14ac:dyDescent="0.25"/>
  <cols>
    <col min="1" max="1" width="17" style="121" customWidth="1"/>
    <col min="2" max="2" width="96.140625" style="121" customWidth="1"/>
    <col min="3" max="3" width="9.5703125" style="68" customWidth="1"/>
    <col min="4" max="4" width="9.5703125" style="68" bestFit="1" customWidth="1"/>
    <col min="5" max="5" width="9" style="68" bestFit="1" customWidth="1"/>
    <col min="6" max="8" width="20.7109375" style="121" customWidth="1"/>
    <col min="9" max="9" width="35.42578125" style="121" customWidth="1"/>
    <col min="10" max="10" width="4.5703125" style="121" hidden="1" customWidth="1"/>
    <col min="11" max="11" width="11.42578125" style="121"/>
    <col min="12" max="12" width="5.7109375" style="121" hidden="1" customWidth="1"/>
    <col min="13" max="13" width="11.42578125" style="121"/>
    <col min="14" max="14" width="4.7109375" style="121" hidden="1" customWidth="1"/>
    <col min="15" max="16384" width="11.42578125" style="121"/>
  </cols>
  <sheetData>
    <row r="1" spans="1:15" ht="27.95" customHeight="1" x14ac:dyDescent="0.25">
      <c r="A1" s="116" t="s">
        <v>0</v>
      </c>
      <c r="B1" s="152" t="s">
        <v>237</v>
      </c>
      <c r="C1" s="180" t="s">
        <v>42</v>
      </c>
      <c r="D1" s="180" t="s">
        <v>2</v>
      </c>
      <c r="E1" s="180" t="s">
        <v>3</v>
      </c>
      <c r="F1" s="116" t="s">
        <v>278</v>
      </c>
      <c r="G1" s="116" t="s">
        <v>279</v>
      </c>
      <c r="H1" s="118" t="s">
        <v>280</v>
      </c>
      <c r="I1" s="119" t="s">
        <v>288</v>
      </c>
      <c r="J1" s="120"/>
      <c r="K1" s="116" t="s">
        <v>42</v>
      </c>
      <c r="L1" s="120"/>
      <c r="M1" s="116" t="s">
        <v>2</v>
      </c>
      <c r="N1" s="120"/>
      <c r="O1" s="116" t="s">
        <v>3</v>
      </c>
    </row>
    <row r="2" spans="1:15" ht="27.95" customHeight="1" x14ac:dyDescent="0.25">
      <c r="A2" s="155" t="s">
        <v>4</v>
      </c>
      <c r="B2" s="154" t="s">
        <v>159</v>
      </c>
      <c r="C2" s="55"/>
      <c r="D2" s="56"/>
      <c r="E2" s="57"/>
      <c r="F2" s="124"/>
      <c r="G2" s="124"/>
      <c r="H2" s="124"/>
      <c r="I2" s="120" t="s">
        <v>304</v>
      </c>
      <c r="J2" s="125">
        <f>COUNTIF($C$2:$C$12,"Oui")</f>
        <v>0</v>
      </c>
      <c r="K2" s="126">
        <f>(J2*10)/11</f>
        <v>0</v>
      </c>
      <c r="L2" s="125">
        <f>COUNTIF($D$2:$D$12,"Oui")</f>
        <v>0</v>
      </c>
      <c r="M2" s="128">
        <f>(L2*10)/11</f>
        <v>0</v>
      </c>
      <c r="N2" s="125">
        <f>COUNTIF($E$2:$E$12,"Oui")</f>
        <v>0</v>
      </c>
      <c r="O2" s="130">
        <f>(N2*10)/11</f>
        <v>0</v>
      </c>
    </row>
    <row r="3" spans="1:15" ht="27.95" customHeight="1" x14ac:dyDescent="0.25">
      <c r="A3" s="131"/>
      <c r="B3" s="154" t="s">
        <v>313</v>
      </c>
      <c r="C3" s="55"/>
      <c r="D3" s="56"/>
      <c r="E3" s="57"/>
      <c r="F3" s="124"/>
      <c r="G3" s="124"/>
      <c r="H3" s="124"/>
      <c r="I3" s="120" t="s">
        <v>305</v>
      </c>
      <c r="J3" s="125">
        <f>COUNTIF($C$14:$C$24,"Oui")</f>
        <v>0</v>
      </c>
      <c r="K3" s="126">
        <f t="shared" ref="K3:K4" si="0">(J3*10)/11</f>
        <v>0</v>
      </c>
      <c r="L3" s="125">
        <f>COUNTIF($D$14:$D$24,"Oui")</f>
        <v>0</v>
      </c>
      <c r="M3" s="128">
        <f t="shared" ref="M3:M4" si="1">(L3*10)/11</f>
        <v>0</v>
      </c>
      <c r="N3" s="125">
        <f>COUNTIF($E$14:$E$24,"Oui")</f>
        <v>0</v>
      </c>
      <c r="O3" s="130">
        <f t="shared" ref="O3:O4" si="2">(N3*10)/11</f>
        <v>0</v>
      </c>
    </row>
    <row r="4" spans="1:15" ht="27.95" customHeight="1" x14ac:dyDescent="0.25">
      <c r="A4" s="147"/>
      <c r="B4" s="154" t="s">
        <v>160</v>
      </c>
      <c r="C4" s="55"/>
      <c r="D4" s="56"/>
      <c r="E4" s="57"/>
      <c r="I4" s="120" t="s">
        <v>306</v>
      </c>
      <c r="J4" s="125">
        <f>COUNTIF($C$26:$C$36,"Oui")</f>
        <v>0</v>
      </c>
      <c r="K4" s="126">
        <f t="shared" si="0"/>
        <v>0</v>
      </c>
      <c r="L4" s="125">
        <f>COUNTIF($C$26:$C$36,"Oui")</f>
        <v>0</v>
      </c>
      <c r="M4" s="128">
        <f t="shared" si="1"/>
        <v>0</v>
      </c>
      <c r="N4" s="125">
        <f>COUNTIF($C$26:$C$36,"Oui")</f>
        <v>0</v>
      </c>
      <c r="O4" s="130">
        <f t="shared" si="2"/>
        <v>0</v>
      </c>
    </row>
    <row r="5" spans="1:15" ht="27.95" customHeight="1" x14ac:dyDescent="0.25">
      <c r="A5" s="132"/>
      <c r="B5" s="154" t="s">
        <v>161</v>
      </c>
      <c r="C5" s="55"/>
      <c r="D5" s="56"/>
      <c r="E5" s="57"/>
      <c r="I5" s="120" t="s">
        <v>360</v>
      </c>
      <c r="J5" s="120"/>
      <c r="K5" s="135"/>
      <c r="L5" s="135"/>
      <c r="M5" s="135"/>
      <c r="N5" s="135"/>
      <c r="O5" s="135"/>
    </row>
    <row r="6" spans="1:15" ht="27.95" customHeight="1" x14ac:dyDescent="0.25">
      <c r="A6" s="131"/>
      <c r="B6" s="166" t="s">
        <v>162</v>
      </c>
      <c r="C6" s="55"/>
      <c r="D6" s="56"/>
      <c r="E6" s="57"/>
      <c r="F6" s="124"/>
      <c r="G6" s="124"/>
      <c r="H6" s="124"/>
      <c r="I6" s="120" t="s">
        <v>361</v>
      </c>
      <c r="J6" s="120"/>
      <c r="K6" s="135"/>
      <c r="L6" s="135"/>
      <c r="M6" s="135"/>
      <c r="N6" s="135"/>
      <c r="O6" s="135"/>
    </row>
    <row r="7" spans="1:15" ht="27.95" customHeight="1" x14ac:dyDescent="0.25">
      <c r="A7" s="132" t="s">
        <v>5</v>
      </c>
      <c r="B7" s="166" t="s">
        <v>163</v>
      </c>
      <c r="C7" s="55"/>
      <c r="D7" s="56"/>
      <c r="E7" s="57"/>
      <c r="I7" s="120" t="s">
        <v>362</v>
      </c>
      <c r="J7" s="120"/>
      <c r="K7" s="135"/>
      <c r="L7" s="135"/>
      <c r="M7" s="135"/>
      <c r="N7" s="135"/>
      <c r="O7" s="135"/>
    </row>
    <row r="8" spans="1:15" ht="27.95" customHeight="1" x14ac:dyDescent="0.25">
      <c r="A8" s="132"/>
      <c r="B8" s="142" t="s">
        <v>311</v>
      </c>
      <c r="C8" s="55"/>
      <c r="D8" s="56"/>
      <c r="E8" s="57"/>
    </row>
    <row r="9" spans="1:15" ht="27.95" customHeight="1" x14ac:dyDescent="0.25">
      <c r="A9" s="132"/>
      <c r="B9" s="166" t="s">
        <v>312</v>
      </c>
      <c r="C9" s="55"/>
      <c r="D9" s="56"/>
      <c r="E9" s="57"/>
    </row>
    <row r="10" spans="1:15" ht="27.95" customHeight="1" x14ac:dyDescent="0.25">
      <c r="A10" s="136"/>
      <c r="B10" s="167" t="s">
        <v>164</v>
      </c>
      <c r="C10" s="55"/>
      <c r="D10" s="56"/>
      <c r="E10" s="57"/>
    </row>
    <row r="11" spans="1:15" ht="27.95" customHeight="1" x14ac:dyDescent="0.25">
      <c r="A11" s="136"/>
      <c r="B11" s="167" t="s">
        <v>165</v>
      </c>
      <c r="C11" s="55"/>
      <c r="D11" s="56"/>
      <c r="E11" s="57"/>
    </row>
    <row r="12" spans="1:15" ht="27.95" customHeight="1" x14ac:dyDescent="0.25">
      <c r="A12" s="168" t="s">
        <v>6</v>
      </c>
      <c r="B12" s="167" t="s">
        <v>166</v>
      </c>
      <c r="C12" s="55"/>
      <c r="D12" s="56"/>
      <c r="E12" s="57"/>
    </row>
    <row r="13" spans="1:15" ht="27.95" customHeight="1" x14ac:dyDescent="0.25">
      <c r="A13" s="116" t="s">
        <v>0</v>
      </c>
      <c r="B13" s="152" t="s">
        <v>238</v>
      </c>
      <c r="C13" s="180" t="s">
        <v>42</v>
      </c>
      <c r="D13" s="180" t="s">
        <v>2</v>
      </c>
      <c r="E13" s="180" t="s">
        <v>35</v>
      </c>
    </row>
    <row r="14" spans="1:15" ht="47.25" customHeight="1" x14ac:dyDescent="0.25">
      <c r="A14" s="155" t="s">
        <v>4</v>
      </c>
      <c r="B14" s="157" t="s">
        <v>252</v>
      </c>
      <c r="C14" s="55"/>
      <c r="D14" s="56"/>
      <c r="E14" s="57"/>
    </row>
    <row r="15" spans="1:15" ht="27.95" customHeight="1" x14ac:dyDescent="0.25">
      <c r="A15" s="131"/>
      <c r="B15" s="154" t="s">
        <v>149</v>
      </c>
      <c r="C15" s="55"/>
      <c r="D15" s="56"/>
      <c r="E15" s="57"/>
    </row>
    <row r="16" spans="1:15" ht="27.95" customHeight="1" x14ac:dyDescent="0.25">
      <c r="A16" s="147"/>
      <c r="B16" s="154" t="s">
        <v>150</v>
      </c>
      <c r="C16" s="55"/>
      <c r="D16" s="56"/>
      <c r="E16" s="57"/>
    </row>
    <row r="17" spans="1:5" ht="27.95" customHeight="1" x14ac:dyDescent="0.25">
      <c r="A17" s="132"/>
      <c r="B17" s="154" t="s">
        <v>151</v>
      </c>
      <c r="C17" s="55"/>
      <c r="D17" s="56"/>
      <c r="E17" s="57"/>
    </row>
    <row r="18" spans="1:5" ht="27.95" customHeight="1" x14ac:dyDescent="0.25">
      <c r="A18" s="131"/>
      <c r="B18" s="166" t="s">
        <v>152</v>
      </c>
      <c r="C18" s="55"/>
      <c r="D18" s="56"/>
      <c r="E18" s="57"/>
    </row>
    <row r="19" spans="1:5" ht="27.95" customHeight="1" x14ac:dyDescent="0.25">
      <c r="A19" s="132" t="s">
        <v>5</v>
      </c>
      <c r="B19" s="166" t="s">
        <v>153</v>
      </c>
      <c r="C19" s="55"/>
      <c r="D19" s="56"/>
      <c r="E19" s="57"/>
    </row>
    <row r="20" spans="1:5" ht="27.95" customHeight="1" x14ac:dyDescent="0.25">
      <c r="A20" s="132"/>
      <c r="B20" s="166" t="s">
        <v>154</v>
      </c>
      <c r="C20" s="55"/>
      <c r="D20" s="56"/>
      <c r="E20" s="57"/>
    </row>
    <row r="21" spans="1:5" ht="27.95" customHeight="1" x14ac:dyDescent="0.25">
      <c r="A21" s="132"/>
      <c r="B21" s="166" t="s">
        <v>155</v>
      </c>
      <c r="C21" s="55"/>
      <c r="D21" s="56"/>
      <c r="E21" s="57"/>
    </row>
    <row r="22" spans="1:5" ht="27.95" customHeight="1" x14ac:dyDescent="0.25">
      <c r="A22" s="136"/>
      <c r="B22" s="167" t="s">
        <v>156</v>
      </c>
      <c r="C22" s="55"/>
      <c r="D22" s="56"/>
      <c r="E22" s="57"/>
    </row>
    <row r="23" spans="1:5" ht="27.95" customHeight="1" x14ac:dyDescent="0.25">
      <c r="A23" s="136"/>
      <c r="B23" s="167" t="s">
        <v>157</v>
      </c>
      <c r="C23" s="55"/>
      <c r="D23" s="56"/>
      <c r="E23" s="57"/>
    </row>
    <row r="24" spans="1:5" ht="27.95" customHeight="1" x14ac:dyDescent="0.25">
      <c r="A24" s="165" t="s">
        <v>6</v>
      </c>
      <c r="B24" s="167" t="s">
        <v>158</v>
      </c>
      <c r="C24" s="55"/>
      <c r="D24" s="56"/>
      <c r="E24" s="57"/>
    </row>
    <row r="25" spans="1:5" ht="27.95" customHeight="1" x14ac:dyDescent="0.25">
      <c r="A25" s="116" t="s">
        <v>0</v>
      </c>
      <c r="B25" s="152" t="s">
        <v>239</v>
      </c>
      <c r="C25" s="180" t="s">
        <v>42</v>
      </c>
      <c r="D25" s="180" t="s">
        <v>2</v>
      </c>
      <c r="E25" s="180" t="s">
        <v>35</v>
      </c>
    </row>
    <row r="26" spans="1:5" ht="27.95" customHeight="1" x14ac:dyDescent="0.25">
      <c r="A26" s="155" t="s">
        <v>4</v>
      </c>
      <c r="B26" s="157" t="s">
        <v>167</v>
      </c>
      <c r="C26" s="55"/>
      <c r="D26" s="56"/>
      <c r="E26" s="57"/>
    </row>
    <row r="27" spans="1:5" ht="33.75" customHeight="1" x14ac:dyDescent="0.25">
      <c r="A27" s="131"/>
      <c r="B27" s="157" t="s">
        <v>168</v>
      </c>
      <c r="C27" s="55"/>
      <c r="D27" s="56"/>
      <c r="E27" s="57"/>
    </row>
    <row r="28" spans="1:5" ht="31.5" customHeight="1" x14ac:dyDescent="0.25">
      <c r="A28" s="147"/>
      <c r="B28" s="157" t="s">
        <v>169</v>
      </c>
      <c r="C28" s="55"/>
      <c r="D28" s="56"/>
      <c r="E28" s="57"/>
    </row>
    <row r="29" spans="1:5" ht="27.95" customHeight="1" x14ac:dyDescent="0.25">
      <c r="A29" s="131"/>
      <c r="B29" s="166" t="s">
        <v>170</v>
      </c>
      <c r="C29" s="55"/>
      <c r="D29" s="56"/>
      <c r="E29" s="57"/>
    </row>
    <row r="30" spans="1:5" ht="27.95" customHeight="1" x14ac:dyDescent="0.25">
      <c r="A30" s="132" t="s">
        <v>5</v>
      </c>
      <c r="B30" s="166" t="s">
        <v>171</v>
      </c>
      <c r="C30" s="55"/>
      <c r="D30" s="56"/>
      <c r="E30" s="57"/>
    </row>
    <row r="31" spans="1:5" ht="27.95" customHeight="1" x14ac:dyDescent="0.25">
      <c r="A31" s="132"/>
      <c r="B31" s="166" t="s">
        <v>172</v>
      </c>
      <c r="C31" s="55"/>
      <c r="D31" s="56"/>
      <c r="E31" s="57"/>
    </row>
    <row r="32" spans="1:5" ht="27.95" customHeight="1" x14ac:dyDescent="0.25">
      <c r="A32" s="132"/>
      <c r="B32" s="166" t="s">
        <v>173</v>
      </c>
      <c r="C32" s="55"/>
      <c r="D32" s="56"/>
      <c r="E32" s="57"/>
    </row>
    <row r="33" spans="1:5" ht="27.95" customHeight="1" x14ac:dyDescent="0.25">
      <c r="A33" s="136"/>
      <c r="B33" s="167" t="s">
        <v>174</v>
      </c>
      <c r="C33" s="55"/>
      <c r="D33" s="56"/>
      <c r="E33" s="57"/>
    </row>
    <row r="34" spans="1:5" ht="27.95" customHeight="1" x14ac:dyDescent="0.25">
      <c r="A34" s="136"/>
      <c r="B34" s="167" t="s">
        <v>175</v>
      </c>
      <c r="C34" s="55"/>
      <c r="D34" s="56"/>
      <c r="E34" s="57"/>
    </row>
    <row r="35" spans="1:5" ht="27.95" customHeight="1" x14ac:dyDescent="0.25">
      <c r="A35" s="136"/>
      <c r="B35" s="167" t="s">
        <v>176</v>
      </c>
      <c r="C35" s="55"/>
      <c r="D35" s="56"/>
      <c r="E35" s="57"/>
    </row>
    <row r="36" spans="1:5" ht="27.95" customHeight="1" x14ac:dyDescent="0.25">
      <c r="A36" s="136" t="s">
        <v>6</v>
      </c>
      <c r="B36" s="167" t="s">
        <v>264</v>
      </c>
      <c r="C36" s="55"/>
      <c r="D36" s="56"/>
      <c r="E36" s="57"/>
    </row>
  </sheetData>
  <sheetProtection selectLockedCells="1"/>
  <customSheetViews>
    <customSheetView guid="{66AA1ADE-A59E-4886-A789-FE9A38EF853F}" scale="84" hiddenRows="1" hiddenColumns="1" topLeftCell="B1">
      <selection activeCell="C2" sqref="C2"/>
      <pageMargins left="0.7" right="0.7" top="0.75" bottom="0.75" header="0.3" footer="0.3"/>
    </customSheetView>
  </customSheetViews>
  <mergeCells count="3">
    <mergeCell ref="K5:O5"/>
    <mergeCell ref="K6:O6"/>
    <mergeCell ref="K7:O7"/>
  </mergeCells>
  <dataValidations count="1">
    <dataValidation type="list" showInputMessage="1" errorTitle="Valeurs autorisées" error="Vous ne pouvez sasir que 2 valeurs 0 ou 1. Merci de corriger votre saisie" sqref="C2:E12 C14:E24 C26:E36">
      <formula1>"Oui,Non"</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K5:K7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Q43"/>
  <sheetViews>
    <sheetView tabSelected="1" zoomScale="89" zoomScaleNormal="89" workbookViewId="0">
      <selection activeCell="C4" sqref="C4"/>
    </sheetView>
  </sheetViews>
  <sheetFormatPr baseColWidth="10" defaultRowHeight="27.95" customHeight="1" x14ac:dyDescent="0.25"/>
  <cols>
    <col min="1" max="1" width="17" style="121" bestFit="1" customWidth="1"/>
    <col min="2" max="2" width="103.140625" style="121" bestFit="1" customWidth="1"/>
    <col min="3" max="4" width="9.5703125" style="68" bestFit="1" customWidth="1"/>
    <col min="5" max="5" width="9" style="68" bestFit="1" customWidth="1"/>
    <col min="6" max="8" width="20.7109375" style="121" customWidth="1"/>
    <col min="9" max="9" width="32.42578125" style="121" customWidth="1"/>
    <col min="10" max="10" width="3.7109375" style="121" hidden="1" customWidth="1"/>
    <col min="11" max="11" width="9" style="121" customWidth="1"/>
    <col min="12" max="12" width="4.5703125" style="121" hidden="1" customWidth="1"/>
    <col min="13" max="13" width="9" style="121" customWidth="1"/>
    <col min="14" max="14" width="3.85546875" style="121" hidden="1" customWidth="1"/>
    <col min="15" max="15" width="9.28515625" style="121" customWidth="1"/>
    <col min="16" max="16384" width="11.42578125" style="121"/>
  </cols>
  <sheetData>
    <row r="1" spans="1:17" ht="27.95" customHeight="1" x14ac:dyDescent="0.25">
      <c r="A1" s="116" t="s">
        <v>0</v>
      </c>
      <c r="B1" s="152" t="s">
        <v>240</v>
      </c>
      <c r="C1" s="180" t="s">
        <v>42</v>
      </c>
      <c r="D1" s="180" t="s">
        <v>2</v>
      </c>
      <c r="E1" s="180" t="s">
        <v>35</v>
      </c>
      <c r="F1" s="116" t="s">
        <v>278</v>
      </c>
      <c r="G1" s="116" t="s">
        <v>279</v>
      </c>
      <c r="H1" s="118" t="s">
        <v>280</v>
      </c>
      <c r="I1" s="119" t="s">
        <v>288</v>
      </c>
      <c r="J1" s="120"/>
      <c r="K1" s="116" t="s">
        <v>42</v>
      </c>
      <c r="L1" s="120"/>
      <c r="M1" s="116" t="s">
        <v>2</v>
      </c>
      <c r="N1" s="120"/>
      <c r="O1" s="116" t="s">
        <v>35</v>
      </c>
      <c r="Q1" s="153" t="s">
        <v>359</v>
      </c>
    </row>
    <row r="2" spans="1:17" ht="27.95" customHeight="1" x14ac:dyDescent="0.25">
      <c r="A2" s="145"/>
      <c r="B2" s="154" t="s">
        <v>180</v>
      </c>
      <c r="C2" s="55" t="s">
        <v>364</v>
      </c>
      <c r="D2" s="56"/>
      <c r="E2" s="57"/>
      <c r="F2" s="124">
        <v>42226.033113425925</v>
      </c>
      <c r="G2" s="124"/>
      <c r="H2" s="124"/>
      <c r="I2" s="120" t="s">
        <v>307</v>
      </c>
      <c r="J2" s="125">
        <f>COUNTIF($C$2:$C$13,"Oui")</f>
        <v>0</v>
      </c>
      <c r="K2" s="126">
        <f>(J2*10)/12</f>
        <v>0</v>
      </c>
      <c r="L2" s="125">
        <f>COUNTIF($D$2:$D$13,"Oui")</f>
        <v>0</v>
      </c>
      <c r="M2" s="128">
        <f>(L2*10)/12</f>
        <v>0</v>
      </c>
      <c r="N2" s="125">
        <f>COUNTIF($E$2:$E$13,"Oui")</f>
        <v>0</v>
      </c>
      <c r="O2" s="130">
        <f>(N2*10)/12</f>
        <v>0</v>
      </c>
    </row>
    <row r="3" spans="1:17" ht="27.95" customHeight="1" x14ac:dyDescent="0.25">
      <c r="A3" s="155" t="s">
        <v>4</v>
      </c>
      <c r="B3" s="154" t="s">
        <v>181</v>
      </c>
      <c r="C3" s="55"/>
      <c r="D3" s="56"/>
      <c r="E3" s="57"/>
      <c r="F3" s="124"/>
      <c r="G3" s="124"/>
      <c r="H3" s="124"/>
      <c r="I3" s="120" t="s">
        <v>308</v>
      </c>
      <c r="J3" s="125">
        <f>COUNTIF($C$15:$C$26,"Oui")</f>
        <v>0</v>
      </c>
      <c r="K3" s="126">
        <f>(J3*10)/12</f>
        <v>0</v>
      </c>
      <c r="L3" s="125">
        <f>COUNTIF($D$15:$D$26,"Oui")</f>
        <v>0</v>
      </c>
      <c r="M3" s="128">
        <f>(L3*10)/12</f>
        <v>0</v>
      </c>
      <c r="N3" s="125">
        <f>COUNTIF($E$15:$E$26,"Oui")</f>
        <v>0</v>
      </c>
      <c r="O3" s="130">
        <f>(N3*10)/12</f>
        <v>0</v>
      </c>
    </row>
    <row r="4" spans="1:17" ht="27.95" customHeight="1" x14ac:dyDescent="0.25">
      <c r="A4" s="147"/>
      <c r="B4" s="154" t="s">
        <v>265</v>
      </c>
      <c r="C4" s="55"/>
      <c r="D4" s="56"/>
      <c r="E4" s="57"/>
      <c r="F4" s="124"/>
      <c r="G4" s="124"/>
      <c r="H4" s="124"/>
      <c r="I4" s="120" t="s">
        <v>309</v>
      </c>
      <c r="J4" s="125">
        <f>COUNTIF($C$28:$C$35,"Oui")</f>
        <v>0</v>
      </c>
      <c r="K4" s="126">
        <f>(J4*10)/8</f>
        <v>0</v>
      </c>
      <c r="L4" s="125">
        <f>COUNTIF($C$28:$C$35,"Oui")</f>
        <v>0</v>
      </c>
      <c r="M4" s="128">
        <f>(L4*10)/8</f>
        <v>0</v>
      </c>
      <c r="N4" s="125">
        <f>COUNTIF($C$28:$C$35,"Oui")</f>
        <v>0</v>
      </c>
      <c r="O4" s="130">
        <f>(N4*10)/8</f>
        <v>0</v>
      </c>
    </row>
    <row r="5" spans="1:17" ht="27.95" customHeight="1" x14ac:dyDescent="0.25">
      <c r="A5" s="132"/>
      <c r="B5" s="154" t="s">
        <v>182</v>
      </c>
      <c r="C5" s="55"/>
      <c r="D5" s="56"/>
      <c r="E5" s="57"/>
      <c r="I5" s="120" t="s">
        <v>310</v>
      </c>
      <c r="J5" s="125">
        <f>COUNTIF($C$37:$C$43,"Oui")</f>
        <v>0</v>
      </c>
      <c r="K5" s="126">
        <f>(J5*10)/7</f>
        <v>0</v>
      </c>
      <c r="L5" s="125">
        <f>COUNTIF($D$37:$D$43,"Oui")</f>
        <v>0</v>
      </c>
      <c r="M5" s="128">
        <f>(L5*10)/7</f>
        <v>0</v>
      </c>
      <c r="N5" s="125">
        <f>COUNTIF($E$37:$E$43,"Oui")</f>
        <v>0</v>
      </c>
      <c r="O5" s="130">
        <f>(N5*10)/7</f>
        <v>0</v>
      </c>
    </row>
    <row r="6" spans="1:17" ht="27.95" customHeight="1" x14ac:dyDescent="0.25">
      <c r="A6" s="131"/>
      <c r="B6" s="133" t="s">
        <v>183</v>
      </c>
      <c r="C6" s="55"/>
      <c r="D6" s="56"/>
      <c r="E6" s="57"/>
      <c r="I6" s="120" t="s">
        <v>360</v>
      </c>
      <c r="J6" s="120"/>
      <c r="K6" s="135"/>
      <c r="L6" s="135"/>
      <c r="M6" s="135"/>
      <c r="N6" s="135"/>
      <c r="O6" s="135"/>
    </row>
    <row r="7" spans="1:17" ht="27.95" customHeight="1" x14ac:dyDescent="0.25">
      <c r="A7" s="132" t="s">
        <v>5</v>
      </c>
      <c r="B7" s="133" t="s">
        <v>184</v>
      </c>
      <c r="C7" s="55"/>
      <c r="D7" s="56"/>
      <c r="E7" s="57"/>
      <c r="I7" s="120" t="s">
        <v>361</v>
      </c>
      <c r="J7" s="120"/>
      <c r="K7" s="135"/>
      <c r="L7" s="135"/>
      <c r="M7" s="135"/>
      <c r="N7" s="135"/>
      <c r="O7" s="135"/>
    </row>
    <row r="8" spans="1:17" ht="27.95" customHeight="1" x14ac:dyDescent="0.25">
      <c r="A8" s="132"/>
      <c r="B8" s="133" t="s">
        <v>253</v>
      </c>
      <c r="C8" s="55"/>
      <c r="D8" s="56"/>
      <c r="E8" s="57"/>
      <c r="I8" s="120" t="s">
        <v>362</v>
      </c>
      <c r="J8" s="120"/>
      <c r="K8" s="135"/>
      <c r="L8" s="135"/>
      <c r="M8" s="135"/>
      <c r="N8" s="135"/>
      <c r="O8" s="135"/>
    </row>
    <row r="9" spans="1:17" ht="27.95" customHeight="1" x14ac:dyDescent="0.25">
      <c r="A9" s="132"/>
      <c r="B9" s="133" t="s">
        <v>254</v>
      </c>
      <c r="C9" s="55"/>
      <c r="D9" s="56"/>
      <c r="E9" s="57"/>
    </row>
    <row r="10" spans="1:17" ht="27.95" customHeight="1" x14ac:dyDescent="0.25">
      <c r="A10" s="136"/>
      <c r="B10" s="156" t="s">
        <v>185</v>
      </c>
      <c r="C10" s="55"/>
      <c r="D10" s="56"/>
      <c r="E10" s="57"/>
    </row>
    <row r="11" spans="1:17" ht="27.95" customHeight="1" x14ac:dyDescent="0.25">
      <c r="A11" s="136"/>
      <c r="B11" s="156" t="s">
        <v>186</v>
      </c>
      <c r="C11" s="55"/>
      <c r="D11" s="56"/>
      <c r="E11" s="57"/>
    </row>
    <row r="12" spans="1:17" ht="27.95" customHeight="1" x14ac:dyDescent="0.25">
      <c r="A12" s="136" t="s">
        <v>6</v>
      </c>
      <c r="B12" s="156" t="s">
        <v>187</v>
      </c>
      <c r="C12" s="55"/>
      <c r="D12" s="56"/>
      <c r="E12" s="57"/>
    </row>
    <row r="13" spans="1:17" ht="27.95" customHeight="1" x14ac:dyDescent="0.25">
      <c r="A13" s="136"/>
      <c r="B13" s="156" t="s">
        <v>188</v>
      </c>
      <c r="C13" s="55"/>
      <c r="D13" s="56"/>
      <c r="E13" s="57"/>
    </row>
    <row r="14" spans="1:17" ht="27.95" customHeight="1" x14ac:dyDescent="0.25">
      <c r="A14" s="116" t="s">
        <v>0</v>
      </c>
      <c r="B14" s="152" t="s">
        <v>241</v>
      </c>
      <c r="C14" s="180" t="s">
        <v>42</v>
      </c>
      <c r="D14" s="180" t="s">
        <v>2</v>
      </c>
      <c r="E14" s="180" t="s">
        <v>35</v>
      </c>
      <c r="F14" s="124"/>
    </row>
    <row r="15" spans="1:17" ht="27.95" customHeight="1" x14ac:dyDescent="0.25">
      <c r="A15" s="145"/>
      <c r="B15" s="157" t="s">
        <v>189</v>
      </c>
      <c r="C15" s="55"/>
      <c r="D15" s="56"/>
      <c r="E15" s="57"/>
    </row>
    <row r="16" spans="1:17" ht="27.95" customHeight="1" x14ac:dyDescent="0.25">
      <c r="A16" s="122" t="s">
        <v>4</v>
      </c>
      <c r="B16" s="154" t="s">
        <v>190</v>
      </c>
      <c r="C16" s="55"/>
      <c r="D16" s="56"/>
      <c r="E16" s="57"/>
    </row>
    <row r="17" spans="1:5" ht="27.95" customHeight="1" x14ac:dyDescent="0.25">
      <c r="A17" s="147"/>
      <c r="B17" s="154" t="s">
        <v>191</v>
      </c>
      <c r="C17" s="55"/>
      <c r="D17" s="56"/>
      <c r="E17" s="57"/>
    </row>
    <row r="18" spans="1:5" ht="27.95" customHeight="1" x14ac:dyDescent="0.25">
      <c r="A18" s="132"/>
      <c r="B18" s="154" t="s">
        <v>192</v>
      </c>
      <c r="C18" s="55"/>
      <c r="D18" s="56"/>
      <c r="E18" s="57"/>
    </row>
    <row r="19" spans="1:5" ht="27.95" customHeight="1" x14ac:dyDescent="0.25">
      <c r="A19" s="131"/>
      <c r="B19" s="158" t="s">
        <v>193</v>
      </c>
      <c r="C19" s="55"/>
      <c r="D19" s="56"/>
      <c r="E19" s="57"/>
    </row>
    <row r="20" spans="1:5" ht="27.95" customHeight="1" x14ac:dyDescent="0.25">
      <c r="A20" s="132" t="s">
        <v>5</v>
      </c>
      <c r="B20" s="158" t="s">
        <v>194</v>
      </c>
      <c r="C20" s="55"/>
      <c r="D20" s="56"/>
      <c r="E20" s="57"/>
    </row>
    <row r="21" spans="1:5" ht="27.95" customHeight="1" x14ac:dyDescent="0.25">
      <c r="A21" s="132"/>
      <c r="B21" s="158" t="s">
        <v>59</v>
      </c>
      <c r="C21" s="55"/>
      <c r="D21" s="56"/>
      <c r="E21" s="57"/>
    </row>
    <row r="22" spans="1:5" ht="27.95" customHeight="1" x14ac:dyDescent="0.25">
      <c r="A22" s="132"/>
      <c r="B22" s="158" t="s">
        <v>195</v>
      </c>
      <c r="C22" s="55"/>
      <c r="D22" s="56"/>
      <c r="E22" s="57"/>
    </row>
    <row r="23" spans="1:5" ht="27.95" customHeight="1" x14ac:dyDescent="0.25">
      <c r="A23" s="136"/>
      <c r="B23" s="159" t="s">
        <v>196</v>
      </c>
      <c r="C23" s="55"/>
      <c r="D23" s="56"/>
      <c r="E23" s="57"/>
    </row>
    <row r="24" spans="1:5" ht="27.95" customHeight="1" x14ac:dyDescent="0.25">
      <c r="A24" s="136"/>
      <c r="B24" s="159" t="s">
        <v>197</v>
      </c>
      <c r="C24" s="55"/>
      <c r="D24" s="56"/>
      <c r="E24" s="57"/>
    </row>
    <row r="25" spans="1:5" ht="27.95" customHeight="1" x14ac:dyDescent="0.25">
      <c r="A25" s="136" t="s">
        <v>6</v>
      </c>
      <c r="B25" s="160" t="s">
        <v>198</v>
      </c>
      <c r="C25" s="55"/>
      <c r="D25" s="56"/>
      <c r="E25" s="57"/>
    </row>
    <row r="26" spans="1:5" ht="27.95" customHeight="1" x14ac:dyDescent="0.25">
      <c r="A26" s="136"/>
      <c r="B26" s="159" t="s">
        <v>199</v>
      </c>
      <c r="C26" s="55"/>
      <c r="D26" s="56"/>
      <c r="E26" s="57"/>
    </row>
    <row r="27" spans="1:5" ht="27.95" customHeight="1" x14ac:dyDescent="0.25">
      <c r="A27" s="116" t="s">
        <v>0</v>
      </c>
      <c r="B27" s="152" t="s">
        <v>242</v>
      </c>
      <c r="C27" s="180" t="s">
        <v>42</v>
      </c>
      <c r="D27" s="180" t="s">
        <v>2</v>
      </c>
      <c r="E27" s="180" t="s">
        <v>35</v>
      </c>
    </row>
    <row r="28" spans="1:5" ht="27.95" customHeight="1" x14ac:dyDescent="0.25">
      <c r="A28" s="161" t="s">
        <v>4</v>
      </c>
      <c r="B28" s="154" t="s">
        <v>200</v>
      </c>
      <c r="C28" s="55"/>
      <c r="D28" s="56"/>
      <c r="E28" s="57"/>
    </row>
    <row r="29" spans="1:5" ht="27.95" customHeight="1" x14ac:dyDescent="0.25">
      <c r="A29" s="131"/>
      <c r="B29" s="154" t="s">
        <v>201</v>
      </c>
      <c r="C29" s="55"/>
      <c r="D29" s="56"/>
      <c r="E29" s="57"/>
    </row>
    <row r="30" spans="1:5" ht="27.95" customHeight="1" x14ac:dyDescent="0.25">
      <c r="A30" s="131"/>
      <c r="B30" s="158" t="s">
        <v>202</v>
      </c>
      <c r="C30" s="55"/>
      <c r="D30" s="56"/>
      <c r="E30" s="57"/>
    </row>
    <row r="31" spans="1:5" ht="27.95" customHeight="1" x14ac:dyDescent="0.25">
      <c r="A31" s="162" t="s">
        <v>5</v>
      </c>
      <c r="B31" s="158" t="s">
        <v>203</v>
      </c>
      <c r="C31" s="55"/>
      <c r="D31" s="56"/>
      <c r="E31" s="57"/>
    </row>
    <row r="32" spans="1:5" ht="27.95" customHeight="1" x14ac:dyDescent="0.25">
      <c r="A32" s="132"/>
      <c r="B32" s="159" t="s">
        <v>204</v>
      </c>
      <c r="C32" s="55"/>
      <c r="D32" s="56"/>
      <c r="E32" s="57"/>
    </row>
    <row r="33" spans="1:5" ht="27.95" customHeight="1" x14ac:dyDescent="0.25">
      <c r="A33" s="136"/>
      <c r="B33" s="159" t="s">
        <v>205</v>
      </c>
      <c r="C33" s="55"/>
      <c r="D33" s="56"/>
      <c r="E33" s="57"/>
    </row>
    <row r="34" spans="1:5" ht="27.95" customHeight="1" x14ac:dyDescent="0.25">
      <c r="A34" s="136" t="s">
        <v>6</v>
      </c>
      <c r="B34" s="159" t="s">
        <v>206</v>
      </c>
      <c r="C34" s="55"/>
      <c r="D34" s="56"/>
      <c r="E34" s="57"/>
    </row>
    <row r="35" spans="1:5" ht="27.95" customHeight="1" x14ac:dyDescent="0.25">
      <c r="A35" s="136"/>
      <c r="B35" s="159" t="s">
        <v>266</v>
      </c>
      <c r="C35" s="55"/>
      <c r="D35" s="56"/>
      <c r="E35" s="57"/>
    </row>
    <row r="36" spans="1:5" ht="27.95" customHeight="1" x14ac:dyDescent="0.25">
      <c r="A36" s="116" t="s">
        <v>0</v>
      </c>
      <c r="B36" s="152" t="s">
        <v>243</v>
      </c>
      <c r="C36" s="180" t="s">
        <v>42</v>
      </c>
      <c r="D36" s="180" t="s">
        <v>2</v>
      </c>
      <c r="E36" s="180" t="s">
        <v>35</v>
      </c>
    </row>
    <row r="37" spans="1:5" ht="27.95" customHeight="1" x14ac:dyDescent="0.25">
      <c r="A37" s="132" t="s">
        <v>5</v>
      </c>
      <c r="B37" s="163" t="s">
        <v>207</v>
      </c>
      <c r="C37" s="55"/>
      <c r="D37" s="56"/>
      <c r="E37" s="57"/>
    </row>
    <row r="38" spans="1:5" ht="27.95" customHeight="1" x14ac:dyDescent="0.25">
      <c r="A38" s="131"/>
      <c r="B38" s="163" t="s">
        <v>208</v>
      </c>
      <c r="C38" s="55"/>
      <c r="D38" s="56"/>
      <c r="E38" s="57"/>
    </row>
    <row r="39" spans="1:5" ht="27.95" customHeight="1" x14ac:dyDescent="0.25">
      <c r="B39" s="163" t="s">
        <v>267</v>
      </c>
      <c r="C39" s="55"/>
      <c r="D39" s="56"/>
      <c r="E39" s="57"/>
    </row>
    <row r="40" spans="1:5" ht="27.95" customHeight="1" x14ac:dyDescent="0.25">
      <c r="A40" s="132"/>
      <c r="B40" s="163" t="s">
        <v>209</v>
      </c>
      <c r="C40" s="55"/>
      <c r="D40" s="56"/>
      <c r="E40" s="57"/>
    </row>
    <row r="41" spans="1:5" ht="27.95" customHeight="1" x14ac:dyDescent="0.25">
      <c r="A41" s="132"/>
      <c r="B41" s="164" t="s">
        <v>210</v>
      </c>
      <c r="C41" s="55"/>
      <c r="D41" s="56"/>
      <c r="E41" s="57"/>
    </row>
    <row r="42" spans="1:5" ht="27.95" customHeight="1" x14ac:dyDescent="0.25">
      <c r="A42" s="165" t="s">
        <v>6</v>
      </c>
      <c r="B42" s="164" t="s">
        <v>211</v>
      </c>
      <c r="C42" s="55"/>
      <c r="D42" s="56"/>
      <c r="E42" s="57"/>
    </row>
    <row r="43" spans="1:5" ht="27.95" customHeight="1" x14ac:dyDescent="0.25">
      <c r="A43" s="136"/>
      <c r="B43" s="164" t="s">
        <v>212</v>
      </c>
      <c r="C43" s="55"/>
      <c r="D43" s="56"/>
      <c r="E43" s="57"/>
    </row>
  </sheetData>
  <sheetProtection sheet="1" objects="1" scenarios="1" selectLockedCells="1"/>
  <customSheetViews>
    <customSheetView guid="{66AA1ADE-A59E-4886-A789-FE9A38EF853F}" scale="89" hiddenRows="1" hiddenColumns="1">
      <selection activeCell="G20" sqref="G20"/>
      <pageMargins left="0.7" right="0.7" top="0.75" bottom="0.75" header="0.3" footer="0.3"/>
    </customSheetView>
  </customSheetViews>
  <mergeCells count="3">
    <mergeCell ref="K6:O6"/>
    <mergeCell ref="K7:O7"/>
    <mergeCell ref="K8:O8"/>
  </mergeCells>
  <dataValidations count="1">
    <dataValidation type="list" showInputMessage="1" errorTitle="Valeurs autorisées" error="Vous ne pouvez sasir que 2 valeurs 0 ou 1. Merci de corriger votre saisie" sqref="C2:E13 C15:E26 C28:E35 C37:E43">
      <formula1>"Oui,Non"</formula1>
    </dataValidation>
  </dataValidations>
  <hyperlinks>
    <hyperlink ref="Q1" r:id="rId1"/>
  </hyperlinks>
  <pageMargins left="0.7" right="0.7" top="0.75" bottom="0.75" header="0.3" footer="0.3"/>
  <pageSetup paperSize="9" orientation="portrait" horizontalDpi="0" verticalDpi="0"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'cursus interne'!$K$1:$K$2</xm:f>
          </x14:formula1>
          <xm:sqref>K6:K8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K24"/>
  <sheetViews>
    <sheetView zoomScale="60" zoomScaleNormal="60" workbookViewId="0">
      <selection activeCell="B24" sqref="B24"/>
    </sheetView>
  </sheetViews>
  <sheetFormatPr baseColWidth="10" defaultRowHeight="15" x14ac:dyDescent="0.25"/>
  <cols>
    <col min="1" max="1" width="21.28515625" customWidth="1"/>
    <col min="2" max="2" width="72.85546875" customWidth="1"/>
  </cols>
  <sheetData>
    <row r="1" spans="1:11" s="7" customFormat="1" ht="20.100000000000001" customHeight="1" thickBot="1" x14ac:dyDescent="0.25">
      <c r="B1" s="9" t="s">
        <v>246</v>
      </c>
      <c r="C1" s="2" t="s">
        <v>1</v>
      </c>
      <c r="D1" s="2" t="s">
        <v>34</v>
      </c>
      <c r="E1" s="2" t="s">
        <v>35</v>
      </c>
    </row>
    <row r="2" spans="1:11" s="7" customFormat="1" ht="20.100000000000001" customHeight="1" thickBot="1" x14ac:dyDescent="0.25">
      <c r="A2" s="113" t="s">
        <v>218</v>
      </c>
      <c r="B2" s="3" t="s">
        <v>39</v>
      </c>
      <c r="C2" s="4">
        <f>'Premiers recours Urgences'!K2</f>
        <v>0</v>
      </c>
      <c r="D2" s="6">
        <f>'Premiers recours Urgences'!$M2</f>
        <v>0</v>
      </c>
      <c r="E2" s="5">
        <f>'Premiers recours Urgences'!$O2</f>
        <v>0</v>
      </c>
    </row>
    <row r="3" spans="1:11" s="7" customFormat="1" ht="20.100000000000001" customHeight="1" thickBot="1" x14ac:dyDescent="0.25">
      <c r="A3" s="114"/>
      <c r="B3" s="3" t="s">
        <v>36</v>
      </c>
      <c r="C3" s="4">
        <f>'Premiers recours Urgences'!K3</f>
        <v>0</v>
      </c>
      <c r="D3" s="6">
        <f>'Premiers recours Urgences'!$M3</f>
        <v>0</v>
      </c>
      <c r="E3" s="5">
        <f>'Premiers recours Urgences'!$O3</f>
        <v>0</v>
      </c>
    </row>
    <row r="4" spans="1:11" s="7" customFormat="1" ht="20.100000000000001" customHeight="1" thickBot="1" x14ac:dyDescent="0.25">
      <c r="A4" s="114"/>
      <c r="B4" s="3" t="s">
        <v>38</v>
      </c>
      <c r="C4" s="4">
        <f>'Premiers recours Urgences'!K4</f>
        <v>0</v>
      </c>
      <c r="D4" s="6">
        <f>'Premiers recours Urgences'!$M4</f>
        <v>0</v>
      </c>
      <c r="E4" s="5">
        <f>'Premiers recours Urgences'!$O4</f>
        <v>0</v>
      </c>
    </row>
    <row r="5" spans="1:11" s="7" customFormat="1" ht="20.100000000000001" customHeight="1" thickBot="1" x14ac:dyDescent="0.25">
      <c r="A5" s="115"/>
      <c r="B5" s="3" t="s">
        <v>37</v>
      </c>
      <c r="C5" s="4">
        <f>'Premiers recours Urgences'!K5</f>
        <v>0</v>
      </c>
      <c r="D5" s="6">
        <f>'Premiers recours Urgences'!$M5</f>
        <v>0</v>
      </c>
      <c r="E5" s="5">
        <f>'Premiers recours Urgences'!$O5</f>
        <v>0</v>
      </c>
    </row>
    <row r="6" spans="1:11" s="7" customFormat="1" ht="20.100000000000001" customHeight="1" thickBot="1" x14ac:dyDescent="0.25">
      <c r="A6" s="113" t="s">
        <v>217</v>
      </c>
      <c r="B6" s="3" t="s">
        <v>64</v>
      </c>
      <c r="C6" s="4">
        <f>'Communication Centrée Patient '!K2</f>
        <v>0</v>
      </c>
      <c r="D6" s="6">
        <f>'Communication Centrée Patient '!$M2</f>
        <v>0</v>
      </c>
      <c r="E6" s="5">
        <f>'Communication Centrée Patient '!$O2</f>
        <v>0</v>
      </c>
      <c r="K6" s="8"/>
    </row>
    <row r="7" spans="1:11" s="7" customFormat="1" ht="20.100000000000001" customHeight="1" thickBot="1" x14ac:dyDescent="0.25">
      <c r="A7" s="114"/>
      <c r="B7" s="3" t="s">
        <v>65</v>
      </c>
      <c r="C7" s="4">
        <f>'Communication Centrée Patient '!K3</f>
        <v>0</v>
      </c>
      <c r="D7" s="6">
        <f>'Communication Centrée Patient '!$M3</f>
        <v>0</v>
      </c>
      <c r="E7" s="5">
        <f>'Communication Centrée Patient '!$O3</f>
        <v>0</v>
      </c>
    </row>
    <row r="8" spans="1:11" s="7" customFormat="1" ht="20.100000000000001" customHeight="1" thickBot="1" x14ac:dyDescent="0.25">
      <c r="A8" s="114"/>
      <c r="B8" s="3" t="s">
        <v>66</v>
      </c>
      <c r="C8" s="4">
        <f>'Communication Centrée Patient '!K4</f>
        <v>0</v>
      </c>
      <c r="D8" s="6">
        <f>'Communication Centrée Patient '!$M4</f>
        <v>0</v>
      </c>
      <c r="E8" s="5">
        <f>'Communication Centrée Patient '!$O4</f>
        <v>0</v>
      </c>
    </row>
    <row r="9" spans="1:11" s="7" customFormat="1" ht="20.100000000000001" customHeight="1" thickBot="1" x14ac:dyDescent="0.25">
      <c r="A9" s="115"/>
      <c r="B9" s="3" t="s">
        <v>67</v>
      </c>
      <c r="C9" s="4">
        <f>'Communication Centrée Patient '!K5</f>
        <v>0</v>
      </c>
      <c r="D9" s="6">
        <f>'Communication Centrée Patient '!$M5</f>
        <v>0</v>
      </c>
      <c r="E9" s="5">
        <f>'Communication Centrée Patient '!$O5</f>
        <v>0</v>
      </c>
    </row>
    <row r="10" spans="1:11" s="7" customFormat="1" ht="20.100000000000001" customHeight="1" thickBot="1" x14ac:dyDescent="0.25">
      <c r="A10" s="113" t="s">
        <v>219</v>
      </c>
      <c r="B10" s="3" t="s">
        <v>110</v>
      </c>
      <c r="C10" s="4">
        <f>'Approche Globale Complexité'!K2</f>
        <v>0</v>
      </c>
      <c r="D10" s="6">
        <f>'Approche Globale Complexité'!$M2</f>
        <v>0</v>
      </c>
      <c r="E10" s="5">
        <f>'Approche Globale Complexité'!$O2</f>
        <v>0</v>
      </c>
    </row>
    <row r="11" spans="1:11" s="7" customFormat="1" ht="20.100000000000001" customHeight="1" thickBot="1" x14ac:dyDescent="0.25">
      <c r="A11" s="114"/>
      <c r="B11" s="3" t="s">
        <v>111</v>
      </c>
      <c r="C11" s="4">
        <f>'Approche Globale Complexité'!K3</f>
        <v>0</v>
      </c>
      <c r="D11" s="6">
        <f>'Approche Globale Complexité'!$M3</f>
        <v>0</v>
      </c>
      <c r="E11" s="5">
        <f>'Approche Globale Complexité'!$O3</f>
        <v>0</v>
      </c>
    </row>
    <row r="12" spans="1:11" s="7" customFormat="1" ht="20.100000000000001" customHeight="1" thickBot="1" x14ac:dyDescent="0.25">
      <c r="A12" s="114"/>
      <c r="B12" s="3" t="s">
        <v>112</v>
      </c>
      <c r="C12" s="4">
        <f>'Approche Globale Complexité'!K4</f>
        <v>0</v>
      </c>
      <c r="D12" s="6">
        <f>'Approche Globale Complexité'!$M4</f>
        <v>0</v>
      </c>
      <c r="E12" s="5">
        <f>'Approche Globale Complexité'!$O4</f>
        <v>0</v>
      </c>
    </row>
    <row r="13" spans="1:11" s="7" customFormat="1" ht="20.100000000000001" customHeight="1" thickBot="1" x14ac:dyDescent="0.25">
      <c r="A13" s="115"/>
      <c r="B13" s="3" t="s">
        <v>113</v>
      </c>
      <c r="C13" s="4">
        <f>'Approche Globale Complexité'!K5</f>
        <v>0</v>
      </c>
      <c r="D13" s="6">
        <f>'Approche Globale Complexité'!$M5</f>
        <v>0</v>
      </c>
      <c r="E13" s="5">
        <f>'Approche Globale Complexité'!$O5</f>
        <v>0</v>
      </c>
    </row>
    <row r="14" spans="1:11" s="7" customFormat="1" ht="20.100000000000001" customHeight="1" thickBot="1" x14ac:dyDescent="0.25">
      <c r="A14" s="113" t="s">
        <v>220</v>
      </c>
      <c r="B14" s="3" t="s">
        <v>145</v>
      </c>
      <c r="C14" s="4">
        <f>'Continuité suivi Coordination'!K2</f>
        <v>0</v>
      </c>
      <c r="D14" s="6">
        <f>'Continuité suivi Coordination'!$M2</f>
        <v>0</v>
      </c>
      <c r="E14" s="5">
        <f>'Continuité suivi Coordination'!$O2</f>
        <v>0</v>
      </c>
    </row>
    <row r="15" spans="1:11" s="7" customFormat="1" ht="20.100000000000001" customHeight="1" thickBot="1" x14ac:dyDescent="0.25">
      <c r="A15" s="114"/>
      <c r="B15" s="3" t="s">
        <v>146</v>
      </c>
      <c r="C15" s="4">
        <f>'Continuité suivi Coordination'!K3</f>
        <v>0</v>
      </c>
      <c r="D15" s="6">
        <f>'Continuité suivi Coordination'!$M3</f>
        <v>0</v>
      </c>
      <c r="E15" s="5">
        <f>'Continuité suivi Coordination'!$O3</f>
        <v>0</v>
      </c>
    </row>
    <row r="16" spans="1:11" s="7" customFormat="1" ht="20.100000000000001" customHeight="1" thickBot="1" x14ac:dyDescent="0.25">
      <c r="A16" s="114"/>
      <c r="B16" s="3" t="s">
        <v>147</v>
      </c>
      <c r="C16" s="4">
        <f>'Continuité suivi Coordination'!K4</f>
        <v>0</v>
      </c>
      <c r="D16" s="6">
        <f>'Continuité suivi Coordination'!$M4</f>
        <v>0</v>
      </c>
      <c r="E16" s="5">
        <f>'Continuité suivi Coordination'!$O4</f>
        <v>0</v>
      </c>
    </row>
    <row r="17" spans="1:5" s="7" customFormat="1" ht="20.100000000000001" customHeight="1" thickBot="1" x14ac:dyDescent="0.25">
      <c r="A17" s="115"/>
      <c r="B17" s="3" t="s">
        <v>148</v>
      </c>
      <c r="C17" s="4">
        <f>'Continuité suivi Coordination'!K5</f>
        <v>0</v>
      </c>
      <c r="D17" s="6">
        <f>'Continuité suivi Coordination'!$M5</f>
        <v>0</v>
      </c>
      <c r="E17" s="5">
        <f>'Continuité suivi Coordination'!$O5</f>
        <v>0</v>
      </c>
    </row>
    <row r="18" spans="1:5" s="7" customFormat="1" ht="20.100000000000001" customHeight="1" thickBot="1" x14ac:dyDescent="0.25">
      <c r="A18" s="113" t="s">
        <v>221</v>
      </c>
      <c r="B18" s="3" t="s">
        <v>177</v>
      </c>
      <c r="C18" s="4">
        <f>'Education Prévention'!K2</f>
        <v>0</v>
      </c>
      <c r="D18" s="6">
        <f>'Education Prévention'!$M2</f>
        <v>0</v>
      </c>
      <c r="E18" s="5">
        <f>'Education Prévention'!$O2</f>
        <v>0</v>
      </c>
    </row>
    <row r="19" spans="1:5" s="7" customFormat="1" ht="20.100000000000001" customHeight="1" thickBot="1" x14ac:dyDescent="0.25">
      <c r="A19" s="114"/>
      <c r="B19" s="3" t="s">
        <v>178</v>
      </c>
      <c r="C19" s="4">
        <f>'Education Prévention'!K3</f>
        <v>0</v>
      </c>
      <c r="D19" s="6">
        <f>'Education Prévention'!$M3</f>
        <v>0</v>
      </c>
      <c r="E19" s="5">
        <f>'Education Prévention'!$O3</f>
        <v>0</v>
      </c>
    </row>
    <row r="20" spans="1:5" s="7" customFormat="1" ht="20.100000000000001" customHeight="1" thickBot="1" x14ac:dyDescent="0.25">
      <c r="A20" s="115"/>
      <c r="B20" s="3" t="s">
        <v>179</v>
      </c>
      <c r="C20" s="4">
        <f>'Education Prévention'!K4</f>
        <v>0</v>
      </c>
      <c r="D20" s="6">
        <f>'Education Prévention'!$M4</f>
        <v>0</v>
      </c>
      <c r="E20" s="5">
        <f>'Education Prévention'!$O4</f>
        <v>0</v>
      </c>
    </row>
    <row r="21" spans="1:5" s="7" customFormat="1" ht="20.100000000000001" customHeight="1" thickBot="1" x14ac:dyDescent="0.25">
      <c r="A21" s="110" t="s">
        <v>222</v>
      </c>
      <c r="B21" s="3" t="s">
        <v>213</v>
      </c>
      <c r="C21" s="4">
        <f>Professionalisme!K2</f>
        <v>0</v>
      </c>
      <c r="D21" s="6">
        <f>Professionalisme!$M2</f>
        <v>0</v>
      </c>
      <c r="E21" s="5">
        <f>Professionalisme!$O2</f>
        <v>0</v>
      </c>
    </row>
    <row r="22" spans="1:5" s="7" customFormat="1" ht="20.100000000000001" customHeight="1" thickBot="1" x14ac:dyDescent="0.25">
      <c r="A22" s="111"/>
      <c r="B22" s="3" t="s">
        <v>214</v>
      </c>
      <c r="C22" s="4">
        <f>Professionalisme!K3</f>
        <v>0</v>
      </c>
      <c r="D22" s="6">
        <f>Professionalisme!$M3</f>
        <v>0</v>
      </c>
      <c r="E22" s="5">
        <f>Professionalisme!$O3</f>
        <v>0</v>
      </c>
    </row>
    <row r="23" spans="1:5" s="7" customFormat="1" ht="20.100000000000001" customHeight="1" thickBot="1" x14ac:dyDescent="0.25">
      <c r="A23" s="111"/>
      <c r="B23" s="3" t="s">
        <v>215</v>
      </c>
      <c r="C23" s="4">
        <f>Professionalisme!K4</f>
        <v>0</v>
      </c>
      <c r="D23" s="6">
        <f>Professionalisme!$M4</f>
        <v>0</v>
      </c>
      <c r="E23" s="5">
        <f>Professionalisme!$O4</f>
        <v>0</v>
      </c>
    </row>
    <row r="24" spans="1:5" s="7" customFormat="1" ht="20.100000000000001" customHeight="1" thickBot="1" x14ac:dyDescent="0.25">
      <c r="A24" s="112"/>
      <c r="B24" s="3" t="s">
        <v>216</v>
      </c>
      <c r="C24" s="4">
        <f>Professionalisme!K5</f>
        <v>0</v>
      </c>
      <c r="D24" s="6">
        <f>Professionalisme!$M5</f>
        <v>0</v>
      </c>
      <c r="E24" s="5">
        <f>Professionalisme!$O5</f>
        <v>0</v>
      </c>
    </row>
  </sheetData>
  <sheetProtection selectLockedCells="1"/>
  <customSheetViews>
    <customSheetView guid="{66AA1ADE-A59E-4886-A789-FE9A38EF853F}" scale="60" topLeftCell="A28">
      <selection activeCell="J17" sqref="J17"/>
      <pageMargins left="0.7" right="0.7" top="0.75" bottom="0.75" header="0.3" footer="0.3"/>
      <pageSetup paperSize="9" orientation="portrait" r:id="rId1"/>
    </customSheetView>
  </customSheetViews>
  <mergeCells count="6">
    <mergeCell ref="A21:A24"/>
    <mergeCell ref="A6:A9"/>
    <mergeCell ref="A2:A5"/>
    <mergeCell ref="A10:A13"/>
    <mergeCell ref="A14:A17"/>
    <mergeCell ref="A18:A20"/>
  </mergeCells>
  <dataValidations count="1">
    <dataValidation type="whole" allowBlank="1" showInputMessage="1" showErrorMessage="1" sqref="J1">
      <formula1>I1</formula1>
      <formula2>I2</formula2>
    </dataValidation>
  </dataValidation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vt:i4>
      </vt:variant>
    </vt:vector>
  </HeadingPairs>
  <TitlesOfParts>
    <vt:vector size="9" baseType="lpstr">
      <vt:lpstr>cursus interne</vt:lpstr>
      <vt:lpstr>Premiers recours Urgences</vt:lpstr>
      <vt:lpstr>Communication Centrée Patient </vt:lpstr>
      <vt:lpstr>Approche Globale Complexité</vt:lpstr>
      <vt:lpstr>Continuité suivi Coordination</vt:lpstr>
      <vt:lpstr>Education Prévention</vt:lpstr>
      <vt:lpstr>Professionalisme</vt:lpstr>
      <vt:lpstr>Synthèse</vt:lpstr>
      <vt:lpstr>Synthèse!choix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Michel</cp:lastModifiedBy>
  <cp:lastPrinted>2015-08-22T13:27:32Z</cp:lastPrinted>
  <dcterms:created xsi:type="dcterms:W3CDTF">2014-10-12T16:27:12Z</dcterms:created>
  <dcterms:modified xsi:type="dcterms:W3CDTF">2015-10-07T22:47:47Z</dcterms:modified>
</cp:coreProperties>
</file>