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Default Extension="jpeg" ContentType="image/jpeg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30" windowWidth="18915" windowHeight="8505"/>
  </bookViews>
  <sheets>
    <sheet name="ACCUEIL" sheetId="7" r:id="rId1"/>
    <sheet name="BENEVOLES" sheetId="8" r:id="rId2"/>
    <sheet name="NOTE DE FRAIS" sheetId="4" r:id="rId3"/>
    <sheet name="FACTURE" sheetId="2" r:id="rId4"/>
    <sheet name="BDD" sheetId="3" r:id="rId5"/>
    <sheet name="ADRESSES" sheetId="6" r:id="rId6"/>
    <sheet name="LISTES" sheetId="1" r:id="rId7"/>
    <sheet name="PARAMETRES" sheetId="5" r:id="rId8"/>
  </sheets>
  <definedNames>
    <definedName name="_xlnm._FilterDatabase" localSheetId="5" hidden="1">ADRESSES!$A$1:$E$99</definedName>
    <definedName name="_xlnm._FilterDatabase" localSheetId="4" hidden="1">BDD!$A$5:$J$25</definedName>
    <definedName name="_xlnm._FilterDatabase" localSheetId="3" hidden="1">FACTURE!$A$20:$E$20</definedName>
    <definedName name="ADRESSES_adresses">OFFSET(ADRESSES!$C$1,1,,COUNTA(ADRESSES!$C:$C)-1)</definedName>
    <definedName name="ADRESSES_cp">OFFSET(ADRESSES!$D$1,1,,COUNTA(ADRESSES!$D:$D)-1)</definedName>
    <definedName name="ADRESSES_efface">OFFSET(ADRESSES!$B$1,1,,COUNTA(ADRESSES!$B:$B)-1,4)</definedName>
    <definedName name="ADRESSES_nom">OFFSET(ADRESSES!$B$1,1,,COUNTA(ADRESSES!$B:$B)-1)</definedName>
    <definedName name="ADRESSES_ville">OFFSET(ADRESSES!$E$1,1,,COUNTA(ADRESSES!$E:$E)-1)</definedName>
    <definedName name="Base">OFFSET(BDD!$A$5,,,COUNTA(BDD!$B:$B),10)</definedName>
    <definedName name="BDD_adresse">OFFSET(BDD!$C$5,1,,COUNTA(BDD!$A:$A)-1)</definedName>
    <definedName name="BDD_ADRESSES">OFFSET(BDD!$B$5,1,,COUNTA(BDD!$B:$B)-1,4)</definedName>
    <definedName name="BDD_cp">OFFSET(BDD!$D$5,1,,COUNTA(BDD!$A:$A)-1)</definedName>
    <definedName name="BDD_désignation_selection">OFFSET(BDD!$G$5,1,,COUNTA(BDD!$G:$G)-1)</definedName>
    <definedName name="BDD_nom">OFFSET(BDD!$B$5,1,,COUNTA(BDD!$A:$A)-1)</definedName>
    <definedName name="BDD_selection_facture">OFFSET(BDD!$F$5,1,,COUNTA(BDD!$F:$F)-1,5)</definedName>
    <definedName name="BDD_ville">OFFSET(BDD!$E$5,1,,COUNTA(BDD!$A:$A)-1)</definedName>
    <definedName name="benevole_nom">BENEVOLES!$D$9</definedName>
    <definedName name="benevoles_nom">BENEVOLES!$D$9</definedName>
    <definedName name="Critere">BDD!$M$1:$M$2</definedName>
    <definedName name="_xlnm.Criteria" localSheetId="4">BDD!$M$1:$M$2</definedName>
    <definedName name="FACTURE_bénévole">FACTURE!$D$9</definedName>
    <definedName name="FACTURE_période">FACTURE!$A$2</definedName>
    <definedName name="FACTURE_tableau">FACTURE!$A$21:$E$30</definedName>
    <definedName name="LISTES_désignation_ndf">OFFSET(LISTES!$B$1,1,,COUNTA(LISTES!$B:$B)-1)</definedName>
    <definedName name="LISTES_lieux">OFFSET(LISTES!$C$1,1,,COUNTA(LISTES!$C:$C)-1)</definedName>
    <definedName name="LISTES_nom">OFFSET(LISTES!$A$1,1,,COUNTA(LISTES!$A:$A)-1)</definedName>
    <definedName name="LISTES_période">OFFSET(LISTES!$D$1,1,,COUNTA(LISTES!$D:$D)-1)</definedName>
    <definedName name="modif_adresse">BENEVOLES!$E$22</definedName>
    <definedName name="modif_cp">BENEVOLES!$E$23</definedName>
    <definedName name="modif_nom">BENEVOLES!$E$21</definedName>
    <definedName name="modif_ville">BENEVOLES!$E$24</definedName>
    <definedName name="nb_enr_adresses">PARAMETRES!$B$5</definedName>
    <definedName name="nb_enr_bdd">PARAMETRES!$B$2</definedName>
    <definedName name="param_no_ligne">PARAMETRES!$B$1</definedName>
    <definedName name="param_no_ligne_add">PARAMETRES!$B$4</definedName>
  </definedNames>
  <calcPr calcId="114210" fullCalcOnLoad="1"/>
</workbook>
</file>

<file path=xl/calcChain.xml><?xml version="1.0" encoding="utf-8"?>
<calcChain xmlns="http://schemas.openxmlformats.org/spreadsheetml/2006/main">
  <c r="D9" i="2"/>
  <c r="G2" i="3"/>
  <c r="G3"/>
  <c r="B5" i="5"/>
  <c r="G2" i="8"/>
  <c r="D24"/>
  <c r="K2"/>
  <c r="D23"/>
  <c r="J2"/>
  <c r="D22"/>
  <c r="I2"/>
  <c r="D21"/>
  <c r="H2"/>
  <c r="D8" i="4"/>
  <c r="B2"/>
  <c r="D9"/>
  <c r="C2"/>
  <c r="D10"/>
  <c r="D2"/>
  <c r="D11"/>
  <c r="E2"/>
  <c r="A2" i="8"/>
  <c r="E2"/>
  <c r="D2"/>
  <c r="C2"/>
  <c r="B2"/>
  <c r="E31" i="2"/>
  <c r="D31"/>
  <c r="J2" i="4"/>
  <c r="G2"/>
  <c r="F2"/>
  <c r="H2"/>
  <c r="H9" i="2"/>
  <c r="G9"/>
  <c r="D10"/>
  <c r="I2" i="4"/>
  <c r="B2" i="5"/>
  <c r="A2" i="4"/>
  <c r="D32" i="2"/>
  <c r="D11"/>
</calcChain>
</file>

<file path=xl/sharedStrings.xml><?xml version="1.0" encoding="utf-8"?>
<sst xmlns="http://schemas.openxmlformats.org/spreadsheetml/2006/main" count="270" uniqueCount="114">
  <si>
    <t>NOM</t>
  </si>
  <si>
    <t>BAELDEN Guy</t>
  </si>
  <si>
    <t>BAUDON Roberte</t>
  </si>
  <si>
    <t>BAZELAIRE Sophie</t>
  </si>
  <si>
    <t>BEZIERS Jacques</t>
  </si>
  <si>
    <t>BERTRAND Marie-Thérèse</t>
  </si>
  <si>
    <t>BERTRAND Marcel</t>
  </si>
  <si>
    <t>BERTRAND Michel</t>
  </si>
  <si>
    <t>BONNET Ginette</t>
  </si>
  <si>
    <t>BOULAND Jean-Claude</t>
  </si>
  <si>
    <t>BUGNET Agnès</t>
  </si>
  <si>
    <t>CARRE Annick</t>
  </si>
  <si>
    <t>CAVARD Simone</t>
  </si>
  <si>
    <t>COGNIARD Edith</t>
  </si>
  <si>
    <t>DAL PIAZ Brigitte</t>
  </si>
  <si>
    <t>DEGLAIRE Martine</t>
  </si>
  <si>
    <t>DOILLON Marie-Louise</t>
  </si>
  <si>
    <t>DOYEN Evelyne</t>
  </si>
  <si>
    <t>FABRITIUS Colette</t>
  </si>
  <si>
    <t>GATINOIS Annie</t>
  </si>
  <si>
    <t>GAUDRE Laure</t>
  </si>
  <si>
    <t>GROUD Anne Marie</t>
  </si>
  <si>
    <t>HAY Joëlle</t>
  </si>
  <si>
    <t>LIGER  Odile</t>
  </si>
  <si>
    <t>LOBREAU Mireille</t>
  </si>
  <si>
    <t xml:space="preserve">LUNDY LOUIS </t>
  </si>
  <si>
    <t>MARSAIL Chantal</t>
  </si>
  <si>
    <t>NOIZET Evelyne</t>
  </si>
  <si>
    <t>OESTEREICH Andrée</t>
  </si>
  <si>
    <t>PERDREAUX Bénédicte</t>
  </si>
  <si>
    <t>PONCELET Noelle</t>
  </si>
  <si>
    <t>REVILLION Manon</t>
  </si>
  <si>
    <t>ROBERT Manon</t>
  </si>
  <si>
    <t>ROBERT Agnès</t>
  </si>
  <si>
    <t>ROQUIER Gisèle</t>
  </si>
  <si>
    <t>ROUSSEAU Claudette</t>
  </si>
  <si>
    <t>SAMYN Jean-Luc</t>
  </si>
  <si>
    <t>SATABIN Hubert</t>
  </si>
  <si>
    <t>SELLIER Elisabeth</t>
  </si>
  <si>
    <t>REMBOURSEMENT NOTE DE FRAIS</t>
  </si>
  <si>
    <t>DATE</t>
  </si>
  <si>
    <t>DESIGNATION</t>
  </si>
  <si>
    <t>KMS</t>
  </si>
  <si>
    <t>Total</t>
  </si>
  <si>
    <t>Cette note de frais a été règlé par virement le : ........................</t>
  </si>
  <si>
    <t>DESIGNATION NdF</t>
  </si>
  <si>
    <t>N°</t>
  </si>
  <si>
    <t>ADRESSE</t>
  </si>
  <si>
    <t>CP</t>
  </si>
  <si>
    <t>VILLE</t>
  </si>
  <si>
    <t>N° de la ligne de l'enregistrement courant</t>
  </si>
  <si>
    <t>LIEU</t>
  </si>
  <si>
    <t>Réunion proféssionnelle</t>
  </si>
  <si>
    <t>Déplacement professionnel</t>
  </si>
  <si>
    <t>Assemblée générale</t>
  </si>
  <si>
    <t>Conseil d'Administration</t>
  </si>
  <si>
    <t>Bureau</t>
  </si>
  <si>
    <t>Comité de rédaction</t>
  </si>
  <si>
    <t>Comission qualité</t>
  </si>
  <si>
    <t>NB KM</t>
  </si>
  <si>
    <t>Charleville-Mézières</t>
  </si>
  <si>
    <t>Vouziers</t>
  </si>
  <si>
    <t>Rethel</t>
  </si>
  <si>
    <t>Novion-Porcien</t>
  </si>
  <si>
    <t>Sedan</t>
  </si>
  <si>
    <t>LIEUX</t>
  </si>
  <si>
    <t>Num</t>
  </si>
  <si>
    <t>N° de la ligne de l'adresse</t>
  </si>
  <si>
    <t>Nbr d'enregistrement dans ADRESSES</t>
  </si>
  <si>
    <t>Nbr enregistrements dans BDD</t>
  </si>
  <si>
    <t>AUTRE</t>
  </si>
  <si>
    <t>Règlement</t>
  </si>
  <si>
    <t>Taux =</t>
  </si>
  <si>
    <t>PANNEAU DE CONTRÔLE</t>
  </si>
  <si>
    <t>FORMULAIRE DE SAISIE</t>
  </si>
  <si>
    <t/>
  </si>
  <si>
    <t>FORMULAIRE DE SAISIE
BENEVOLES</t>
  </si>
  <si>
    <t>période</t>
  </si>
  <si>
    <t>2ème Trimestre</t>
  </si>
  <si>
    <t>3ème Trimestre</t>
  </si>
  <si>
    <t>4ème Trismestre</t>
  </si>
  <si>
    <t>1er Trimestre</t>
  </si>
  <si>
    <t>1er Semestre</t>
  </si>
  <si>
    <t>2ème Semestre</t>
  </si>
  <si>
    <t>FORMULAIRE DE MODIFICATION
BENEVOLES</t>
  </si>
  <si>
    <t>Début</t>
  </si>
  <si>
    <t>Fin</t>
  </si>
  <si>
    <t>Année</t>
  </si>
  <si>
    <t>2 - Période</t>
  </si>
  <si>
    <t>1 - Nom</t>
  </si>
  <si>
    <t>OPTION DE TRI</t>
  </si>
  <si>
    <t>Pascal</t>
  </si>
  <si>
    <t>9 rue place de la mairie</t>
  </si>
  <si>
    <t>REIMS</t>
  </si>
  <si>
    <t>PARIS</t>
  </si>
  <si>
    <t>Alex</t>
  </si>
  <si>
    <t>3 rue de la gare</t>
  </si>
  <si>
    <t>Sophie</t>
  </si>
  <si>
    <t>3 place du forum</t>
  </si>
  <si>
    <t>Yohan</t>
  </si>
  <si>
    <t>Catherine</t>
  </si>
  <si>
    <t>Virginie</t>
  </si>
  <si>
    <t>Jacques</t>
  </si>
  <si>
    <t>Grande rue</t>
  </si>
  <si>
    <t>NANCY</t>
  </si>
  <si>
    <t>Didier</t>
  </si>
  <si>
    <t>68 av. Foch</t>
  </si>
  <si>
    <t>Bertrand</t>
  </si>
  <si>
    <t>Alex L</t>
  </si>
  <si>
    <t>10 av. de Gaulle</t>
  </si>
  <si>
    <t>MONTPELLIER</t>
  </si>
  <si>
    <t>Réunion professionnelle</t>
  </si>
  <si>
    <t>Conseil d'administration</t>
  </si>
  <si>
    <t>http://forum.excel-pratique.com/excel/filtrer-en-fonction-d-une-liste-deroulante-t34080.html#p193149</t>
  </si>
</sst>
</file>

<file path=xl/styles.xml><?xml version="1.0" encoding="utf-8"?>
<styleSheet xmlns="http://schemas.openxmlformats.org/spreadsheetml/2006/main">
  <numFmts count="9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\ [$€-1]_-;\-* #,##0.00\ [$€-1]_-;_-* &quot;-&quot;??\ [$€-1]_-"/>
    <numFmt numFmtId="165" formatCode="#,##0.00\ [$€-1];\-#,##0.00\ [$€-1]"/>
    <numFmt numFmtId="166" formatCode="[$-40C]d\ mmmm\ yyyy;@"/>
    <numFmt numFmtId="167" formatCode="00000"/>
    <numFmt numFmtId="168" formatCode="dd/mm/yy;@"/>
    <numFmt numFmtId="169" formatCode="_-* #,##0.00\ [$€-40C]_-;\-* #,##0.00\ [$€-40C]_-;_-* &quot;-&quot;??\ [$€-40C]_-;_-@_-"/>
    <numFmt numFmtId="170" formatCode="General\ &quot;Km&quot;"/>
  </numFmts>
  <fonts count="2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6"/>
      <name val="Arial"/>
      <family val="2"/>
    </font>
    <font>
      <b/>
      <i/>
      <sz val="12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b/>
      <sz val="11"/>
      <color indexed="8"/>
      <name val="Arial"/>
      <family val="2"/>
    </font>
    <font>
      <sz val="11"/>
      <color indexed="22"/>
      <name val="Calibri"/>
      <family val="2"/>
    </font>
    <font>
      <b/>
      <i/>
      <sz val="11"/>
      <color indexed="8"/>
      <name val="Calibri"/>
      <family val="2"/>
    </font>
    <font>
      <sz val="11"/>
      <name val="Calibri"/>
      <family val="2"/>
    </font>
    <font>
      <b/>
      <sz val="11"/>
      <color indexed="9"/>
      <name val="Calibri"/>
      <family val="2"/>
    </font>
    <font>
      <b/>
      <u/>
      <sz val="18"/>
      <color indexed="9"/>
      <name val="Calibri"/>
      <family val="2"/>
    </font>
    <font>
      <b/>
      <sz val="12"/>
      <color indexed="8"/>
      <name val="Calibri"/>
      <family val="2"/>
    </font>
    <font>
      <sz val="10"/>
      <name val="Calibri"/>
      <family val="2"/>
    </font>
    <font>
      <b/>
      <sz val="11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color rgb="FF0061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46">
    <border>
      <left/>
      <right/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slantDashDot">
        <color indexed="64"/>
      </top>
      <bottom/>
      <diagonal/>
    </border>
    <border>
      <left/>
      <right style="slantDashDot">
        <color indexed="64"/>
      </right>
      <top style="slantDashDot">
        <color indexed="64"/>
      </top>
      <bottom/>
      <diagonal/>
    </border>
    <border>
      <left style="slantDashDot">
        <color indexed="64"/>
      </left>
      <right/>
      <top/>
      <bottom/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/>
      <top/>
      <bottom style="slantDashDot">
        <color indexed="64"/>
      </bottom>
      <diagonal/>
    </border>
    <border>
      <left/>
      <right/>
      <top/>
      <bottom style="slantDashDot">
        <color indexed="64"/>
      </bottom>
      <diagonal/>
    </border>
    <border>
      <left/>
      <right style="slantDashDot">
        <color indexed="64"/>
      </right>
      <top/>
      <bottom style="slantDashDot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double">
        <color indexed="63"/>
      </left>
      <right style="double">
        <color indexed="9"/>
      </right>
      <top/>
      <bottom/>
      <diagonal/>
    </border>
    <border>
      <left style="slantDashDot">
        <color indexed="64"/>
      </left>
      <right/>
      <top style="slantDashDot">
        <color indexed="64"/>
      </top>
      <bottom/>
      <diagonal/>
    </border>
    <border>
      <left style="slantDashDot">
        <color indexed="63"/>
      </left>
      <right style="double">
        <color indexed="63"/>
      </right>
      <top/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57"/>
      </left>
      <right style="double">
        <color indexed="63"/>
      </right>
      <top style="double">
        <color indexed="57"/>
      </top>
      <bottom style="double">
        <color indexed="57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double">
        <color indexed="63"/>
      </left>
      <right/>
      <top style="double">
        <color indexed="63"/>
      </top>
      <bottom style="double">
        <color indexed="63"/>
      </bottom>
      <diagonal/>
    </border>
    <border>
      <left/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57"/>
      </left>
      <right/>
      <top style="double">
        <color indexed="57"/>
      </top>
      <bottom/>
      <diagonal/>
    </border>
    <border>
      <left/>
      <right style="double">
        <color indexed="63"/>
      </right>
      <top style="double">
        <color indexed="57"/>
      </top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6">
    <xf numFmtId="0" fontId="0" fillId="0" borderId="0"/>
    <xf numFmtId="164" fontId="6" fillId="0" borderId="0" applyFont="0" applyFill="0" applyBorder="0" applyAlignment="0" applyProtection="0"/>
    <xf numFmtId="0" fontId="17" fillId="0" borderId="0" applyNumberFormat="0" applyFill="0" applyBorder="0" applyAlignment="0" applyProtection="0">
      <alignment vertical="top"/>
      <protection locked="0"/>
    </xf>
    <xf numFmtId="44" fontId="1" fillId="0" borderId="0" applyFont="0" applyFill="0" applyBorder="0" applyAlignment="0" applyProtection="0"/>
    <xf numFmtId="0" fontId="18" fillId="6" borderId="0" applyNumberFormat="0" applyBorder="0" applyAlignment="0" applyProtection="0"/>
    <xf numFmtId="0" fontId="19" fillId="7" borderId="45" applyNumberFormat="0" applyAlignment="0" applyProtection="0"/>
  </cellStyleXfs>
  <cellXfs count="152">
    <xf numFmtId="0" fontId="0" fillId="0" borderId="0" xfId="0"/>
    <xf numFmtId="0" fontId="4" fillId="0" borderId="0" xfId="0" applyFont="1" applyAlignment="1">
      <alignment horizontal="right"/>
    </xf>
    <xf numFmtId="0" fontId="0" fillId="0" borderId="0" xfId="0" applyBorder="1"/>
    <xf numFmtId="0" fontId="5" fillId="0" borderId="0" xfId="0" applyFont="1" applyBorder="1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/>
    </xf>
    <xf numFmtId="0" fontId="0" fillId="0" borderId="0" xfId="0" applyAlignment="1"/>
    <xf numFmtId="0" fontId="3" fillId="0" borderId="0" xfId="0" applyFont="1" applyAlignment="1">
      <alignment horizontal="center"/>
    </xf>
    <xf numFmtId="0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168" fontId="0" fillId="0" borderId="0" xfId="0" applyNumberFormat="1" applyAlignment="1">
      <alignment horizontal="left"/>
    </xf>
    <xf numFmtId="168" fontId="0" fillId="0" borderId="0" xfId="0" applyNumberFormat="1"/>
    <xf numFmtId="168" fontId="0" fillId="0" borderId="0" xfId="0" applyNumberFormat="1" applyAlignment="1">
      <alignment horizontal="center" vertical="center"/>
    </xf>
    <xf numFmtId="0" fontId="0" fillId="0" borderId="0" xfId="0" applyNumberFormat="1"/>
    <xf numFmtId="49" fontId="0" fillId="0" borderId="0" xfId="0" applyNumberFormat="1" applyAlignment="1">
      <alignment horizontal="left"/>
    </xf>
    <xf numFmtId="49" fontId="0" fillId="0" borderId="0" xfId="0" applyNumberFormat="1" applyAlignment="1">
      <alignment horizontal="center" vertical="center"/>
    </xf>
    <xf numFmtId="0" fontId="0" fillId="2" borderId="0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5" fillId="0" borderId="0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164" fontId="0" fillId="0" borderId="0" xfId="1" applyFont="1" applyBorder="1" applyAlignment="1">
      <alignment horizontal="right" vertic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166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1" applyNumberFormat="1" applyFont="1" applyBorder="1" applyAlignment="1">
      <alignment horizontal="center" vertical="center"/>
    </xf>
    <xf numFmtId="164" fontId="0" fillId="0" borderId="0" xfId="1" applyFont="1" applyBorder="1" applyAlignment="1">
      <alignment vertical="center"/>
    </xf>
    <xf numFmtId="165" fontId="7" fillId="0" borderId="0" xfId="1" applyNumberFormat="1" applyFont="1" applyBorder="1" applyAlignment="1">
      <alignment horizontal="center"/>
    </xf>
    <xf numFmtId="0" fontId="0" fillId="0" borderId="0" xfId="0" applyBorder="1" applyAlignment="1"/>
    <xf numFmtId="14" fontId="0" fillId="0" borderId="0" xfId="0" applyNumberFormat="1" applyBorder="1" applyAlignment="1"/>
    <xf numFmtId="0" fontId="5" fillId="0" borderId="0" xfId="0" applyFont="1" applyBorder="1" applyAlignment="1">
      <alignment horizontal="left"/>
    </xf>
    <xf numFmtId="0" fontId="0" fillId="0" borderId="0" xfId="0" applyBorder="1" applyAlignment="1">
      <alignment horizontal="right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/>
    </xf>
    <xf numFmtId="169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/>
    </xf>
    <xf numFmtId="49" fontId="0" fillId="2" borderId="0" xfId="0" applyNumberFormat="1" applyFill="1" applyAlignment="1">
      <alignment horizontal="center"/>
    </xf>
    <xf numFmtId="168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 vertical="center"/>
    </xf>
    <xf numFmtId="0" fontId="0" fillId="0" borderId="0" xfId="0" applyFill="1" applyBorder="1"/>
    <xf numFmtId="0" fontId="0" fillId="3" borderId="0" xfId="0" applyFill="1" applyBorder="1"/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12" xfId="0" applyFont="1" applyBorder="1" applyAlignment="1">
      <alignment horizontal="left" vertical="center"/>
    </xf>
    <xf numFmtId="0" fontId="0" fillId="0" borderId="13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168" fontId="0" fillId="0" borderId="14" xfId="0" applyNumberFormat="1" applyFont="1" applyBorder="1" applyAlignment="1">
      <alignment horizontal="left" vertical="center"/>
    </xf>
    <xf numFmtId="44" fontId="0" fillId="0" borderId="15" xfId="3" applyFont="1" applyBorder="1" applyAlignment="1">
      <alignment horizontal="left" vertical="center"/>
    </xf>
    <xf numFmtId="44" fontId="0" fillId="0" borderId="16" xfId="3" applyFont="1" applyBorder="1" applyAlignment="1">
      <alignment horizontal="center" vertical="center"/>
    </xf>
    <xf numFmtId="0" fontId="0" fillId="4" borderId="0" xfId="0" applyFill="1" applyBorder="1"/>
    <xf numFmtId="0" fontId="0" fillId="3" borderId="17" xfId="0" applyFill="1" applyBorder="1"/>
    <xf numFmtId="0" fontId="0" fillId="3" borderId="18" xfId="0" applyFill="1" applyBorder="1"/>
    <xf numFmtId="0" fontId="0" fillId="3" borderId="19" xfId="0" applyFill="1" applyBorder="1"/>
    <xf numFmtId="0" fontId="0" fillId="3" borderId="20" xfId="0" applyFill="1" applyBorder="1"/>
    <xf numFmtId="0" fontId="0" fillId="3" borderId="21" xfId="0" applyFill="1" applyBorder="1"/>
    <xf numFmtId="0" fontId="10" fillId="0" borderId="0" xfId="0" applyFont="1" applyFill="1" applyBorder="1"/>
    <xf numFmtId="0" fontId="0" fillId="4" borderId="22" xfId="0" applyFill="1" applyBorder="1"/>
    <xf numFmtId="0" fontId="13" fillId="4" borderId="4" xfId="0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0" fillId="4" borderId="4" xfId="0" applyFill="1" applyBorder="1"/>
    <xf numFmtId="0" fontId="0" fillId="4" borderId="0" xfId="0" applyFill="1" applyBorder="1" applyAlignment="1">
      <alignment horizontal="center"/>
    </xf>
    <xf numFmtId="0" fontId="0" fillId="4" borderId="6" xfId="0" applyFill="1" applyBorder="1"/>
    <xf numFmtId="0" fontId="0" fillId="4" borderId="7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5" xfId="0" applyFill="1" applyBorder="1"/>
    <xf numFmtId="0" fontId="0" fillId="4" borderId="8" xfId="0" applyFill="1" applyBorder="1"/>
    <xf numFmtId="0" fontId="13" fillId="4" borderId="5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right"/>
    </xf>
    <xf numFmtId="0" fontId="0" fillId="2" borderId="5" xfId="0" applyFont="1" applyFill="1" applyBorder="1"/>
    <xf numFmtId="0" fontId="8" fillId="2" borderId="0" xfId="0" applyFont="1" applyFill="1" applyBorder="1"/>
    <xf numFmtId="0" fontId="0" fillId="2" borderId="23" xfId="0" applyFill="1" applyBorder="1"/>
    <xf numFmtId="167" fontId="8" fillId="2" borderId="4" xfId="0" applyNumberFormat="1" applyFont="1" applyFill="1" applyBorder="1" applyAlignment="1">
      <alignment horizontal="right"/>
    </xf>
    <xf numFmtId="0" fontId="0" fillId="0" borderId="0" xfId="0" applyFill="1" applyBorder="1" applyAlignment="1">
      <alignment horizontal="center"/>
    </xf>
    <xf numFmtId="168" fontId="0" fillId="0" borderId="0" xfId="0" applyNumberFormat="1" applyFill="1" applyBorder="1"/>
    <xf numFmtId="169" fontId="19" fillId="0" borderId="0" xfId="5" applyNumberFormat="1" applyFill="1" applyBorder="1"/>
    <xf numFmtId="0" fontId="0" fillId="4" borderId="7" xfId="0" applyFill="1" applyBorder="1" applyAlignment="1">
      <alignment horizontal="center"/>
    </xf>
    <xf numFmtId="0" fontId="19" fillId="4" borderId="7" xfId="5" applyNumberFormat="1" applyFill="1" applyBorder="1" applyAlignment="1">
      <alignment horizontal="left"/>
    </xf>
    <xf numFmtId="0" fontId="0" fillId="4" borderId="23" xfId="0" applyFill="1" applyBorder="1"/>
    <xf numFmtId="0" fontId="0" fillId="4" borderId="24" xfId="0" applyFill="1" applyBorder="1"/>
    <xf numFmtId="0" fontId="15" fillId="4" borderId="1" xfId="5" applyFont="1" applyFill="1" applyBorder="1" applyAlignment="1">
      <alignment horizontal="center" vertical="center"/>
    </xf>
    <xf numFmtId="14" fontId="19" fillId="4" borderId="1" xfId="5" applyNumberFormat="1" applyFill="1" applyBorder="1" applyAlignment="1" applyProtection="1">
      <alignment horizontal="center" vertical="center"/>
      <protection locked="0"/>
    </xf>
    <xf numFmtId="0" fontId="19" fillId="4" borderId="1" xfId="5" applyFill="1" applyBorder="1" applyAlignment="1" applyProtection="1">
      <alignment horizontal="center" vertical="center"/>
      <protection locked="0"/>
    </xf>
    <xf numFmtId="168" fontId="19" fillId="4" borderId="1" xfId="5" applyNumberFormat="1" applyFill="1" applyBorder="1" applyAlignment="1" applyProtection="1">
      <alignment horizontal="center" vertical="center"/>
      <protection locked="0"/>
    </xf>
    <xf numFmtId="169" fontId="19" fillId="4" borderId="1" xfId="5" applyNumberForma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horizontal="center" vertical="center"/>
      <protection locked="0"/>
    </xf>
    <xf numFmtId="168" fontId="0" fillId="0" borderId="0" xfId="0" applyNumberFormat="1" applyAlignment="1" applyProtection="1">
      <alignment horizontal="center" vertical="center"/>
      <protection locked="0"/>
    </xf>
    <xf numFmtId="0" fontId="0" fillId="0" borderId="0" xfId="1" applyNumberFormat="1" applyFont="1" applyAlignment="1" applyProtection="1">
      <alignment horizontal="center" vertical="center"/>
      <protection locked="0"/>
    </xf>
    <xf numFmtId="169" fontId="0" fillId="0" borderId="0" xfId="0" applyNumberFormat="1" applyAlignment="1" applyProtection="1">
      <alignment horizontal="center" vertical="center"/>
      <protection locked="0"/>
    </xf>
    <xf numFmtId="170" fontId="6" fillId="0" borderId="25" xfId="0" applyNumberFormat="1" applyFont="1" applyBorder="1" applyAlignment="1">
      <alignment horizontal="center" vertical="center"/>
    </xf>
    <xf numFmtId="0" fontId="15" fillId="3" borderId="45" xfId="5" applyFont="1" applyFill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15" fillId="5" borderId="45" xfId="5" applyFont="1" applyFill="1" applyAlignment="1" applyProtection="1">
      <alignment horizontal="center" vertical="center"/>
      <protection locked="0"/>
    </xf>
    <xf numFmtId="49" fontId="15" fillId="5" borderId="45" xfId="5" applyNumberFormat="1" applyFont="1" applyFill="1" applyAlignment="1" applyProtection="1">
      <alignment horizontal="center" vertical="center"/>
      <protection locked="0"/>
    </xf>
    <xf numFmtId="167" fontId="0" fillId="0" borderId="0" xfId="0" applyNumberFormat="1" applyAlignment="1" applyProtection="1">
      <alignment horizontal="center" vertical="center"/>
      <protection locked="0"/>
    </xf>
    <xf numFmtId="0" fontId="19" fillId="4" borderId="0" xfId="5" applyNumberFormat="1" applyFill="1" applyBorder="1" applyAlignment="1">
      <alignment horizontal="left"/>
    </xf>
    <xf numFmtId="167" fontId="15" fillId="3" borderId="45" xfId="5" applyNumberFormat="1" applyFont="1" applyFill="1" applyAlignment="1">
      <alignment horizontal="center" vertical="center"/>
    </xf>
    <xf numFmtId="167" fontId="0" fillId="0" borderId="0" xfId="0" applyNumberFormat="1"/>
    <xf numFmtId="170" fontId="19" fillId="4" borderId="1" xfId="5" applyNumberFormat="1" applyFill="1" applyBorder="1" applyAlignment="1" applyProtection="1">
      <alignment horizontal="center" vertical="center"/>
      <protection locked="0"/>
    </xf>
    <xf numFmtId="14" fontId="0" fillId="0" borderId="0" xfId="0" applyNumberFormat="1"/>
    <xf numFmtId="0" fontId="19" fillId="7" borderId="45" xfId="5" applyAlignment="1">
      <alignment horizontal="center" vertical="center"/>
    </xf>
    <xf numFmtId="0" fontId="18" fillId="6" borderId="26" xfId="4" applyBorder="1" applyAlignment="1">
      <alignment horizontal="left"/>
    </xf>
    <xf numFmtId="168" fontId="10" fillId="0" borderId="27" xfId="0" applyNumberFormat="1" applyFont="1" applyBorder="1" applyAlignment="1">
      <alignment horizontal="left" vertical="center"/>
    </xf>
    <xf numFmtId="0" fontId="0" fillId="0" borderId="13" xfId="0" applyFont="1" applyBorder="1" applyAlignment="1">
      <alignment horizontal="left"/>
    </xf>
    <xf numFmtId="0" fontId="0" fillId="0" borderId="28" xfId="0" applyFont="1" applyBorder="1" applyAlignment="1">
      <alignment horizontal="left"/>
    </xf>
    <xf numFmtId="44" fontId="14" fillId="0" borderId="29" xfId="3" applyFont="1" applyBorder="1" applyAlignment="1">
      <alignment horizontal="left" vertical="center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17" fillId="0" borderId="0" xfId="2" applyAlignment="1" applyProtection="1"/>
    <xf numFmtId="0" fontId="12" fillId="3" borderId="30" xfId="0" applyFont="1" applyFill="1" applyBorder="1" applyAlignment="1">
      <alignment horizontal="center" vertical="center"/>
    </xf>
    <xf numFmtId="0" fontId="12" fillId="0" borderId="31" xfId="0" applyFont="1" applyBorder="1" applyAlignment="1">
      <alignment horizontal="center" vertical="center"/>
    </xf>
    <xf numFmtId="0" fontId="12" fillId="0" borderId="32" xfId="0" applyFont="1" applyBorder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0" fontId="11" fillId="5" borderId="33" xfId="5" applyFont="1" applyFill="1" applyBorder="1" applyAlignment="1" applyProtection="1">
      <protection locked="0"/>
    </xf>
    <xf numFmtId="0" fontId="11" fillId="5" borderId="34" xfId="5" applyFont="1" applyFill="1" applyBorder="1" applyAlignment="1" applyProtection="1">
      <protection locked="0"/>
    </xf>
    <xf numFmtId="0" fontId="19" fillId="7" borderId="45" xfId="5" applyAlignment="1">
      <alignment horizontal="center" vertical="center" wrapText="1"/>
    </xf>
    <xf numFmtId="0" fontId="19" fillId="7" borderId="45" xfId="5" applyAlignment="1"/>
    <xf numFmtId="167" fontId="11" fillId="5" borderId="33" xfId="5" applyNumberFormat="1" applyFont="1" applyFill="1" applyBorder="1" applyAlignment="1" applyProtection="1">
      <protection locked="0"/>
    </xf>
    <xf numFmtId="167" fontId="11" fillId="5" borderId="34" xfId="5" applyNumberFormat="1" applyFont="1" applyFill="1" applyBorder="1" applyAlignment="1" applyProtection="1">
      <protection locked="0"/>
    </xf>
    <xf numFmtId="0" fontId="13" fillId="4" borderId="23" xfId="0" applyFont="1" applyFill="1" applyBorder="1" applyAlignment="1">
      <alignment horizontal="center" vertical="center"/>
    </xf>
    <xf numFmtId="0" fontId="13" fillId="4" borderId="2" xfId="0" applyFont="1" applyFill="1" applyBorder="1" applyAlignment="1">
      <alignment horizontal="center" vertical="center"/>
    </xf>
    <xf numFmtId="0" fontId="13" fillId="4" borderId="3" xfId="0" applyFont="1" applyFill="1" applyBorder="1" applyAlignment="1">
      <alignment horizontal="center" vertical="center"/>
    </xf>
    <xf numFmtId="0" fontId="13" fillId="4" borderId="4" xfId="0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13" fillId="4" borderId="5" xfId="0" applyFont="1" applyFill="1" applyBorder="1" applyAlignment="1">
      <alignment horizontal="center" vertical="center"/>
    </xf>
    <xf numFmtId="0" fontId="0" fillId="0" borderId="0" xfId="0" applyAlignment="1"/>
    <xf numFmtId="167" fontId="0" fillId="0" borderId="0" xfId="0" applyNumberFormat="1" applyAlignment="1">
      <alignment horizontal="left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right"/>
    </xf>
    <xf numFmtId="0" fontId="9" fillId="0" borderId="35" xfId="0" applyFont="1" applyBorder="1" applyAlignment="1">
      <alignment horizontal="center" vertical="center"/>
    </xf>
    <xf numFmtId="0" fontId="9" fillId="0" borderId="36" xfId="0" applyFont="1" applyBorder="1" applyAlignment="1">
      <alignment horizontal="center" vertical="center"/>
    </xf>
    <xf numFmtId="0" fontId="9" fillId="0" borderId="37" xfId="0" applyFont="1" applyBorder="1" applyAlignment="1">
      <alignment horizontal="center" vertical="center"/>
    </xf>
    <xf numFmtId="0" fontId="9" fillId="0" borderId="38" xfId="0" applyFont="1" applyBorder="1" applyAlignment="1">
      <alignment horizontal="center"/>
    </xf>
    <xf numFmtId="0" fontId="9" fillId="0" borderId="39" xfId="0" applyFont="1" applyBorder="1" applyAlignment="1">
      <alignment horizontal="center"/>
    </xf>
    <xf numFmtId="0" fontId="9" fillId="0" borderId="40" xfId="0" applyFont="1" applyBorder="1" applyAlignment="1">
      <alignment horizontal="center"/>
    </xf>
    <xf numFmtId="7" fontId="5" fillId="0" borderId="41" xfId="3" applyNumberFormat="1" applyFont="1" applyBorder="1" applyAlignment="1">
      <alignment horizontal="center" vertical="center"/>
    </xf>
    <xf numFmtId="7" fontId="10" fillId="0" borderId="42" xfId="3" applyNumberFormat="1" applyFont="1" applyBorder="1" applyAlignment="1">
      <alignment horizontal="center" vertical="center"/>
    </xf>
    <xf numFmtId="0" fontId="18" fillId="6" borderId="43" xfId="4" applyBorder="1" applyAlignment="1">
      <alignment horizontal="center"/>
    </xf>
    <xf numFmtId="0" fontId="18" fillId="6" borderId="44" xfId="4" applyBorder="1" applyAlignment="1">
      <alignment horizontal="center"/>
    </xf>
  </cellXfs>
  <cellStyles count="6">
    <cellStyle name="Euro" xfId="1"/>
    <cellStyle name="Lien hypertexte" xfId="2" builtinId="8"/>
    <cellStyle name="Monétaire" xfId="3" builtinId="4"/>
    <cellStyle name="Normal" xfId="0" builtinId="0"/>
    <cellStyle name="Satisfaisant" xfId="4" builtinId="26"/>
    <cellStyle name="Vérification" xfId="5" builtinId="2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5.png"/><Relationship Id="rId6" Type="http://schemas.openxmlformats.org/officeDocument/2006/relationships/image" Target="../media/image7.png"/><Relationship Id="rId5" Type="http://schemas.openxmlformats.org/officeDocument/2006/relationships/image" Target="../media/image6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5.png"/><Relationship Id="rId4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9.png"/><Relationship Id="rId1" Type="http://schemas.openxmlformats.org/officeDocument/2006/relationships/image" Target="../media/image8.jpeg"/><Relationship Id="rId6" Type="http://schemas.openxmlformats.org/officeDocument/2006/relationships/image" Target="../media/image11.png"/><Relationship Id="rId5" Type="http://schemas.openxmlformats.org/officeDocument/2006/relationships/image" Target="../media/image1.png"/><Relationship Id="rId4" Type="http://schemas.openxmlformats.org/officeDocument/2006/relationships/image" Target="../media/image10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14.png"/><Relationship Id="rId2" Type="http://schemas.openxmlformats.org/officeDocument/2006/relationships/image" Target="../media/image13.png"/><Relationship Id="rId1" Type="http://schemas.openxmlformats.org/officeDocument/2006/relationships/image" Target="../media/image1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2</xdr:row>
      <xdr:rowOff>180975</xdr:rowOff>
    </xdr:from>
    <xdr:to>
      <xdr:col>5</xdr:col>
      <xdr:colOff>1</xdr:colOff>
      <xdr:row>16</xdr:row>
      <xdr:rowOff>76201</xdr:rowOff>
    </xdr:to>
    <xdr:sp macro="" textlink="">
      <xdr:nvSpPr>
        <xdr:cNvPr id="2" name="ZoneTexte 1"/>
        <xdr:cNvSpPr txBox="1"/>
      </xdr:nvSpPr>
      <xdr:spPr>
        <a:xfrm>
          <a:off x="762001" y="561975"/>
          <a:ext cx="3048000" cy="2562226"/>
        </a:xfrm>
        <a:prstGeom prst="rect">
          <a:avLst/>
        </a:prstGeom>
        <a:solidFill>
          <a:schemeClr val="bg1">
            <a:lumMod val="50000"/>
          </a:schemeClr>
        </a:solidFill>
        <a:ln>
          <a:solidFill>
            <a:schemeClr val="tx1"/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l"/>
          <a:r>
            <a:rPr lang="fr-FR" sz="1600" u="sng">
              <a:solidFill>
                <a:schemeClr val="bg1"/>
              </a:solidFill>
            </a:rPr>
            <a:t>Pour la saisie :</a:t>
          </a:r>
        </a:p>
        <a:p>
          <a:pPr algn="l"/>
          <a:endParaRPr lang="fr-FR" sz="1100">
            <a:solidFill>
              <a:schemeClr val="bg1"/>
            </a:solidFill>
          </a:endParaRPr>
        </a:p>
        <a:p>
          <a:pPr algn="l"/>
          <a:r>
            <a:rPr lang="fr-FR" sz="1100">
              <a:solidFill>
                <a:schemeClr val="bg1"/>
              </a:solidFill>
            </a:rPr>
            <a:t>1 - Cliquer sur</a:t>
          </a:r>
          <a:r>
            <a:rPr lang="fr-FR" sz="1100" baseline="0">
              <a:solidFill>
                <a:schemeClr val="bg1"/>
              </a:solidFill>
            </a:rPr>
            <a:t> le bouton "</a:t>
          </a:r>
          <a:r>
            <a:rPr lang="fr-FR" sz="1100" i="1" baseline="0">
              <a:solidFill>
                <a:schemeClr val="bg1"/>
              </a:solidFill>
            </a:rPr>
            <a:t>Nouvelle Note de Frais"</a:t>
          </a:r>
          <a:r>
            <a:rPr lang="fr-FR" sz="1100" baseline="0">
              <a:solidFill>
                <a:schemeClr val="bg1"/>
              </a:solidFill>
            </a:rPr>
            <a:t>.</a:t>
          </a:r>
        </a:p>
        <a:p>
          <a:pPr algn="l"/>
          <a:r>
            <a:rPr lang="fr-FR" sz="1100" baseline="0">
              <a:solidFill>
                <a:schemeClr val="bg1"/>
              </a:solidFill>
            </a:rPr>
            <a:t>2 - Choisir le Bénévole concerné dans la liste déroulante. Si le bénévole n'y figure pas, veuillez le créer grâce au formulaire  que vous trouverez en cliquant sur le bouton "</a:t>
          </a:r>
          <a:r>
            <a:rPr lang="fr-FR" sz="1100" i="1" baseline="0">
              <a:solidFill>
                <a:schemeClr val="bg1"/>
              </a:solidFill>
            </a:rPr>
            <a:t>Nouveau Bénévole</a:t>
          </a:r>
          <a:r>
            <a:rPr lang="fr-FR" sz="1100" baseline="0">
              <a:solidFill>
                <a:schemeClr val="bg1"/>
              </a:solidFill>
            </a:rPr>
            <a:t>".</a:t>
          </a:r>
        </a:p>
        <a:p>
          <a:pPr algn="l"/>
          <a:r>
            <a:rPr lang="fr-FR" sz="1100" baseline="0">
              <a:solidFill>
                <a:schemeClr val="bg1"/>
              </a:solidFill>
            </a:rPr>
            <a:t>3</a:t>
          </a:r>
          <a:r>
            <a:rPr lang="fr-FR" sz="1100" baseline="0">
              <a:solidFill>
                <a:schemeClr val="bg1"/>
              </a:solidFill>
              <a:latin typeface="+mn-lt"/>
              <a:ea typeface="+mn-ea"/>
              <a:cs typeface="+mn-cs"/>
            </a:rPr>
            <a:t> - Saisir le date (JJ/MM/AA).</a:t>
          </a:r>
          <a:endParaRPr lang="fr-FR" sz="1100">
            <a:solidFill>
              <a:schemeClr val="bg1"/>
            </a:solidFill>
            <a:latin typeface="+mn-lt"/>
            <a:ea typeface="+mn-ea"/>
            <a:cs typeface="+mn-cs"/>
          </a:endParaRPr>
        </a:p>
        <a:p>
          <a:pPr algn="l"/>
          <a:r>
            <a:rPr lang="fr-FR" sz="1100" baseline="0">
              <a:solidFill>
                <a:schemeClr val="bg1"/>
              </a:solidFill>
            </a:rPr>
            <a:t>4 - Choisir le type de réunion et le lieu dans la liste déroulante.</a:t>
          </a:r>
        </a:p>
        <a:p>
          <a:pPr algn="l"/>
          <a:r>
            <a:rPr lang="fr-FR" sz="1100" baseline="0">
              <a:solidFill>
                <a:schemeClr val="bg1"/>
              </a:solidFill>
            </a:rPr>
            <a:t>5 - Saisir le nombre de KM ainsi que les autres frais (péage ...).</a:t>
          </a:r>
        </a:p>
        <a:p>
          <a:pPr algn="l"/>
          <a:r>
            <a:rPr lang="fr-FR" sz="1100" baseline="0">
              <a:solidFill>
                <a:schemeClr val="bg1"/>
              </a:solidFill>
            </a:rPr>
            <a:t>6 - Cliquer sur </a:t>
          </a:r>
          <a:r>
            <a:rPr lang="fr-FR" sz="1100" i="1" baseline="0">
              <a:solidFill>
                <a:schemeClr val="bg1"/>
              </a:solidFill>
            </a:rPr>
            <a:t>ENREGISTRER</a:t>
          </a:r>
          <a:r>
            <a:rPr lang="fr-FR" sz="1100" baseline="0">
              <a:solidFill>
                <a:schemeClr val="bg1"/>
              </a:solidFill>
            </a:rPr>
            <a:t>.</a:t>
          </a:r>
        </a:p>
        <a:p>
          <a:pPr algn="l"/>
          <a:endParaRPr lang="fr-FR" sz="1100" baseline="0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1</xdr:colOff>
      <xdr:row>2</xdr:row>
      <xdr:rowOff>180976</xdr:rowOff>
    </xdr:from>
    <xdr:to>
      <xdr:col>9</xdr:col>
      <xdr:colOff>0</xdr:colOff>
      <xdr:row>16</xdr:row>
      <xdr:rowOff>76200</xdr:rowOff>
    </xdr:to>
    <xdr:sp macro="" textlink="">
      <xdr:nvSpPr>
        <xdr:cNvPr id="3" name="ZoneTexte 2"/>
        <xdr:cNvSpPr txBox="1"/>
      </xdr:nvSpPr>
      <xdr:spPr>
        <a:xfrm>
          <a:off x="3810001" y="561976"/>
          <a:ext cx="3047999" cy="2562224"/>
        </a:xfrm>
        <a:prstGeom prst="rect">
          <a:avLst/>
        </a:prstGeom>
        <a:solidFill>
          <a:schemeClr val="bg1">
            <a:lumMod val="50000"/>
          </a:schemeClr>
        </a:solidFill>
        <a:ln>
          <a:solidFill>
            <a:schemeClr val="tx1"/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600" u="sng" baseline="0">
              <a:solidFill>
                <a:schemeClr val="bg1"/>
              </a:solidFill>
              <a:latin typeface="+mn-lt"/>
              <a:ea typeface="+mn-ea"/>
              <a:cs typeface="+mn-cs"/>
            </a:rPr>
            <a:t>Pour la facture :</a:t>
          </a:r>
          <a:endParaRPr lang="fr-FR" sz="1600">
            <a:solidFill>
              <a:schemeClr val="bg1"/>
            </a:solidFill>
          </a:endParaRPr>
        </a:p>
        <a:p>
          <a:pPr fontAlgn="base"/>
          <a:endParaRPr lang="fr-FR" sz="1100" u="sng" baseline="0">
            <a:solidFill>
              <a:schemeClr val="bg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bg1"/>
              </a:solidFill>
              <a:latin typeface="+mn-lt"/>
              <a:ea typeface="+mn-ea"/>
              <a:cs typeface="+mn-cs"/>
            </a:rPr>
            <a:t>1 - Aller  dans l'onglet </a:t>
          </a:r>
          <a:r>
            <a:rPr lang="fr-FR" sz="1100" i="1">
              <a:solidFill>
                <a:schemeClr val="bg1"/>
              </a:solidFill>
              <a:latin typeface="+mn-lt"/>
              <a:ea typeface="+mn-ea"/>
              <a:cs typeface="+mn-cs"/>
            </a:rPr>
            <a:t>FACTURE</a:t>
          </a:r>
          <a:r>
            <a:rPr lang="fr-FR" sz="1100">
              <a:solidFill>
                <a:schemeClr val="bg1"/>
              </a:solidFill>
              <a:latin typeface="+mn-lt"/>
              <a:ea typeface="+mn-ea"/>
              <a:cs typeface="+mn-cs"/>
            </a:rPr>
            <a:t>.</a:t>
          </a:r>
          <a:endParaRPr lang="fr-FR">
            <a:solidFill>
              <a:schemeClr val="bg1"/>
            </a:solidFill>
          </a:endParaRPr>
        </a:p>
        <a:p>
          <a:r>
            <a:rPr lang="fr-FR" sz="1100">
              <a:solidFill>
                <a:schemeClr val="bg1"/>
              </a:solidFill>
              <a:latin typeface="+mn-lt"/>
              <a:ea typeface="+mn-ea"/>
              <a:cs typeface="+mn-cs"/>
            </a:rPr>
            <a:t>2 - Sélectionner</a:t>
          </a:r>
          <a:r>
            <a:rPr lang="fr-FR" sz="1100" baseline="0">
              <a:solidFill>
                <a:schemeClr val="bg1"/>
              </a:solidFill>
              <a:latin typeface="+mn-lt"/>
              <a:ea typeface="+mn-ea"/>
              <a:cs typeface="+mn-cs"/>
            </a:rPr>
            <a:t> à l'aide du menu déroulant le bénévole (</a:t>
          </a:r>
          <a:r>
            <a:rPr lang="fr-FR" sz="1100" i="1" baseline="0">
              <a:solidFill>
                <a:schemeClr val="bg1"/>
              </a:solidFill>
              <a:latin typeface="+mn-lt"/>
              <a:ea typeface="+mn-ea"/>
              <a:cs typeface="+mn-cs"/>
            </a:rPr>
            <a:t>cellule  G9</a:t>
          </a:r>
          <a:r>
            <a:rPr lang="fr-FR" sz="1100" baseline="0">
              <a:solidFill>
                <a:schemeClr val="bg1"/>
              </a:solidFill>
              <a:latin typeface="+mn-lt"/>
              <a:ea typeface="+mn-ea"/>
              <a:cs typeface="+mn-cs"/>
            </a:rPr>
            <a:t>).</a:t>
          </a:r>
          <a:endParaRPr lang="fr-FR">
            <a:solidFill>
              <a:schemeClr val="bg1"/>
            </a:solidFill>
          </a:endParaRPr>
        </a:p>
        <a:p>
          <a:r>
            <a:rPr lang="fr-FR" sz="1100">
              <a:solidFill>
                <a:schemeClr val="bg1"/>
              </a:solidFill>
              <a:latin typeface="+mn-lt"/>
              <a:ea typeface="+mn-ea"/>
              <a:cs typeface="+mn-cs"/>
            </a:rPr>
            <a:t>3 - Aller dans l'onglet </a:t>
          </a:r>
          <a:r>
            <a:rPr lang="fr-FR" sz="1100" i="1">
              <a:solidFill>
                <a:schemeClr val="bg1"/>
              </a:solidFill>
              <a:latin typeface="+mn-lt"/>
              <a:ea typeface="+mn-ea"/>
              <a:cs typeface="+mn-cs"/>
            </a:rPr>
            <a:t>BDD</a:t>
          </a:r>
          <a:r>
            <a:rPr lang="fr-FR" sz="1100">
              <a:solidFill>
                <a:schemeClr val="bg1"/>
              </a:solidFill>
              <a:latin typeface="+mn-lt"/>
              <a:ea typeface="+mn-ea"/>
              <a:cs typeface="+mn-cs"/>
            </a:rPr>
            <a:t>.</a:t>
          </a:r>
          <a:endParaRPr lang="fr-FR">
            <a:solidFill>
              <a:schemeClr val="bg1"/>
            </a:solidFill>
          </a:endParaRPr>
        </a:p>
        <a:p>
          <a:r>
            <a:rPr lang="fr-FR" sz="1100">
              <a:solidFill>
                <a:schemeClr val="bg1"/>
              </a:solidFill>
              <a:latin typeface="+mn-lt"/>
              <a:ea typeface="+mn-ea"/>
              <a:cs typeface="+mn-cs"/>
            </a:rPr>
            <a:t>4 -</a:t>
          </a:r>
          <a:r>
            <a:rPr lang="fr-FR" sz="1100" baseline="0">
              <a:solidFill>
                <a:schemeClr val="bg1"/>
              </a:solidFill>
              <a:latin typeface="+mn-lt"/>
              <a:ea typeface="+mn-ea"/>
              <a:cs typeface="+mn-cs"/>
            </a:rPr>
            <a:t> Effectuer un premier tri (</a:t>
          </a:r>
          <a:r>
            <a:rPr lang="fr-FR" sz="1100" i="1" baseline="0">
              <a:solidFill>
                <a:schemeClr val="bg1"/>
              </a:solidFill>
              <a:latin typeface="+mn-lt"/>
              <a:ea typeface="+mn-ea"/>
              <a:cs typeface="+mn-cs"/>
            </a:rPr>
            <a:t>cellule G2</a:t>
          </a:r>
          <a:r>
            <a:rPr lang="fr-FR" sz="1100" baseline="0">
              <a:solidFill>
                <a:schemeClr val="bg1"/>
              </a:solidFill>
              <a:latin typeface="+mn-lt"/>
              <a:ea typeface="+mn-ea"/>
              <a:cs typeface="+mn-cs"/>
            </a:rPr>
            <a:t>)  pour n'avoir que le nom du bénévole sélectionné  sur </a:t>
          </a:r>
          <a:r>
            <a:rPr lang="fr-FR" sz="1100" i="1" baseline="0">
              <a:solidFill>
                <a:schemeClr val="bg1"/>
              </a:solidFill>
              <a:latin typeface="+mn-lt"/>
              <a:ea typeface="+mn-ea"/>
              <a:cs typeface="+mn-cs"/>
            </a:rPr>
            <a:t>FACTURE</a:t>
          </a:r>
          <a:r>
            <a:rPr lang="fr-FR" sz="1100" baseline="0">
              <a:solidFill>
                <a:schemeClr val="bg1"/>
              </a:solidFill>
              <a:latin typeface="+mn-lt"/>
              <a:ea typeface="+mn-ea"/>
              <a:cs typeface="+mn-cs"/>
            </a:rPr>
            <a:t>.</a:t>
          </a:r>
          <a:endParaRPr lang="fr-FR">
            <a:solidFill>
              <a:schemeClr val="bg1"/>
            </a:solidFill>
          </a:endParaRPr>
        </a:p>
        <a:p>
          <a:r>
            <a:rPr lang="fr-FR" sz="1100" baseline="0">
              <a:solidFill>
                <a:schemeClr val="bg1"/>
              </a:solidFill>
              <a:latin typeface="+mn-lt"/>
              <a:ea typeface="+mn-ea"/>
              <a:cs typeface="+mn-cs"/>
            </a:rPr>
            <a:t>5 - Filtrer en fonction de la période (</a:t>
          </a:r>
          <a:r>
            <a:rPr lang="fr-FR" sz="1100" i="1" baseline="0">
              <a:solidFill>
                <a:schemeClr val="bg1"/>
              </a:solidFill>
              <a:latin typeface="+mn-lt"/>
              <a:ea typeface="+mn-ea"/>
              <a:cs typeface="+mn-cs"/>
            </a:rPr>
            <a:t>cellule G3</a:t>
          </a:r>
          <a:r>
            <a:rPr lang="fr-FR" sz="1100" i="0" baseline="0">
              <a:solidFill>
                <a:schemeClr val="bg1"/>
              </a:solidFill>
              <a:latin typeface="+mn-lt"/>
              <a:ea typeface="+mn-ea"/>
              <a:cs typeface="+mn-cs"/>
            </a:rPr>
            <a:t>).</a:t>
          </a:r>
          <a:endParaRPr lang="fr-FR">
            <a:solidFill>
              <a:schemeClr val="bg1"/>
            </a:solidFill>
          </a:endParaRPr>
        </a:p>
        <a:p>
          <a:r>
            <a:rPr lang="fr-FR" sz="1100" i="0" baseline="0">
              <a:solidFill>
                <a:schemeClr val="bg1"/>
              </a:solidFill>
              <a:latin typeface="+mn-lt"/>
              <a:ea typeface="+mn-ea"/>
              <a:cs typeface="+mn-cs"/>
            </a:rPr>
            <a:t>6 - Cliquer sur le bouton  "</a:t>
          </a:r>
          <a:r>
            <a:rPr lang="fr-FR" sz="1100" i="1" baseline="0">
              <a:solidFill>
                <a:schemeClr val="bg1"/>
              </a:solidFill>
              <a:latin typeface="+mn-lt"/>
              <a:ea typeface="+mn-ea"/>
              <a:cs typeface="+mn-cs"/>
            </a:rPr>
            <a:t>Copier les infos</a:t>
          </a:r>
          <a:r>
            <a:rPr lang="fr-FR" sz="1100" i="0" baseline="0">
              <a:solidFill>
                <a:schemeClr val="bg1"/>
              </a:solidFill>
              <a:latin typeface="+mn-lt"/>
              <a:ea typeface="+mn-ea"/>
              <a:cs typeface="+mn-cs"/>
            </a:rPr>
            <a:t>".</a:t>
          </a:r>
          <a:endParaRPr lang="fr-FR">
            <a:solidFill>
              <a:schemeClr val="bg1"/>
            </a:solidFill>
          </a:endParaRPr>
        </a:p>
        <a:p>
          <a:r>
            <a:rPr lang="fr-FR" sz="1100" i="0" baseline="0">
              <a:solidFill>
                <a:schemeClr val="bg1"/>
              </a:solidFill>
              <a:latin typeface="+mn-lt"/>
              <a:ea typeface="+mn-ea"/>
              <a:cs typeface="+mn-cs"/>
            </a:rPr>
            <a:t>7 - Imprimer votre note de frais.</a:t>
          </a:r>
        </a:p>
        <a:p>
          <a:r>
            <a:rPr lang="fr-FR" sz="1100" i="0" baseline="0">
              <a:solidFill>
                <a:schemeClr val="bg1"/>
              </a:solidFill>
              <a:latin typeface="+mn-lt"/>
              <a:ea typeface="+mn-ea"/>
              <a:cs typeface="+mn-cs"/>
            </a:rPr>
            <a:t>8 - A tout moment vous pouvez tout réinitialiser en cliquant sur </a:t>
          </a:r>
          <a:r>
            <a:rPr lang="fr-FR" sz="1100" i="1" baseline="0">
              <a:solidFill>
                <a:schemeClr val="bg1"/>
              </a:solidFill>
              <a:latin typeface="+mn-lt"/>
              <a:ea typeface="+mn-ea"/>
              <a:cs typeface="+mn-cs"/>
            </a:rPr>
            <a:t>AFFICHER TOUT</a:t>
          </a:r>
          <a:r>
            <a:rPr lang="fr-FR" sz="1100" i="0" baseline="0">
              <a:solidFill>
                <a:schemeClr val="bg1"/>
              </a:solidFill>
              <a:latin typeface="+mn-lt"/>
              <a:ea typeface="+mn-ea"/>
              <a:cs typeface="+mn-cs"/>
            </a:rPr>
            <a:t>.</a:t>
          </a:r>
          <a:endParaRPr lang="fr-FR" sz="1100" i="0">
            <a:solidFill>
              <a:schemeClr val="bg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0</xdr:colOff>
      <xdr:row>0</xdr:row>
      <xdr:rowOff>133350</xdr:rowOff>
    </xdr:from>
    <xdr:to>
      <xdr:col>9</xdr:col>
      <xdr:colOff>0</xdr:colOff>
      <xdr:row>2</xdr:row>
      <xdr:rowOff>180975</xdr:rowOff>
    </xdr:to>
    <xdr:sp macro="" textlink="">
      <xdr:nvSpPr>
        <xdr:cNvPr id="4" name="ZoneTexte 3"/>
        <xdr:cNvSpPr txBox="1"/>
      </xdr:nvSpPr>
      <xdr:spPr>
        <a:xfrm>
          <a:off x="762000" y="514350"/>
          <a:ext cx="6096000" cy="447675"/>
        </a:xfrm>
        <a:prstGeom prst="rect">
          <a:avLst/>
        </a:prstGeom>
        <a:solidFill>
          <a:schemeClr val="bg1">
            <a:lumMod val="50000"/>
          </a:schemeClr>
        </a:solidFill>
        <a:ln>
          <a:solidFill>
            <a:schemeClr val="tx1"/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 u="sng">
              <a:solidFill>
                <a:schemeClr val="bg1"/>
              </a:solidFill>
            </a:rPr>
            <a:t>PROCEDURE</a:t>
          </a:r>
        </a:p>
      </xdr:txBody>
    </xdr:sp>
    <xdr:clientData/>
  </xdr:twoCellAnchor>
  <xdr:twoCellAnchor editAs="oneCell">
    <xdr:from>
      <xdr:col>1</xdr:col>
      <xdr:colOff>66675</xdr:colOff>
      <xdr:row>19</xdr:row>
      <xdr:rowOff>123825</xdr:rowOff>
    </xdr:from>
    <xdr:to>
      <xdr:col>2</xdr:col>
      <xdr:colOff>752475</xdr:colOff>
      <xdr:row>22</xdr:row>
      <xdr:rowOff>9525</xdr:rowOff>
    </xdr:to>
    <xdr:pic macro="[0]!ONGLET_benevoles">
      <xdr:nvPicPr>
        <xdr:cNvPr id="13316" name="Image 8" descr="nouveau bénévole.pn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28675" y="3762375"/>
          <a:ext cx="144780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38100</xdr:colOff>
      <xdr:row>19</xdr:row>
      <xdr:rowOff>123825</xdr:rowOff>
    </xdr:from>
    <xdr:to>
      <xdr:col>4</xdr:col>
      <xdr:colOff>714375</xdr:colOff>
      <xdr:row>22</xdr:row>
      <xdr:rowOff>9525</xdr:rowOff>
    </xdr:to>
    <xdr:pic macro="[0]!ONGLET_notedefrais">
      <xdr:nvPicPr>
        <xdr:cNvPr id="13317" name="Image 9" descr="nouvelle NdF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324100" y="3762375"/>
          <a:ext cx="143827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9525</xdr:colOff>
      <xdr:row>19</xdr:row>
      <xdr:rowOff>123825</xdr:rowOff>
    </xdr:from>
    <xdr:to>
      <xdr:col>6</xdr:col>
      <xdr:colOff>685800</xdr:colOff>
      <xdr:row>22</xdr:row>
      <xdr:rowOff>9525</xdr:rowOff>
    </xdr:to>
    <xdr:pic macro="[0]!ONGLET_facture">
      <xdr:nvPicPr>
        <xdr:cNvPr id="13318" name="Image 10" descr="edition facture.pn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3819525" y="3762375"/>
          <a:ext cx="143827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9525</xdr:colOff>
      <xdr:row>19</xdr:row>
      <xdr:rowOff>123825</xdr:rowOff>
    </xdr:from>
    <xdr:to>
      <xdr:col>8</xdr:col>
      <xdr:colOff>685800</xdr:colOff>
      <xdr:row>22</xdr:row>
      <xdr:rowOff>9525</xdr:rowOff>
    </xdr:to>
    <xdr:pic macro="[0]!ONGLET_BDD">
      <xdr:nvPicPr>
        <xdr:cNvPr id="13319" name="Image 11" descr="consultation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5343525" y="3762375"/>
          <a:ext cx="143827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9</xdr:col>
      <xdr:colOff>152400</xdr:colOff>
      <xdr:row>2</xdr:row>
      <xdr:rowOff>180975</xdr:rowOff>
    </xdr:from>
    <xdr:to>
      <xdr:col>14</xdr:col>
      <xdr:colOff>428625</xdr:colOff>
      <xdr:row>23</xdr:row>
      <xdr:rowOff>0</xdr:rowOff>
    </xdr:to>
    <xdr:sp macro="" textlink="">
      <xdr:nvSpPr>
        <xdr:cNvPr id="13" name="ZoneTexte 12"/>
        <xdr:cNvSpPr txBox="1"/>
      </xdr:nvSpPr>
      <xdr:spPr>
        <a:xfrm>
          <a:off x="7010400" y="561975"/>
          <a:ext cx="3190875" cy="3848100"/>
        </a:xfrm>
        <a:prstGeom prst="rect">
          <a:avLst/>
        </a:prstGeom>
        <a:solidFill>
          <a:schemeClr val="bg1">
            <a:lumMod val="50000"/>
          </a:schemeClr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600" u="sng">
              <a:solidFill>
                <a:schemeClr val="bg1"/>
              </a:solidFill>
            </a:rPr>
            <a:t>Pour un nouveau</a:t>
          </a:r>
          <a:r>
            <a:rPr lang="fr-FR" sz="1600" u="sng" baseline="0">
              <a:solidFill>
                <a:schemeClr val="bg1"/>
              </a:solidFill>
            </a:rPr>
            <a:t> bénévole :</a:t>
          </a:r>
        </a:p>
        <a:p>
          <a:endParaRPr lang="fr-FR" sz="1100" baseline="0"/>
        </a:p>
        <a:p>
          <a:r>
            <a:rPr lang="fr-FR" sz="1100" baseline="0">
              <a:solidFill>
                <a:schemeClr val="bg1"/>
              </a:solidFill>
            </a:rPr>
            <a:t>1 - Cliquer sur le bouton "</a:t>
          </a:r>
          <a:r>
            <a:rPr lang="fr-FR" sz="1100" i="1" baseline="0">
              <a:solidFill>
                <a:schemeClr val="bg1"/>
              </a:solidFill>
            </a:rPr>
            <a:t>Nouveau Bénévole</a:t>
          </a:r>
          <a:r>
            <a:rPr lang="fr-FR" sz="1100" baseline="0">
              <a:solidFill>
                <a:schemeClr val="bg1"/>
              </a:solidFill>
            </a:rPr>
            <a:t>".</a:t>
          </a:r>
        </a:p>
        <a:p>
          <a:r>
            <a:rPr lang="fr-FR" sz="1100" baseline="0">
              <a:solidFill>
                <a:schemeClr val="bg1"/>
              </a:solidFill>
            </a:rPr>
            <a:t>2 - Se placer dans le formulaire de saisie, dans la </a:t>
          </a:r>
          <a:r>
            <a:rPr lang="fr-FR" sz="1100" i="1" baseline="0">
              <a:solidFill>
                <a:schemeClr val="bg1"/>
              </a:solidFill>
            </a:rPr>
            <a:t>cellule D9 </a:t>
          </a:r>
          <a:r>
            <a:rPr lang="fr-FR" sz="1100" baseline="0">
              <a:solidFill>
                <a:schemeClr val="bg1"/>
              </a:solidFill>
            </a:rPr>
            <a:t>(Nom)</a:t>
          </a:r>
        </a:p>
        <a:p>
          <a:r>
            <a:rPr lang="fr-FR" sz="1100" baseline="0">
              <a:solidFill>
                <a:schemeClr val="bg1"/>
              </a:solidFill>
            </a:rPr>
            <a:t>3 - Saisir le Nom (NOM Prénom).</a:t>
          </a:r>
        </a:p>
        <a:p>
          <a:r>
            <a:rPr lang="fr-FR" sz="1100" baseline="0">
              <a:solidFill>
                <a:schemeClr val="bg1"/>
              </a:solidFill>
            </a:rPr>
            <a:t>4 - Saisir l'Adresse.</a:t>
          </a:r>
        </a:p>
        <a:p>
          <a:r>
            <a:rPr lang="fr-FR" sz="1100" baseline="0">
              <a:solidFill>
                <a:schemeClr val="bg1"/>
              </a:solidFill>
            </a:rPr>
            <a:t>5 - Saisie le CP (08XXX).</a:t>
          </a:r>
        </a:p>
        <a:p>
          <a:r>
            <a:rPr lang="fr-FR" sz="1100" baseline="0">
              <a:solidFill>
                <a:schemeClr val="bg1"/>
              </a:solidFill>
            </a:rPr>
            <a:t>6 - Saisir la Ville (VILLE).</a:t>
          </a:r>
        </a:p>
        <a:p>
          <a:r>
            <a:rPr lang="fr-FR" sz="1100" baseline="0">
              <a:solidFill>
                <a:schemeClr val="bg1"/>
              </a:solidFill>
            </a:rPr>
            <a:t>7 - Cliquer sur Enregistrer.</a:t>
          </a:r>
        </a:p>
        <a:p>
          <a:endParaRPr lang="fr-FR" sz="1600" u="sng" baseline="0">
            <a:solidFill>
              <a:schemeClr val="bg1"/>
            </a:solidFill>
          </a:endParaRPr>
        </a:p>
        <a:p>
          <a:r>
            <a:rPr lang="fr-FR" sz="1600" u="sng" baseline="0">
              <a:solidFill>
                <a:schemeClr val="bg1"/>
              </a:solidFill>
            </a:rPr>
            <a:t>Pour supprimer ou Modifier :</a:t>
          </a:r>
        </a:p>
        <a:p>
          <a:endParaRPr lang="fr-FR" sz="1100" baseline="0">
            <a:solidFill>
              <a:schemeClr val="bg1"/>
            </a:solidFill>
          </a:endParaRPr>
        </a:p>
        <a:p>
          <a:r>
            <a:rPr lang="fr-FR" sz="1100">
              <a:solidFill>
                <a:schemeClr val="bg1"/>
              </a:solidFill>
            </a:rPr>
            <a:t>1 - Choisir</a:t>
          </a:r>
          <a:r>
            <a:rPr lang="fr-FR" sz="1100" baseline="0">
              <a:solidFill>
                <a:schemeClr val="bg1"/>
              </a:solidFill>
            </a:rPr>
            <a:t> le Bénévole concerné via la liste déroulante du formulaire de Modification.</a:t>
          </a:r>
        </a:p>
        <a:p>
          <a:r>
            <a:rPr lang="fr-FR" sz="1100" baseline="0">
              <a:solidFill>
                <a:schemeClr val="bg1"/>
              </a:solidFill>
            </a:rPr>
            <a:t>2 - Cliquer sur "</a:t>
          </a:r>
          <a:r>
            <a:rPr lang="fr-FR" sz="1100" i="1" baseline="0">
              <a:solidFill>
                <a:schemeClr val="bg1"/>
              </a:solidFill>
            </a:rPr>
            <a:t>Supprimer"</a:t>
          </a:r>
          <a:r>
            <a:rPr lang="fr-FR" sz="1100" baseline="0">
              <a:solidFill>
                <a:schemeClr val="bg1"/>
              </a:solidFill>
            </a:rPr>
            <a:t> pour le supprimer.</a:t>
          </a:r>
        </a:p>
        <a:p>
          <a:r>
            <a:rPr lang="fr-FR" sz="1100" baseline="0">
              <a:solidFill>
                <a:schemeClr val="bg1"/>
              </a:solidFill>
            </a:rPr>
            <a:t>3 - Pour le modifier, renseigner les champs à modifier  et cliquer sur "</a:t>
          </a:r>
          <a:r>
            <a:rPr lang="fr-FR" sz="1100" i="1" baseline="0">
              <a:solidFill>
                <a:schemeClr val="bg1"/>
              </a:solidFill>
            </a:rPr>
            <a:t>Modifier"</a:t>
          </a:r>
          <a:r>
            <a:rPr lang="fr-FR" sz="1100" baseline="0">
              <a:solidFill>
                <a:schemeClr val="bg1"/>
              </a:solidFill>
            </a:rPr>
            <a:t>.</a:t>
          </a:r>
        </a:p>
        <a:p>
          <a:r>
            <a:rPr lang="fr-FR" sz="1100" baseline="0">
              <a:solidFill>
                <a:schemeClr val="bg1"/>
              </a:solidFill>
            </a:rPr>
            <a:t>4 - Vous pouvez passer d'un bénévole à l'autre via les flèches "S</a:t>
          </a:r>
          <a:r>
            <a:rPr lang="fr-FR" sz="1100" i="1" baseline="0">
              <a:solidFill>
                <a:schemeClr val="bg1"/>
              </a:solidFill>
            </a:rPr>
            <a:t>uivant" </a:t>
          </a:r>
          <a:r>
            <a:rPr lang="fr-FR" sz="1100" baseline="0">
              <a:solidFill>
                <a:schemeClr val="bg1"/>
              </a:solidFill>
            </a:rPr>
            <a:t>ou </a:t>
          </a:r>
          <a:r>
            <a:rPr lang="fr-FR" sz="1100" i="1" baseline="0">
              <a:solidFill>
                <a:schemeClr val="bg1"/>
              </a:solidFill>
            </a:rPr>
            <a:t>"Précédant".</a:t>
          </a:r>
          <a:endParaRPr lang="fr-FR" sz="1100" i="1">
            <a:solidFill>
              <a:schemeClr val="bg1"/>
            </a:solidFill>
          </a:endParaRPr>
        </a:p>
      </xdr:txBody>
    </xdr:sp>
    <xdr:clientData/>
  </xdr:twoCellAnchor>
  <xdr:twoCellAnchor>
    <xdr:from>
      <xdr:col>9</xdr:col>
      <xdr:colOff>152400</xdr:colOff>
      <xdr:row>0</xdr:row>
      <xdr:rowOff>133350</xdr:rowOff>
    </xdr:from>
    <xdr:to>
      <xdr:col>14</xdr:col>
      <xdr:colOff>428625</xdr:colOff>
      <xdr:row>2</xdr:row>
      <xdr:rowOff>180975</xdr:rowOff>
    </xdr:to>
    <xdr:sp macro="" textlink="">
      <xdr:nvSpPr>
        <xdr:cNvPr id="14" name="ZoneTexte 13"/>
        <xdr:cNvSpPr txBox="1"/>
      </xdr:nvSpPr>
      <xdr:spPr>
        <a:xfrm>
          <a:off x="7010400" y="133350"/>
          <a:ext cx="3190875" cy="428625"/>
        </a:xfrm>
        <a:prstGeom prst="rect">
          <a:avLst/>
        </a:prstGeom>
        <a:solidFill>
          <a:schemeClr val="bg1">
            <a:lumMod val="50000"/>
          </a:schemeClr>
        </a:solidFill>
        <a:ln w="2857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u="sng">
              <a:solidFill>
                <a:schemeClr val="bg1"/>
              </a:solidFill>
            </a:rPr>
            <a:t>GESTION DES BENEVOLES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257175</xdr:colOff>
      <xdr:row>3</xdr:row>
      <xdr:rowOff>152400</xdr:rowOff>
    </xdr:from>
    <xdr:to>
      <xdr:col>6</xdr:col>
      <xdr:colOff>714375</xdr:colOff>
      <xdr:row>5</xdr:row>
      <xdr:rowOff>180975</xdr:rowOff>
    </xdr:to>
    <xdr:pic macro="[0]!ENREGISTREMENT_bénévoles">
      <xdr:nvPicPr>
        <xdr:cNvPr id="10242" name="Image 4" descr="enregistrer.pn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276725" y="352425"/>
          <a:ext cx="1438275" cy="447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257175</xdr:colOff>
      <xdr:row>8</xdr:row>
      <xdr:rowOff>0</xdr:rowOff>
    </xdr:from>
    <xdr:to>
      <xdr:col>6</xdr:col>
      <xdr:colOff>714375</xdr:colOff>
      <xdr:row>10</xdr:row>
      <xdr:rowOff>38100</xdr:rowOff>
    </xdr:to>
    <xdr:pic macro="[0]!ONGLET_notedefrais">
      <xdr:nvPicPr>
        <xdr:cNvPr id="10243" name="Image 7" descr="nouvelle NdF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276725" y="1257300"/>
          <a:ext cx="143827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257175</xdr:colOff>
      <xdr:row>10</xdr:row>
      <xdr:rowOff>38100</xdr:rowOff>
    </xdr:from>
    <xdr:to>
      <xdr:col>6</xdr:col>
      <xdr:colOff>714375</xdr:colOff>
      <xdr:row>12</xdr:row>
      <xdr:rowOff>76200</xdr:rowOff>
    </xdr:to>
    <xdr:pic macro="[0]!ONGLET_facture">
      <xdr:nvPicPr>
        <xdr:cNvPr id="10244" name="Image 8" descr="edition facture.pn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4276725" y="1714500"/>
          <a:ext cx="143827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257175</xdr:colOff>
      <xdr:row>5</xdr:row>
      <xdr:rowOff>180975</xdr:rowOff>
    </xdr:from>
    <xdr:to>
      <xdr:col>6</xdr:col>
      <xdr:colOff>714375</xdr:colOff>
      <xdr:row>8</xdr:row>
      <xdr:rowOff>0</xdr:rowOff>
    </xdr:to>
    <xdr:pic macro="[0]!ONGLET_BDD">
      <xdr:nvPicPr>
        <xdr:cNvPr id="10245" name="Image 9" descr="consultation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276725" y="800100"/>
          <a:ext cx="143827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981073</xdr:colOff>
      <xdr:row>15</xdr:row>
      <xdr:rowOff>95248</xdr:rowOff>
    </xdr:from>
    <xdr:to>
      <xdr:col>6</xdr:col>
      <xdr:colOff>714373</xdr:colOff>
      <xdr:row>17</xdr:row>
      <xdr:rowOff>47623</xdr:rowOff>
    </xdr:to>
    <xdr:sp macro="[0]!modification_fleche_suivant" textlink="">
      <xdr:nvSpPr>
        <xdr:cNvPr id="19" name="Flèche droite 18"/>
        <xdr:cNvSpPr/>
      </xdr:nvSpPr>
      <xdr:spPr>
        <a:xfrm>
          <a:off x="5000623" y="3171823"/>
          <a:ext cx="714375" cy="3714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/>
            <a:t>Suivant</a:t>
          </a:r>
        </a:p>
      </xdr:txBody>
    </xdr:sp>
    <xdr:clientData/>
  </xdr:twoCellAnchor>
  <xdr:twoCellAnchor>
    <xdr:from>
      <xdr:col>4</xdr:col>
      <xdr:colOff>333375</xdr:colOff>
      <xdr:row>15</xdr:row>
      <xdr:rowOff>95250</xdr:rowOff>
    </xdr:from>
    <xdr:to>
      <xdr:col>5</xdr:col>
      <xdr:colOff>704850</xdr:colOff>
      <xdr:row>17</xdr:row>
      <xdr:rowOff>47625</xdr:rowOff>
    </xdr:to>
    <xdr:sp macro="[0]!modification_fleche_précédant" textlink="">
      <xdr:nvSpPr>
        <xdr:cNvPr id="20" name="Flèche gauche 19"/>
        <xdr:cNvSpPr/>
      </xdr:nvSpPr>
      <xdr:spPr>
        <a:xfrm>
          <a:off x="4000500" y="3171825"/>
          <a:ext cx="723900" cy="3714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/>
            <a:t>Précédant</a:t>
          </a:r>
        </a:p>
      </xdr:txBody>
    </xdr:sp>
    <xdr:clientData/>
  </xdr:twoCellAnchor>
  <xdr:twoCellAnchor editAs="oneCell">
    <xdr:from>
      <xdr:col>3</xdr:col>
      <xdr:colOff>76200</xdr:colOff>
      <xdr:row>24</xdr:row>
      <xdr:rowOff>76200</xdr:rowOff>
    </xdr:from>
    <xdr:to>
      <xdr:col>3</xdr:col>
      <xdr:colOff>1514475</xdr:colOff>
      <xdr:row>26</xdr:row>
      <xdr:rowOff>95250</xdr:rowOff>
    </xdr:to>
    <xdr:pic macro="[0]!BENEVOLES_suppression">
      <xdr:nvPicPr>
        <xdr:cNvPr id="10248" name="Image 20" descr="supprimer.png"/>
        <xdr:cNvPicPr preferRelativeResize="0">
          <a:picLocks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2019300" y="4667250"/>
          <a:ext cx="1438275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1676400</xdr:colOff>
      <xdr:row>24</xdr:row>
      <xdr:rowOff>66675</xdr:rowOff>
    </xdr:from>
    <xdr:to>
      <xdr:col>6</xdr:col>
      <xdr:colOff>57150</xdr:colOff>
      <xdr:row>26</xdr:row>
      <xdr:rowOff>85725</xdr:rowOff>
    </xdr:to>
    <xdr:pic macro="[0]!BENEVOLES_modif">
      <xdr:nvPicPr>
        <xdr:cNvPr id="10249" name="Image 22" descr="modifier.png"/>
        <xdr:cNvPicPr preferRelativeResize="0">
          <a:picLocks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619500" y="4657725"/>
          <a:ext cx="1438275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285750</xdr:colOff>
      <xdr:row>7</xdr:row>
      <xdr:rowOff>133350</xdr:rowOff>
    </xdr:from>
    <xdr:to>
      <xdr:col>6</xdr:col>
      <xdr:colOff>742950</xdr:colOff>
      <xdr:row>9</xdr:row>
      <xdr:rowOff>161925</xdr:rowOff>
    </xdr:to>
    <xdr:pic macro="[0]!ENREGISTREMENT_notedefrais">
      <xdr:nvPicPr>
        <xdr:cNvPr id="7171" name="Image 5" descr="enregistrer.pn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05300" y="1123950"/>
          <a:ext cx="1438275" cy="447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285750</xdr:colOff>
      <xdr:row>14</xdr:row>
      <xdr:rowOff>28575</xdr:rowOff>
    </xdr:from>
    <xdr:to>
      <xdr:col>6</xdr:col>
      <xdr:colOff>742950</xdr:colOff>
      <xdr:row>16</xdr:row>
      <xdr:rowOff>66675</xdr:rowOff>
    </xdr:to>
    <xdr:pic macro="[0]!ONGLET_facture">
      <xdr:nvPicPr>
        <xdr:cNvPr id="7172" name="Image 7" descr="edition facture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305300" y="2486025"/>
          <a:ext cx="143827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285750</xdr:colOff>
      <xdr:row>9</xdr:row>
      <xdr:rowOff>161925</xdr:rowOff>
    </xdr:from>
    <xdr:to>
      <xdr:col>6</xdr:col>
      <xdr:colOff>742950</xdr:colOff>
      <xdr:row>11</xdr:row>
      <xdr:rowOff>200025</xdr:rowOff>
    </xdr:to>
    <xdr:pic macro="[0]!ONGLET_BDD">
      <xdr:nvPicPr>
        <xdr:cNvPr id="7173" name="Image 8" descr="consultation.pn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4305300" y="1571625"/>
          <a:ext cx="143827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285750</xdr:colOff>
      <xdr:row>11</xdr:row>
      <xdr:rowOff>200025</xdr:rowOff>
    </xdr:from>
    <xdr:to>
      <xdr:col>6</xdr:col>
      <xdr:colOff>742950</xdr:colOff>
      <xdr:row>14</xdr:row>
      <xdr:rowOff>28575</xdr:rowOff>
    </xdr:to>
    <xdr:pic macro="[0]!ONGLET_benevoles">
      <xdr:nvPicPr>
        <xdr:cNvPr id="7174" name="Image 9" descr="nouveau bénévol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305300" y="2028825"/>
          <a:ext cx="143827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2</xdr:row>
      <xdr:rowOff>28575</xdr:rowOff>
    </xdr:from>
    <xdr:to>
      <xdr:col>1</xdr:col>
      <xdr:colOff>781050</xdr:colOff>
      <xdr:row>7</xdr:row>
      <xdr:rowOff>38100</xdr:rowOff>
    </xdr:to>
    <xdr:pic>
      <xdr:nvPicPr>
        <xdr:cNvPr id="2056" name="Image 2" descr="Logo_ADMR_JP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485775"/>
          <a:ext cx="1447800" cy="971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571502</xdr:colOff>
      <xdr:row>7</xdr:row>
      <xdr:rowOff>161925</xdr:rowOff>
    </xdr:from>
    <xdr:to>
      <xdr:col>3</xdr:col>
      <xdr:colOff>1</xdr:colOff>
      <xdr:row>9</xdr:row>
      <xdr:rowOff>47625</xdr:rowOff>
    </xdr:to>
    <xdr:sp macro="" textlink="">
      <xdr:nvSpPr>
        <xdr:cNvPr id="3" name="ZoneTexte 2"/>
        <xdr:cNvSpPr txBox="1"/>
      </xdr:nvSpPr>
      <xdr:spPr>
        <a:xfrm>
          <a:off x="3057527" y="1571625"/>
          <a:ext cx="733424" cy="276225"/>
        </a:xfrm>
        <a:prstGeom prst="rect">
          <a:avLst/>
        </a:prstGeom>
        <a:solidFill>
          <a:schemeClr val="lt1"/>
        </a:solidFill>
        <a:ln w="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Adresse :</a:t>
          </a:r>
        </a:p>
      </xdr:txBody>
    </xdr:sp>
    <xdr:clientData/>
  </xdr:twoCellAnchor>
  <xdr:twoCellAnchor editAs="oneCell">
    <xdr:from>
      <xdr:col>6</xdr:col>
      <xdr:colOff>257175</xdr:colOff>
      <xdr:row>9</xdr:row>
      <xdr:rowOff>152400</xdr:rowOff>
    </xdr:from>
    <xdr:to>
      <xdr:col>8</xdr:col>
      <xdr:colOff>171450</xdr:colOff>
      <xdr:row>12</xdr:row>
      <xdr:rowOff>38100</xdr:rowOff>
    </xdr:to>
    <xdr:pic macro="[0]!imprimer">
      <xdr:nvPicPr>
        <xdr:cNvPr id="2058" name="Image 6" descr="imprimer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257925" y="1952625"/>
          <a:ext cx="143827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609600</xdr:colOff>
      <xdr:row>9</xdr:row>
      <xdr:rowOff>133350</xdr:rowOff>
    </xdr:from>
    <xdr:to>
      <xdr:col>10</xdr:col>
      <xdr:colOff>523875</xdr:colOff>
      <xdr:row>12</xdr:row>
      <xdr:rowOff>19050</xdr:rowOff>
    </xdr:to>
    <xdr:pic macro="[0]!ONGLET_notedefrais">
      <xdr:nvPicPr>
        <xdr:cNvPr id="2059" name="Image 9" descr="nouvelle NdF.pn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134350" y="1933575"/>
          <a:ext cx="143827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590550</xdr:colOff>
      <xdr:row>7</xdr:row>
      <xdr:rowOff>28575</xdr:rowOff>
    </xdr:from>
    <xdr:to>
      <xdr:col>10</xdr:col>
      <xdr:colOff>504825</xdr:colOff>
      <xdr:row>9</xdr:row>
      <xdr:rowOff>104775</xdr:rowOff>
    </xdr:to>
    <xdr:pic macro="[0]!BDD_copie_FACTURE">
      <xdr:nvPicPr>
        <xdr:cNvPr id="2060" name="Image 10" descr="chercher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115300" y="1447800"/>
          <a:ext cx="143827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609600</xdr:colOff>
      <xdr:row>12</xdr:row>
      <xdr:rowOff>47625</xdr:rowOff>
    </xdr:from>
    <xdr:to>
      <xdr:col>10</xdr:col>
      <xdr:colOff>523875</xdr:colOff>
      <xdr:row>14</xdr:row>
      <xdr:rowOff>123825</xdr:rowOff>
    </xdr:to>
    <xdr:pic macro="[0]!ONGLET_benevoles">
      <xdr:nvPicPr>
        <xdr:cNvPr id="2061" name="Image 11" descr="nouveau bénévole.png"/>
        <xdr:cNvPicPr>
          <a:picLocks noChangeAspect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134350" y="2419350"/>
          <a:ext cx="143827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276225</xdr:colOff>
      <xdr:row>12</xdr:row>
      <xdr:rowOff>57150</xdr:rowOff>
    </xdr:from>
    <xdr:to>
      <xdr:col>8</xdr:col>
      <xdr:colOff>190500</xdr:colOff>
      <xdr:row>14</xdr:row>
      <xdr:rowOff>133350</xdr:rowOff>
    </xdr:to>
    <xdr:pic macro="[0]!FACTURE_vidage_tableau">
      <xdr:nvPicPr>
        <xdr:cNvPr id="2062" name="Image 7" descr="vidage tableau.pn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6276975" y="2428875"/>
          <a:ext cx="143827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247650</xdr:colOff>
      <xdr:row>22</xdr:row>
      <xdr:rowOff>9525</xdr:rowOff>
    </xdr:from>
    <xdr:to>
      <xdr:col>17</xdr:col>
      <xdr:colOff>142875</xdr:colOff>
      <xdr:row>29</xdr:row>
      <xdr:rowOff>28575</xdr:rowOff>
    </xdr:to>
    <xdr:sp macro="" textlink="">
      <xdr:nvSpPr>
        <xdr:cNvPr id="2069" name="Text Box 21"/>
        <xdr:cNvSpPr txBox="1">
          <a:spLocks noChangeArrowheads="1"/>
        </xdr:cNvSpPr>
      </xdr:nvSpPr>
      <xdr:spPr bwMode="auto">
        <a:xfrm>
          <a:off x="7010400" y="4305300"/>
          <a:ext cx="7515225" cy="13525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Procédure événementielle pour la cellule FACTURE_période (voir le code dans le module de cette feuille)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Associer une macro à ton combobox (Voir dans le module B64Filtre)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104775</xdr:colOff>
      <xdr:row>0</xdr:row>
      <xdr:rowOff>104775</xdr:rowOff>
    </xdr:from>
    <xdr:to>
      <xdr:col>9</xdr:col>
      <xdr:colOff>704850</xdr:colOff>
      <xdr:row>3</xdr:row>
      <xdr:rowOff>76200</xdr:rowOff>
    </xdr:to>
    <xdr:pic macro="[0]!ONGLET_accueil">
      <xdr:nvPicPr>
        <xdr:cNvPr id="14337" name="Image 4" descr="accueil.pn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877300" y="104775"/>
          <a:ext cx="600075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1238250</xdr:colOff>
      <xdr:row>0</xdr:row>
      <xdr:rowOff>190500</xdr:rowOff>
    </xdr:from>
    <xdr:to>
      <xdr:col>3</xdr:col>
      <xdr:colOff>133350</xdr:colOff>
      <xdr:row>3</xdr:row>
      <xdr:rowOff>19050</xdr:rowOff>
    </xdr:to>
    <xdr:pic macro="[0]!AfficheTout">
      <xdr:nvPicPr>
        <xdr:cNvPr id="14338" name="Image 2" descr="afficher tout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752600" y="190500"/>
          <a:ext cx="143827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390525</xdr:colOff>
      <xdr:row>0</xdr:row>
      <xdr:rowOff>180975</xdr:rowOff>
    </xdr:from>
    <xdr:to>
      <xdr:col>8</xdr:col>
      <xdr:colOff>523875</xdr:colOff>
      <xdr:row>3</xdr:row>
      <xdr:rowOff>9525</xdr:rowOff>
    </xdr:to>
    <xdr:pic macro="[0]!BDD_copie_FACTURE">
      <xdr:nvPicPr>
        <xdr:cNvPr id="14339" name="Image 3" descr="copie infos.pn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7096125" y="180975"/>
          <a:ext cx="143827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8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filtrer-en-fonction-d-une-liste-deroulante-t34080.html" TargetMode="External"/><Relationship Id="rId4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>
    <tabColor rgb="FFFF0000"/>
  </sheetPr>
  <dimension ref="B2:N24"/>
  <sheetViews>
    <sheetView showGridLines="0" tabSelected="1" zoomScaleNormal="100" workbookViewId="0"/>
  </sheetViews>
  <sheetFormatPr baseColWidth="10" defaultRowHeight="15"/>
  <cols>
    <col min="12" max="12" width="3.28515625" customWidth="1"/>
    <col min="13" max="13" width="14.28515625" customWidth="1"/>
    <col min="14" max="14" width="3.28515625" customWidth="1"/>
  </cols>
  <sheetData>
    <row r="2" spans="10:14">
      <c r="L2" s="64"/>
      <c r="M2" s="64"/>
      <c r="N2" s="64"/>
    </row>
    <row r="3" spans="10:14">
      <c r="L3" s="64"/>
      <c r="M3" s="64"/>
      <c r="N3" s="64"/>
    </row>
    <row r="4" spans="10:14">
      <c r="L4" s="64"/>
      <c r="M4" s="64"/>
      <c r="N4" s="64"/>
    </row>
    <row r="5" spans="10:14">
      <c r="L5" s="64"/>
      <c r="M5" s="64"/>
      <c r="N5" s="64"/>
    </row>
    <row r="6" spans="10:14">
      <c r="L6" s="64"/>
      <c r="M6" s="64"/>
      <c r="N6" s="64"/>
    </row>
    <row r="7" spans="10:14">
      <c r="L7" s="64"/>
      <c r="M7" s="64"/>
      <c r="N7" s="64"/>
    </row>
    <row r="8" spans="10:14">
      <c r="L8" s="64"/>
      <c r="M8" s="64"/>
      <c r="N8" s="64"/>
    </row>
    <row r="9" spans="10:14">
      <c r="L9" s="64"/>
      <c r="M9" s="64"/>
      <c r="N9" s="64"/>
    </row>
    <row r="10" spans="10:14">
      <c r="J10" s="46"/>
      <c r="K10" s="46"/>
      <c r="L10" s="46"/>
      <c r="M10" s="46"/>
      <c r="N10" s="2"/>
    </row>
    <row r="11" spans="10:14">
      <c r="J11" s="46"/>
      <c r="K11" s="46"/>
      <c r="L11" s="46"/>
      <c r="M11" s="46"/>
      <c r="N11" s="2"/>
    </row>
    <row r="17" spans="2:9" ht="15.75" thickBot="1"/>
    <row r="18" spans="2:9" ht="15.75" thickTop="1">
      <c r="B18" s="120" t="s">
        <v>73</v>
      </c>
      <c r="C18" s="121"/>
      <c r="D18" s="121"/>
      <c r="E18" s="121"/>
      <c r="F18" s="121"/>
      <c r="G18" s="121"/>
      <c r="H18" s="121"/>
      <c r="I18" s="122"/>
    </row>
    <row r="19" spans="2:9">
      <c r="B19" s="123"/>
      <c r="C19" s="124"/>
      <c r="D19" s="124"/>
      <c r="E19" s="124"/>
      <c r="F19" s="124"/>
      <c r="G19" s="124"/>
      <c r="H19" s="124"/>
      <c r="I19" s="125"/>
    </row>
    <row r="20" spans="2:9">
      <c r="B20" s="59"/>
      <c r="C20" s="47"/>
      <c r="D20" s="47"/>
      <c r="E20" s="47"/>
      <c r="F20" s="47"/>
      <c r="G20" s="47"/>
      <c r="H20" s="47"/>
      <c r="I20" s="60"/>
    </row>
    <row r="21" spans="2:9">
      <c r="B21" s="59"/>
      <c r="C21" s="47"/>
      <c r="D21" s="47"/>
      <c r="E21" s="47"/>
      <c r="F21" s="47"/>
      <c r="G21" s="47"/>
      <c r="H21" s="47"/>
      <c r="I21" s="60"/>
    </row>
    <row r="22" spans="2:9">
      <c r="B22" s="59"/>
      <c r="C22" s="47"/>
      <c r="D22" s="47"/>
      <c r="E22" s="47"/>
      <c r="F22" s="47"/>
      <c r="G22" s="47"/>
      <c r="H22" s="47"/>
      <c r="I22" s="60"/>
    </row>
    <row r="23" spans="2:9" ht="15.75" thickBot="1">
      <c r="B23" s="61"/>
      <c r="C23" s="62"/>
      <c r="D23" s="62"/>
      <c r="E23" s="62"/>
      <c r="F23" s="62"/>
      <c r="G23" s="62"/>
      <c r="H23" s="62"/>
      <c r="I23" s="63"/>
    </row>
    <row r="24" spans="2:9" ht="15.75" thickTop="1"/>
  </sheetData>
  <mergeCells count="1">
    <mergeCell ref="B18:I19"/>
  </mergeCells>
  <phoneticPr fontId="16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>
    <tabColor rgb="FF0000CC"/>
  </sheetPr>
  <dimension ref="A1:L29"/>
  <sheetViews>
    <sheetView topLeftCell="A3" workbookViewId="0">
      <selection activeCell="E21" sqref="E21:F21"/>
    </sheetView>
  </sheetViews>
  <sheetFormatPr baseColWidth="10" defaultRowHeight="15"/>
  <cols>
    <col min="2" max="2" width="4.42578125" customWidth="1"/>
    <col min="3" max="3" width="13.28515625" bestFit="1" customWidth="1"/>
    <col min="4" max="4" width="25.85546875" bestFit="1" customWidth="1"/>
    <col min="5" max="5" width="5.28515625" customWidth="1"/>
    <col min="6" max="7" width="14.7109375" customWidth="1"/>
    <col min="8" max="8" width="17.7109375" style="12" bestFit="1" customWidth="1"/>
  </cols>
  <sheetData>
    <row r="1" spans="1:12" hidden="1">
      <c r="A1" t="s">
        <v>46</v>
      </c>
      <c r="B1" t="s">
        <v>0</v>
      </c>
      <c r="C1" t="s">
        <v>47</v>
      </c>
      <c r="D1" t="s">
        <v>48</v>
      </c>
      <c r="E1" t="s">
        <v>49</v>
      </c>
      <c r="F1" s="12"/>
      <c r="G1" t="s">
        <v>46</v>
      </c>
      <c r="H1" t="s">
        <v>0</v>
      </c>
      <c r="I1" t="s">
        <v>47</v>
      </c>
      <c r="J1" t="s">
        <v>48</v>
      </c>
      <c r="K1" t="s">
        <v>49</v>
      </c>
    </row>
    <row r="2" spans="1:12" s="4" customFormat="1" hidden="1">
      <c r="A2" s="95">
        <f ca="1">MAX(ADRESSES!A:A)+1</f>
        <v>11</v>
      </c>
      <c r="B2" s="95" t="str">
        <f>D9&amp;""</f>
        <v/>
      </c>
      <c r="C2" s="95" t="str">
        <f>D10&amp;""</f>
        <v/>
      </c>
      <c r="D2" s="96" t="str">
        <f>IF(ISBLANK(D11),"",D11)</f>
        <v/>
      </c>
      <c r="E2" s="95" t="str">
        <f>D12&amp;""</f>
        <v/>
      </c>
      <c r="F2" s="97"/>
      <c r="G2" s="95">
        <f ca="1">INDEX(ADRESSES!A:A,param_no_ligne_add+1)</f>
        <v>4</v>
      </c>
      <c r="H2" s="95" t="str">
        <f ca="1">IF(modif_nom="",D21,modif_nom)</f>
        <v>Catherine</v>
      </c>
      <c r="I2" s="95" t="str">
        <f ca="1">IF(modif_adresse="",D22,modif_adresse)</f>
        <v>3 place du forum</v>
      </c>
      <c r="J2" s="105">
        <f ca="1">IF(modif_cp="",D23,modif_cp)</f>
        <v>51100</v>
      </c>
      <c r="K2" s="95" t="str">
        <f ca="1">IF(modif_ville="",D24,modif_ville)</f>
        <v>REIMS</v>
      </c>
    </row>
    <row r="3" spans="1:12" s="4" customFormat="1" ht="15.75" thickBot="1">
      <c r="D3" s="16"/>
      <c r="F3" s="13"/>
      <c r="I3" s="10"/>
      <c r="J3" s="41"/>
    </row>
    <row r="4" spans="1:12" ht="15.75" thickBot="1">
      <c r="B4" s="88"/>
      <c r="C4" s="72"/>
      <c r="D4" s="72"/>
      <c r="E4" s="72"/>
      <c r="F4" s="72"/>
      <c r="G4" s="73"/>
    </row>
    <row r="5" spans="1:12" ht="17.25" thickTop="1" thickBot="1">
      <c r="B5" s="89"/>
      <c r="C5" s="128" t="s">
        <v>76</v>
      </c>
      <c r="D5" s="129"/>
      <c r="E5" s="67"/>
      <c r="F5" s="58"/>
      <c r="G5" s="74"/>
    </row>
    <row r="6" spans="1:12" ht="17.25" thickTop="1" thickBot="1">
      <c r="B6" s="66"/>
      <c r="C6" s="129"/>
      <c r="D6" s="129"/>
      <c r="E6" s="67"/>
      <c r="F6" s="58"/>
      <c r="G6" s="74"/>
    </row>
    <row r="7" spans="1:12" ht="16.5" thickTop="1" thickBot="1">
      <c r="B7" s="68"/>
      <c r="C7" s="129"/>
      <c r="D7" s="129"/>
      <c r="E7" s="58"/>
      <c r="F7" s="58"/>
      <c r="G7" s="74"/>
    </row>
    <row r="8" spans="1:12" ht="16.5" thickTop="1" thickBot="1">
      <c r="B8" s="68"/>
      <c r="C8" s="58"/>
      <c r="D8" s="58"/>
      <c r="E8" s="58"/>
      <c r="F8" s="58"/>
      <c r="G8" s="74"/>
    </row>
    <row r="9" spans="1:12" ht="16.5" thickTop="1" thickBot="1">
      <c r="B9" s="68"/>
      <c r="C9" s="69" t="s">
        <v>0</v>
      </c>
      <c r="D9" s="103"/>
      <c r="E9" s="58"/>
      <c r="F9" s="58"/>
      <c r="G9" s="74"/>
    </row>
    <row r="10" spans="1:12" ht="16.5" thickTop="1" thickBot="1">
      <c r="B10" s="68"/>
      <c r="C10" s="69" t="s">
        <v>47</v>
      </c>
      <c r="D10" s="103"/>
      <c r="E10" s="58"/>
      <c r="F10" s="58"/>
      <c r="G10" s="74"/>
    </row>
    <row r="11" spans="1:12" ht="16.5" thickTop="1" thickBot="1">
      <c r="B11" s="68"/>
      <c r="C11" s="69" t="s">
        <v>48</v>
      </c>
      <c r="D11" s="104"/>
      <c r="E11" s="58"/>
      <c r="F11" s="58"/>
      <c r="G11" s="74"/>
      <c r="H11" s="84"/>
    </row>
    <row r="12" spans="1:12" ht="16.5" thickTop="1" thickBot="1">
      <c r="B12" s="68"/>
      <c r="C12" s="69" t="s">
        <v>49</v>
      </c>
      <c r="D12" s="103"/>
      <c r="E12" s="58"/>
      <c r="F12" s="58"/>
      <c r="G12" s="74"/>
      <c r="H12" s="84"/>
    </row>
    <row r="13" spans="1:12" ht="16.5" thickTop="1" thickBot="1">
      <c r="B13" s="70"/>
      <c r="C13" s="86"/>
      <c r="D13" s="87"/>
      <c r="E13" s="71"/>
      <c r="F13" s="71"/>
      <c r="G13" s="75"/>
      <c r="H13" s="84"/>
    </row>
    <row r="14" spans="1:12">
      <c r="B14" s="46"/>
      <c r="C14" s="83"/>
      <c r="D14" s="85"/>
      <c r="E14" s="46"/>
      <c r="F14" s="46"/>
      <c r="G14" s="46"/>
      <c r="H14" s="84"/>
      <c r="I14" s="46"/>
      <c r="J14" s="46"/>
      <c r="K14" s="46"/>
      <c r="L14" s="46"/>
    </row>
    <row r="15" spans="1:12" ht="15.75" thickBot="1">
      <c r="B15" s="46"/>
      <c r="C15" s="46"/>
      <c r="D15" s="46"/>
      <c r="E15" s="46"/>
      <c r="F15" s="46"/>
      <c r="G15" s="46"/>
      <c r="H15" s="84"/>
      <c r="I15" s="46"/>
      <c r="J15" s="46"/>
      <c r="K15" s="46"/>
      <c r="L15" s="46"/>
    </row>
    <row r="16" spans="1:12" ht="15.75" thickBot="1">
      <c r="B16" s="88"/>
      <c r="C16" s="72"/>
      <c r="D16" s="72"/>
      <c r="E16" s="72"/>
      <c r="F16" s="72"/>
      <c r="G16" s="73"/>
      <c r="H16" s="84"/>
      <c r="I16" s="46"/>
      <c r="J16" s="46"/>
      <c r="K16" s="46"/>
      <c r="L16" s="46"/>
    </row>
    <row r="17" spans="2:12" ht="17.25" thickTop="1" thickBot="1">
      <c r="B17" s="89"/>
      <c r="C17" s="128" t="s">
        <v>84</v>
      </c>
      <c r="D17" s="129"/>
      <c r="E17" s="67"/>
      <c r="F17" s="58"/>
      <c r="G17" s="74"/>
      <c r="I17" s="46"/>
      <c r="J17" s="46"/>
      <c r="K17" s="46"/>
      <c r="L17" s="46"/>
    </row>
    <row r="18" spans="2:12" ht="17.25" thickTop="1" thickBot="1">
      <c r="B18" s="66"/>
      <c r="C18" s="129"/>
      <c r="D18" s="129"/>
      <c r="E18" s="67"/>
      <c r="F18" s="58"/>
      <c r="G18" s="74"/>
    </row>
    <row r="19" spans="2:12" ht="16.5" thickTop="1" thickBot="1">
      <c r="B19" s="68"/>
      <c r="C19" s="129"/>
      <c r="D19" s="129"/>
      <c r="E19" s="58"/>
      <c r="F19" s="58"/>
      <c r="G19" s="74"/>
    </row>
    <row r="20" spans="2:12" ht="16.5" thickTop="1" thickBot="1">
      <c r="B20" s="68"/>
      <c r="C20" s="58"/>
      <c r="D20" s="58"/>
      <c r="E20" s="58"/>
      <c r="F20" s="58"/>
      <c r="G20" s="74"/>
    </row>
    <row r="21" spans="2:12" ht="16.5" thickTop="1" thickBot="1">
      <c r="B21" s="68"/>
      <c r="C21" s="69" t="s">
        <v>0</v>
      </c>
      <c r="D21" s="101" t="str">
        <f ca="1">IF(param_no_ligne_add=0,"",INDEX(ADRESSES_nom,param_no_ligne_add))</f>
        <v>Catherine</v>
      </c>
      <c r="E21" s="126"/>
      <c r="F21" s="127"/>
      <c r="G21" s="74"/>
    </row>
    <row r="22" spans="2:12" ht="16.5" thickTop="1" thickBot="1">
      <c r="B22" s="68"/>
      <c r="C22" s="69" t="s">
        <v>47</v>
      </c>
      <c r="D22" s="101" t="str">
        <f ca="1">IF(param_no_ligne_add=0,"",INDEX(ADRESSES_adresses,param_no_ligne_add))</f>
        <v>3 place du forum</v>
      </c>
      <c r="E22" s="126"/>
      <c r="F22" s="127"/>
      <c r="G22" s="74"/>
    </row>
    <row r="23" spans="2:12" ht="16.5" thickTop="1" thickBot="1">
      <c r="B23" s="68"/>
      <c r="C23" s="69" t="s">
        <v>48</v>
      </c>
      <c r="D23" s="107">
        <f ca="1">IF(param_no_ligne_add=0,"",INDEX(ADRESSES_cp,param_no_ligne_add))</f>
        <v>51100</v>
      </c>
      <c r="E23" s="130"/>
      <c r="F23" s="131"/>
      <c r="G23" s="74"/>
    </row>
    <row r="24" spans="2:12" ht="16.5" thickTop="1" thickBot="1">
      <c r="B24" s="68"/>
      <c r="C24" s="69" t="s">
        <v>49</v>
      </c>
      <c r="D24" s="101" t="str">
        <f ca="1">IF(param_no_ligne_add=0,"",INDEX(ADRESSES_ville,param_no_ligne_add))</f>
        <v>REIMS</v>
      </c>
      <c r="E24" s="126"/>
      <c r="F24" s="127"/>
      <c r="G24" s="74"/>
    </row>
    <row r="25" spans="2:12" ht="15.75" thickTop="1">
      <c r="B25" s="68"/>
      <c r="C25" s="69"/>
      <c r="D25" s="106"/>
      <c r="E25" s="58"/>
      <c r="F25" s="58"/>
      <c r="G25" s="74"/>
    </row>
    <row r="26" spans="2:12">
      <c r="B26" s="68"/>
      <c r="C26" s="58"/>
      <c r="D26" s="58"/>
      <c r="E26" s="58"/>
      <c r="F26" s="58"/>
      <c r="G26" s="74"/>
    </row>
    <row r="27" spans="2:12" ht="15.75" thickBot="1">
      <c r="B27" s="70"/>
      <c r="C27" s="71"/>
      <c r="D27" s="71"/>
      <c r="E27" s="71"/>
      <c r="F27" s="71"/>
      <c r="G27" s="75"/>
    </row>
    <row r="28" spans="2:12">
      <c r="B28" s="46"/>
      <c r="C28" s="46"/>
      <c r="D28" s="46"/>
      <c r="E28" s="46"/>
      <c r="F28" s="46"/>
      <c r="G28" s="46"/>
    </row>
    <row r="29" spans="2:12">
      <c r="B29" s="46"/>
      <c r="C29" s="46"/>
      <c r="D29" s="46"/>
      <c r="E29" s="46"/>
      <c r="F29" s="46"/>
      <c r="G29" s="46"/>
    </row>
  </sheetData>
  <sheetCalcPr fullCalcOnLoad="1"/>
  <sheetProtection selectLockedCells="1"/>
  <mergeCells count="6">
    <mergeCell ref="E24:F24"/>
    <mergeCell ref="C5:D7"/>
    <mergeCell ref="C17:D19"/>
    <mergeCell ref="E21:F21"/>
    <mergeCell ref="E22:F22"/>
    <mergeCell ref="E23:F23"/>
  </mergeCells>
  <phoneticPr fontId="16" type="noConversion"/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rgb="FF7030A0"/>
  </sheetPr>
  <dimension ref="A1:J17"/>
  <sheetViews>
    <sheetView showGridLines="0" topLeftCell="A3" workbookViewId="0">
      <selection activeCell="D12" sqref="D12"/>
    </sheetView>
  </sheetViews>
  <sheetFormatPr baseColWidth="10" defaultRowHeight="15"/>
  <cols>
    <col min="2" max="2" width="4.42578125" customWidth="1"/>
    <col min="3" max="3" width="13.28515625" bestFit="1" customWidth="1"/>
    <col min="4" max="4" width="25.85546875" bestFit="1" customWidth="1"/>
    <col min="5" max="5" width="5.28515625" customWidth="1"/>
    <col min="6" max="7" width="14.7109375" customWidth="1"/>
    <col min="8" max="8" width="17.7109375" style="12" bestFit="1" customWidth="1"/>
  </cols>
  <sheetData>
    <row r="1" spans="1:10" hidden="1">
      <c r="A1" t="s">
        <v>46</v>
      </c>
      <c r="B1" t="s">
        <v>0</v>
      </c>
      <c r="C1" t="s">
        <v>47</v>
      </c>
      <c r="D1" t="s">
        <v>48</v>
      </c>
      <c r="E1" t="s">
        <v>49</v>
      </c>
      <c r="F1" s="12" t="s">
        <v>40</v>
      </c>
      <c r="G1" t="s">
        <v>41</v>
      </c>
      <c r="H1" t="s">
        <v>51</v>
      </c>
      <c r="I1" t="s">
        <v>59</v>
      </c>
      <c r="J1" t="s">
        <v>70</v>
      </c>
    </row>
    <row r="2" spans="1:10" s="4" customFormat="1" hidden="1">
      <c r="A2" s="95">
        <f ca="1">MAX(BDD!A:A)+1</f>
        <v>21</v>
      </c>
      <c r="B2" s="95" t="str">
        <f ca="1">D8&amp;""</f>
        <v>Catherine</v>
      </c>
      <c r="C2" s="95" t="str">
        <f ca="1">D9&amp;""</f>
        <v>3 place du forum</v>
      </c>
      <c r="D2" s="96">
        <f ca="1">IF(ISBLANK(D10),"",D10)</f>
        <v>51100</v>
      </c>
      <c r="E2" s="95" t="str">
        <f ca="1">D11&amp;""</f>
        <v>REIMS</v>
      </c>
      <c r="F2" s="97" t="str">
        <f>IF(ISBLANK(D12),"",D12)</f>
        <v/>
      </c>
      <c r="G2" s="95" t="str">
        <f>D13&amp;""</f>
        <v/>
      </c>
      <c r="H2" s="95" t="str">
        <f>D14&amp;""</f>
        <v/>
      </c>
      <c r="I2" s="98" t="str">
        <f>IF(ISBLANK(D15),"",D15)</f>
        <v/>
      </c>
      <c r="J2" s="99" t="str">
        <f>IF(ISBLANK(D16),"",D16)</f>
        <v/>
      </c>
    </row>
    <row r="3" spans="1:10" s="4" customFormat="1" ht="15.75" thickBot="1">
      <c r="D3" s="16"/>
      <c r="F3" s="13"/>
      <c r="I3" s="10"/>
      <c r="J3" s="41"/>
    </row>
    <row r="4" spans="1:10">
      <c r="B4" s="132" t="s">
        <v>74</v>
      </c>
      <c r="C4" s="133"/>
      <c r="D4" s="133"/>
      <c r="E4" s="134"/>
    </row>
    <row r="5" spans="1:10">
      <c r="B5" s="135"/>
      <c r="C5" s="136"/>
      <c r="D5" s="136"/>
      <c r="E5" s="137"/>
    </row>
    <row r="6" spans="1:10" ht="15.75">
      <c r="B6" s="66"/>
      <c r="C6" s="67"/>
      <c r="D6" s="67"/>
      <c r="E6" s="76"/>
    </row>
    <row r="7" spans="1:10" ht="16.5" thickBot="1">
      <c r="B7" s="66"/>
      <c r="C7" s="67"/>
      <c r="D7" s="67"/>
      <c r="E7" s="76"/>
    </row>
    <row r="8" spans="1:10" ht="16.5" thickTop="1" thickBot="1">
      <c r="B8" s="68"/>
      <c r="C8" s="69" t="s">
        <v>0</v>
      </c>
      <c r="D8" s="90" t="str">
        <f ca="1">IF(param_no_ligne_add=0,"",INDEX(ADRESSES_nom,param_no_ligne_add))</f>
        <v>Catherine</v>
      </c>
      <c r="E8" s="58"/>
      <c r="F8" s="72"/>
      <c r="G8" s="73"/>
    </row>
    <row r="9" spans="1:10" ht="16.5" thickTop="1" thickBot="1">
      <c r="B9" s="68"/>
      <c r="C9" s="69" t="s">
        <v>47</v>
      </c>
      <c r="D9" s="90" t="str">
        <f ca="1">IF(param_no_ligne_add=0,"",INDEX(ADRESSES_adresses,param_no_ligne_add))</f>
        <v>3 place du forum</v>
      </c>
      <c r="E9" s="65"/>
      <c r="F9" s="58"/>
      <c r="G9" s="74"/>
    </row>
    <row r="10" spans="1:10" ht="16.5" thickTop="1" thickBot="1">
      <c r="B10" s="68"/>
      <c r="C10" s="69" t="s">
        <v>48</v>
      </c>
      <c r="D10" s="90">
        <f ca="1">IF(param_no_ligne_add=0,"",INDEX(ADRESSES_cp,param_no_ligne_add))</f>
        <v>51100</v>
      </c>
      <c r="E10" s="65"/>
      <c r="F10" s="58"/>
      <c r="G10" s="74"/>
    </row>
    <row r="11" spans="1:10" ht="16.5" thickTop="1" thickBot="1">
      <c r="B11" s="68"/>
      <c r="C11" s="69" t="s">
        <v>49</v>
      </c>
      <c r="D11" s="90" t="str">
        <f ca="1">IF(param_no_ligne_add=0,"",INDEX(ADRESSES_ville,param_no_ligne_add))</f>
        <v>REIMS</v>
      </c>
      <c r="E11" s="65"/>
      <c r="F11" s="58"/>
      <c r="G11" s="74"/>
    </row>
    <row r="12" spans="1:10" ht="16.5" thickTop="1" thickBot="1">
      <c r="B12" s="68"/>
      <c r="C12" s="69" t="s">
        <v>40</v>
      </c>
      <c r="D12" s="91"/>
      <c r="E12" s="65"/>
      <c r="F12" s="58"/>
      <c r="G12" s="74"/>
    </row>
    <row r="13" spans="1:10" ht="16.5" thickTop="1" thickBot="1">
      <c r="B13" s="68"/>
      <c r="C13" s="69" t="s">
        <v>41</v>
      </c>
      <c r="D13" s="92"/>
      <c r="E13" s="65"/>
      <c r="F13" s="58"/>
      <c r="G13" s="74"/>
    </row>
    <row r="14" spans="1:10" ht="16.5" thickTop="1" thickBot="1">
      <c r="B14" s="68"/>
      <c r="C14" s="69" t="s">
        <v>51</v>
      </c>
      <c r="D14" s="93"/>
      <c r="E14" s="65"/>
      <c r="F14" s="58"/>
      <c r="G14" s="74"/>
    </row>
    <row r="15" spans="1:10" ht="16.5" thickTop="1" thickBot="1">
      <c r="B15" s="68"/>
      <c r="C15" s="69" t="s">
        <v>59</v>
      </c>
      <c r="D15" s="109"/>
      <c r="E15" s="65"/>
      <c r="F15" s="58"/>
      <c r="G15" s="74"/>
    </row>
    <row r="16" spans="1:10" ht="16.5" thickTop="1" thickBot="1">
      <c r="B16" s="68"/>
      <c r="C16" s="69" t="s">
        <v>70</v>
      </c>
      <c r="D16" s="94"/>
      <c r="E16" s="65"/>
      <c r="F16" s="58"/>
      <c r="G16" s="74"/>
    </row>
    <row r="17" spans="2:7" ht="16.5" thickTop="1" thickBot="1">
      <c r="B17" s="70"/>
      <c r="C17" s="71"/>
      <c r="D17" s="71"/>
      <c r="E17" s="71"/>
      <c r="F17" s="71"/>
      <c r="G17" s="75"/>
    </row>
  </sheetData>
  <sheetCalcPr fullCalcOnLoad="1"/>
  <sheetProtection selectLockedCells="1"/>
  <mergeCells count="1">
    <mergeCell ref="B4:E5"/>
  </mergeCells>
  <phoneticPr fontId="16" type="noConversion"/>
  <dataValidations xWindow="484" yWindow="336" count="2">
    <dataValidation type="list" allowBlank="1" showInputMessage="1" showErrorMessage="1" sqref="D13">
      <formula1>LISTES_désignation_ndf</formula1>
    </dataValidation>
    <dataValidation type="list" allowBlank="1" showInputMessage="1" showErrorMessage="1" sqref="D14">
      <formula1>LISTES_lieux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>
    <tabColor rgb="FF00FF00"/>
  </sheetPr>
  <dimension ref="A1:M47"/>
  <sheetViews>
    <sheetView showGridLines="0" workbookViewId="0">
      <selection activeCell="L1" sqref="L1"/>
    </sheetView>
  </sheetViews>
  <sheetFormatPr baseColWidth="10" defaultRowHeight="15"/>
  <cols>
    <col min="1" max="1" width="10.28515625" customWidth="1"/>
    <col min="2" max="2" width="25.85546875" bestFit="1" customWidth="1"/>
    <col min="3" max="3" width="19.5703125" bestFit="1" customWidth="1"/>
  </cols>
  <sheetData>
    <row r="1" spans="1:13" ht="20.25">
      <c r="A1" s="140" t="s">
        <v>39</v>
      </c>
      <c r="B1" s="140"/>
      <c r="C1" s="140"/>
      <c r="D1" s="140"/>
      <c r="E1" s="140"/>
      <c r="F1" s="6"/>
      <c r="G1" s="7"/>
      <c r="H1" s="7"/>
      <c r="L1" s="119" t="s">
        <v>113</v>
      </c>
    </row>
    <row r="2" spans="1:13" ht="15.75">
      <c r="A2" s="141" t="s">
        <v>83</v>
      </c>
      <c r="B2" s="141"/>
      <c r="C2" s="141"/>
      <c r="D2" s="141"/>
      <c r="E2" s="141"/>
      <c r="F2" s="8"/>
      <c r="G2" s="7"/>
      <c r="H2" s="7"/>
    </row>
    <row r="3" spans="1:13">
      <c r="H3" s="4"/>
      <c r="I3" s="4"/>
    </row>
    <row r="7" spans="1:13" ht="15.75" thickBot="1"/>
    <row r="8" spans="1:13">
      <c r="F8" s="77"/>
      <c r="G8" s="81"/>
      <c r="H8" s="18"/>
      <c r="I8" s="18"/>
      <c r="J8" s="18"/>
      <c r="K8" s="19"/>
      <c r="L8" s="77"/>
    </row>
    <row r="9" spans="1:13">
      <c r="C9" s="1"/>
      <c r="D9" s="7" t="str">
        <f ca="1">IF(param_no_ligne_add=0,"",INDEX(ADRESSES_nom,param_no_ligne_add))</f>
        <v>Catherine</v>
      </c>
      <c r="E9" s="7"/>
      <c r="F9" s="77"/>
      <c r="G9" s="82">
        <f ca="1">IF(param_no_ligne_add=0,"",INDEX(ADRESSES_cp,param_no_ligne_add))</f>
        <v>51100</v>
      </c>
      <c r="H9" s="80" t="str">
        <f ca="1">IF(param_no_ligne_add=0,"",INDEX(ADRESSES_ville,param_no_ligne_add))</f>
        <v>REIMS</v>
      </c>
      <c r="I9" s="17"/>
      <c r="J9" s="17"/>
      <c r="K9" s="21"/>
      <c r="L9" s="77"/>
    </row>
    <row r="10" spans="1:13">
      <c r="C10" s="1"/>
      <c r="D10" s="139" t="str">
        <f ca="1">IF(param_no_ligne_add=0,"",INDEX(ADRESSES_adresses,param_no_ligne_add))</f>
        <v>3 place du forum</v>
      </c>
      <c r="E10" s="139"/>
      <c r="F10" s="77"/>
      <c r="G10" s="20"/>
      <c r="H10" s="17"/>
      <c r="I10" s="17"/>
      <c r="J10" s="17"/>
      <c r="K10" s="21"/>
      <c r="L10" s="77"/>
    </row>
    <row r="11" spans="1:13">
      <c r="B11" s="1"/>
      <c r="D11" s="14" t="str">
        <f ca="1">G9&amp;" "&amp;H9</f>
        <v>51100 REIMS</v>
      </c>
      <c r="F11" s="77"/>
      <c r="G11" s="20"/>
      <c r="H11" s="17"/>
      <c r="I11" s="17"/>
      <c r="J11" s="17"/>
      <c r="K11" s="21"/>
      <c r="L11" s="77"/>
    </row>
    <row r="12" spans="1:13">
      <c r="B12" s="1"/>
      <c r="F12" s="46"/>
      <c r="G12" s="20"/>
      <c r="H12" s="17"/>
      <c r="I12" s="17"/>
      <c r="J12" s="17"/>
      <c r="K12" s="79"/>
      <c r="L12" s="46"/>
      <c r="M12" s="46"/>
    </row>
    <row r="13" spans="1:13">
      <c r="B13" s="1"/>
      <c r="F13" s="46"/>
      <c r="G13" s="20"/>
      <c r="H13" s="17"/>
      <c r="I13" s="17"/>
      <c r="J13" s="17"/>
      <c r="K13" s="21"/>
      <c r="L13" s="46"/>
      <c r="M13" s="46"/>
    </row>
    <row r="14" spans="1:13">
      <c r="F14" s="46"/>
      <c r="G14" s="20"/>
      <c r="H14" s="17"/>
      <c r="I14" s="17"/>
      <c r="J14" s="17"/>
      <c r="K14" s="21"/>
      <c r="L14" s="46"/>
      <c r="M14" s="46"/>
    </row>
    <row r="15" spans="1:13" ht="15.75" thickBot="1">
      <c r="F15" s="77"/>
      <c r="G15" s="22"/>
      <c r="H15" s="23"/>
      <c r="I15" s="23"/>
      <c r="J15" s="23"/>
      <c r="K15" s="24"/>
      <c r="L15" s="77"/>
    </row>
    <row r="16" spans="1:13">
      <c r="F16" s="78"/>
      <c r="L16" s="77"/>
    </row>
    <row r="19" spans="1:11" ht="15.75" thickBot="1">
      <c r="K19" s="77"/>
    </row>
    <row r="20" spans="1:11">
      <c r="A20" s="48" t="s">
        <v>40</v>
      </c>
      <c r="B20" s="49" t="s">
        <v>41</v>
      </c>
      <c r="C20" s="49" t="s">
        <v>51</v>
      </c>
      <c r="D20" s="49" t="s">
        <v>42</v>
      </c>
      <c r="E20" s="50" t="s">
        <v>70</v>
      </c>
      <c r="K20" s="77"/>
    </row>
    <row r="21" spans="1:11">
      <c r="A21" s="113"/>
      <c r="B21" s="114"/>
      <c r="C21" s="115"/>
      <c r="D21" s="53"/>
      <c r="E21" s="116"/>
      <c r="F21" s="25"/>
    </row>
    <row r="22" spans="1:11">
      <c r="A22" s="55"/>
      <c r="B22" s="52"/>
      <c r="C22" s="51"/>
      <c r="D22" s="54"/>
      <c r="E22" s="56"/>
      <c r="F22" s="2"/>
    </row>
    <row r="23" spans="1:11">
      <c r="A23" s="55"/>
      <c r="B23" s="52"/>
      <c r="C23" s="51"/>
      <c r="D23" s="54"/>
      <c r="E23" s="56"/>
      <c r="F23" s="2"/>
    </row>
    <row r="24" spans="1:11">
      <c r="A24" s="55"/>
      <c r="B24" s="52"/>
      <c r="C24" s="51"/>
      <c r="D24" s="54"/>
      <c r="E24" s="56"/>
      <c r="F24" s="2"/>
    </row>
    <row r="25" spans="1:11">
      <c r="A25" s="55"/>
      <c r="B25" s="52"/>
      <c r="C25" s="51"/>
      <c r="D25" s="54"/>
      <c r="E25" s="56"/>
      <c r="F25" s="2"/>
    </row>
    <row r="26" spans="1:11">
      <c r="A26" s="55"/>
      <c r="B26" s="52"/>
      <c r="C26" s="51"/>
      <c r="D26" s="54"/>
      <c r="E26" s="56"/>
      <c r="F26" s="2"/>
    </row>
    <row r="27" spans="1:11">
      <c r="A27" s="55"/>
      <c r="B27" s="52"/>
      <c r="C27" s="51"/>
      <c r="D27" s="54"/>
      <c r="E27" s="56"/>
      <c r="F27" s="2"/>
    </row>
    <row r="28" spans="1:11">
      <c r="A28" s="55"/>
      <c r="B28" s="52"/>
      <c r="C28" s="51"/>
      <c r="D28" s="54"/>
      <c r="E28" s="56"/>
      <c r="F28" s="26"/>
    </row>
    <row r="29" spans="1:11">
      <c r="A29" s="55"/>
      <c r="B29" s="52"/>
      <c r="C29" s="51"/>
      <c r="D29" s="54"/>
      <c r="E29" s="56"/>
      <c r="F29" s="26"/>
    </row>
    <row r="30" spans="1:11" ht="15.75" thickBot="1">
      <c r="A30" s="55"/>
      <c r="B30" s="52"/>
      <c r="C30" s="51"/>
      <c r="D30" s="54"/>
      <c r="E30" s="56"/>
      <c r="F30" s="26"/>
    </row>
    <row r="31" spans="1:11" ht="16.5" thickTop="1" thickBot="1">
      <c r="A31" s="142" t="s">
        <v>43</v>
      </c>
      <c r="B31" s="143"/>
      <c r="C31" s="144"/>
      <c r="D31" s="100">
        <f>SUM(D21:D30)</f>
        <v>0</v>
      </c>
      <c r="E31" s="57">
        <f>SUM(E21:E30)</f>
        <v>0</v>
      </c>
      <c r="F31" s="26"/>
    </row>
    <row r="32" spans="1:11" ht="15.75" thickBot="1">
      <c r="A32" s="145" t="s">
        <v>71</v>
      </c>
      <c r="B32" s="146"/>
      <c r="C32" s="147"/>
      <c r="D32" s="148">
        <f>(D31*B33)+E31</f>
        <v>0</v>
      </c>
      <c r="E32" s="149"/>
      <c r="F32" s="28"/>
    </row>
    <row r="33" spans="1:11">
      <c r="A33" s="38" t="s">
        <v>72</v>
      </c>
      <c r="B33" s="37">
        <v>0.35</v>
      </c>
      <c r="C33" s="27"/>
      <c r="D33" s="27"/>
      <c r="E33" s="26"/>
      <c r="F33" s="2"/>
    </row>
    <row r="36" spans="1:11">
      <c r="F36" s="25"/>
      <c r="G36" s="25"/>
      <c r="H36" s="29"/>
      <c r="I36" s="29"/>
      <c r="J36" s="25"/>
      <c r="K36" s="25"/>
    </row>
    <row r="37" spans="1:11">
      <c r="F37" s="30"/>
      <c r="G37" s="31"/>
      <c r="H37" s="31"/>
      <c r="I37" s="26"/>
      <c r="J37" s="32"/>
      <c r="K37" s="35"/>
    </row>
    <row r="38" spans="1:11">
      <c r="F38" s="30"/>
      <c r="G38" s="31"/>
      <c r="H38" s="31"/>
      <c r="I38" s="31"/>
      <c r="J38" s="32"/>
      <c r="K38" s="26"/>
    </row>
    <row r="39" spans="1:11">
      <c r="F39" s="36"/>
      <c r="G39" s="31"/>
      <c r="H39" s="31"/>
      <c r="I39" s="31"/>
      <c r="J39" s="26"/>
      <c r="K39" s="26"/>
    </row>
    <row r="40" spans="1:11">
      <c r="F40" s="35"/>
      <c r="G40" s="31"/>
      <c r="H40" s="31"/>
      <c r="I40" s="31"/>
      <c r="J40" s="26"/>
      <c r="K40" s="26"/>
    </row>
    <row r="41" spans="1:11">
      <c r="F41" s="35"/>
      <c r="G41" s="3"/>
      <c r="H41" s="3"/>
      <c r="I41" s="3"/>
      <c r="J41" s="26"/>
      <c r="K41" s="26"/>
    </row>
    <row r="42" spans="1:11">
      <c r="F42" s="35"/>
      <c r="G42" s="3"/>
      <c r="H42" s="3"/>
      <c r="I42" s="3"/>
      <c r="J42" s="34"/>
      <c r="K42" s="28"/>
    </row>
    <row r="43" spans="1:11">
      <c r="F43" s="33"/>
      <c r="G43" s="27"/>
      <c r="H43" s="27"/>
      <c r="I43" s="27"/>
      <c r="J43" s="26"/>
      <c r="K43" s="35"/>
    </row>
    <row r="47" spans="1:11">
      <c r="A47" s="138" t="s">
        <v>44</v>
      </c>
      <c r="B47" s="138"/>
      <c r="C47" s="138"/>
      <c r="D47" s="138"/>
      <c r="E47" s="138"/>
    </row>
  </sheetData>
  <autoFilter ref="A20:E20">
    <sortState ref="A21:E22">
      <sortCondition ref="A20"/>
    </sortState>
  </autoFilter>
  <mergeCells count="7">
    <mergeCell ref="A47:E47"/>
    <mergeCell ref="D10:E10"/>
    <mergeCell ref="A1:E1"/>
    <mergeCell ref="A2:E2"/>
    <mergeCell ref="A31:C31"/>
    <mergeCell ref="A32:C32"/>
    <mergeCell ref="D32:E32"/>
  </mergeCells>
  <phoneticPr fontId="16" type="noConversion"/>
  <dataValidations count="1">
    <dataValidation type="list" allowBlank="1" showInputMessage="1" showErrorMessage="1" sqref="A2:E2">
      <formula1>LISTES_période</formula1>
    </dataValidation>
  </dataValidations>
  <hyperlinks>
    <hyperlink ref="L1" r:id="rId1" location="p193149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 filterMode="1">
    <tabColor rgb="FFFFC000"/>
  </sheetPr>
  <dimension ref="A1:N25"/>
  <sheetViews>
    <sheetView workbookViewId="0">
      <selection activeCell="E45" sqref="E45"/>
    </sheetView>
  </sheetViews>
  <sheetFormatPr baseColWidth="10" defaultRowHeight="15"/>
  <cols>
    <col min="1" max="1" width="7.7109375" style="5" bestFit="1" customWidth="1"/>
    <col min="2" max="2" width="20" style="5" bestFit="1" customWidth="1"/>
    <col min="3" max="3" width="18.140625" style="5" bestFit="1" customWidth="1"/>
    <col min="4" max="4" width="7.85546875" style="15" bestFit="1" customWidth="1"/>
    <col min="5" max="5" width="13.140625" style="5" bestFit="1" customWidth="1"/>
    <col min="6" max="6" width="10.5703125" style="5" bestFit="1" customWidth="1"/>
    <col min="7" max="7" width="23.140625" style="5" bestFit="1" customWidth="1"/>
    <col min="8" max="8" width="19.5703125" style="5" bestFit="1" customWidth="1"/>
    <col min="9" max="9" width="11.42578125" style="11" bestFit="1"/>
    <col min="10" max="11" width="11.42578125" style="9"/>
    <col min="12" max="16384" width="11.42578125" style="5"/>
  </cols>
  <sheetData>
    <row r="1" spans="1:10" ht="16.5" thickTop="1" thickBot="1">
      <c r="F1" s="150" t="s">
        <v>90</v>
      </c>
      <c r="G1" s="151"/>
    </row>
    <row r="2" spans="1:10" ht="16.5" thickTop="1" thickBot="1">
      <c r="F2" s="112" t="s">
        <v>89</v>
      </c>
      <c r="G2" s="111" t="str">
        <f ca="1">FACTURE_bénévole</f>
        <v>Catherine</v>
      </c>
    </row>
    <row r="3" spans="1:10" ht="16.5" thickTop="1" thickBot="1">
      <c r="F3" s="112" t="s">
        <v>88</v>
      </c>
      <c r="G3" s="111" t="str">
        <f ca="1">FACTURE_période</f>
        <v>2ème Semestre</v>
      </c>
    </row>
    <row r="4" spans="1:10" ht="15.75" thickTop="1"/>
    <row r="5" spans="1:10">
      <c r="A5" s="42" t="s">
        <v>46</v>
      </c>
      <c r="B5" s="42" t="s">
        <v>0</v>
      </c>
      <c r="C5" s="42" t="s">
        <v>47</v>
      </c>
      <c r="D5" s="43" t="s">
        <v>48</v>
      </c>
      <c r="E5" s="42" t="s">
        <v>49</v>
      </c>
      <c r="F5" s="44" t="s">
        <v>40</v>
      </c>
      <c r="G5" s="42" t="s">
        <v>41</v>
      </c>
      <c r="H5" s="42" t="s">
        <v>51</v>
      </c>
      <c r="I5" s="45" t="s">
        <v>59</v>
      </c>
      <c r="J5" s="45" t="s">
        <v>70</v>
      </c>
    </row>
    <row r="6" spans="1:10" hidden="1">
      <c r="A6" s="95">
        <v>1</v>
      </c>
      <c r="B6" s="95" t="s">
        <v>91</v>
      </c>
      <c r="C6" s="95" t="s">
        <v>92</v>
      </c>
      <c r="D6" s="117">
        <v>51100</v>
      </c>
      <c r="E6" s="95" t="s">
        <v>93</v>
      </c>
      <c r="F6" s="97">
        <v>40909</v>
      </c>
      <c r="G6" s="118" t="s">
        <v>54</v>
      </c>
      <c r="H6" s="95" t="s">
        <v>94</v>
      </c>
      <c r="I6" s="98">
        <v>25</v>
      </c>
      <c r="J6" s="99" t="s">
        <v>75</v>
      </c>
    </row>
    <row r="7" spans="1:10" hidden="1">
      <c r="A7" s="4">
        <v>2</v>
      </c>
      <c r="B7" s="4" t="s">
        <v>95</v>
      </c>
      <c r="C7" s="4" t="s">
        <v>96</v>
      </c>
      <c r="D7" s="117">
        <v>51100</v>
      </c>
      <c r="E7" s="95" t="s">
        <v>93</v>
      </c>
      <c r="F7" s="97">
        <v>40910</v>
      </c>
      <c r="G7" s="118" t="s">
        <v>56</v>
      </c>
      <c r="H7" s="95" t="s">
        <v>94</v>
      </c>
      <c r="I7" s="98">
        <v>12</v>
      </c>
      <c r="J7" s="99">
        <v>1</v>
      </c>
    </row>
    <row r="8" spans="1:10" hidden="1">
      <c r="A8" s="4">
        <v>3</v>
      </c>
      <c r="B8" s="4" t="s">
        <v>97</v>
      </c>
      <c r="C8" s="4" t="s">
        <v>98</v>
      </c>
      <c r="D8" s="117">
        <v>51100</v>
      </c>
      <c r="E8" s="95" t="s">
        <v>93</v>
      </c>
      <c r="F8" s="13">
        <v>40980</v>
      </c>
      <c r="G8" s="118" t="s">
        <v>58</v>
      </c>
      <c r="H8" s="95" t="s">
        <v>94</v>
      </c>
      <c r="I8" s="98">
        <v>123</v>
      </c>
      <c r="J8" s="99">
        <v>1</v>
      </c>
    </row>
    <row r="9" spans="1:10" hidden="1">
      <c r="A9" s="95">
        <v>4</v>
      </c>
      <c r="B9" s="4" t="s">
        <v>99</v>
      </c>
      <c r="C9" s="4" t="s">
        <v>98</v>
      </c>
      <c r="D9" s="117">
        <v>51100</v>
      </c>
      <c r="E9" s="95" t="s">
        <v>93</v>
      </c>
      <c r="F9" s="13">
        <v>41039</v>
      </c>
      <c r="G9" s="118" t="s">
        <v>57</v>
      </c>
      <c r="H9" s="95" t="s">
        <v>94</v>
      </c>
      <c r="I9" s="98">
        <v>123</v>
      </c>
      <c r="J9" s="99" t="s">
        <v>75</v>
      </c>
    </row>
    <row r="10" spans="1:10">
      <c r="A10" s="4">
        <v>5</v>
      </c>
      <c r="B10" s="4" t="s">
        <v>100</v>
      </c>
      <c r="C10" s="4" t="s">
        <v>98</v>
      </c>
      <c r="D10" s="117">
        <v>51100</v>
      </c>
      <c r="E10" s="95" t="s">
        <v>93</v>
      </c>
      <c r="F10" s="13">
        <v>41115</v>
      </c>
      <c r="G10" s="118" t="s">
        <v>55</v>
      </c>
      <c r="H10" s="95" t="s">
        <v>94</v>
      </c>
      <c r="I10" s="98">
        <v>123</v>
      </c>
      <c r="J10" s="99">
        <v>1</v>
      </c>
    </row>
    <row r="11" spans="1:10" hidden="1">
      <c r="A11" s="4">
        <v>6</v>
      </c>
      <c r="B11" s="4" t="s">
        <v>101</v>
      </c>
      <c r="C11" s="4" t="s">
        <v>98</v>
      </c>
      <c r="D11" s="117">
        <v>51100</v>
      </c>
      <c r="E11" s="95" t="s">
        <v>93</v>
      </c>
      <c r="F11" s="13">
        <v>41153</v>
      </c>
      <c r="G11" s="118" t="s">
        <v>53</v>
      </c>
      <c r="H11" s="95" t="s">
        <v>94</v>
      </c>
      <c r="I11" s="98">
        <v>50</v>
      </c>
      <c r="J11" s="99">
        <v>1</v>
      </c>
    </row>
    <row r="12" spans="1:10" hidden="1">
      <c r="A12" s="95">
        <v>7</v>
      </c>
      <c r="B12" s="95" t="s">
        <v>102</v>
      </c>
      <c r="C12" s="4" t="s">
        <v>103</v>
      </c>
      <c r="D12" s="9">
        <v>54000</v>
      </c>
      <c r="E12" s="4" t="s">
        <v>104</v>
      </c>
      <c r="F12" s="97">
        <v>40920</v>
      </c>
      <c r="G12" s="118" t="s">
        <v>52</v>
      </c>
      <c r="H12" s="95" t="s">
        <v>94</v>
      </c>
      <c r="I12" s="98">
        <v>50</v>
      </c>
      <c r="J12" s="99">
        <v>1</v>
      </c>
    </row>
    <row r="13" spans="1:10" hidden="1">
      <c r="A13" s="4">
        <v>8</v>
      </c>
      <c r="B13" s="4" t="s">
        <v>105</v>
      </c>
      <c r="C13" s="4" t="s">
        <v>106</v>
      </c>
      <c r="D13" s="9">
        <v>75000</v>
      </c>
      <c r="E13" s="95" t="s">
        <v>94</v>
      </c>
      <c r="F13" s="97">
        <v>40920</v>
      </c>
      <c r="G13" s="118" t="s">
        <v>54</v>
      </c>
      <c r="H13" s="95" t="s">
        <v>94</v>
      </c>
      <c r="I13" s="98">
        <v>50</v>
      </c>
      <c r="J13" s="99"/>
    </row>
    <row r="14" spans="1:10" hidden="1">
      <c r="A14" s="4">
        <v>9</v>
      </c>
      <c r="B14" s="4" t="s">
        <v>107</v>
      </c>
      <c r="C14" s="4" t="s">
        <v>106</v>
      </c>
      <c r="D14" s="102">
        <v>75000</v>
      </c>
      <c r="E14" s="4" t="s">
        <v>94</v>
      </c>
      <c r="F14" s="13">
        <v>41070</v>
      </c>
      <c r="G14" s="118" t="s">
        <v>56</v>
      </c>
      <c r="H14" s="95" t="s">
        <v>94</v>
      </c>
      <c r="I14" s="98">
        <v>50</v>
      </c>
      <c r="J14" s="99"/>
    </row>
    <row r="15" spans="1:10" hidden="1">
      <c r="A15" s="95">
        <v>10</v>
      </c>
      <c r="B15" s="4" t="s">
        <v>108</v>
      </c>
      <c r="C15" s="4" t="s">
        <v>109</v>
      </c>
      <c r="D15" s="102">
        <v>34000</v>
      </c>
      <c r="E15" s="4" t="s">
        <v>110</v>
      </c>
      <c r="F15" s="97">
        <v>40920</v>
      </c>
      <c r="G15" s="118" t="s">
        <v>58</v>
      </c>
      <c r="H15" s="95" t="s">
        <v>94</v>
      </c>
      <c r="I15" s="98">
        <v>50</v>
      </c>
      <c r="J15" s="99">
        <v>1</v>
      </c>
    </row>
    <row r="16" spans="1:10" hidden="1">
      <c r="A16" s="4">
        <v>11</v>
      </c>
      <c r="B16" s="95" t="s">
        <v>91</v>
      </c>
      <c r="C16" s="95" t="s">
        <v>92</v>
      </c>
      <c r="D16" s="117">
        <v>51100</v>
      </c>
      <c r="E16" s="95" t="s">
        <v>93</v>
      </c>
      <c r="F16" s="13">
        <v>41194</v>
      </c>
      <c r="G16" s="118" t="s">
        <v>57</v>
      </c>
      <c r="H16" s="95" t="s">
        <v>94</v>
      </c>
      <c r="I16" s="98">
        <v>50</v>
      </c>
      <c r="J16" s="99">
        <v>1</v>
      </c>
    </row>
    <row r="17" spans="1:14" hidden="1">
      <c r="A17" s="4">
        <v>12</v>
      </c>
      <c r="B17" s="4" t="s">
        <v>95</v>
      </c>
      <c r="C17" s="4" t="s">
        <v>96</v>
      </c>
      <c r="D17" s="117">
        <v>51100</v>
      </c>
      <c r="E17" s="95" t="s">
        <v>93</v>
      </c>
      <c r="F17" s="13">
        <v>41011</v>
      </c>
      <c r="G17" s="118" t="s">
        <v>55</v>
      </c>
      <c r="H17" s="95" t="s">
        <v>94</v>
      </c>
      <c r="I17" s="98">
        <v>50</v>
      </c>
      <c r="J17" s="99">
        <v>1</v>
      </c>
      <c r="K17" s="39"/>
      <c r="L17" s="40"/>
      <c r="M17" s="40"/>
      <c r="N17" s="40"/>
    </row>
    <row r="18" spans="1:14" hidden="1">
      <c r="A18" s="95">
        <v>13</v>
      </c>
      <c r="B18" s="4" t="s">
        <v>97</v>
      </c>
      <c r="C18" s="4" t="s">
        <v>98</v>
      </c>
      <c r="D18" s="117">
        <v>51100</v>
      </c>
      <c r="E18" s="95" t="s">
        <v>93</v>
      </c>
      <c r="F18" s="13">
        <v>41041</v>
      </c>
      <c r="G18" s="118" t="s">
        <v>53</v>
      </c>
      <c r="H18" s="95" t="s">
        <v>94</v>
      </c>
      <c r="I18" s="98">
        <v>50</v>
      </c>
      <c r="J18" s="99">
        <v>1</v>
      </c>
      <c r="K18" s="39"/>
      <c r="L18" s="40"/>
      <c r="M18" s="40"/>
      <c r="N18" s="40"/>
    </row>
    <row r="19" spans="1:14" hidden="1">
      <c r="A19" s="4">
        <v>14</v>
      </c>
      <c r="B19" s="4" t="s">
        <v>99</v>
      </c>
      <c r="C19" s="4" t="s">
        <v>98</v>
      </c>
      <c r="D19" s="117">
        <v>51100</v>
      </c>
      <c r="E19" s="95" t="s">
        <v>93</v>
      </c>
      <c r="F19" s="13">
        <v>41068</v>
      </c>
      <c r="G19" s="118" t="s">
        <v>52</v>
      </c>
      <c r="H19" s="95" t="s">
        <v>94</v>
      </c>
      <c r="I19" s="98">
        <v>50</v>
      </c>
      <c r="J19" s="99">
        <v>1</v>
      </c>
    </row>
    <row r="20" spans="1:14" hidden="1">
      <c r="A20" s="4">
        <v>15</v>
      </c>
      <c r="B20" s="4" t="s">
        <v>100</v>
      </c>
      <c r="C20" s="4" t="s">
        <v>98</v>
      </c>
      <c r="D20" s="117">
        <v>51100</v>
      </c>
      <c r="E20" s="95" t="s">
        <v>93</v>
      </c>
      <c r="F20" s="13">
        <v>40973</v>
      </c>
      <c r="G20" s="4" t="s">
        <v>111</v>
      </c>
      <c r="H20" s="95" t="s">
        <v>94</v>
      </c>
      <c r="I20" s="98">
        <v>50</v>
      </c>
      <c r="J20" s="99">
        <v>1</v>
      </c>
    </row>
    <row r="21" spans="1:14" hidden="1">
      <c r="A21" s="95">
        <v>16</v>
      </c>
      <c r="B21" s="4" t="s">
        <v>101</v>
      </c>
      <c r="C21" s="4" t="s">
        <v>98</v>
      </c>
      <c r="D21" s="117">
        <v>51100</v>
      </c>
      <c r="E21" s="95" t="s">
        <v>93</v>
      </c>
      <c r="F21" s="13">
        <v>40938</v>
      </c>
      <c r="G21" s="95" t="s">
        <v>112</v>
      </c>
      <c r="H21" s="95" t="s">
        <v>94</v>
      </c>
      <c r="I21" s="98">
        <v>50</v>
      </c>
      <c r="J21" s="99">
        <v>1</v>
      </c>
    </row>
    <row r="22" spans="1:14" hidden="1">
      <c r="A22" s="4">
        <v>17</v>
      </c>
      <c r="B22" s="4" t="s">
        <v>95</v>
      </c>
      <c r="C22" s="4" t="s">
        <v>96</v>
      </c>
      <c r="D22" s="117">
        <v>51100</v>
      </c>
      <c r="E22" s="95" t="s">
        <v>93</v>
      </c>
      <c r="F22" s="13">
        <v>41194</v>
      </c>
      <c r="G22" s="118" t="s">
        <v>55</v>
      </c>
      <c r="H22" s="95" t="s">
        <v>94</v>
      </c>
      <c r="I22" s="98">
        <v>50</v>
      </c>
      <c r="J22" s="99">
        <v>1</v>
      </c>
    </row>
    <row r="23" spans="1:14" hidden="1">
      <c r="A23" s="4">
        <v>18</v>
      </c>
      <c r="B23" s="4" t="s">
        <v>105</v>
      </c>
      <c r="C23" s="4" t="s">
        <v>106</v>
      </c>
      <c r="D23" s="9">
        <v>75000</v>
      </c>
      <c r="E23" s="95" t="s">
        <v>94</v>
      </c>
      <c r="F23" s="13">
        <v>41027</v>
      </c>
      <c r="G23" s="118" t="s">
        <v>55</v>
      </c>
      <c r="H23" s="95" t="s">
        <v>94</v>
      </c>
      <c r="I23" s="98">
        <v>50</v>
      </c>
      <c r="J23" s="99"/>
    </row>
    <row r="24" spans="1:14" hidden="1">
      <c r="A24" s="95">
        <v>19</v>
      </c>
      <c r="B24" s="4" t="s">
        <v>107</v>
      </c>
      <c r="C24" s="4" t="s">
        <v>106</v>
      </c>
      <c r="D24" s="102">
        <v>75000</v>
      </c>
      <c r="E24" s="4" t="s">
        <v>94</v>
      </c>
      <c r="F24" s="13">
        <v>41218</v>
      </c>
      <c r="G24" s="118" t="s">
        <v>55</v>
      </c>
      <c r="H24" s="95" t="s">
        <v>94</v>
      </c>
      <c r="I24" s="98">
        <v>50</v>
      </c>
      <c r="J24" s="99"/>
    </row>
    <row r="25" spans="1:14" hidden="1">
      <c r="A25" s="4">
        <v>20</v>
      </c>
      <c r="B25" s="4" t="s">
        <v>108</v>
      </c>
      <c r="C25" s="4" t="s">
        <v>109</v>
      </c>
      <c r="D25" s="102">
        <v>34000</v>
      </c>
      <c r="E25" s="4" t="s">
        <v>110</v>
      </c>
      <c r="F25" s="13">
        <v>41218</v>
      </c>
      <c r="G25" s="118" t="s">
        <v>55</v>
      </c>
      <c r="H25" s="95" t="s">
        <v>94</v>
      </c>
      <c r="I25" s="98">
        <v>50</v>
      </c>
      <c r="J25" s="99">
        <v>1</v>
      </c>
    </row>
  </sheetData>
  <mergeCells count="1">
    <mergeCell ref="F1:G1"/>
  </mergeCells>
  <phoneticPr fontId="16" type="noConversion"/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0" tint="-0.499984740745262"/>
  </sheetPr>
  <dimension ref="A1:E12"/>
  <sheetViews>
    <sheetView workbookViewId="0">
      <selection activeCell="A16" sqref="A16"/>
    </sheetView>
  </sheetViews>
  <sheetFormatPr baseColWidth="10" defaultRowHeight="15"/>
  <cols>
    <col min="1" max="1" width="9.85546875" style="4" bestFit="1" customWidth="1"/>
    <col min="2" max="2" width="20" style="4" bestFit="1" customWidth="1"/>
    <col min="3" max="3" width="21" style="4" bestFit="1" customWidth="1"/>
    <col min="4" max="4" width="7.85546875" style="102" bestFit="1" customWidth="1"/>
    <col min="5" max="5" width="13.140625" style="4" bestFit="1" customWidth="1"/>
    <col min="6" max="16384" width="11.42578125" style="4"/>
  </cols>
  <sheetData>
    <row r="1" spans="1:5">
      <c r="A1" s="4" t="s">
        <v>66</v>
      </c>
      <c r="B1" s="4" t="s">
        <v>0</v>
      </c>
      <c r="C1" s="4" t="s">
        <v>47</v>
      </c>
      <c r="D1" s="102" t="s">
        <v>48</v>
      </c>
      <c r="E1" s="4" t="s">
        <v>49</v>
      </c>
    </row>
    <row r="2" spans="1:5">
      <c r="A2" s="95">
        <v>1</v>
      </c>
      <c r="B2" s="4" t="s">
        <v>95</v>
      </c>
      <c r="C2" s="4" t="s">
        <v>96</v>
      </c>
      <c r="D2" s="117">
        <v>51100</v>
      </c>
      <c r="E2" s="95" t="s">
        <v>93</v>
      </c>
    </row>
    <row r="3" spans="1:5">
      <c r="A3" s="95">
        <v>2</v>
      </c>
      <c r="B3" s="4" t="s">
        <v>108</v>
      </c>
      <c r="C3" s="4" t="s">
        <v>109</v>
      </c>
      <c r="D3" s="102">
        <v>34000</v>
      </c>
      <c r="E3" s="4" t="s">
        <v>110</v>
      </c>
    </row>
    <row r="4" spans="1:5">
      <c r="A4" s="95">
        <v>3</v>
      </c>
      <c r="B4" s="4" t="s">
        <v>107</v>
      </c>
      <c r="C4" s="4" t="s">
        <v>106</v>
      </c>
      <c r="D4" s="102">
        <v>75000</v>
      </c>
      <c r="E4" s="4" t="s">
        <v>94</v>
      </c>
    </row>
    <row r="5" spans="1:5">
      <c r="A5" s="95">
        <v>4</v>
      </c>
      <c r="B5" s="4" t="s">
        <v>100</v>
      </c>
      <c r="C5" s="4" t="s">
        <v>98</v>
      </c>
      <c r="D5" s="117">
        <v>51100</v>
      </c>
      <c r="E5" s="95" t="s">
        <v>93</v>
      </c>
    </row>
    <row r="6" spans="1:5">
      <c r="A6" s="95">
        <v>5</v>
      </c>
      <c r="B6" s="4" t="s">
        <v>105</v>
      </c>
      <c r="C6" s="4" t="s">
        <v>106</v>
      </c>
      <c r="D6" s="9">
        <v>75000</v>
      </c>
      <c r="E6" s="95" t="s">
        <v>94</v>
      </c>
    </row>
    <row r="7" spans="1:5">
      <c r="A7" s="95">
        <v>6</v>
      </c>
      <c r="B7" s="95" t="s">
        <v>102</v>
      </c>
      <c r="C7" s="4" t="s">
        <v>103</v>
      </c>
      <c r="D7" s="9">
        <v>54000</v>
      </c>
      <c r="E7" s="4" t="s">
        <v>104</v>
      </c>
    </row>
    <row r="8" spans="1:5">
      <c r="A8" s="95">
        <v>7</v>
      </c>
      <c r="B8" s="95" t="s">
        <v>91</v>
      </c>
      <c r="C8" s="95" t="s">
        <v>92</v>
      </c>
      <c r="D8" s="117">
        <v>51100</v>
      </c>
      <c r="E8" s="95" t="s">
        <v>93</v>
      </c>
    </row>
    <row r="9" spans="1:5">
      <c r="A9" s="95">
        <v>8</v>
      </c>
      <c r="B9" s="4" t="s">
        <v>97</v>
      </c>
      <c r="C9" s="4" t="s">
        <v>98</v>
      </c>
      <c r="D9" s="117">
        <v>51100</v>
      </c>
      <c r="E9" s="95" t="s">
        <v>93</v>
      </c>
    </row>
    <row r="10" spans="1:5">
      <c r="A10" s="95">
        <v>9</v>
      </c>
      <c r="B10" s="4" t="s">
        <v>101</v>
      </c>
      <c r="C10" s="4" t="s">
        <v>98</v>
      </c>
      <c r="D10" s="117">
        <v>51100</v>
      </c>
      <c r="E10" s="95" t="s">
        <v>93</v>
      </c>
    </row>
    <row r="11" spans="1:5">
      <c r="A11" s="95">
        <v>10</v>
      </c>
      <c r="B11" s="4" t="s">
        <v>99</v>
      </c>
      <c r="C11" s="4" t="s">
        <v>98</v>
      </c>
      <c r="D11" s="117">
        <v>51100</v>
      </c>
      <c r="E11" s="95" t="s">
        <v>93</v>
      </c>
    </row>
    <row r="12" spans="1:5">
      <c r="B12"/>
      <c r="C12"/>
      <c r="D12" s="108"/>
      <c r="E12"/>
    </row>
  </sheetData>
  <autoFilter ref="A1:E99">
    <sortState ref="A2:E13">
      <sortCondition ref="B1:B104"/>
    </sortState>
  </autoFilter>
  <phoneticPr fontId="16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>
    <tabColor theme="1" tint="4.9989318521683403E-2"/>
  </sheetPr>
  <dimension ref="A1:F39"/>
  <sheetViews>
    <sheetView workbookViewId="0">
      <selection activeCell="D9" sqref="D9"/>
    </sheetView>
  </sheetViews>
  <sheetFormatPr baseColWidth="10" defaultRowHeight="15"/>
  <cols>
    <col min="1" max="1" width="24.140625" bestFit="1" customWidth="1"/>
    <col min="2" max="2" width="33.7109375" bestFit="1" customWidth="1"/>
    <col min="3" max="3" width="19.5703125" bestFit="1" customWidth="1"/>
    <col min="4" max="4" width="15.85546875" bestFit="1" customWidth="1"/>
  </cols>
  <sheetData>
    <row r="1" spans="1:6">
      <c r="A1" t="s">
        <v>0</v>
      </c>
      <c r="B1" t="s">
        <v>45</v>
      </c>
      <c r="C1" t="s">
        <v>65</v>
      </c>
      <c r="D1" t="s">
        <v>77</v>
      </c>
      <c r="E1" t="s">
        <v>85</v>
      </c>
      <c r="F1" t="s">
        <v>86</v>
      </c>
    </row>
    <row r="2" spans="1:6">
      <c r="A2" t="s">
        <v>1</v>
      </c>
      <c r="B2" t="s">
        <v>54</v>
      </c>
      <c r="C2" t="s">
        <v>60</v>
      </c>
      <c r="D2" t="s">
        <v>87</v>
      </c>
      <c r="E2" s="110">
        <v>40909</v>
      </c>
      <c r="F2" s="110">
        <v>41274</v>
      </c>
    </row>
    <row r="3" spans="1:6">
      <c r="A3" t="s">
        <v>2</v>
      </c>
      <c r="B3" t="s">
        <v>56</v>
      </c>
      <c r="C3" t="s">
        <v>63</v>
      </c>
      <c r="D3" t="s">
        <v>82</v>
      </c>
      <c r="E3" s="110">
        <v>40909</v>
      </c>
      <c r="F3" s="110">
        <v>41090</v>
      </c>
    </row>
    <row r="4" spans="1:6">
      <c r="A4" t="s">
        <v>3</v>
      </c>
      <c r="B4" t="s">
        <v>58</v>
      </c>
      <c r="C4" t="s">
        <v>62</v>
      </c>
      <c r="D4" t="s">
        <v>83</v>
      </c>
      <c r="E4" s="110">
        <v>41091</v>
      </c>
      <c r="F4" s="110">
        <v>41274</v>
      </c>
    </row>
    <row r="5" spans="1:6">
      <c r="A5" t="s">
        <v>4</v>
      </c>
      <c r="B5" t="s">
        <v>57</v>
      </c>
      <c r="C5" t="s">
        <v>64</v>
      </c>
      <c r="D5" t="s">
        <v>81</v>
      </c>
      <c r="E5" s="110">
        <v>40909</v>
      </c>
      <c r="F5" s="110">
        <v>40999</v>
      </c>
    </row>
    <row r="6" spans="1:6">
      <c r="A6" t="s">
        <v>5</v>
      </c>
      <c r="B6" t="s">
        <v>55</v>
      </c>
      <c r="C6" t="s">
        <v>61</v>
      </c>
      <c r="D6" t="s">
        <v>78</v>
      </c>
      <c r="E6" s="110">
        <v>41000</v>
      </c>
      <c r="F6" s="110">
        <v>41090</v>
      </c>
    </row>
    <row r="7" spans="1:6">
      <c r="A7" t="s">
        <v>6</v>
      </c>
      <c r="B7" t="s">
        <v>53</v>
      </c>
      <c r="D7" t="s">
        <v>79</v>
      </c>
      <c r="E7" s="110">
        <v>41091</v>
      </c>
      <c r="F7" s="110">
        <v>41182</v>
      </c>
    </row>
    <row r="8" spans="1:6">
      <c r="A8" t="s">
        <v>7</v>
      </c>
      <c r="B8" t="s">
        <v>52</v>
      </c>
      <c r="D8" t="s">
        <v>80</v>
      </c>
      <c r="E8" s="110">
        <v>41183</v>
      </c>
      <c r="F8" s="110">
        <v>41274</v>
      </c>
    </row>
    <row r="9" spans="1:6">
      <c r="A9" t="s">
        <v>8</v>
      </c>
    </row>
    <row r="10" spans="1:6">
      <c r="A10" t="s">
        <v>9</v>
      </c>
    </row>
    <row r="11" spans="1:6">
      <c r="A11" t="s">
        <v>10</v>
      </c>
    </row>
    <row r="12" spans="1:6">
      <c r="A12" t="s">
        <v>11</v>
      </c>
    </row>
    <row r="13" spans="1:6">
      <c r="A13" t="s">
        <v>12</v>
      </c>
    </row>
    <row r="14" spans="1:6">
      <c r="A14" t="s">
        <v>13</v>
      </c>
    </row>
    <row r="15" spans="1:6">
      <c r="A15" t="s">
        <v>14</v>
      </c>
    </row>
    <row r="16" spans="1:6">
      <c r="A16" t="s">
        <v>15</v>
      </c>
    </row>
    <row r="17" spans="1:1">
      <c r="A17" t="s">
        <v>16</v>
      </c>
    </row>
    <row r="18" spans="1:1">
      <c r="A18" t="s">
        <v>17</v>
      </c>
    </row>
    <row r="19" spans="1:1">
      <c r="A19" t="s">
        <v>18</v>
      </c>
    </row>
    <row r="20" spans="1:1">
      <c r="A20" t="s">
        <v>19</v>
      </c>
    </row>
    <row r="21" spans="1:1">
      <c r="A21" t="s">
        <v>20</v>
      </c>
    </row>
    <row r="22" spans="1:1">
      <c r="A22" t="s">
        <v>21</v>
      </c>
    </row>
    <row r="23" spans="1:1">
      <c r="A23" t="s">
        <v>22</v>
      </c>
    </row>
    <row r="24" spans="1:1">
      <c r="A24" t="s">
        <v>23</v>
      </c>
    </row>
    <row r="25" spans="1:1">
      <c r="A25" t="s">
        <v>24</v>
      </c>
    </row>
    <row r="26" spans="1:1">
      <c r="A26" t="s">
        <v>25</v>
      </c>
    </row>
    <row r="27" spans="1:1">
      <c r="A27" t="s">
        <v>26</v>
      </c>
    </row>
    <row r="28" spans="1:1">
      <c r="A28" t="s">
        <v>27</v>
      </c>
    </row>
    <row r="29" spans="1:1">
      <c r="A29" t="s">
        <v>28</v>
      </c>
    </row>
    <row r="30" spans="1:1">
      <c r="A30" t="s">
        <v>29</v>
      </c>
    </row>
    <row r="31" spans="1:1">
      <c r="A31" t="s">
        <v>30</v>
      </c>
    </row>
    <row r="32" spans="1:1">
      <c r="A32" t="s">
        <v>31</v>
      </c>
    </row>
    <row r="33" spans="1:1">
      <c r="A33" t="s">
        <v>32</v>
      </c>
    </row>
    <row r="34" spans="1:1">
      <c r="A34" t="s">
        <v>33</v>
      </c>
    </row>
    <row r="35" spans="1:1">
      <c r="A35" t="s">
        <v>34</v>
      </c>
    </row>
    <row r="36" spans="1:1">
      <c r="A36" t="s">
        <v>35</v>
      </c>
    </row>
    <row r="37" spans="1:1">
      <c r="A37" t="s">
        <v>36</v>
      </c>
    </row>
    <row r="38" spans="1:1">
      <c r="A38" t="s">
        <v>37</v>
      </c>
    </row>
    <row r="39" spans="1:1">
      <c r="A39" t="s">
        <v>38</v>
      </c>
    </row>
  </sheetData>
  <phoneticPr fontId="16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5">
    <tabColor theme="1" tint="4.9989318521683403E-2"/>
  </sheetPr>
  <dimension ref="A1:B5"/>
  <sheetViews>
    <sheetView workbookViewId="0">
      <selection activeCell="D8" sqref="D8"/>
    </sheetView>
  </sheetViews>
  <sheetFormatPr baseColWidth="10" defaultRowHeight="15"/>
  <cols>
    <col min="1" max="1" width="38.5703125" bestFit="1" customWidth="1"/>
  </cols>
  <sheetData>
    <row r="1" spans="1:2">
      <c r="A1" t="s">
        <v>50</v>
      </c>
      <c r="B1">
        <v>1</v>
      </c>
    </row>
    <row r="2" spans="1:2">
      <c r="A2" t="s">
        <v>69</v>
      </c>
      <c r="B2">
        <f ca="1">COUNTA(BDD!A:A)-1</f>
        <v>20</v>
      </c>
    </row>
    <row r="4" spans="1:2">
      <c r="A4" t="s">
        <v>67</v>
      </c>
      <c r="B4">
        <v>4</v>
      </c>
    </row>
    <row r="5" spans="1:2">
      <c r="A5" t="s">
        <v>68</v>
      </c>
      <c r="B5">
        <f ca="1">COUNTA(ADRESSES!A:A)-1</f>
        <v>10</v>
      </c>
    </row>
  </sheetData>
  <sheetCalcPr fullCalcOnLoad="1"/>
  <phoneticPr fontId="1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15</vt:i4>
      </vt:variant>
    </vt:vector>
  </HeadingPairs>
  <TitlesOfParts>
    <vt:vector size="23" baseType="lpstr">
      <vt:lpstr>ACCUEIL</vt:lpstr>
      <vt:lpstr>BENEVOLES</vt:lpstr>
      <vt:lpstr>NOTE DE FRAIS</vt:lpstr>
      <vt:lpstr>FACTURE</vt:lpstr>
      <vt:lpstr>BDD</vt:lpstr>
      <vt:lpstr>ADRESSES</vt:lpstr>
      <vt:lpstr>LISTES</vt:lpstr>
      <vt:lpstr>PARAMETRES</vt:lpstr>
      <vt:lpstr>benevole_nom</vt:lpstr>
      <vt:lpstr>benevoles_nom</vt:lpstr>
      <vt:lpstr>Critere</vt:lpstr>
      <vt:lpstr>BDD!Criteres</vt:lpstr>
      <vt:lpstr>FACTURE_bénévole</vt:lpstr>
      <vt:lpstr>FACTURE_période</vt:lpstr>
      <vt:lpstr>FACTURE_tableau</vt:lpstr>
      <vt:lpstr>modif_adresse</vt:lpstr>
      <vt:lpstr>modif_cp</vt:lpstr>
      <vt:lpstr>modif_nom</vt:lpstr>
      <vt:lpstr>modif_ville</vt:lpstr>
      <vt:lpstr>nb_enr_adresses</vt:lpstr>
      <vt:lpstr>nb_enr_bdd</vt:lpstr>
      <vt:lpstr>param_no_ligne</vt:lpstr>
      <vt:lpstr>param_no_ligne_add</vt:lpstr>
    </vt:vector>
  </TitlesOfParts>
  <Company>ADMR08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Lorent</dc:creator>
  <cp:lastModifiedBy>Michel</cp:lastModifiedBy>
  <cp:lastPrinted>2012-11-09T10:06:55Z</cp:lastPrinted>
  <dcterms:created xsi:type="dcterms:W3CDTF">2012-10-12T13:33:02Z</dcterms:created>
  <dcterms:modified xsi:type="dcterms:W3CDTF">2012-11-09T15:37:56Z</dcterms:modified>
</cp:coreProperties>
</file>