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5795" yWindow="2055" windowWidth="20115" windowHeight="7995" activeTab="1"/>
  </bookViews>
  <sheets>
    <sheet name="BMO" sheetId="1" r:id="rId1"/>
    <sheet name="Biblio" sheetId="4" r:id="rId2"/>
  </sheets>
  <calcPr calcId="145621"/>
</workbook>
</file>

<file path=xl/calcChain.xml><?xml version="1.0" encoding="utf-8"?>
<calcChain xmlns="http://schemas.openxmlformats.org/spreadsheetml/2006/main">
  <c r="D7" i="4" l="1"/>
  <c r="E7" i="4"/>
  <c r="F7" i="4"/>
  <c r="D8" i="4"/>
  <c r="E8" i="4"/>
  <c r="F8" i="4"/>
  <c r="D9" i="4"/>
  <c r="E9" i="4"/>
  <c r="F9" i="4"/>
  <c r="D10" i="4"/>
  <c r="E10" i="4"/>
  <c r="F10" i="4"/>
  <c r="D11" i="4"/>
  <c r="E11" i="4"/>
  <c r="F11" i="4"/>
  <c r="D12" i="4"/>
  <c r="E12" i="4"/>
  <c r="F12" i="4"/>
  <c r="D13" i="4"/>
  <c r="E13" i="4"/>
  <c r="F13" i="4"/>
  <c r="D14" i="4"/>
  <c r="E14" i="4"/>
  <c r="F14" i="4"/>
  <c r="D16" i="4"/>
  <c r="E16" i="4"/>
  <c r="F16" i="4"/>
  <c r="D17" i="4"/>
  <c r="E17" i="4"/>
  <c r="F17" i="4"/>
  <c r="D18" i="4"/>
  <c r="E18" i="4"/>
  <c r="F18" i="4"/>
  <c r="D19" i="4"/>
  <c r="E19" i="4"/>
  <c r="F19" i="4"/>
  <c r="D20" i="4"/>
  <c r="E20" i="4"/>
  <c r="F20" i="4"/>
  <c r="D21" i="4"/>
  <c r="E21" i="4"/>
  <c r="F21" i="4"/>
  <c r="D22" i="4"/>
  <c r="E22" i="4"/>
  <c r="F22" i="4"/>
  <c r="D24" i="4"/>
  <c r="E24" i="4"/>
  <c r="F24" i="4"/>
  <c r="D25" i="4"/>
  <c r="E25" i="4"/>
  <c r="F25" i="4"/>
  <c r="D26" i="4"/>
  <c r="E26" i="4"/>
  <c r="F26" i="4"/>
  <c r="D27" i="4"/>
  <c r="E27" i="4"/>
  <c r="F27" i="4"/>
  <c r="D29" i="4"/>
  <c r="E29" i="4"/>
  <c r="F29" i="4"/>
  <c r="D30" i="4"/>
  <c r="E30" i="4"/>
  <c r="F30" i="4"/>
  <c r="D31" i="4"/>
  <c r="E31" i="4"/>
  <c r="F31" i="4"/>
  <c r="D32" i="4"/>
  <c r="E32" i="4"/>
  <c r="F32" i="4"/>
  <c r="D34" i="4"/>
  <c r="E34" i="4"/>
  <c r="F34" i="4"/>
  <c r="D35" i="4"/>
  <c r="E35" i="4"/>
  <c r="F35" i="4"/>
  <c r="N4" i="1" l="1"/>
</calcChain>
</file>

<file path=xl/sharedStrings.xml><?xml version="1.0" encoding="utf-8"?>
<sst xmlns="http://schemas.openxmlformats.org/spreadsheetml/2006/main" count="107" uniqueCount="76">
  <si>
    <t>Màj:</t>
  </si>
  <si>
    <t>Budget</t>
  </si>
  <si>
    <t>Réalisation</t>
  </si>
  <si>
    <t>Ecart</t>
  </si>
  <si>
    <t>Quantité</t>
  </si>
  <si>
    <t>Heures cumulées consommées</t>
  </si>
  <si>
    <t>Heures</t>
  </si>
  <si>
    <t>%</t>
  </si>
  <si>
    <t>Désignation</t>
  </si>
  <si>
    <t>n-1 cumul.</t>
  </si>
  <si>
    <t>Mois n</t>
  </si>
  <si>
    <t>Total</t>
  </si>
  <si>
    <t xml:space="preserve"> "+" est 1 gain</t>
  </si>
  <si>
    <t>n°</t>
  </si>
  <si>
    <t>Norme Réelle</t>
  </si>
  <si>
    <t>Avanc.        %</t>
  </si>
  <si>
    <t>Budget    heures</t>
  </si>
  <si>
    <t>Norme   (h/u)</t>
  </si>
  <si>
    <t xml:space="preserve">BUDGET HEURE </t>
  </si>
  <si>
    <t>Installation</t>
  </si>
  <si>
    <t>h</t>
  </si>
  <si>
    <t>m²</t>
  </si>
  <si>
    <t>m3</t>
  </si>
  <si>
    <t>u</t>
  </si>
  <si>
    <t>Unité</t>
  </si>
  <si>
    <t>T-U max</t>
  </si>
  <si>
    <t>T-U min</t>
  </si>
  <si>
    <t>T-U Moy</t>
  </si>
  <si>
    <t>QT</t>
  </si>
  <si>
    <t>TRAVAUX PREPARATOIRES/INSTALLATION</t>
  </si>
  <si>
    <t>FONDATIONS</t>
  </si>
  <si>
    <t>Béton longrines</t>
  </si>
  <si>
    <t>Kg</t>
  </si>
  <si>
    <t>N° chantier :</t>
  </si>
  <si>
    <t>Implantation</t>
  </si>
  <si>
    <t>Béton Propreté</t>
  </si>
  <si>
    <t>Puits en gros béton</t>
  </si>
  <si>
    <t>Semelles BA</t>
  </si>
  <si>
    <t>Coffrage dés</t>
  </si>
  <si>
    <t>Coffrage encuvement</t>
  </si>
  <si>
    <t>Acier HA</t>
  </si>
  <si>
    <t>STRUCTURE</t>
  </si>
  <si>
    <t>Coffrage longrines</t>
  </si>
  <si>
    <t/>
  </si>
  <si>
    <t>ASTRON WIWERSHEIM</t>
  </si>
  <si>
    <t>P38 019</t>
  </si>
  <si>
    <t>TU</t>
  </si>
  <si>
    <t>Semelles en gros béton</t>
  </si>
  <si>
    <t>Dés</t>
  </si>
  <si>
    <t>Escalier</t>
  </si>
  <si>
    <t>Tirant parasismique</t>
  </si>
  <si>
    <t>MONOMATIC - Extension atelier</t>
  </si>
  <si>
    <t>220 704</t>
  </si>
  <si>
    <t>Fouilles en trous isolés</t>
  </si>
  <si>
    <t>Platines</t>
  </si>
  <si>
    <t>Fouilles complémentaires</t>
  </si>
  <si>
    <t>SOFIDAL MUR CF</t>
  </si>
  <si>
    <t>P0</t>
  </si>
  <si>
    <t>RADIER EP.35CM</t>
  </si>
  <si>
    <t>Coffrage caniveaux</t>
  </si>
  <si>
    <t>ml</t>
  </si>
  <si>
    <t>Béton radier</t>
  </si>
  <si>
    <t>POSE RAILS U50</t>
  </si>
  <si>
    <t>Pose selles</t>
  </si>
  <si>
    <t>Fixation selles</t>
  </si>
  <si>
    <t>Soudure rails existants</t>
  </si>
  <si>
    <t>Pose cornières</t>
  </si>
  <si>
    <t>DALLAGE EP.20CM</t>
  </si>
  <si>
    <t>Coffrage dallage</t>
  </si>
  <si>
    <t>Béton dallage (y.c finition balayée)</t>
  </si>
  <si>
    <t>TCB SNCF Voie 20 - 2014</t>
  </si>
  <si>
    <t>220 044</t>
  </si>
  <si>
    <t>Acier HA du chantier TCB SNCF doit aller dans RADIER EP.35CM</t>
  </si>
  <si>
    <t>Béton de propreté du chantier TCB SNCF doit aller dans RADIER EP.35CM</t>
  </si>
  <si>
    <t>Il faudrait que les deux premières lignes soient figées</t>
  </si>
  <si>
    <t>Peut-on trier A-Z les titres en bleu  aussi?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</si>
</sst>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25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0"/>
      <name val="Comic Sans MS"/>
      <family val="4"/>
    </font>
    <font>
      <b/>
      <sz val="16"/>
      <name val="Comic Sans MS"/>
      <family val="4"/>
    </font>
    <font>
      <b/>
      <sz val="10"/>
      <name val="Comic Sans MS"/>
      <family val="4"/>
    </font>
    <font>
      <b/>
      <sz val="22"/>
      <name val="Comic Sans MS"/>
      <family val="4"/>
    </font>
    <font>
      <b/>
      <i/>
      <u/>
      <sz val="10"/>
      <name val="Comic Sans MS"/>
      <family val="4"/>
    </font>
    <font>
      <b/>
      <i/>
      <sz val="12"/>
      <name val="Comic Sans MS"/>
      <family val="4"/>
    </font>
    <font>
      <b/>
      <sz val="14"/>
      <name val="Comic Sans MS"/>
      <family val="4"/>
    </font>
    <font>
      <sz val="10"/>
      <color rgb="FF000000"/>
      <name val="Comic Sans MS"/>
      <family val="4"/>
    </font>
    <font>
      <b/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6"/>
      <color theme="1"/>
      <name val="Calibri"/>
      <family val="2"/>
      <scheme val="minor"/>
    </font>
    <font>
      <sz val="10"/>
      <color theme="1"/>
      <name val="Comic sans MS"/>
      <family val="4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9"/>
      <color rgb="FFFF0000"/>
      <name val="Comic Sans MS"/>
      <family val="4"/>
    </font>
    <font>
      <b/>
      <sz val="11"/>
      <name val="Comic Sans MS"/>
      <family val="4"/>
    </font>
    <font>
      <b/>
      <sz val="8"/>
      <name val="Comic sans MS"/>
      <family val="4"/>
    </font>
    <font>
      <b/>
      <sz val="8"/>
      <name val="Calibri"/>
      <family val="2"/>
      <scheme val="minor"/>
    </font>
    <font>
      <b/>
      <i/>
      <sz val="10"/>
      <name val="Comic sans MS"/>
      <family val="4"/>
    </font>
    <font>
      <sz val="11"/>
      <name val="Calibri"/>
      <family val="2"/>
      <scheme val="minor"/>
    </font>
    <font>
      <b/>
      <i/>
      <sz val="10"/>
      <color theme="1"/>
      <name val="Comic sans MS"/>
      <family val="4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84">
    <xf numFmtId="0" fontId="0" fillId="0" borderId="0" xfId="0"/>
    <xf numFmtId="0" fontId="1" fillId="0" borderId="0" xfId="2"/>
    <xf numFmtId="0" fontId="1" fillId="0" borderId="1" xfId="2" applyBorder="1"/>
    <xf numFmtId="0" fontId="1" fillId="0" borderId="3" xfId="2" applyBorder="1"/>
    <xf numFmtId="0" fontId="1" fillId="0" borderId="9" xfId="2" applyBorder="1"/>
    <xf numFmtId="0" fontId="1" fillId="0" borderId="11" xfId="2" applyBorder="1"/>
    <xf numFmtId="0" fontId="1" fillId="0" borderId="2" xfId="2" applyBorder="1"/>
    <xf numFmtId="0" fontId="1" fillId="0" borderId="0" xfId="2" applyBorder="1" applyAlignment="1">
      <alignment vertical="center"/>
    </xf>
    <xf numFmtId="0" fontId="0" fillId="0" borderId="0" xfId="0" applyAlignment="1">
      <alignment vertical="center"/>
    </xf>
    <xf numFmtId="0" fontId="4" fillId="0" borderId="1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1" fillId="0" borderId="5" xfId="2" applyBorder="1"/>
    <xf numFmtId="0" fontId="1" fillId="0" borderId="19" xfId="2" applyBorder="1"/>
    <xf numFmtId="0" fontId="8" fillId="2" borderId="8" xfId="2" applyFont="1" applyFill="1" applyBorder="1" applyAlignment="1" applyProtection="1">
      <protection locked="0"/>
    </xf>
    <xf numFmtId="0" fontId="8" fillId="2" borderId="6" xfId="2" applyFont="1" applyFill="1" applyBorder="1" applyAlignment="1" applyProtection="1">
      <protection locked="0"/>
    </xf>
    <xf numFmtId="3" fontId="8" fillId="2" borderId="6" xfId="2" applyNumberFormat="1" applyFont="1" applyFill="1" applyBorder="1" applyProtection="1">
      <protection locked="0"/>
    </xf>
    <xf numFmtId="3" fontId="7" fillId="2" borderId="7" xfId="2" applyNumberFormat="1" applyFont="1" applyFill="1" applyBorder="1" applyAlignment="1" applyProtection="1">
      <alignment horizontal="center"/>
      <protection locked="0"/>
    </xf>
    <xf numFmtId="0" fontId="1" fillId="2" borderId="8" xfId="2" applyFill="1" applyBorder="1"/>
    <xf numFmtId="0" fontId="5" fillId="2" borderId="6" xfId="2" applyFont="1" applyFill="1" applyBorder="1"/>
    <xf numFmtId="0" fontId="1" fillId="2" borderId="6" xfId="2" applyFill="1" applyBorder="1"/>
    <xf numFmtId="0" fontId="4" fillId="2" borderId="6" xfId="2" applyFont="1" applyFill="1" applyBorder="1" applyAlignment="1">
      <alignment horizontal="center"/>
    </xf>
    <xf numFmtId="15" fontId="6" fillId="2" borderId="7" xfId="2" applyNumberFormat="1" applyFont="1" applyFill="1" applyBorder="1" applyAlignment="1" applyProtection="1">
      <alignment horizontal="center"/>
      <protection locked="0"/>
    </xf>
    <xf numFmtId="0" fontId="18" fillId="2" borderId="6" xfId="2" applyFont="1" applyFill="1" applyBorder="1" applyAlignment="1" applyProtection="1">
      <alignment horizontal="right"/>
      <protection locked="0"/>
    </xf>
    <xf numFmtId="0" fontId="0" fillId="0" borderId="1" xfId="0" applyBorder="1"/>
    <xf numFmtId="0" fontId="10" fillId="0" borderId="1" xfId="0" applyFont="1" applyFill="1" applyBorder="1" applyAlignment="1">
      <alignment horizontal="center" vertical="center"/>
    </xf>
    <xf numFmtId="0" fontId="0" fillId="0" borderId="3" xfId="0" applyBorder="1"/>
    <xf numFmtId="0" fontId="10" fillId="0" borderId="3" xfId="0" applyFont="1" applyFill="1" applyBorder="1" applyAlignment="1">
      <alignment horizontal="center" vertical="center"/>
    </xf>
    <xf numFmtId="0" fontId="0" fillId="0" borderId="0" xfId="0" applyNumberFormat="1"/>
    <xf numFmtId="0" fontId="19" fillId="3" borderId="10" xfId="0" applyFont="1" applyFill="1" applyBorder="1" applyAlignment="1">
      <alignment horizontal="center" vertical="center" textRotation="45"/>
    </xf>
    <xf numFmtId="0" fontId="20" fillId="0" borderId="30" xfId="0" applyFont="1" applyBorder="1" applyAlignment="1">
      <alignment horizontal="center" vertical="center"/>
    </xf>
    <xf numFmtId="0" fontId="21" fillId="2" borderId="13" xfId="0" applyNumberFormat="1" applyFont="1" applyFill="1" applyBorder="1"/>
    <xf numFmtId="0" fontId="22" fillId="2" borderId="14" xfId="0" applyNumberFormat="1" applyFont="1" applyFill="1" applyBorder="1"/>
    <xf numFmtId="0" fontId="1" fillId="0" borderId="10" xfId="4" applyNumberFormat="1" applyFont="1" applyBorder="1"/>
    <xf numFmtId="0" fontId="22" fillId="0" borderId="22" xfId="4" applyNumberFormat="1" applyFont="1" applyBorder="1"/>
    <xf numFmtId="0" fontId="1" fillId="0" borderId="20" xfId="4" applyNumberFormat="1" applyFont="1" applyBorder="1"/>
    <xf numFmtId="0" fontId="22" fillId="0" borderId="21" xfId="4" applyNumberFormat="1" applyFont="1" applyBorder="1"/>
    <xf numFmtId="0" fontId="21" fillId="2" borderId="13" xfId="4" applyNumberFormat="1" applyFont="1" applyFill="1" applyBorder="1"/>
    <xf numFmtId="0" fontId="22" fillId="2" borderId="14" xfId="4" applyNumberFormat="1" applyFont="1" applyFill="1" applyBorder="1"/>
    <xf numFmtId="0" fontId="1" fillId="0" borderId="20" xfId="4" applyNumberFormat="1" applyFont="1" applyFill="1" applyBorder="1"/>
    <xf numFmtId="0" fontId="22" fillId="0" borderId="21" xfId="4" applyNumberFormat="1" applyFont="1" applyFill="1" applyBorder="1"/>
    <xf numFmtId="2" fontId="0" fillId="0" borderId="10" xfId="0" applyNumberFormat="1" applyBorder="1" applyAlignment="1">
      <alignment horizontal="center" vertical="center"/>
    </xf>
    <xf numFmtId="0" fontId="13" fillId="0" borderId="10" xfId="4" applyNumberFormat="1" applyFont="1" applyBorder="1"/>
    <xf numFmtId="0" fontId="0" fillId="0" borderId="22" xfId="4" applyNumberFormat="1" applyFont="1" applyBorder="1"/>
    <xf numFmtId="0" fontId="13" fillId="0" borderId="20" xfId="4" applyNumberFormat="1" applyFont="1" applyBorder="1"/>
    <xf numFmtId="0" fontId="0" fillId="0" borderId="21" xfId="4" applyNumberFormat="1" applyFont="1" applyBorder="1"/>
    <xf numFmtId="0" fontId="11" fillId="0" borderId="31" xfId="0" applyFont="1" applyFill="1" applyBorder="1" applyAlignment="1">
      <alignment horizontal="center"/>
    </xf>
    <xf numFmtId="1" fontId="13" fillId="0" borderId="32" xfId="0" applyNumberFormat="1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3" fillId="2" borderId="38" xfId="0" applyNumberFormat="1" applyFont="1" applyFill="1" applyBorder="1" applyAlignment="1">
      <alignment horizontal="left" vertical="center"/>
    </xf>
    <xf numFmtId="0" fontId="0" fillId="2" borderId="39" xfId="0" applyNumberFormat="1" applyFill="1" applyBorder="1"/>
    <xf numFmtId="0" fontId="24" fillId="4" borderId="0" xfId="0" applyNumberFormat="1" applyFont="1" applyFill="1"/>
    <xf numFmtId="0" fontId="24" fillId="4" borderId="0" xfId="0" applyFont="1" applyFill="1"/>
    <xf numFmtId="0" fontId="0" fillId="4" borderId="0" xfId="0" applyFill="1"/>
    <xf numFmtId="0" fontId="3" fillId="2" borderId="1" xfId="2" applyFont="1" applyFill="1" applyBorder="1" applyAlignment="1">
      <alignment horizontal="center"/>
    </xf>
    <xf numFmtId="0" fontId="3" fillId="2" borderId="5" xfId="2" applyFont="1" applyFill="1" applyBorder="1" applyAlignment="1">
      <alignment horizontal="center"/>
    </xf>
    <xf numFmtId="0" fontId="3" fillId="2" borderId="11" xfId="2" applyFont="1" applyFill="1" applyBorder="1" applyAlignment="1">
      <alignment horizontal="center"/>
    </xf>
    <xf numFmtId="0" fontId="2" fillId="0" borderId="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6" xfId="2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17" xfId="2" applyFont="1" applyBorder="1" applyAlignment="1">
      <alignment horizontal="center" vertical="center" wrapText="1"/>
    </xf>
    <xf numFmtId="0" fontId="4" fillId="0" borderId="36" xfId="2" applyFont="1" applyBorder="1" applyAlignment="1">
      <alignment horizontal="center" vertical="center" wrapText="1"/>
    </xf>
    <xf numFmtId="0" fontId="1" fillId="0" borderId="17" xfId="2" applyFont="1" applyBorder="1" applyAlignment="1">
      <alignment horizontal="center" vertical="center" wrapText="1"/>
    </xf>
    <xf numFmtId="0" fontId="2" fillId="0" borderId="36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1" fillId="0" borderId="13" xfId="2" applyFont="1" applyBorder="1" applyAlignment="1">
      <alignment horizontal="center" vertical="center" wrapText="1"/>
    </xf>
    <xf numFmtId="0" fontId="2" fillId="0" borderId="20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/>
    </xf>
    <xf numFmtId="0" fontId="2" fillId="0" borderId="34" xfId="2" applyFont="1" applyBorder="1" applyAlignment="1">
      <alignment horizontal="center" vertical="center"/>
    </xf>
    <xf numFmtId="0" fontId="12" fillId="0" borderId="27" xfId="0" applyNumberFormat="1" applyFont="1" applyBorder="1" applyAlignment="1">
      <alignment horizontal="right" vertical="center"/>
    </xf>
    <xf numFmtId="0" fontId="12" fillId="0" borderId="23" xfId="0" applyNumberFormat="1" applyFont="1" applyBorder="1" applyAlignment="1">
      <alignment horizontal="right" vertical="center"/>
    </xf>
    <xf numFmtId="0" fontId="12" fillId="0" borderId="13" xfId="0" applyNumberFormat="1" applyFont="1" applyBorder="1" applyAlignment="1">
      <alignment horizontal="center" vertical="center"/>
    </xf>
    <xf numFmtId="0" fontId="12" fillId="0" borderId="24" xfId="0" applyNumberFormat="1" applyFont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</cellXfs>
  <cellStyles count="5">
    <cellStyle name="Milliers" xfId="4" builtinId="3"/>
    <cellStyle name="Milliers 2" xfId="1"/>
    <cellStyle name="Normal" xfId="0" builtinId="0"/>
    <cellStyle name="Normal 2" xfId="2"/>
    <cellStyle name="Pourcentage 2" xfId="3"/>
  </cellStyles>
  <dxfs count="0"/>
  <tableStyles count="0" defaultTableStyle="TableStyleMedium2" defaultPivotStyle="PivotStyleLight16"/>
  <colors>
    <mruColors>
      <color rgb="FF009999"/>
      <color rgb="FFFF0000"/>
      <color rgb="FFFF3300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85725</xdr:rowOff>
        </xdr:from>
        <xdr:to>
          <xdr:col>1</xdr:col>
          <xdr:colOff>933450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Nouveau Projet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1371600</xdr:colOff>
          <xdr:row>0</xdr:row>
          <xdr:rowOff>85725</xdr:rowOff>
        </xdr:from>
        <xdr:to>
          <xdr:col>1</xdr:col>
          <xdr:colOff>2838450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ligne titre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2905125</xdr:colOff>
          <xdr:row>0</xdr:row>
          <xdr:rowOff>85725</xdr:rowOff>
        </xdr:from>
        <xdr:to>
          <xdr:col>3</xdr:col>
          <xdr:colOff>123825</xdr:colOff>
          <xdr:row>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position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590550</xdr:colOff>
          <xdr:row>0</xdr:row>
          <xdr:rowOff>85725</xdr:rowOff>
        </xdr:from>
        <xdr:to>
          <xdr:col>16</xdr:col>
          <xdr:colOff>295275</xdr:colOff>
          <xdr:row>10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FF0000"/>
                  </a:solidFill>
                  <a:latin typeface="Comic Sans MS"/>
                </a:rPr>
                <a:t>Version FINALE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57150</xdr:colOff>
          <xdr:row>0</xdr:row>
          <xdr:rowOff>76200</xdr:rowOff>
        </xdr:from>
        <xdr:to>
          <xdr:col>15</xdr:col>
          <xdr:colOff>523875</xdr:colOff>
          <xdr:row>9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FF0000"/>
                  </a:solidFill>
                  <a:latin typeface="Comic Sans MS"/>
                </a:rPr>
                <a:t>Impression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145676</xdr:colOff>
      <xdr:row>6</xdr:row>
      <xdr:rowOff>37972</xdr:rowOff>
    </xdr:from>
    <xdr:to>
      <xdr:col>1</xdr:col>
      <xdr:colOff>771524</xdr:colOff>
      <xdr:row>7</xdr:row>
      <xdr:rowOff>174810</xdr:rowOff>
    </xdr:to>
    <xdr:pic>
      <xdr:nvPicPr>
        <xdr:cNvPr id="8" name="Image 7" descr="http://www.eiffage-construction-strasbourg.fr/images/pic10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676" y="1472325"/>
          <a:ext cx="1488701" cy="4618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0</xdr:row>
          <xdr:rowOff>95250</xdr:rowOff>
        </xdr:from>
        <xdr:to>
          <xdr:col>12</xdr:col>
          <xdr:colOff>161925</xdr:colOff>
          <xdr:row>1</xdr:row>
          <xdr:rowOff>161925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Effacer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228600</xdr:colOff>
          <xdr:row>0</xdr:row>
          <xdr:rowOff>76200</xdr:rowOff>
        </xdr:from>
        <xdr:to>
          <xdr:col>14</xdr:col>
          <xdr:colOff>695325</xdr:colOff>
          <xdr:row>10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228600</xdr:colOff>
          <xdr:row>0</xdr:row>
          <xdr:rowOff>95250</xdr:rowOff>
        </xdr:from>
        <xdr:to>
          <xdr:col>13</xdr:col>
          <xdr:colOff>800100</xdr:colOff>
          <xdr:row>1</xdr:row>
          <xdr:rowOff>161925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Ajouter dernière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0</xdr:row>
          <xdr:rowOff>76200</xdr:rowOff>
        </xdr:from>
        <xdr:to>
          <xdr:col>6</xdr:col>
          <xdr:colOff>161925</xdr:colOff>
          <xdr:row>1</xdr:row>
          <xdr:rowOff>152400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Insérer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0</xdr:row>
          <xdr:rowOff>76200</xdr:rowOff>
        </xdr:from>
        <xdr:to>
          <xdr:col>7</xdr:col>
          <xdr:colOff>257175</xdr:colOff>
          <xdr:row>1</xdr:row>
          <xdr:rowOff>152400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mic Sans MS"/>
                </a:rPr>
                <a:t>Supprimer ligne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0</xdr:row>
          <xdr:rowOff>57150</xdr:rowOff>
        </xdr:from>
        <xdr:to>
          <xdr:col>0</xdr:col>
          <xdr:colOff>1714500</xdr:colOff>
          <xdr:row>1</xdr:row>
          <xdr:rowOff>114300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 BMO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3:N9"/>
  <sheetViews>
    <sheetView zoomScale="85" zoomScaleNormal="85" zoomScaleSheetLayoutView="100" workbookViewId="0">
      <selection activeCell="D19" sqref="D19"/>
    </sheetView>
  </sheetViews>
  <sheetFormatPr baseColWidth="10" defaultRowHeight="15" x14ac:dyDescent="0.25"/>
  <cols>
    <col min="1" max="1" width="12.85546875" bestFit="1" customWidth="1"/>
    <col min="2" max="2" width="53.5703125" customWidth="1"/>
    <col min="3" max="3" width="9.5703125" bestFit="1" customWidth="1"/>
    <col min="4" max="4" width="13.5703125" customWidth="1"/>
    <col min="6" max="7" width="15.7109375" customWidth="1"/>
    <col min="8" max="8" width="11.85546875" bestFit="1" customWidth="1"/>
    <col min="9" max="9" width="14.28515625" bestFit="1" customWidth="1"/>
    <col min="12" max="12" width="2" customWidth="1"/>
    <col min="13" max="13" width="14.5703125" bestFit="1" customWidth="1"/>
    <col min="14" max="14" width="12.7109375" bestFit="1" customWidth="1"/>
  </cols>
  <sheetData>
    <row r="3" spans="1:14" ht="15.75" thickBot="1" x14ac:dyDescent="0.3"/>
    <row r="4" spans="1:14" ht="33.75" thickBot="1" x14ac:dyDescent="0.65">
      <c r="A4" s="13" t="s">
        <v>43</v>
      </c>
      <c r="B4" s="14"/>
      <c r="C4" s="22" t="s">
        <v>33</v>
      </c>
      <c r="D4" s="15" t="s">
        <v>43</v>
      </c>
      <c r="E4" s="16"/>
      <c r="F4" s="17"/>
      <c r="G4" s="18" t="s">
        <v>18</v>
      </c>
      <c r="H4" s="19"/>
      <c r="I4" s="19"/>
      <c r="J4" s="19"/>
      <c r="K4" s="19"/>
      <c r="L4" s="20"/>
      <c r="M4" s="20" t="s">
        <v>0</v>
      </c>
      <c r="N4" s="21">
        <f ca="1">TODAY()</f>
        <v>41864</v>
      </c>
    </row>
    <row r="6" spans="1:14" ht="16.5" thickBot="1" x14ac:dyDescent="0.3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ht="25.5" thickBot="1" x14ac:dyDescent="0.55000000000000004">
      <c r="A7" s="5"/>
      <c r="B7" s="2"/>
      <c r="C7" s="11"/>
      <c r="D7" s="56" t="s">
        <v>1</v>
      </c>
      <c r="E7" s="56"/>
      <c r="F7" s="57"/>
      <c r="G7" s="58" t="s">
        <v>2</v>
      </c>
      <c r="H7" s="56"/>
      <c r="I7" s="56"/>
      <c r="J7" s="56"/>
      <c r="K7" s="57"/>
      <c r="L7" s="4"/>
      <c r="M7" s="58" t="s">
        <v>3</v>
      </c>
      <c r="N7" s="57"/>
    </row>
    <row r="8" spans="1:14" ht="17.25" customHeight="1" thickBot="1" x14ac:dyDescent="0.35">
      <c r="A8" s="6"/>
      <c r="B8" s="3"/>
      <c r="C8" s="12"/>
      <c r="D8" s="72" t="s">
        <v>4</v>
      </c>
      <c r="E8" s="70" t="s">
        <v>17</v>
      </c>
      <c r="F8" s="68" t="s">
        <v>16</v>
      </c>
      <c r="G8" s="59" t="s">
        <v>5</v>
      </c>
      <c r="H8" s="60"/>
      <c r="I8" s="61"/>
      <c r="J8" s="66" t="s">
        <v>15</v>
      </c>
      <c r="K8" s="64" t="s">
        <v>14</v>
      </c>
      <c r="L8" s="7"/>
      <c r="M8" s="9" t="s">
        <v>6</v>
      </c>
      <c r="N8" s="10" t="s">
        <v>7</v>
      </c>
    </row>
    <row r="9" spans="1:14" ht="16.5" x14ac:dyDescent="0.3">
      <c r="A9" s="45" t="s">
        <v>13</v>
      </c>
      <c r="B9" s="46" t="s">
        <v>8</v>
      </c>
      <c r="C9" s="47" t="s">
        <v>23</v>
      </c>
      <c r="D9" s="73"/>
      <c r="E9" s="71"/>
      <c r="F9" s="69"/>
      <c r="G9" s="48" t="s">
        <v>9</v>
      </c>
      <c r="H9" s="49" t="s">
        <v>10</v>
      </c>
      <c r="I9" s="50" t="s">
        <v>11</v>
      </c>
      <c r="J9" s="67"/>
      <c r="K9" s="65"/>
      <c r="L9" s="8"/>
      <c r="M9" s="62" t="s">
        <v>12</v>
      </c>
      <c r="N9" s="63"/>
    </row>
  </sheetData>
  <mergeCells count="10">
    <mergeCell ref="D7:F7"/>
    <mergeCell ref="G7:K7"/>
    <mergeCell ref="M7:N7"/>
    <mergeCell ref="G8:I8"/>
    <mergeCell ref="M9:N9"/>
    <mergeCell ref="K8:K9"/>
    <mergeCell ref="J8:J9"/>
    <mergeCell ref="F8:F9"/>
    <mergeCell ref="E8:E9"/>
    <mergeCell ref="D8:D9"/>
  </mergeCells>
  <pageMargins left="0.23622047244094491" right="0.23622047244094491" top="0.74803149606299213" bottom="0.74803149606299213" header="0.31496062992125984" footer="0.31496062992125984"/>
  <pageSetup paperSize="9" scale="67" fitToHeight="10" orientation="landscape" useFirstPageNumber="1" r:id="rId1"/>
  <headerFooter>
    <oddHeader>Page &amp;P</oddHeader>
    <oddFooter>&amp;L8/11/2014&amp;R9:34:15 PM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_projet">
                <anchor moveWithCells="1" sizeWithCells="1">
                  <from>
                    <xdr:col>0</xdr:col>
                    <xdr:colOff>142875</xdr:colOff>
                    <xdr:row>0</xdr:row>
                    <xdr:rowOff>85725</xdr:rowOff>
                  </from>
                  <to>
                    <xdr:col>1</xdr:col>
                    <xdr:colOff>933450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ouveau_Titre">
                <anchor moveWithCells="1" sizeWithCells="1">
                  <from>
                    <xdr:col>1</xdr:col>
                    <xdr:colOff>1371600</xdr:colOff>
                    <xdr:row>0</xdr:row>
                    <xdr:rowOff>85725</xdr:rowOff>
                  </from>
                  <to>
                    <xdr:col>1</xdr:col>
                    <xdr:colOff>2838450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ouvelle_position">
                <anchor moveWithCells="1" sizeWithCells="1">
                  <from>
                    <xdr:col>1</xdr:col>
                    <xdr:colOff>2905125</xdr:colOff>
                    <xdr:row>0</xdr:row>
                    <xdr:rowOff>85725</xdr:rowOff>
                  </from>
                  <to>
                    <xdr:col>3</xdr:col>
                    <xdr:colOff>123825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sauvegarde_BMO">
                <anchor>
                  <from>
                    <xdr:col>15</xdr:col>
                    <xdr:colOff>590550</xdr:colOff>
                    <xdr:row>0</xdr:row>
                    <xdr:rowOff>85725</xdr:rowOff>
                  </from>
                  <to>
                    <xdr:col>16</xdr:col>
                    <xdr:colOff>295275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Impression">
                <anchor>
                  <from>
                    <xdr:col>15</xdr:col>
                    <xdr:colOff>57150</xdr:colOff>
                    <xdr:row>0</xdr:row>
                    <xdr:rowOff>76200</xdr:rowOff>
                  </from>
                  <to>
                    <xdr:col>15</xdr:col>
                    <xdr:colOff>523875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efface_dernière_ligne">
                <anchor moveWithCells="1" sizeWithCells="1">
                  <from>
                    <xdr:col>9</xdr:col>
                    <xdr:colOff>276225</xdr:colOff>
                    <xdr:row>0</xdr:row>
                    <xdr:rowOff>95250</xdr:rowOff>
                  </from>
                  <to>
                    <xdr:col>12</xdr:col>
                    <xdr:colOff>161925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_xludf.save">
                <anchor>
                  <from>
                    <xdr:col>14</xdr:col>
                    <xdr:colOff>228600</xdr:colOff>
                    <xdr:row>0</xdr:row>
                    <xdr:rowOff>76200</xdr:rowOff>
                  </from>
                  <to>
                    <xdr:col>14</xdr:col>
                    <xdr:colOff>695325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Button 9">
              <controlPr defaultSize="0" print="0" autoFill="0" autoPict="0" macro="[0]!dernièreligne">
                <anchor moveWithCells="1" sizeWithCells="1">
                  <from>
                    <xdr:col>12</xdr:col>
                    <xdr:colOff>228600</xdr:colOff>
                    <xdr:row>0</xdr:row>
                    <xdr:rowOff>95250</xdr:rowOff>
                  </from>
                  <to>
                    <xdr:col>13</xdr:col>
                    <xdr:colOff>800100</xdr:colOff>
                    <xdr:row>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insérer_ligne">
                <anchor moveWithCells="1" sizeWithCells="1">
                  <from>
                    <xdr:col>5</xdr:col>
                    <xdr:colOff>133350</xdr:colOff>
                    <xdr:row>0</xdr:row>
                    <xdr:rowOff>76200</xdr:rowOff>
                  </from>
                  <to>
                    <xdr:col>6</xdr:col>
                    <xdr:colOff>161925</xdr:colOff>
                    <xdr:row>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Supprimer_ligne">
                <anchor moveWithCells="1" sizeWithCells="1">
                  <from>
                    <xdr:col>6</xdr:col>
                    <xdr:colOff>247650</xdr:colOff>
                    <xdr:row>0</xdr:row>
                    <xdr:rowOff>76200</xdr:rowOff>
                  </from>
                  <to>
                    <xdr:col>7</xdr:col>
                    <xdr:colOff>257175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outlinePr summaryBelow="0"/>
  </sheetPr>
  <dimension ref="A1:U44"/>
  <sheetViews>
    <sheetView tabSelected="1" zoomScale="85" zoomScaleNormal="85" workbookViewId="0">
      <pane ySplit="2" topLeftCell="A3" activePane="bottomLeft" state="frozen"/>
      <selection pane="bottomLeft" activeCell="R27" sqref="R27"/>
    </sheetView>
  </sheetViews>
  <sheetFormatPr baseColWidth="10" defaultRowHeight="15" outlineLevelRow="1" x14ac:dyDescent="0.25"/>
  <cols>
    <col min="1" max="1" width="44.7109375" style="27" bestFit="1" customWidth="1"/>
    <col min="2" max="2" width="8.140625" style="27" bestFit="1" customWidth="1"/>
    <col min="3" max="3" width="3.42578125" customWidth="1"/>
    <col min="4" max="4" width="8.28515625" bestFit="1" customWidth="1"/>
    <col min="5" max="5" width="8" bestFit="1" customWidth="1"/>
    <col min="6" max="6" width="8.5703125" bestFit="1" customWidth="1"/>
    <col min="7" max="7" width="3.28515625" customWidth="1"/>
    <col min="8" max="8" width="6.7109375" bestFit="1" customWidth="1"/>
    <col min="9" max="9" width="5.7109375" bestFit="1" customWidth="1"/>
    <col min="10" max="10" width="6.7109375" bestFit="1" customWidth="1"/>
    <col min="11" max="11" width="5.140625" bestFit="1" customWidth="1"/>
    <col min="12" max="12" width="6.7109375" bestFit="1" customWidth="1"/>
    <col min="13" max="13" width="5.140625" bestFit="1" customWidth="1"/>
    <col min="14" max="14" width="6.7109375" bestFit="1" customWidth="1"/>
    <col min="15" max="15" width="5.140625" bestFit="1" customWidth="1"/>
  </cols>
  <sheetData>
    <row r="1" spans="1:21" ht="111" thickBot="1" x14ac:dyDescent="0.3">
      <c r="A1" s="74" t="s">
        <v>8</v>
      </c>
      <c r="B1" s="76" t="s">
        <v>24</v>
      </c>
      <c r="C1" s="23"/>
      <c r="D1" s="78" t="s">
        <v>25</v>
      </c>
      <c r="E1" s="80" t="s">
        <v>26</v>
      </c>
      <c r="F1" s="82" t="s">
        <v>27</v>
      </c>
      <c r="G1" s="24"/>
      <c r="H1" s="28" t="s">
        <v>44</v>
      </c>
      <c r="I1" s="28" t="s">
        <v>45</v>
      </c>
      <c r="J1" s="28" t="s">
        <v>51</v>
      </c>
      <c r="K1" s="28" t="s">
        <v>52</v>
      </c>
      <c r="L1" s="28" t="s">
        <v>56</v>
      </c>
      <c r="M1" s="28" t="s">
        <v>57</v>
      </c>
      <c r="N1" s="28" t="s">
        <v>70</v>
      </c>
      <c r="O1" s="28" t="s">
        <v>71</v>
      </c>
    </row>
    <row r="2" spans="1:21" ht="15.75" customHeight="1" thickTop="1" thickBot="1" x14ac:dyDescent="0.3">
      <c r="A2" s="75"/>
      <c r="B2" s="77"/>
      <c r="C2" s="25"/>
      <c r="D2" s="79"/>
      <c r="E2" s="81"/>
      <c r="F2" s="83"/>
      <c r="G2" s="26"/>
      <c r="H2" s="29" t="s">
        <v>28</v>
      </c>
      <c r="I2" s="29" t="s">
        <v>46</v>
      </c>
      <c r="J2" s="29" t="s">
        <v>28</v>
      </c>
      <c r="K2" s="29" t="s">
        <v>46</v>
      </c>
      <c r="L2" s="29" t="s">
        <v>28</v>
      </c>
      <c r="M2" s="29" t="s">
        <v>46</v>
      </c>
      <c r="N2" s="29" t="s">
        <v>28</v>
      </c>
      <c r="O2" s="29" t="s">
        <v>46</v>
      </c>
      <c r="Q2" s="54" t="s">
        <v>74</v>
      </c>
      <c r="R2" s="55"/>
      <c r="S2" s="55"/>
      <c r="T2" s="55"/>
      <c r="U2" s="55"/>
    </row>
    <row r="3" spans="1:21" ht="16.5" x14ac:dyDescent="0.35">
      <c r="A3" s="30" t="s">
        <v>29</v>
      </c>
      <c r="B3" s="31"/>
      <c r="D3" s="40"/>
      <c r="E3" s="40"/>
      <c r="F3" s="40"/>
      <c r="H3" s="40"/>
      <c r="I3" s="40"/>
      <c r="J3" s="40"/>
      <c r="K3" s="40"/>
      <c r="L3" s="40"/>
      <c r="M3" s="40"/>
      <c r="N3" s="40"/>
      <c r="O3" s="40"/>
    </row>
    <row r="4" spans="1:21" ht="15.75" outlineLevel="1" x14ac:dyDescent="0.3">
      <c r="A4" s="34" t="s">
        <v>34</v>
      </c>
      <c r="B4" s="35" t="s">
        <v>20</v>
      </c>
      <c r="D4" s="40"/>
      <c r="E4" s="40"/>
      <c r="F4" s="40"/>
      <c r="H4" s="40"/>
      <c r="I4" s="40"/>
      <c r="J4" s="40"/>
      <c r="K4" s="40"/>
      <c r="L4" s="40"/>
      <c r="M4" s="40"/>
      <c r="N4" s="40"/>
      <c r="O4" s="40"/>
    </row>
    <row r="5" spans="1:21" ht="16.5" outlineLevel="1" thickBot="1" x14ac:dyDescent="0.35">
      <c r="A5" s="32" t="s">
        <v>19</v>
      </c>
      <c r="B5" s="33" t="s">
        <v>20</v>
      </c>
      <c r="D5" s="40"/>
      <c r="E5" s="40"/>
      <c r="F5" s="40"/>
      <c r="H5" s="40"/>
      <c r="I5" s="40"/>
      <c r="J5" s="40"/>
      <c r="K5" s="40"/>
      <c r="L5" s="40"/>
      <c r="M5" s="40"/>
      <c r="N5" s="40"/>
      <c r="O5" s="40"/>
    </row>
    <row r="6" spans="1:21" ht="16.5" x14ac:dyDescent="0.35">
      <c r="A6" s="36" t="s">
        <v>30</v>
      </c>
      <c r="B6" s="37"/>
      <c r="D6" s="40"/>
      <c r="E6" s="40"/>
      <c r="F6" s="40"/>
      <c r="H6" s="40"/>
      <c r="I6" s="40"/>
      <c r="J6" s="40"/>
      <c r="K6" s="40"/>
      <c r="L6" s="40"/>
      <c r="M6" s="40"/>
      <c r="N6" s="40"/>
      <c r="O6" s="40"/>
    </row>
    <row r="7" spans="1:21" ht="15.75" outlineLevel="1" x14ac:dyDescent="0.3">
      <c r="A7" s="41" t="s">
        <v>38</v>
      </c>
      <c r="B7" s="42" t="s">
        <v>21</v>
      </c>
      <c r="D7" s="40">
        <f>MAX(I7,K7,M7,O7)</f>
        <v>0.33482142857142855</v>
      </c>
      <c r="E7" s="40">
        <f>MIN(I7,K7,M7,O7)</f>
        <v>0.33482142857142855</v>
      </c>
      <c r="F7" s="40">
        <f>(((H7*I7))+((J7*K7))+((L7*M7))+((N7*O7)))/(+H7+J7+L7+N7)</f>
        <v>0.33482142857142855</v>
      </c>
      <c r="H7" s="40"/>
      <c r="I7" s="40"/>
      <c r="J7" s="40"/>
      <c r="K7" s="40"/>
      <c r="L7" s="40">
        <v>112</v>
      </c>
      <c r="M7" s="40">
        <v>0.33482142857142855</v>
      </c>
      <c r="N7" s="40"/>
      <c r="O7" s="40"/>
    </row>
    <row r="8" spans="1:21" ht="15.75" outlineLevel="1" x14ac:dyDescent="0.3">
      <c r="A8" s="41" t="s">
        <v>39</v>
      </c>
      <c r="B8" s="42" t="s">
        <v>23</v>
      </c>
      <c r="D8" s="40">
        <f>MAX(I8,K8,M8,O8)</f>
        <v>2.3809523809523809</v>
      </c>
      <c r="E8" s="40">
        <f>MIN(I8,K8,M8,O8)</f>
        <v>2.3809523809523809</v>
      </c>
      <c r="F8" s="40">
        <f>(((H8*I8))+((J8*K8))+((L8*M8))+((N8*O8)))/(+H8+J8+L8+N8)</f>
        <v>2.3809523809523809</v>
      </c>
      <c r="H8" s="40"/>
      <c r="I8" s="40"/>
      <c r="J8" s="40"/>
      <c r="K8" s="40"/>
      <c r="L8" s="40">
        <v>7</v>
      </c>
      <c r="M8" s="40">
        <v>2.3809523809523809</v>
      </c>
      <c r="N8" s="40"/>
      <c r="O8" s="40"/>
    </row>
    <row r="9" spans="1:21" ht="15.75" outlineLevel="1" x14ac:dyDescent="0.3">
      <c r="A9" s="32" t="s">
        <v>48</v>
      </c>
      <c r="B9" s="33" t="s">
        <v>23</v>
      </c>
      <c r="D9" s="40">
        <f>MAX(I9,K9,M9,O9)</f>
        <v>6.25</v>
      </c>
      <c r="E9" s="40">
        <f>MIN(I9,K9,M9,O9)</f>
        <v>6.25</v>
      </c>
      <c r="F9" s="40">
        <f>(((H9*I9))+((J9*K9))+((L9*M9))+((N9*O9)))/(+H9+J9+L9+N9)</f>
        <v>6.25</v>
      </c>
      <c r="H9" s="40">
        <v>26</v>
      </c>
      <c r="I9" s="40">
        <v>6.25</v>
      </c>
      <c r="J9" s="40"/>
      <c r="K9" s="40"/>
      <c r="L9" s="40"/>
      <c r="M9" s="40"/>
      <c r="N9" s="40"/>
      <c r="O9" s="40"/>
    </row>
    <row r="10" spans="1:21" ht="15.75" outlineLevel="1" x14ac:dyDescent="0.3">
      <c r="A10" s="41" t="s">
        <v>53</v>
      </c>
      <c r="B10" s="42" t="s">
        <v>22</v>
      </c>
      <c r="D10" s="40">
        <f>MAX(I10,K10,M10,O10)</f>
        <v>2.5000000000000001E-2</v>
      </c>
      <c r="E10" s="40">
        <f>MIN(I10,K10,M10,O10)</f>
        <v>2.5000000000000001E-2</v>
      </c>
      <c r="F10" s="40">
        <f>(((H10*I10))+((J10*K10))+((L10*M10))+((N10*O10)))/(+H10+J10+L10+N10)</f>
        <v>2.5000000000000001E-2</v>
      </c>
      <c r="H10" s="40"/>
      <c r="I10" s="40"/>
      <c r="J10" s="40">
        <v>80</v>
      </c>
      <c r="K10" s="40">
        <v>2.5000000000000001E-2</v>
      </c>
      <c r="L10" s="40"/>
      <c r="M10" s="40"/>
      <c r="N10" s="40"/>
      <c r="O10" s="40"/>
    </row>
    <row r="11" spans="1:21" ht="15.75" outlineLevel="1" x14ac:dyDescent="0.3">
      <c r="A11" s="41" t="s">
        <v>54</v>
      </c>
      <c r="B11" s="42" t="s">
        <v>23</v>
      </c>
      <c r="D11" s="40">
        <f>MAX(I11,K11,M11,O11)</f>
        <v>0.75</v>
      </c>
      <c r="E11" s="40">
        <f>MIN(I11,K11,M11,O11)</f>
        <v>0.75</v>
      </c>
      <c r="F11" s="40">
        <f>(((H11*I11))+((J11*K11))+((L11*M11))+((N11*O11)))/(+H11+J11+L11+N11)</f>
        <v>0.75</v>
      </c>
      <c r="H11" s="40"/>
      <c r="I11" s="40"/>
      <c r="J11" s="40">
        <v>16</v>
      </c>
      <c r="K11" s="40">
        <v>0.75</v>
      </c>
      <c r="L11" s="40"/>
      <c r="M11" s="40"/>
      <c r="N11" s="40"/>
      <c r="O11" s="40"/>
    </row>
    <row r="12" spans="1:21" ht="15.75" outlineLevel="1" x14ac:dyDescent="0.3">
      <c r="A12" s="43" t="s">
        <v>36</v>
      </c>
      <c r="B12" s="44" t="s">
        <v>22</v>
      </c>
      <c r="D12" s="40">
        <f>MAX(I12,K12,M12,O12)</f>
        <v>0.77192982456140347</v>
      </c>
      <c r="E12" s="40">
        <f>MIN(I12,K12,M12,O12)</f>
        <v>0.26666666666666666</v>
      </c>
      <c r="F12" s="40">
        <f>(((H12*I12))+((J12*K12))+((L12*M12))+((N12*O12)))/(+H12+J12+L12+N12)</f>
        <v>0.5977011494252874</v>
      </c>
      <c r="H12" s="40"/>
      <c r="I12" s="40"/>
      <c r="J12" s="40">
        <v>30</v>
      </c>
      <c r="K12" s="40">
        <v>0.26666666666666666</v>
      </c>
      <c r="L12" s="40">
        <v>57</v>
      </c>
      <c r="M12" s="40">
        <v>0.77192982456140347</v>
      </c>
      <c r="N12" s="40"/>
      <c r="O12" s="40"/>
    </row>
    <row r="13" spans="1:21" ht="15.75" outlineLevel="1" x14ac:dyDescent="0.3">
      <c r="A13" s="32" t="s">
        <v>37</v>
      </c>
      <c r="B13" s="33" t="s">
        <v>22</v>
      </c>
      <c r="D13" s="40">
        <f>MAX(I13,K13,M13,O13)</f>
        <v>1.0666666666666667</v>
      </c>
      <c r="E13" s="40">
        <f>MIN(I13,K13,M13,O13)</f>
        <v>0.3</v>
      </c>
      <c r="F13" s="40">
        <f>(((H13*I13))+((J13*K13))+((L13*M13))+((N13*O13)))/(+H13+J13+L13+N13)</f>
        <v>0.62857142857142856</v>
      </c>
      <c r="H13" s="40">
        <v>30</v>
      </c>
      <c r="I13" s="40">
        <v>1.0666666666666667</v>
      </c>
      <c r="J13" s="40">
        <v>40</v>
      </c>
      <c r="K13" s="40">
        <v>0.3</v>
      </c>
      <c r="L13" s="40"/>
      <c r="M13" s="40"/>
      <c r="N13" s="40"/>
      <c r="O13" s="40"/>
    </row>
    <row r="14" spans="1:21" ht="16.5" outlineLevel="1" thickBot="1" x14ac:dyDescent="0.35">
      <c r="A14" s="32" t="s">
        <v>47</v>
      </c>
      <c r="B14" s="33" t="s">
        <v>22</v>
      </c>
      <c r="D14" s="40">
        <f>MAX(I14,K14,M14,O14)</f>
        <v>0.10909090909090909</v>
      </c>
      <c r="E14" s="40">
        <f>MIN(I14,K14,M14,O14)</f>
        <v>0.10909090909090909</v>
      </c>
      <c r="F14" s="40">
        <f>(((H14*I14))+((J14*K14))+((L14*M14))+((N14*O14)))/(+H14+J14+L14+N14)</f>
        <v>0.10909090909090909</v>
      </c>
      <c r="H14" s="40">
        <v>220</v>
      </c>
      <c r="I14" s="40">
        <v>0.10909090909090909</v>
      </c>
      <c r="J14" s="40"/>
      <c r="K14" s="40"/>
      <c r="L14" s="40"/>
      <c r="M14" s="40"/>
      <c r="N14" s="40"/>
      <c r="O14" s="40"/>
    </row>
    <row r="15" spans="1:21" ht="16.5" x14ac:dyDescent="0.35">
      <c r="A15" s="30" t="s">
        <v>41</v>
      </c>
      <c r="B15" s="31"/>
      <c r="D15" s="40"/>
      <c r="E15" s="40"/>
      <c r="F15" s="40"/>
      <c r="H15" s="40"/>
      <c r="I15" s="40"/>
      <c r="J15" s="40"/>
      <c r="K15" s="40"/>
      <c r="L15" s="40"/>
      <c r="M15" s="40"/>
      <c r="N15" s="40"/>
      <c r="O15" s="40"/>
    </row>
    <row r="16" spans="1:21" ht="15.75" outlineLevel="1" x14ac:dyDescent="0.3">
      <c r="A16" s="32" t="s">
        <v>40</v>
      </c>
      <c r="B16" s="33" t="s">
        <v>32</v>
      </c>
      <c r="D16" s="40">
        <f>MAX(I16,K16,M16,O16)</f>
        <v>0.15</v>
      </c>
      <c r="E16" s="40">
        <f>MIN(I16,K16,M16,O16)</f>
        <v>2.8985507246376812E-2</v>
      </c>
      <c r="F16" s="40">
        <f>(((H16*I16))+((J16*K16))+((L16*M16))+((N16*O16)))/(+H16+J16+L16+N16)</f>
        <v>4.2025862068965518E-2</v>
      </c>
      <c r="H16" s="40">
        <v>828</v>
      </c>
      <c r="I16" s="40">
        <v>2.8985507246376812E-2</v>
      </c>
      <c r="J16" s="40">
        <v>100</v>
      </c>
      <c r="K16" s="40">
        <v>0.15</v>
      </c>
      <c r="L16" s="40"/>
      <c r="M16" s="40"/>
      <c r="N16" s="40"/>
      <c r="O16" s="40"/>
      <c r="P16" s="54" t="s">
        <v>72</v>
      </c>
      <c r="Q16" s="55"/>
      <c r="R16" s="55"/>
      <c r="S16" s="55"/>
      <c r="T16" s="55"/>
    </row>
    <row r="17" spans="1:21" ht="15.75" outlineLevel="1" x14ac:dyDescent="0.3">
      <c r="A17" s="34" t="s">
        <v>31</v>
      </c>
      <c r="B17" s="35" t="s">
        <v>22</v>
      </c>
      <c r="D17" s="40">
        <f>MAX(I17,K17,M17,O17)</f>
        <v>2.7</v>
      </c>
      <c r="E17" s="40">
        <f>MIN(I17,K17,M17,O17)</f>
        <v>0.81818181818181823</v>
      </c>
      <c r="F17" s="40">
        <f>(((H17*I17))+((J17*K17))+((L17*M17))+((N17*O17)))/(+H17+J17+L17+N17)</f>
        <v>1.7142857142857142</v>
      </c>
      <c r="H17" s="40">
        <v>10</v>
      </c>
      <c r="I17" s="40">
        <v>2.7</v>
      </c>
      <c r="J17" s="40">
        <v>11</v>
      </c>
      <c r="K17" s="40">
        <v>0.81818181818181823</v>
      </c>
      <c r="L17" s="40"/>
      <c r="M17" s="40"/>
      <c r="N17" s="40"/>
      <c r="O17" s="40"/>
    </row>
    <row r="18" spans="1:21" ht="15.75" outlineLevel="1" x14ac:dyDescent="0.3">
      <c r="A18" s="32" t="s">
        <v>35</v>
      </c>
      <c r="B18" s="33" t="s">
        <v>21</v>
      </c>
      <c r="D18" s="40">
        <f>MAX(I18,K18,M18,O18)</f>
        <v>0.33333333333333331</v>
      </c>
      <c r="E18" s="40">
        <f>MIN(I18,K18,M18,O18)</f>
        <v>8.5714285714285715E-2</v>
      </c>
      <c r="F18" s="40">
        <f>(((H18*I18))+((J18*K18))+((L18*M18))+((N18*O18)))/(+H18+J18+L18+N18)</f>
        <v>0.18695652173913044</v>
      </c>
      <c r="H18" s="40">
        <v>35</v>
      </c>
      <c r="I18" s="40">
        <v>0.1</v>
      </c>
      <c r="J18" s="40">
        <v>35</v>
      </c>
      <c r="K18" s="40">
        <v>8.5714285714285715E-2</v>
      </c>
      <c r="L18" s="40">
        <v>45</v>
      </c>
      <c r="M18" s="40">
        <v>0.33333333333333331</v>
      </c>
      <c r="N18" s="40"/>
      <c r="O18" s="40"/>
      <c r="P18" s="54" t="s">
        <v>73</v>
      </c>
      <c r="Q18" s="55"/>
      <c r="R18" s="55"/>
      <c r="S18" s="55"/>
      <c r="T18" s="55"/>
      <c r="U18" s="55"/>
    </row>
    <row r="19" spans="1:21" ht="15.75" outlineLevel="1" x14ac:dyDescent="0.3">
      <c r="A19" s="32" t="s">
        <v>42</v>
      </c>
      <c r="B19" s="33" t="s">
        <v>21</v>
      </c>
      <c r="D19" s="40">
        <f>MAX(I19,K19,M19,O19)</f>
        <v>1.21875</v>
      </c>
      <c r="E19" s="40">
        <f>MIN(I19,K19,M19,O19)</f>
        <v>0.5714285714285714</v>
      </c>
      <c r="F19" s="40">
        <f>(((H19*I19))+((J19*K19))+((L19*M19))+((N19*O19)))/(+H19+J19+L19+N19)</f>
        <v>0.85135135135135132</v>
      </c>
      <c r="H19" s="40">
        <v>80</v>
      </c>
      <c r="I19" s="40">
        <v>1.21875</v>
      </c>
      <c r="J19" s="40">
        <v>105</v>
      </c>
      <c r="K19" s="40">
        <v>0.5714285714285714</v>
      </c>
      <c r="L19" s="40"/>
      <c r="M19" s="40"/>
      <c r="N19" s="40"/>
      <c r="O19" s="40"/>
    </row>
    <row r="20" spans="1:21" ht="15.75" outlineLevel="1" x14ac:dyDescent="0.3">
      <c r="A20" s="32" t="s">
        <v>49</v>
      </c>
      <c r="B20" s="33" t="s">
        <v>23</v>
      </c>
      <c r="D20" s="40">
        <f>MAX(I20,K20,M20,O20)</f>
        <v>74</v>
      </c>
      <c r="E20" s="40">
        <f>MIN(I20,K20,M20,O20)</f>
        <v>74</v>
      </c>
      <c r="F20" s="40">
        <f>(((H20*I20))+((J20*K20))+((L20*M20))+((N20*O20)))/(+H20+J20+L20+N20)</f>
        <v>74</v>
      </c>
      <c r="H20" s="40">
        <v>1</v>
      </c>
      <c r="I20" s="40">
        <v>74</v>
      </c>
      <c r="J20" s="40"/>
      <c r="K20" s="40"/>
      <c r="L20" s="40"/>
      <c r="M20" s="40"/>
      <c r="N20" s="40"/>
      <c r="O20" s="40"/>
    </row>
    <row r="21" spans="1:21" ht="15.75" outlineLevel="1" x14ac:dyDescent="0.3">
      <c r="A21" s="41" t="s">
        <v>55</v>
      </c>
      <c r="B21" s="42" t="s">
        <v>22</v>
      </c>
      <c r="D21" s="40">
        <f>MAX(I21,K21,M21,O21)</f>
        <v>1.3333333333333333</v>
      </c>
      <c r="E21" s="40">
        <f>MIN(I21,K21,M21,O21)</f>
        <v>1.3333333333333333</v>
      </c>
      <c r="F21" s="40">
        <f>(((H21*I21))+((J21*K21))+((L21*M21))+((N21*O21)))/(+H21+J21+L21+N21)</f>
        <v>1.3333333333333333</v>
      </c>
      <c r="H21" s="40"/>
      <c r="I21" s="40"/>
      <c r="J21" s="40">
        <v>3</v>
      </c>
      <c r="K21" s="40">
        <v>1.3333333333333333</v>
      </c>
      <c r="L21" s="40"/>
      <c r="M21" s="40"/>
      <c r="N21" s="40"/>
      <c r="O21" s="40"/>
    </row>
    <row r="22" spans="1:21" ht="16.5" outlineLevel="1" thickBot="1" x14ac:dyDescent="0.35">
      <c r="A22" s="38" t="s">
        <v>50</v>
      </c>
      <c r="B22" s="39"/>
      <c r="D22" s="40">
        <f>MAX(I22,K22,M22,O22)</f>
        <v>3.3333333333333335</v>
      </c>
      <c r="E22" s="40">
        <f>MIN(I22,K22,M22,O22)</f>
        <v>3.3333333333333335</v>
      </c>
      <c r="F22" s="40">
        <f>(((H22*I22))+((J22*K22))+((L22*M22))+((N22*O22)))/(+H22+J22+L22+N22)</f>
        <v>3.3333333333333335</v>
      </c>
      <c r="H22" s="40"/>
      <c r="I22" s="40"/>
      <c r="J22" s="40">
        <v>3</v>
      </c>
      <c r="K22" s="40">
        <v>3.3333333333333335</v>
      </c>
      <c r="L22" s="40"/>
      <c r="M22" s="40"/>
      <c r="N22" s="40"/>
      <c r="O22" s="40"/>
    </row>
    <row r="23" spans="1:21" ht="16.5" x14ac:dyDescent="0.25">
      <c r="A23" s="51" t="s">
        <v>58</v>
      </c>
      <c r="B23" s="52"/>
      <c r="D23" s="40"/>
      <c r="E23" s="40"/>
      <c r="F23" s="40"/>
      <c r="H23" s="40"/>
      <c r="I23" s="40"/>
      <c r="J23" s="40"/>
      <c r="K23" s="40"/>
      <c r="L23" s="40"/>
      <c r="M23" s="40"/>
      <c r="N23" s="40"/>
      <c r="O23" s="40"/>
    </row>
    <row r="24" spans="1:21" ht="15.75" outlineLevel="1" x14ac:dyDescent="0.3">
      <c r="A24" s="41" t="s">
        <v>40</v>
      </c>
      <c r="B24" s="42" t="s">
        <v>32</v>
      </c>
      <c r="D24" s="40">
        <f>MAX(I24,K24,M24,O24)</f>
        <v>1.7492711370262391E-2</v>
      </c>
      <c r="E24" s="40">
        <f>MIN(I24,K24,M24,O24)</f>
        <v>1.7492711370262391E-2</v>
      </c>
      <c r="F24" s="40">
        <f>(((H24*I24))+((J24*K24))+((L24*M24))+((N24*O24)))/(+H24+J24+L24+N24)</f>
        <v>1.7492711370262391E-2</v>
      </c>
      <c r="H24" s="40"/>
      <c r="I24" s="40"/>
      <c r="J24" s="40"/>
      <c r="K24" s="40"/>
      <c r="L24" s="40"/>
      <c r="M24" s="40"/>
      <c r="N24" s="40">
        <v>686</v>
      </c>
      <c r="O24" s="40">
        <v>1.7492711370262391E-2</v>
      </c>
    </row>
    <row r="25" spans="1:21" ht="15.75" outlineLevel="1" x14ac:dyDescent="0.3">
      <c r="A25" s="41" t="s">
        <v>35</v>
      </c>
      <c r="B25" s="42" t="s">
        <v>21</v>
      </c>
      <c r="D25" s="40">
        <f>MAX(I25,K25,M25,O25)</f>
        <v>5</v>
      </c>
      <c r="E25" s="40">
        <f>MIN(I25,K25,M25,O25)</f>
        <v>5</v>
      </c>
      <c r="F25" s="40">
        <f>(((H25*I25))+((J25*K25))+((L25*M25))+((N25*O25)))/(+H25+J25+L25+N25)</f>
        <v>5</v>
      </c>
      <c r="H25" s="40"/>
      <c r="I25" s="40"/>
      <c r="J25" s="40"/>
      <c r="K25" s="40"/>
      <c r="L25" s="40"/>
      <c r="M25" s="40"/>
      <c r="N25" s="40">
        <v>1.2</v>
      </c>
      <c r="O25" s="40">
        <v>5</v>
      </c>
    </row>
    <row r="26" spans="1:21" ht="15.75" outlineLevel="1" x14ac:dyDescent="0.3">
      <c r="A26" s="43" t="s">
        <v>61</v>
      </c>
      <c r="B26" s="44" t="s">
        <v>22</v>
      </c>
      <c r="D26" s="40">
        <f>MAX(I26,K26,M26,O26)</f>
        <v>0.95238095238095233</v>
      </c>
      <c r="E26" s="40">
        <f>MIN(I26,K26,M26,O26)</f>
        <v>0.95238095238095233</v>
      </c>
      <c r="F26" s="40">
        <f>(((H26*I26))+((J26*K26))+((L26*M26))+((N26*O26)))/(+H26+J26+L26+N26)</f>
        <v>0.95238095238095233</v>
      </c>
      <c r="H26" s="40"/>
      <c r="I26" s="40"/>
      <c r="J26" s="40"/>
      <c r="K26" s="40"/>
      <c r="L26" s="40"/>
      <c r="M26" s="40"/>
      <c r="N26" s="40">
        <v>8.4</v>
      </c>
      <c r="O26" s="40">
        <v>0.95238095238095233</v>
      </c>
    </row>
    <row r="27" spans="1:21" ht="16.5" outlineLevel="1" thickBot="1" x14ac:dyDescent="0.35">
      <c r="A27" s="41" t="s">
        <v>59</v>
      </c>
      <c r="B27" s="42" t="s">
        <v>60</v>
      </c>
      <c r="D27" s="40">
        <f>MAX(I27,K27,M27,O27)</f>
        <v>0.375</v>
      </c>
      <c r="E27" s="40">
        <f>MIN(I27,K27,M27,O27)</f>
        <v>0.375</v>
      </c>
      <c r="F27" s="40">
        <f>(((H27*I27))+((J27*K27))+((L27*M27))+((N27*O27)))/(+H27+J27+L27+N27)</f>
        <v>0.375</v>
      </c>
      <c r="H27" s="40"/>
      <c r="I27" s="40"/>
      <c r="J27" s="40"/>
      <c r="K27" s="40"/>
      <c r="L27" s="40"/>
      <c r="M27" s="40"/>
      <c r="N27" s="40">
        <v>8</v>
      </c>
      <c r="O27" s="40">
        <v>0.375</v>
      </c>
    </row>
    <row r="28" spans="1:21" ht="16.5" x14ac:dyDescent="0.25">
      <c r="A28" s="51" t="s">
        <v>62</v>
      </c>
      <c r="B28" s="52"/>
      <c r="D28" s="40"/>
      <c r="E28" s="40"/>
      <c r="F28" s="40"/>
      <c r="H28" s="40"/>
      <c r="I28" s="40"/>
      <c r="J28" s="40"/>
      <c r="K28" s="40"/>
      <c r="L28" s="40"/>
      <c r="M28" s="40"/>
      <c r="N28" s="40"/>
      <c r="O28" s="40"/>
    </row>
    <row r="29" spans="1:21" ht="15.75" outlineLevel="1" x14ac:dyDescent="0.3">
      <c r="A29" s="43" t="s">
        <v>64</v>
      </c>
      <c r="B29" s="44" t="s">
        <v>23</v>
      </c>
      <c r="D29" s="40">
        <f>MAX(I29,K29,M29,O29)</f>
        <v>0.6875</v>
      </c>
      <c r="E29" s="40">
        <f>MIN(I29,K29,M29,O29)</f>
        <v>0.6875</v>
      </c>
      <c r="F29" s="40">
        <f>(((H29*I29))+((J29*K29))+((L29*M29))+((N29*O29)))/(+H29+J29+L29+N29)</f>
        <v>0.6875</v>
      </c>
      <c r="H29" s="40"/>
      <c r="I29" s="40"/>
      <c r="J29" s="40"/>
      <c r="K29" s="40"/>
      <c r="L29" s="40"/>
      <c r="M29" s="40"/>
      <c r="N29" s="40">
        <v>16</v>
      </c>
      <c r="O29" s="40">
        <v>0.6875</v>
      </c>
    </row>
    <row r="30" spans="1:21" ht="15.75" outlineLevel="1" x14ac:dyDescent="0.3">
      <c r="A30" s="41" t="s">
        <v>66</v>
      </c>
      <c r="B30" s="42" t="s">
        <v>60</v>
      </c>
      <c r="D30" s="40">
        <f>MAX(I30,K30,M30,O30)</f>
        <v>0.3125</v>
      </c>
      <c r="E30" s="40">
        <f>MIN(I30,K30,M30,O30)</f>
        <v>0.3125</v>
      </c>
      <c r="F30" s="40">
        <f>(((H30*I30))+((J30*K30))+((L30*M30))+((N30*O30)))/(+H30+J30+L30+N30)</f>
        <v>0.3125</v>
      </c>
      <c r="H30" s="40"/>
      <c r="I30" s="40"/>
      <c r="J30" s="40"/>
      <c r="K30" s="40"/>
      <c r="L30" s="40"/>
      <c r="M30" s="40"/>
      <c r="N30" s="40">
        <v>16</v>
      </c>
      <c r="O30" s="40">
        <v>0.3125</v>
      </c>
    </row>
    <row r="31" spans="1:21" ht="15.75" outlineLevel="1" x14ac:dyDescent="0.3">
      <c r="A31" s="41" t="s">
        <v>63</v>
      </c>
      <c r="B31" s="42" t="s">
        <v>23</v>
      </c>
      <c r="D31" s="40">
        <f>MAX(I31,K31,M31,O31)</f>
        <v>0.5625</v>
      </c>
      <c r="E31" s="40">
        <f>MIN(I31,K31,M31,O31)</f>
        <v>0.5625</v>
      </c>
      <c r="F31" s="40">
        <f>(((H31*I31))+((J31*K31))+((L31*M31))+((N31*O31)))/(+H31+J31+L31+N31)</f>
        <v>0.5625</v>
      </c>
      <c r="H31" s="40"/>
      <c r="I31" s="40"/>
      <c r="J31" s="40"/>
      <c r="K31" s="40"/>
      <c r="L31" s="40"/>
      <c r="M31" s="40"/>
      <c r="N31" s="40">
        <v>16</v>
      </c>
      <c r="O31" s="40">
        <v>0.5625</v>
      </c>
    </row>
    <row r="32" spans="1:21" ht="16.5" outlineLevel="1" thickBot="1" x14ac:dyDescent="0.35">
      <c r="A32" s="41" t="s">
        <v>65</v>
      </c>
      <c r="B32" s="42" t="s">
        <v>23</v>
      </c>
      <c r="D32" s="40">
        <f>MAX(I32,K32,M32,O32)</f>
        <v>2</v>
      </c>
      <c r="E32" s="40">
        <f>MIN(I32,K32,M32,O32)</f>
        <v>2</v>
      </c>
      <c r="F32" s="40">
        <f>(((H32*I32))+((J32*K32))+((L32*M32))+((N32*O32)))/(+H32+J32+L32+N32)</f>
        <v>2</v>
      </c>
      <c r="H32" s="40"/>
      <c r="I32" s="40"/>
      <c r="J32" s="40"/>
      <c r="K32" s="40"/>
      <c r="L32" s="40"/>
      <c r="M32" s="40"/>
      <c r="N32" s="40">
        <v>4</v>
      </c>
      <c r="O32" s="40">
        <v>2</v>
      </c>
    </row>
    <row r="33" spans="1:15" ht="16.5" x14ac:dyDescent="0.25">
      <c r="A33" s="51" t="s">
        <v>67</v>
      </c>
      <c r="B33" s="52"/>
      <c r="D33" s="40"/>
      <c r="E33" s="40"/>
      <c r="F33" s="40"/>
      <c r="H33" s="40"/>
      <c r="I33" s="40"/>
      <c r="J33" s="40"/>
      <c r="K33" s="40"/>
      <c r="L33" s="40"/>
      <c r="M33" s="40"/>
      <c r="N33" s="40"/>
      <c r="O33" s="40"/>
    </row>
    <row r="34" spans="1:15" ht="15.75" outlineLevel="1" x14ac:dyDescent="0.3">
      <c r="A34" s="43" t="s">
        <v>69</v>
      </c>
      <c r="B34" s="44" t="s">
        <v>21</v>
      </c>
      <c r="D34" s="40">
        <f>MAX(I34,K34,M34,O34)</f>
        <v>0.42857142857142855</v>
      </c>
      <c r="E34" s="40">
        <f>MIN(I34,K34,M34,O34)</f>
        <v>0.42857142857142855</v>
      </c>
      <c r="F34" s="40">
        <f>(((H34*I34))+((J34*K34))+((L34*M34))+((N34*O34)))/(+H34+J34+L34+N34)</f>
        <v>0.42857142857142855</v>
      </c>
      <c r="H34" s="40"/>
      <c r="I34" s="40"/>
      <c r="J34" s="40"/>
      <c r="K34" s="40"/>
      <c r="L34" s="40"/>
      <c r="M34" s="40"/>
      <c r="N34" s="40">
        <v>21</v>
      </c>
      <c r="O34" s="40">
        <v>0.42857142857142855</v>
      </c>
    </row>
    <row r="35" spans="1:15" ht="15.75" outlineLevel="1" x14ac:dyDescent="0.3">
      <c r="A35" s="41" t="s">
        <v>68</v>
      </c>
      <c r="B35" s="42" t="s">
        <v>21</v>
      </c>
      <c r="D35" s="40">
        <f>MAX(I35,K35,M35,O35)</f>
        <v>3.125</v>
      </c>
      <c r="E35" s="40">
        <f>MIN(I35,K35,M35,O35)</f>
        <v>3.125</v>
      </c>
      <c r="F35" s="40">
        <f>(((H35*I35))+((J35*K35))+((L35*M35))+((N35*O35)))/(+H35+J35+L35+N35)</f>
        <v>3.125</v>
      </c>
      <c r="H35" s="40"/>
      <c r="I35" s="40"/>
      <c r="J35" s="40"/>
      <c r="K35" s="40"/>
      <c r="L35" s="40"/>
      <c r="M35" s="40"/>
      <c r="N35" s="40">
        <v>3.2</v>
      </c>
      <c r="O35" s="40">
        <v>3.125</v>
      </c>
    </row>
    <row r="44" spans="1:15" x14ac:dyDescent="0.25">
      <c r="B44" s="53" t="s">
        <v>75</v>
      </c>
    </row>
  </sheetData>
  <sortState ref="A4:XFD5">
    <sortCondition ref="A4"/>
  </sortState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ImportBMO">
                <anchor moveWithCells="1" sizeWithCells="1">
                  <from>
                    <xdr:col>0</xdr:col>
                    <xdr:colOff>123825</xdr:colOff>
                    <xdr:row>0</xdr:row>
                    <xdr:rowOff>57150</xdr:rowOff>
                  </from>
                  <to>
                    <xdr:col>0</xdr:col>
                    <xdr:colOff>1714500</xdr:colOff>
                    <xdr:row>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BMO</vt:lpstr>
      <vt:lpstr>Biblio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NWERTH</dc:creator>
  <cp:lastModifiedBy>Michel</cp:lastModifiedBy>
  <cp:lastPrinted>2014-08-11T19:34:19Z</cp:lastPrinted>
  <dcterms:created xsi:type="dcterms:W3CDTF">2014-03-10T14:20:17Z</dcterms:created>
  <dcterms:modified xsi:type="dcterms:W3CDTF">2014-08-12T22:47:03Z</dcterms:modified>
</cp:coreProperties>
</file>