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codeName="ThisWorkbook" defaultThemeVersion="124226"/>
  <bookViews>
    <workbookView xWindow="240" yWindow="75" windowWidth="21180" windowHeight="10110"/>
  </bookViews>
  <sheets>
    <sheet name="Feuil1" sheetId="1" r:id="rId1"/>
    <sheet name="Feuil2" sheetId="2" r:id="rId2"/>
    <sheet name="Feuil3" sheetId="3" r:id="rId3"/>
  </sheets>
  <externalReferences>
    <externalReference r:id="rId4"/>
  </externalReferences>
  <calcPr calcId="114210"/>
</workbook>
</file>

<file path=xl/calcChain.xml><?xml version="1.0" encoding="utf-8"?>
<calcChain xmlns="http://schemas.openxmlformats.org/spreadsheetml/2006/main">
  <c r="C82" i="1"/>
  <c r="E64"/>
  <c r="F81"/>
  <c r="E59"/>
  <c r="E57"/>
  <c r="E56"/>
  <c r="E53"/>
  <c r="E52"/>
  <c r="E51"/>
  <c r="E50"/>
  <c r="F58"/>
  <c r="F60"/>
  <c r="E49"/>
  <c r="E46"/>
  <c r="E45"/>
  <c r="E44"/>
  <c r="E43"/>
  <c r="F47"/>
  <c r="E42"/>
  <c r="E38"/>
  <c r="E37"/>
  <c r="F39"/>
  <c r="E34"/>
  <c r="E33"/>
  <c r="F35"/>
  <c r="E30"/>
  <c r="E29"/>
  <c r="E28"/>
  <c r="E27"/>
  <c r="E26"/>
  <c r="F31"/>
  <c r="C22"/>
  <c r="E22"/>
  <c r="C21"/>
  <c r="E21"/>
  <c r="F23"/>
  <c r="E18"/>
  <c r="E17"/>
  <c r="C15"/>
  <c r="E15"/>
  <c r="E14"/>
  <c r="E13"/>
  <c r="F19"/>
  <c r="E12"/>
  <c r="F61"/>
  <c r="F89"/>
  <c r="F40"/>
  <c r="F82"/>
  <c r="F84"/>
  <c r="F87"/>
  <c r="F91"/>
</calcChain>
</file>

<file path=xl/comments1.xml><?xml version="1.0" encoding="utf-8"?>
<comments xmlns="http://schemas.openxmlformats.org/spreadsheetml/2006/main">
  <authors>
    <author>Marie-Josee Samson</author>
  </authors>
  <commentList>
    <comment ref="B26" authorId="0">
      <text>
        <r>
          <rPr>
            <b/>
            <sz val="8"/>
            <color indexed="81"/>
            <rFont val="Tahoma"/>
          </rPr>
          <t>Marie-Josee Samson:</t>
        </r>
        <r>
          <rPr>
            <sz val="8"/>
            <color indexed="81"/>
            <rFont val="Tahoma"/>
          </rPr>
          <t xml:space="preserve">
env 8 heures</t>
        </r>
      </text>
    </comment>
    <comment ref="D26" authorId="0">
      <text>
        <r>
          <rPr>
            <b/>
            <sz val="8"/>
            <color indexed="81"/>
            <rFont val="Tahoma"/>
          </rPr>
          <t>Marie-Josee Samson:</t>
        </r>
        <r>
          <rPr>
            <sz val="8"/>
            <color indexed="81"/>
            <rFont val="Tahoma"/>
          </rPr>
          <t xml:space="preserve">
Taux d'honoraires suggéré de $200/h</t>
        </r>
      </text>
    </comment>
    <comment ref="B27" authorId="0">
      <text>
        <r>
          <rPr>
            <b/>
            <sz val="8"/>
            <color indexed="81"/>
            <rFont val="Tahoma"/>
          </rPr>
          <t>Marie-Josee Samson:</t>
        </r>
        <r>
          <rPr>
            <sz val="8"/>
            <color indexed="81"/>
            <rFont val="Tahoma"/>
          </rPr>
          <t xml:space="preserve">
 env 35-40 heures</t>
        </r>
      </text>
    </comment>
    <comment ref="D27" authorId="0">
      <text>
        <r>
          <rPr>
            <b/>
            <sz val="8"/>
            <color indexed="81"/>
            <rFont val="Tahoma"/>
          </rPr>
          <t>Marie-Josee Samson:</t>
        </r>
        <r>
          <rPr>
            <sz val="8"/>
            <color indexed="81"/>
            <rFont val="Tahoma"/>
          </rPr>
          <t xml:space="preserve">
Taux d'honoraires suggéré de $50/h</t>
        </r>
      </text>
    </comment>
    <comment ref="B33" authorId="0">
      <text>
        <r>
          <rPr>
            <b/>
            <sz val="8"/>
            <color indexed="81"/>
            <rFont val="Tahoma"/>
          </rPr>
          <t>Marie-Josee Samson:</t>
        </r>
        <r>
          <rPr>
            <sz val="8"/>
            <color indexed="81"/>
            <rFont val="Tahoma"/>
          </rPr>
          <t xml:space="preserve">
 env 35-40 heures</t>
        </r>
      </text>
    </comment>
    <comment ref="D33" authorId="0">
      <text>
        <r>
          <rPr>
            <b/>
            <sz val="8"/>
            <color indexed="81"/>
            <rFont val="Tahoma"/>
          </rPr>
          <t>Marie-Josee Samson:</t>
        </r>
        <r>
          <rPr>
            <sz val="8"/>
            <color indexed="81"/>
            <rFont val="Tahoma"/>
          </rPr>
          <t xml:space="preserve">
Taux d'honoraires suggéré de $50/h</t>
        </r>
      </text>
    </comment>
    <comment ref="B46" authorId="0">
      <text>
        <r>
          <rPr>
            <b/>
            <sz val="8"/>
            <color indexed="81"/>
            <rFont val="Tahoma"/>
          </rPr>
          <t>Marie-Josee Samson:</t>
        </r>
        <r>
          <rPr>
            <sz val="8"/>
            <color indexed="81"/>
            <rFont val="Tahoma"/>
          </rPr>
          <t xml:space="preserve">
statuer frais pour le CRCHUM?</t>
        </r>
      </text>
    </comment>
    <comment ref="B49" authorId="0">
      <text>
        <r>
          <rPr>
            <b/>
            <sz val="8"/>
            <color indexed="81"/>
            <rFont val="Tahoma"/>
          </rPr>
          <t>Marie-Josee Samson:</t>
        </r>
        <r>
          <rPr>
            <sz val="8"/>
            <color indexed="81"/>
            <rFont val="Tahoma"/>
          </rPr>
          <t xml:space="preserve">
Consulter le département de pharmacie pour le montant exact selon le protocole</t>
        </r>
      </text>
    </comment>
    <comment ref="B77" authorId="0">
      <text>
        <r>
          <rPr>
            <b/>
            <sz val="8"/>
            <color indexed="81"/>
            <rFont val="Tahoma"/>
          </rPr>
          <t>Marie-Josee Samson:</t>
        </r>
        <r>
          <rPr>
            <sz val="8"/>
            <color indexed="81"/>
            <rFont val="Tahoma"/>
          </rPr>
          <t xml:space="preserve">
statuer frais pour le CRCHUM?</t>
        </r>
      </text>
    </comment>
  </commentList>
</comments>
</file>

<file path=xl/sharedStrings.xml><?xml version="1.0" encoding="utf-8"?>
<sst xmlns="http://schemas.openxmlformats.org/spreadsheetml/2006/main" count="97" uniqueCount="90">
  <si>
    <t>1.1</t>
  </si>
  <si>
    <t>1.2</t>
  </si>
  <si>
    <t>3.1</t>
  </si>
  <si>
    <t>3.2</t>
  </si>
  <si>
    <t>3.3</t>
  </si>
  <si>
    <t>7.2</t>
  </si>
  <si>
    <t>Nom du chercheur responsable du projet au CHUM</t>
  </si>
  <si>
    <t xml:space="preserve">Numéro du protocole  </t>
  </si>
  <si>
    <t>Nom de la cie ou de l'institution</t>
  </si>
  <si>
    <t>Le projet est-il initié par le chercheur</t>
  </si>
  <si>
    <t>Le projet est-il financé par un organisme reconnu par le FRSQ</t>
  </si>
  <si>
    <t>Description</t>
  </si>
  <si>
    <t xml:space="preserve">D É T A I L  D E S  D É P E N S E S </t>
  </si>
  <si>
    <t>FRAIS COMITÉ D'ÉTHIQUE</t>
  </si>
  <si>
    <t xml:space="preserve">Comité d'éthique </t>
  </si>
  <si>
    <t xml:space="preserve">Projet non-multicentrique (4 sites ou &lt;)                                       </t>
  </si>
  <si>
    <t>Projet multicentrique - site principal</t>
  </si>
  <si>
    <t>Projet multicentrique - site local</t>
  </si>
  <si>
    <t>Projet initié par l'investigateur</t>
  </si>
  <si>
    <t>Suivi éthique</t>
  </si>
  <si>
    <t>Renouvellement annuel (incluant SAE, fermeture…)</t>
  </si>
  <si>
    <t xml:space="preserve">Amendement                                                      </t>
  </si>
  <si>
    <r>
      <t xml:space="preserve">FRAIS  D'ARCHIVAGE </t>
    </r>
    <r>
      <rPr>
        <sz val="10"/>
        <rFont val="Arial"/>
        <family val="2"/>
      </rPr>
      <t>des dossiers de recherche</t>
    </r>
    <r>
      <rPr>
        <b/>
        <sz val="12"/>
        <rFont val="Arial"/>
        <family val="2"/>
      </rPr>
      <t xml:space="preserve"> </t>
    </r>
  </si>
  <si>
    <t>Projet commandité par l'industrie</t>
  </si>
  <si>
    <t xml:space="preserve">FRAIS FIXES </t>
  </si>
  <si>
    <t>Frais de démarrage</t>
  </si>
  <si>
    <t>Évaluation du protocole et de la Brochure de l'investigateur et étude de faisabilité</t>
  </si>
  <si>
    <t xml:space="preserve">Évaluation du protocole et préparation du dossier par coord/irc/arc </t>
  </si>
  <si>
    <t>Visite de pré-étude</t>
  </si>
  <si>
    <r>
      <t>Autre - préciser</t>
    </r>
    <r>
      <rPr>
        <sz val="11"/>
        <color theme="1"/>
        <rFont val="Calibri"/>
        <family val="2"/>
        <scheme val="minor"/>
      </rPr>
      <t xml:space="preserve"> (mtg investigateur)</t>
    </r>
  </si>
  <si>
    <t>Fermeture d'étude</t>
  </si>
  <si>
    <t xml:space="preserve">Préparation et fermeture du projet par coord/irc/arc </t>
  </si>
  <si>
    <t>Visite de fin d'étude</t>
  </si>
  <si>
    <r>
      <t xml:space="preserve">Pharmacie </t>
    </r>
    <r>
      <rPr>
        <sz val="11"/>
        <rFont val="Arial"/>
        <family val="2"/>
      </rPr>
      <t xml:space="preserve">  </t>
    </r>
  </si>
  <si>
    <t xml:space="preserve">Ouverture et fermeture </t>
  </si>
  <si>
    <t>randomisation 24/7</t>
  </si>
  <si>
    <t>SOUS-TOTAL FRAIS FIXES</t>
  </si>
  <si>
    <t>FRAIS FIXES AFFÉRENTS</t>
  </si>
  <si>
    <r>
      <t xml:space="preserve">Publicité </t>
    </r>
    <r>
      <rPr>
        <i/>
        <sz val="10"/>
        <color indexed="16"/>
        <rFont val="Arial"/>
        <family val="2"/>
      </rPr>
      <t>(avant taxes - Multiplier le coût par 1,06)</t>
    </r>
  </si>
  <si>
    <t>Visite de monitoring si plus de (x) visite/année</t>
  </si>
  <si>
    <t>Temps requis pour suivi éthique (renouvel., amend., rapport annuel...)</t>
  </si>
  <si>
    <t xml:space="preserve">Suivi des SAE (IND safety reports) </t>
  </si>
  <si>
    <t>Coordination pour projet multicentrique</t>
  </si>
  <si>
    <r>
      <t xml:space="preserve">FRAIS VARIABLES </t>
    </r>
    <r>
      <rPr>
        <b/>
        <sz val="10"/>
        <rFont val="Arial"/>
        <family val="2"/>
      </rPr>
      <t>par patient</t>
    </r>
    <r>
      <rPr>
        <b/>
        <sz val="12"/>
        <rFont val="Arial"/>
        <family val="2"/>
      </rPr>
      <t xml:space="preserve"> </t>
    </r>
    <r>
      <rPr>
        <sz val="10"/>
        <rFont val="Arial"/>
      </rPr>
      <t>(voir Prorata par patient (flowchart))</t>
    </r>
  </si>
  <si>
    <t>Pharmacie - Gestion par visite (entre 20$ et 60$)</t>
  </si>
  <si>
    <t>Total - Tâches investigateur</t>
  </si>
  <si>
    <t>Total - Tâches coord/irc/arc</t>
  </si>
  <si>
    <t>Total - Tests/Analyses - Services laboratoire</t>
  </si>
  <si>
    <r>
      <t>Total - Examens diagnostiques - Services hôpital</t>
    </r>
    <r>
      <rPr>
        <sz val="10"/>
        <color indexed="61"/>
        <rFont val="Arial"/>
        <family val="2"/>
      </rPr>
      <t>*</t>
    </r>
  </si>
  <si>
    <t xml:space="preserve">*Dans un premier temps, tous les examens requis par le protocole doivent être inscrits au formulaire prorata par patient.  Dans un deuxième temps, les examens cliniquement requis (standard of care) sont déduits de la facturation. </t>
  </si>
  <si>
    <t>Total - Autres frais -Services hôpital</t>
  </si>
  <si>
    <t>Total - Autres - Frais divers</t>
  </si>
  <si>
    <t>Sous-total Frais variables par patient avant déductions</t>
  </si>
  <si>
    <t>Total - Déductions - Examens cliniques</t>
  </si>
  <si>
    <t>TOTAL DES FRAIS PAR PATIENT</t>
  </si>
  <si>
    <t>TOTAL DES DÉPENSES</t>
  </si>
  <si>
    <t xml:space="preserve">D É T A I L  D E S  R E V E N U S  </t>
  </si>
  <si>
    <t>REVENUS  (proposition du commanditaire)</t>
  </si>
  <si>
    <r>
      <t xml:space="preserve">Montant octroyé </t>
    </r>
    <r>
      <rPr>
        <b/>
        <sz val="10"/>
        <rFont val="Arial"/>
        <family val="2"/>
      </rPr>
      <t>par patient</t>
    </r>
    <r>
      <rPr>
        <sz val="11"/>
        <color theme="1"/>
        <rFont val="Calibri"/>
        <family val="2"/>
        <scheme val="minor"/>
      </rPr>
      <t xml:space="preserve"> par la cie (incluant 30% F.I.)</t>
    </r>
  </si>
  <si>
    <t>Montant forfaitaire offert par le cie ( si projet initié par investigateur)</t>
  </si>
  <si>
    <t>Autres montants octroyés par la cie (incluant 30% F.I.) :</t>
  </si>
  <si>
    <t>Éthique (évaluation initiale seulement)</t>
  </si>
  <si>
    <t>Éthique (un renouvellement et un amendement)</t>
  </si>
  <si>
    <t xml:space="preserve">Archivage </t>
  </si>
  <si>
    <t>Démarrage</t>
  </si>
  <si>
    <t>Fermeture d'étude (tarif proposé de 1,500 $)</t>
  </si>
  <si>
    <t>Pharmacie</t>
  </si>
  <si>
    <t xml:space="preserve">Publicité </t>
  </si>
  <si>
    <t xml:space="preserve">Visite de monitoring </t>
  </si>
  <si>
    <t>Suivi éthique (pour un renouvellement et un amendement)</t>
  </si>
  <si>
    <t>Suivi des SAE ligne 51 (revenus proposés sont de 100$/rapport interne)</t>
  </si>
  <si>
    <t>Autres (à préciser)</t>
  </si>
  <si>
    <r>
      <t xml:space="preserve">--Montant global proposé par la cie </t>
    </r>
    <r>
      <rPr>
        <sz val="10"/>
        <rFont val="Arial"/>
      </rPr>
      <t>(incluant 30% F.I.)</t>
    </r>
  </si>
  <si>
    <t>Calcul des frais indirects</t>
  </si>
  <si>
    <t>TOTAL DES REVENUS</t>
  </si>
  <si>
    <r>
      <t xml:space="preserve">VALIDATION DU BUDGET </t>
    </r>
    <r>
      <rPr>
        <b/>
        <sz val="9"/>
        <rFont val="Arial"/>
        <family val="2"/>
      </rPr>
      <t>(Revenus - Dépenses)</t>
    </r>
  </si>
  <si>
    <t>Proposition du commanditaire - Revenus totaux nets</t>
  </si>
  <si>
    <t>Dépenses anticipées</t>
  </si>
  <si>
    <t>MARGE BUDGÉTAIRE DU PROJET*</t>
  </si>
  <si>
    <r>
      <t>*un montant indiqué entre</t>
    </r>
    <r>
      <rPr>
        <b/>
        <sz val="10"/>
        <rFont val="Arial"/>
        <family val="2"/>
      </rPr>
      <t xml:space="preserve"> </t>
    </r>
    <r>
      <rPr>
        <b/>
        <sz val="10"/>
        <color indexed="16"/>
        <rFont val="Arial"/>
        <family val="2"/>
      </rPr>
      <t>(rouge)</t>
    </r>
    <r>
      <rPr>
        <b/>
        <sz val="10"/>
        <rFont val="Arial"/>
        <family val="2"/>
      </rPr>
      <t xml:space="preserve"> </t>
    </r>
    <r>
      <rPr>
        <sz val="11"/>
        <color theme="1"/>
        <rFont val="Calibri"/>
        <family val="2"/>
        <scheme val="minor"/>
      </rPr>
      <t>signifie un budget déficitaire</t>
    </r>
  </si>
  <si>
    <t>Nombre</t>
  </si>
  <si>
    <t>*Montant facturable par les finances du CRCHUM*</t>
  </si>
  <si>
    <t>Oui</t>
  </si>
  <si>
    <t>Non</t>
  </si>
  <si>
    <t>Prix unitaire</t>
  </si>
  <si>
    <t>Si oui, lequel :</t>
  </si>
  <si>
    <t>Total</t>
  </si>
  <si>
    <t>Hyperlien</t>
  </si>
  <si>
    <t>Sous-total</t>
  </si>
  <si>
    <t>http://forum.excel-pratique.com/excel/ma-formule-ne-fonctionne-pas-avec-l-utilisation-de-checkbox-t28767.html</t>
  </si>
</sst>
</file>

<file path=xl/styles.xml><?xml version="1.0" encoding="utf-8"?>
<styleSheet xmlns="http://schemas.openxmlformats.org/spreadsheetml/2006/main">
  <numFmts count="2">
    <numFmt numFmtId="164" formatCode="_ * #,##0.00_)\ &quot;$&quot;_ ;_ * \(#,##0.00\)\ &quot;$&quot;_ ;_ * &quot;-&quot;??_)\ &quot;$&quot;_ ;_ @_ "/>
    <numFmt numFmtId="165" formatCode="[$-F800]dddd\,\ mmmm\ dd\,\ yyyy"/>
  </numFmts>
  <fonts count="26">
    <font>
      <sz val="11"/>
      <color theme="1"/>
      <name val="Calibri"/>
      <family val="2"/>
      <scheme val="minor"/>
    </font>
    <font>
      <sz val="11"/>
      <color indexed="8"/>
      <name val="Calibri"/>
      <family val="2"/>
    </font>
    <font>
      <b/>
      <sz val="11"/>
      <name val="Arial"/>
      <family val="2"/>
    </font>
    <font>
      <b/>
      <sz val="14"/>
      <name val="Arial"/>
      <family val="2"/>
    </font>
    <font>
      <b/>
      <sz val="12"/>
      <name val="Arial"/>
      <family val="2"/>
    </font>
    <font>
      <sz val="11"/>
      <name val="Arial"/>
      <family val="2"/>
    </font>
    <font>
      <sz val="10"/>
      <name val="Arial"/>
    </font>
    <font>
      <sz val="10"/>
      <color indexed="63"/>
      <name val="Arial"/>
    </font>
    <font>
      <i/>
      <sz val="9"/>
      <color indexed="16"/>
      <name val="Arial"/>
      <family val="2"/>
    </font>
    <font>
      <b/>
      <sz val="10"/>
      <name val="Arial"/>
      <family val="2"/>
    </font>
    <font>
      <sz val="12"/>
      <name val="Arial"/>
      <family val="2"/>
    </font>
    <font>
      <sz val="10"/>
      <color indexed="55"/>
      <name val="Arial"/>
      <family val="2"/>
    </font>
    <font>
      <sz val="11"/>
      <name val="Arial"/>
    </font>
    <font>
      <i/>
      <sz val="10.5"/>
      <color indexed="61"/>
      <name val="Arial"/>
      <family val="2"/>
    </font>
    <font>
      <sz val="10.5"/>
      <name val="Arial"/>
      <family val="2"/>
    </font>
    <font>
      <sz val="10"/>
      <color indexed="61"/>
      <name val="Arial"/>
      <family val="2"/>
    </font>
    <font>
      <sz val="10"/>
      <name val="Arial"/>
      <family val="2"/>
    </font>
    <font>
      <sz val="14"/>
      <name val="Arial"/>
      <family val="2"/>
    </font>
    <font>
      <i/>
      <sz val="10"/>
      <color indexed="16"/>
      <name val="Arial"/>
      <family val="2"/>
    </font>
    <font>
      <b/>
      <sz val="9"/>
      <name val="Arial"/>
      <family val="2"/>
    </font>
    <font>
      <b/>
      <sz val="10"/>
      <color indexed="16"/>
      <name val="Arial"/>
      <family val="2"/>
    </font>
    <font>
      <b/>
      <sz val="8"/>
      <color indexed="81"/>
      <name val="Tahoma"/>
    </font>
    <font>
      <sz val="8"/>
      <color indexed="81"/>
      <name val="Tahoma"/>
    </font>
    <font>
      <sz val="11"/>
      <color indexed="43"/>
      <name val="Calibri"/>
      <family val="2"/>
    </font>
    <font>
      <sz val="8"/>
      <name val="Calibri"/>
      <family val="2"/>
    </font>
    <font>
      <u/>
      <sz val="11"/>
      <color indexed="12"/>
      <name val="Calibri"/>
      <family val="2"/>
    </font>
  </fonts>
  <fills count="5">
    <fill>
      <patternFill patternType="none"/>
    </fill>
    <fill>
      <patternFill patternType="gray125"/>
    </fill>
    <fill>
      <patternFill patternType="solid">
        <fgColor indexed="43"/>
        <bgColor indexed="64"/>
      </patternFill>
    </fill>
    <fill>
      <patternFill patternType="solid">
        <fgColor indexed="9"/>
        <bgColor indexed="64"/>
      </patternFill>
    </fill>
    <fill>
      <patternFill patternType="solid">
        <fgColor indexed="11"/>
        <bgColor indexed="64"/>
      </patternFill>
    </fill>
  </fills>
  <borders count="41">
    <border>
      <left/>
      <right/>
      <top/>
      <bottom/>
      <diagonal/>
    </border>
    <border>
      <left/>
      <right style="thin">
        <color indexed="22"/>
      </right>
      <top/>
      <bottom/>
      <diagonal/>
    </border>
    <border>
      <left/>
      <right/>
      <top/>
      <bottom style="thin">
        <color indexed="22"/>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22"/>
      </top>
      <bottom style="thin">
        <color indexed="22"/>
      </bottom>
      <diagonal/>
    </border>
    <border>
      <left style="thin">
        <color indexed="64"/>
      </left>
      <right style="thin">
        <color indexed="64"/>
      </right>
      <top style="thin">
        <color indexed="22"/>
      </top>
      <bottom/>
      <diagonal/>
    </border>
    <border>
      <left style="thin">
        <color indexed="64"/>
      </left>
      <right style="thin">
        <color indexed="64"/>
      </right>
      <top style="thin">
        <color indexed="22"/>
      </top>
      <bottom style="thin">
        <color indexed="64"/>
      </bottom>
      <diagonal/>
    </border>
    <border>
      <left/>
      <right/>
      <top/>
      <bottom style="medium">
        <color indexed="64"/>
      </bottom>
      <diagonal/>
    </border>
    <border>
      <left style="thin">
        <color indexed="64"/>
      </left>
      <right style="thin">
        <color indexed="64"/>
      </right>
      <top style="medium">
        <color indexed="64"/>
      </top>
      <bottom style="thin">
        <color indexed="22"/>
      </bottom>
      <diagonal/>
    </border>
    <border>
      <left style="thin">
        <color indexed="64"/>
      </left>
      <right style="thin">
        <color indexed="64"/>
      </right>
      <top style="medium">
        <color indexed="64"/>
      </top>
      <bottom/>
      <diagonal/>
    </border>
    <border>
      <left style="thin">
        <color indexed="64"/>
      </left>
      <right/>
      <top/>
      <bottom style="thin">
        <color indexed="22"/>
      </bottom>
      <diagonal/>
    </border>
    <border>
      <left style="thin">
        <color indexed="64"/>
      </left>
      <right style="thin">
        <color indexed="64"/>
      </right>
      <top/>
      <bottom style="thin">
        <color indexed="22"/>
      </bottom>
      <diagonal/>
    </border>
    <border>
      <left/>
      <right/>
      <top style="thin">
        <color indexed="22"/>
      </top>
      <bottom style="thin">
        <color indexed="22"/>
      </bottom>
      <diagonal/>
    </border>
    <border>
      <left style="thin">
        <color indexed="22"/>
      </left>
      <right style="thin">
        <color indexed="64"/>
      </right>
      <top style="thin">
        <color indexed="22"/>
      </top>
      <bottom/>
      <diagonal/>
    </border>
    <border>
      <left style="thin">
        <color indexed="64"/>
      </left>
      <right/>
      <top style="thin">
        <color indexed="22"/>
      </top>
      <bottom style="thin">
        <color indexed="22"/>
      </bottom>
      <diagonal/>
    </border>
    <border>
      <left style="thin">
        <color indexed="22"/>
      </left>
      <right style="thin">
        <color indexed="64"/>
      </right>
      <top style="thin">
        <color indexed="22"/>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22"/>
      </bottom>
      <diagonal/>
    </border>
    <border>
      <left/>
      <right style="thin">
        <color indexed="64"/>
      </right>
      <top/>
      <bottom style="thin">
        <color indexed="22"/>
      </bottom>
      <diagonal/>
    </border>
    <border>
      <left/>
      <right style="thin">
        <color indexed="64"/>
      </right>
      <top style="thin">
        <color indexed="22"/>
      </top>
      <bottom style="thin">
        <color indexed="22"/>
      </bottom>
      <diagonal/>
    </border>
    <border>
      <left style="thin">
        <color indexed="64"/>
      </left>
      <right style="thin">
        <color indexed="64"/>
      </right>
      <top/>
      <bottom style="medium">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thin">
        <color indexed="64"/>
      </right>
      <top style="medium">
        <color indexed="64"/>
      </top>
      <bottom/>
      <diagonal/>
    </border>
    <border>
      <left style="thin">
        <color indexed="22"/>
      </left>
      <right/>
      <top style="thin">
        <color indexed="22"/>
      </top>
      <bottom style="thin">
        <color indexed="22"/>
      </bottom>
      <diagonal/>
    </border>
    <border>
      <left/>
      <right style="thin">
        <color indexed="22"/>
      </right>
      <top style="thin">
        <color indexed="22"/>
      </top>
      <bottom style="thin">
        <color indexed="2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3">
    <xf numFmtId="0" fontId="0" fillId="0" borderId="0"/>
    <xf numFmtId="0" fontId="25" fillId="0" borderId="0" applyNumberFormat="0" applyFill="0" applyBorder="0" applyAlignment="0" applyProtection="0">
      <alignment vertical="top"/>
      <protection locked="0"/>
    </xf>
    <xf numFmtId="164" fontId="1" fillId="0" borderId="0" applyFont="0" applyFill="0" applyBorder="0" applyAlignment="0" applyProtection="0"/>
  </cellStyleXfs>
  <cellXfs count="189">
    <xf numFmtId="0" fontId="0" fillId="0" borderId="0" xfId="0"/>
    <xf numFmtId="0" fontId="0" fillId="0" borderId="1" xfId="0" applyBorder="1" applyAlignment="1">
      <alignment horizontal="left" indent="3"/>
    </xf>
    <xf numFmtId="0" fontId="0" fillId="0" borderId="0" xfId="0" applyAlignment="1">
      <alignment horizontal="right"/>
    </xf>
    <xf numFmtId="165" fontId="0" fillId="0" borderId="0" xfId="0" applyNumberFormat="1" applyFill="1" applyBorder="1" applyAlignment="1">
      <alignment horizontal="center"/>
    </xf>
    <xf numFmtId="0" fontId="0" fillId="0" borderId="2" xfId="0" applyBorder="1"/>
    <xf numFmtId="0" fontId="0" fillId="0" borderId="0" xfId="0" applyBorder="1" applyAlignment="1">
      <alignment horizontal="left" indent="3"/>
    </xf>
    <xf numFmtId="0" fontId="0" fillId="2" borderId="0" xfId="0" applyFill="1" applyBorder="1"/>
    <xf numFmtId="0" fontId="0" fillId="0" borderId="0" xfId="0" applyBorder="1"/>
    <xf numFmtId="0" fontId="0" fillId="0" borderId="3" xfId="0" applyBorder="1"/>
    <xf numFmtId="0" fontId="2" fillId="0" borderId="3" xfId="0" applyFont="1" applyBorder="1"/>
    <xf numFmtId="0" fontId="2" fillId="0" borderId="4" xfId="0" applyFont="1" applyBorder="1" applyAlignment="1">
      <alignment horizontal="center"/>
    </xf>
    <xf numFmtId="0" fontId="2" fillId="0" borderId="5" xfId="0" applyFont="1" applyBorder="1" applyAlignment="1">
      <alignment horizontal="center"/>
    </xf>
    <xf numFmtId="0" fontId="2" fillId="0" borderId="3" xfId="0" applyFont="1" applyBorder="1" applyAlignment="1">
      <alignment horizontal="center"/>
    </xf>
    <xf numFmtId="0" fontId="3" fillId="0" borderId="6" xfId="0" applyFont="1" applyBorder="1" applyAlignment="1">
      <alignment horizontal="left"/>
    </xf>
    <xf numFmtId="0" fontId="2" fillId="0" borderId="0" xfId="0" applyFont="1" applyBorder="1" applyAlignment="1">
      <alignment horizontal="center"/>
    </xf>
    <xf numFmtId="0" fontId="2" fillId="0" borderId="7" xfId="0" applyFont="1" applyBorder="1" applyAlignment="1">
      <alignment horizontal="center"/>
    </xf>
    <xf numFmtId="0" fontId="2" fillId="0" borderId="8" xfId="0" applyFont="1" applyBorder="1" applyAlignment="1">
      <alignment horizontal="center"/>
    </xf>
    <xf numFmtId="0" fontId="4" fillId="0" borderId="0" xfId="0" applyFont="1" applyAlignment="1">
      <alignment horizontal="left"/>
    </xf>
    <xf numFmtId="0" fontId="4" fillId="0" borderId="0" xfId="0" applyFont="1"/>
    <xf numFmtId="0" fontId="2" fillId="0" borderId="9" xfId="0" applyFont="1" applyBorder="1" applyAlignment="1">
      <alignment horizontal="center"/>
    </xf>
    <xf numFmtId="0" fontId="0" fillId="0" borderId="0" xfId="0" applyAlignment="1">
      <alignment vertical="top"/>
    </xf>
    <xf numFmtId="0" fontId="5" fillId="0" borderId="0" xfId="0" applyFont="1" applyAlignment="1">
      <alignment wrapText="1"/>
    </xf>
    <xf numFmtId="0" fontId="0" fillId="0" borderId="9" xfId="0" applyBorder="1" applyAlignment="1">
      <alignment horizontal="right" indent="2"/>
    </xf>
    <xf numFmtId="164" fontId="0" fillId="0" borderId="7" xfId="2" applyFont="1" applyBorder="1"/>
    <xf numFmtId="0" fontId="0" fillId="0" borderId="8" xfId="0" applyBorder="1"/>
    <xf numFmtId="0" fontId="0" fillId="0" borderId="0" xfId="0" applyAlignment="1">
      <alignment horizontal="left" wrapText="1" indent="1"/>
    </xf>
    <xf numFmtId="0" fontId="0" fillId="2" borderId="10" xfId="0" applyFill="1" applyBorder="1" applyAlignment="1">
      <alignment horizontal="right" indent="2"/>
    </xf>
    <xf numFmtId="0" fontId="0" fillId="2" borderId="9" xfId="0" applyFill="1" applyBorder="1" applyAlignment="1">
      <alignment horizontal="right" indent="2"/>
    </xf>
    <xf numFmtId="0" fontId="0" fillId="0" borderId="0" xfId="0" applyAlignment="1">
      <alignment wrapText="1"/>
    </xf>
    <xf numFmtId="0" fontId="0" fillId="0" borderId="11" xfId="0" applyFill="1" applyBorder="1" applyAlignment="1">
      <alignment horizontal="right" indent="2"/>
    </xf>
    <xf numFmtId="0" fontId="7" fillId="0" borderId="8" xfId="0" applyFont="1" applyBorder="1"/>
    <xf numFmtId="0" fontId="0" fillId="3" borderId="11" xfId="0" applyFill="1" applyBorder="1" applyAlignment="1">
      <alignment horizontal="right" indent="2"/>
    </xf>
    <xf numFmtId="0" fontId="0" fillId="0" borderId="0" xfId="0" applyBorder="1" applyAlignment="1">
      <alignment vertical="top"/>
    </xf>
    <xf numFmtId="0" fontId="0" fillId="3" borderId="12" xfId="0" applyFill="1" applyBorder="1" applyAlignment="1">
      <alignment horizontal="right" indent="2"/>
    </xf>
    <xf numFmtId="0" fontId="0" fillId="0" borderId="13" xfId="0" applyBorder="1" applyAlignment="1">
      <alignment vertical="top"/>
    </xf>
    <xf numFmtId="0" fontId="0" fillId="0" borderId="3" xfId="0" applyBorder="1" applyAlignment="1">
      <alignment horizontal="left" wrapText="1" indent="1"/>
    </xf>
    <xf numFmtId="0" fontId="8" fillId="0" borderId="0" xfId="0" applyFont="1" applyAlignment="1">
      <alignment horizontal="left" vertical="center"/>
    </xf>
    <xf numFmtId="164" fontId="0" fillId="0" borderId="3" xfId="2" applyFont="1" applyBorder="1"/>
    <xf numFmtId="164" fontId="9" fillId="0" borderId="3" xfId="2" applyFont="1" applyBorder="1"/>
    <xf numFmtId="0" fontId="0" fillId="0" borderId="14" xfId="0" applyFill="1" applyBorder="1" applyAlignment="1">
      <alignment horizontal="right" indent="2"/>
    </xf>
    <xf numFmtId="164" fontId="0" fillId="0" borderId="15" xfId="2" quotePrefix="1" applyFont="1" applyFill="1" applyBorder="1"/>
    <xf numFmtId="164" fontId="7" fillId="0" borderId="15" xfId="0" applyNumberFormat="1" applyFont="1" applyBorder="1"/>
    <xf numFmtId="0" fontId="0" fillId="0" borderId="0" xfId="0" applyBorder="1" applyAlignment="1">
      <alignment horizontal="left" indent="2"/>
    </xf>
    <xf numFmtId="0" fontId="10" fillId="0" borderId="13" xfId="0" applyFont="1" applyBorder="1" applyAlignment="1">
      <alignment horizontal="left"/>
    </xf>
    <xf numFmtId="0" fontId="10" fillId="0" borderId="3" xfId="0" applyFont="1" applyBorder="1"/>
    <xf numFmtId="0" fontId="8" fillId="0" borderId="13" xfId="0" applyFont="1" applyBorder="1" applyAlignment="1">
      <alignment horizontal="left" vertical="center"/>
    </xf>
    <xf numFmtId="164" fontId="0" fillId="0" borderId="3" xfId="2" quotePrefix="1" applyFont="1" applyFill="1" applyBorder="1"/>
    <xf numFmtId="164" fontId="7" fillId="0" borderId="3" xfId="0" applyNumberFormat="1" applyFont="1" applyBorder="1"/>
    <xf numFmtId="0" fontId="4" fillId="0" borderId="0" xfId="0" applyFont="1" applyAlignment="1"/>
    <xf numFmtId="0" fontId="0" fillId="0" borderId="7" xfId="0" applyBorder="1"/>
    <xf numFmtId="164" fontId="0" fillId="0" borderId="0" xfId="2" applyFont="1" applyBorder="1"/>
    <xf numFmtId="0" fontId="5" fillId="0" borderId="0" xfId="0" applyFont="1"/>
    <xf numFmtId="0" fontId="0" fillId="0" borderId="16" xfId="0" applyBorder="1" applyAlignment="1">
      <alignment horizontal="right" indent="2"/>
    </xf>
    <xf numFmtId="0" fontId="0" fillId="0" borderId="17" xfId="0" applyBorder="1"/>
    <xf numFmtId="0" fontId="0" fillId="0" borderId="8" xfId="0" applyBorder="1" applyAlignment="1">
      <alignment horizontal="left" wrapText="1" indent="1"/>
    </xf>
    <xf numFmtId="0" fontId="0" fillId="2" borderId="18" xfId="0" applyFill="1" applyBorder="1" applyAlignment="1">
      <alignment horizontal="right" indent="2"/>
    </xf>
    <xf numFmtId="164" fontId="0" fillId="2" borderId="10" xfId="2" applyFont="1" applyFill="1" applyBorder="1"/>
    <xf numFmtId="164" fontId="0" fillId="2" borderId="10" xfId="2" quotePrefix="1" applyFont="1" applyFill="1" applyBorder="1"/>
    <xf numFmtId="0" fontId="11" fillId="2" borderId="19" xfId="0" applyFont="1" applyFill="1" applyBorder="1" applyAlignment="1">
      <alignment horizontal="left" wrapText="1" indent="1"/>
    </xf>
    <xf numFmtId="0" fontId="0" fillId="2" borderId="20" xfId="0" applyFill="1" applyBorder="1" applyAlignment="1">
      <alignment horizontal="right" indent="2"/>
    </xf>
    <xf numFmtId="0" fontId="0" fillId="2" borderId="21" xfId="0" applyFill="1" applyBorder="1" applyAlignment="1">
      <alignment horizontal="left" wrapText="1" indent="1"/>
    </xf>
    <xf numFmtId="164" fontId="0" fillId="2" borderId="7" xfId="2" applyFont="1" applyFill="1" applyBorder="1"/>
    <xf numFmtId="0" fontId="0" fillId="0" borderId="22" xfId="0" applyBorder="1" applyAlignment="1">
      <alignment wrapText="1"/>
    </xf>
    <xf numFmtId="0" fontId="0" fillId="0" borderId="22" xfId="0" applyBorder="1" applyAlignment="1">
      <alignment horizontal="right" indent="2"/>
    </xf>
    <xf numFmtId="164" fontId="0" fillId="0" borderId="22" xfId="2" quotePrefix="1" applyFont="1" applyBorder="1"/>
    <xf numFmtId="164" fontId="0" fillId="0" borderId="22" xfId="0" applyNumberFormat="1" applyBorder="1"/>
    <xf numFmtId="0" fontId="12" fillId="3" borderId="0" xfId="0" applyFont="1" applyFill="1" applyAlignment="1">
      <alignment horizontal="left" vertical="center" wrapText="1"/>
    </xf>
    <xf numFmtId="0" fontId="0" fillId="0" borderId="23" xfId="0" applyBorder="1" applyAlignment="1">
      <alignment horizontal="right" indent="2"/>
    </xf>
    <xf numFmtId="164" fontId="0" fillId="0" borderId="8" xfId="2" applyFont="1" applyBorder="1"/>
    <xf numFmtId="164" fontId="7" fillId="0" borderId="7" xfId="0" applyNumberFormat="1" applyFont="1" applyBorder="1"/>
    <xf numFmtId="0" fontId="0" fillId="0" borderId="22" xfId="0" applyBorder="1" applyAlignment="1">
      <alignment horizontal="left" vertical="center" wrapText="1"/>
    </xf>
    <xf numFmtId="0" fontId="0" fillId="0" borderId="22" xfId="0" applyFill="1" applyBorder="1" applyAlignment="1">
      <alignment horizontal="right" indent="2"/>
    </xf>
    <xf numFmtId="164" fontId="0" fillId="0" borderId="22" xfId="2" quotePrefix="1" applyFont="1" applyFill="1" applyBorder="1"/>
    <xf numFmtId="164" fontId="7" fillId="0" borderId="22" xfId="0" applyNumberFormat="1" applyFont="1" applyBorder="1"/>
    <xf numFmtId="0" fontId="0" fillId="0" borderId="0" xfId="0" applyAlignment="1">
      <alignment horizontal="left" indent="2"/>
    </xf>
    <xf numFmtId="0" fontId="0" fillId="2" borderId="11" xfId="0" applyFill="1" applyBorder="1" applyAlignment="1">
      <alignment horizontal="right" indent="2"/>
    </xf>
    <xf numFmtId="0" fontId="0" fillId="2" borderId="12" xfId="0" applyFill="1" applyBorder="1" applyAlignment="1">
      <alignment horizontal="right" indent="2"/>
    </xf>
    <xf numFmtId="0" fontId="0" fillId="0" borderId="22" xfId="0" applyBorder="1" applyAlignment="1">
      <alignment horizontal="left" wrapText="1" indent="1"/>
    </xf>
    <xf numFmtId="164" fontId="0" fillId="0" borderId="22" xfId="2" applyFont="1" applyBorder="1"/>
    <xf numFmtId="0" fontId="0" fillId="0" borderId="22" xfId="0" applyBorder="1"/>
    <xf numFmtId="0" fontId="0" fillId="0" borderId="13" xfId="0" applyBorder="1" applyAlignment="1">
      <alignment horizontal="left" wrapText="1"/>
    </xf>
    <xf numFmtId="0" fontId="0" fillId="0" borderId="13" xfId="0" applyBorder="1" applyAlignment="1">
      <alignment horizontal="right" indent="2"/>
    </xf>
    <xf numFmtId="164" fontId="0" fillId="0" borderId="13" xfId="2" applyFont="1" applyBorder="1"/>
    <xf numFmtId="0" fontId="0" fillId="0" borderId="13" xfId="0" applyBorder="1"/>
    <xf numFmtId="0" fontId="4" fillId="0" borderId="8" xfId="0" applyFont="1" applyBorder="1"/>
    <xf numFmtId="0" fontId="0" fillId="0" borderId="0" xfId="0" applyAlignment="1">
      <alignment horizontal="left" vertical="center" wrapText="1" indent="1"/>
    </xf>
    <xf numFmtId="164" fontId="0" fillId="2" borderId="11" xfId="2" quotePrefix="1" applyFont="1" applyFill="1" applyBorder="1"/>
    <xf numFmtId="164" fontId="0" fillId="2" borderId="7" xfId="2" quotePrefix="1" applyFont="1" applyFill="1" applyBorder="1"/>
    <xf numFmtId="0" fontId="0" fillId="0" borderId="24" xfId="0" applyBorder="1" applyAlignment="1">
      <alignment horizontal="left" vertical="center" wrapText="1" indent="1"/>
    </xf>
    <xf numFmtId="0" fontId="4" fillId="0" borderId="13" xfId="0" applyFont="1" applyBorder="1" applyAlignment="1">
      <alignment horizontal="left"/>
    </xf>
    <xf numFmtId="0" fontId="0" fillId="0" borderId="3" xfId="0" applyBorder="1" applyAlignment="1">
      <alignment horizontal="left" vertical="center" wrapText="1" indent="1"/>
    </xf>
    <xf numFmtId="0" fontId="0" fillId="0" borderId="3" xfId="0" applyFill="1" applyBorder="1" applyAlignment="1">
      <alignment horizontal="right" indent="2"/>
    </xf>
    <xf numFmtId="164" fontId="0" fillId="0" borderId="3" xfId="2" applyFont="1" applyFill="1" applyBorder="1"/>
    <xf numFmtId="164" fontId="7" fillId="0" borderId="3" xfId="0" applyNumberFormat="1" applyFont="1" applyFill="1" applyBorder="1"/>
    <xf numFmtId="0" fontId="4" fillId="0" borderId="0" xfId="0" applyFont="1" applyBorder="1"/>
    <xf numFmtId="0" fontId="0" fillId="0" borderId="24" xfId="0" applyBorder="1"/>
    <xf numFmtId="164" fontId="0" fillId="2" borderId="25" xfId="2" applyFont="1" applyFill="1" applyBorder="1"/>
    <xf numFmtId="0" fontId="6" fillId="0" borderId="0" xfId="0" applyFont="1" applyBorder="1" applyAlignment="1">
      <alignment horizontal="left" wrapText="1" indent="1"/>
    </xf>
    <xf numFmtId="0" fontId="6" fillId="0" borderId="7" xfId="0" applyFont="1" applyBorder="1"/>
    <xf numFmtId="164" fontId="6" fillId="0" borderId="8" xfId="2" applyFont="1" applyBorder="1"/>
    <xf numFmtId="0" fontId="6" fillId="0" borderId="26" xfId="0" applyFont="1" applyBorder="1"/>
    <xf numFmtId="164" fontId="0" fillId="0" borderId="0" xfId="2" applyFont="1"/>
    <xf numFmtId="0" fontId="6" fillId="0" borderId="0" xfId="0" applyFont="1" applyAlignment="1">
      <alignment horizontal="left" wrapText="1" indent="1"/>
    </xf>
    <xf numFmtId="0" fontId="6" fillId="0" borderId="15" xfId="0" applyFont="1" applyBorder="1"/>
    <xf numFmtId="164" fontId="6" fillId="0" borderId="0" xfId="2" applyFont="1"/>
    <xf numFmtId="0" fontId="6" fillId="0" borderId="27" xfId="0" applyFont="1" applyBorder="1" applyAlignment="1">
      <alignment horizontal="left" wrapText="1" indent="1"/>
    </xf>
    <xf numFmtId="0" fontId="5" fillId="0" borderId="0" xfId="0" applyFont="1" applyBorder="1"/>
    <xf numFmtId="0" fontId="6" fillId="0" borderId="22" xfId="0" applyFont="1" applyBorder="1" applyAlignment="1">
      <alignment wrapText="1"/>
    </xf>
    <xf numFmtId="0" fontId="6" fillId="0" borderId="22" xfId="0" applyFont="1" applyBorder="1"/>
    <xf numFmtId="164" fontId="6" fillId="0" borderId="22" xfId="2" applyFont="1" applyBorder="1"/>
    <xf numFmtId="0" fontId="6" fillId="0" borderId="22" xfId="0" applyFont="1" applyBorder="1" applyAlignment="1">
      <alignment horizontal="left" wrapText="1" indent="1"/>
    </xf>
    <xf numFmtId="0" fontId="6" fillId="0" borderId="28" xfId="0" applyFont="1" applyBorder="1"/>
    <xf numFmtId="164" fontId="6" fillId="0" borderId="29" xfId="2" applyFont="1" applyBorder="1"/>
    <xf numFmtId="164" fontId="6" fillId="0" borderId="30" xfId="2" applyFont="1" applyBorder="1"/>
    <xf numFmtId="0" fontId="9" fillId="0" borderId="13" xfId="0" applyFont="1" applyFill="1" applyBorder="1"/>
    <xf numFmtId="0" fontId="9" fillId="0" borderId="13" xfId="0" applyFont="1" applyBorder="1" applyAlignment="1">
      <alignment wrapText="1"/>
    </xf>
    <xf numFmtId="0" fontId="9" fillId="0" borderId="3" xfId="0" applyFont="1" applyBorder="1"/>
    <xf numFmtId="0" fontId="4" fillId="0" borderId="31" xfId="0" applyFont="1" applyFill="1" applyBorder="1"/>
    <xf numFmtId="0" fontId="4" fillId="0" borderId="31" xfId="0" applyFont="1" applyBorder="1" applyAlignment="1">
      <alignment wrapText="1"/>
    </xf>
    <xf numFmtId="0" fontId="4" fillId="0" borderId="31" xfId="0" applyFont="1" applyBorder="1"/>
    <xf numFmtId="164" fontId="4" fillId="0" borderId="31" xfId="2" applyFont="1" applyBorder="1"/>
    <xf numFmtId="164" fontId="4" fillId="0" borderId="31" xfId="0" applyNumberFormat="1" applyFont="1" applyBorder="1"/>
    <xf numFmtId="0" fontId="3" fillId="0" borderId="32" xfId="0" applyFont="1" applyBorder="1" applyAlignment="1">
      <alignment horizontal="left"/>
    </xf>
    <xf numFmtId="0" fontId="4" fillId="0" borderId="0" xfId="0" applyFont="1" applyFill="1" applyBorder="1" applyAlignment="1">
      <alignment horizontal="left"/>
    </xf>
    <xf numFmtId="0" fontId="4" fillId="0" borderId="33" xfId="0" applyFont="1" applyBorder="1"/>
    <xf numFmtId="0" fontId="9" fillId="0" borderId="8" xfId="0" applyFont="1" applyBorder="1"/>
    <xf numFmtId="164" fontId="9" fillId="0" borderId="7" xfId="2" applyFont="1" applyBorder="1"/>
    <xf numFmtId="0" fontId="9" fillId="0" borderId="7" xfId="0" applyFont="1" applyBorder="1"/>
    <xf numFmtId="164" fontId="9" fillId="0" borderId="0" xfId="0" applyNumberFormat="1" applyFont="1" applyBorder="1"/>
    <xf numFmtId="0" fontId="0" fillId="0" borderId="0" xfId="0" applyAlignment="1">
      <alignment horizontal="left" vertical="top"/>
    </xf>
    <xf numFmtId="0" fontId="9" fillId="0" borderId="8" xfId="0" applyFont="1" applyBorder="1" applyAlignment="1">
      <alignment horizontal="center"/>
    </xf>
    <xf numFmtId="164" fontId="9" fillId="2" borderId="7" xfId="2" applyFont="1" applyFill="1" applyBorder="1"/>
    <xf numFmtId="164" fontId="7" fillId="0" borderId="7" xfId="2" applyFont="1" applyFill="1" applyBorder="1"/>
    <xf numFmtId="0" fontId="0" fillId="0" borderId="8" xfId="0" applyBorder="1" applyAlignment="1">
      <alignment horizontal="left" wrapText="1" indent="2"/>
    </xf>
    <xf numFmtId="164" fontId="7" fillId="2" borderId="7" xfId="2" applyFont="1" applyFill="1" applyBorder="1"/>
    <xf numFmtId="0" fontId="9" fillId="0" borderId="0" xfId="0" applyFont="1" applyFill="1" applyBorder="1"/>
    <xf numFmtId="0" fontId="0" fillId="0" borderId="8" xfId="0" applyBorder="1" applyAlignment="1">
      <alignment horizontal="left" vertical="center" wrapText="1" indent="2"/>
    </xf>
    <xf numFmtId="0" fontId="0" fillId="0" borderId="24" xfId="0" applyBorder="1" applyAlignment="1">
      <alignment horizontal="left" vertical="center" wrapText="1" indent="2"/>
    </xf>
    <xf numFmtId="0" fontId="9" fillId="0" borderId="22" xfId="0" applyFont="1" applyBorder="1" applyAlignment="1">
      <alignment wrapText="1"/>
    </xf>
    <xf numFmtId="0" fontId="9" fillId="0" borderId="22" xfId="0" applyFont="1" applyBorder="1"/>
    <xf numFmtId="164" fontId="9" fillId="0" borderId="22" xfId="2" applyFont="1" applyBorder="1"/>
    <xf numFmtId="0" fontId="6" fillId="0" borderId="0" xfId="0" applyFont="1" applyBorder="1" applyAlignment="1">
      <alignment horizontal="left"/>
    </xf>
    <xf numFmtId="0" fontId="16" fillId="0" borderId="22" xfId="0" applyFont="1" applyBorder="1" applyAlignment="1">
      <alignment horizontal="left" wrapText="1" indent="1"/>
    </xf>
    <xf numFmtId="164" fontId="0" fillId="0" borderId="22" xfId="2" applyFont="1" applyFill="1" applyBorder="1"/>
    <xf numFmtId="0" fontId="6" fillId="0" borderId="0" xfId="0" applyFont="1" applyBorder="1"/>
    <xf numFmtId="0" fontId="9" fillId="0" borderId="0" xfId="0" applyFont="1" applyBorder="1" applyAlignment="1">
      <alignment horizontal="left" wrapText="1" indent="1"/>
    </xf>
    <xf numFmtId="164" fontId="0" fillId="0" borderId="0" xfId="2" applyFont="1" applyFill="1" applyBorder="1"/>
    <xf numFmtId="164" fontId="0" fillId="0" borderId="0" xfId="0" applyNumberFormat="1" applyBorder="1"/>
    <xf numFmtId="0" fontId="4" fillId="0" borderId="8" xfId="0" applyFont="1" applyBorder="1" applyAlignment="1">
      <alignment wrapText="1"/>
    </xf>
    <xf numFmtId="0" fontId="5" fillId="0" borderId="8" xfId="0" applyFont="1" applyBorder="1" applyAlignment="1">
      <alignment wrapText="1"/>
    </xf>
    <xf numFmtId="0" fontId="6" fillId="0" borderId="17" xfId="0" applyFont="1" applyBorder="1"/>
    <xf numFmtId="0" fontId="6" fillId="0" borderId="8" xfId="0" applyFont="1" applyBorder="1"/>
    <xf numFmtId="0" fontId="17" fillId="0" borderId="22" xfId="0" applyFont="1" applyBorder="1"/>
    <xf numFmtId="0" fontId="3" fillId="0" borderId="22" xfId="0" applyFont="1" applyBorder="1" applyAlignment="1">
      <alignment wrapText="1"/>
    </xf>
    <xf numFmtId="164" fontId="17" fillId="0" borderId="22" xfId="2" applyFont="1" applyBorder="1"/>
    <xf numFmtId="0" fontId="0" fillId="4" borderId="9" xfId="0" applyFill="1" applyBorder="1" applyAlignment="1">
      <alignment horizontal="right" indent="2"/>
    </xf>
    <xf numFmtId="164" fontId="7" fillId="4" borderId="8" xfId="0" applyNumberFormat="1" applyFont="1" applyFill="1" applyBorder="1"/>
    <xf numFmtId="164" fontId="9" fillId="4" borderId="3" xfId="2" applyFont="1" applyFill="1" applyBorder="1"/>
    <xf numFmtId="0" fontId="0" fillId="4" borderId="10" xfId="0" applyFill="1" applyBorder="1" applyAlignment="1">
      <alignment horizontal="right" indent="2"/>
    </xf>
    <xf numFmtId="0" fontId="0" fillId="4" borderId="12" xfId="0" applyFill="1" applyBorder="1" applyAlignment="1">
      <alignment horizontal="right" indent="2"/>
    </xf>
    <xf numFmtId="164" fontId="7" fillId="4" borderId="8" xfId="2" applyFont="1" applyFill="1" applyBorder="1"/>
    <xf numFmtId="164" fontId="9" fillId="4" borderId="3" xfId="0" applyNumberFormat="1" applyFont="1" applyFill="1" applyBorder="1" applyAlignment="1">
      <alignment horizontal="left" indent="2"/>
    </xf>
    <xf numFmtId="164" fontId="0" fillId="4" borderId="22" xfId="0" applyNumberFormat="1" applyFill="1" applyBorder="1" applyAlignment="1">
      <alignment horizontal="left" indent="3"/>
    </xf>
    <xf numFmtId="164" fontId="0" fillId="4" borderId="22" xfId="0" applyNumberFormat="1" applyFill="1" applyBorder="1" applyAlignment="1">
      <alignment horizontal="left" indent="2"/>
    </xf>
    <xf numFmtId="164" fontId="0" fillId="4" borderId="22" xfId="2" applyFont="1" applyFill="1" applyBorder="1" applyAlignment="1">
      <alignment horizontal="left" indent="2"/>
    </xf>
    <xf numFmtId="164" fontId="7" fillId="4" borderId="7" xfId="2" applyFont="1" applyFill="1" applyBorder="1"/>
    <xf numFmtId="164" fontId="6" fillId="4" borderId="22" xfId="0" applyNumberFormat="1" applyFont="1" applyFill="1" applyBorder="1"/>
    <xf numFmtId="164" fontId="15" fillId="4" borderId="28" xfId="2" applyFont="1" applyFill="1" applyBorder="1"/>
    <xf numFmtId="164" fontId="9" fillId="4" borderId="3" xfId="0" applyNumberFormat="1" applyFont="1" applyFill="1" applyBorder="1"/>
    <xf numFmtId="164" fontId="4" fillId="4" borderId="31" xfId="0" applyNumberFormat="1" applyFont="1" applyFill="1" applyBorder="1"/>
    <xf numFmtId="0" fontId="0" fillId="4" borderId="22" xfId="0" applyFill="1" applyBorder="1" applyAlignment="1">
      <alignment horizontal="center"/>
    </xf>
    <xf numFmtId="164" fontId="9" fillId="4" borderId="22" xfId="0" applyNumberFormat="1" applyFont="1" applyFill="1" applyBorder="1"/>
    <xf numFmtId="164" fontId="0" fillId="4" borderId="22" xfId="0" applyNumberFormat="1" applyFill="1" applyBorder="1"/>
    <xf numFmtId="164" fontId="0" fillId="4" borderId="0" xfId="0" applyNumberFormat="1" applyFill="1"/>
    <xf numFmtId="164" fontId="6" fillId="4" borderId="0" xfId="0" applyNumberFormat="1" applyFont="1" applyFill="1"/>
    <xf numFmtId="164" fontId="3" fillId="4" borderId="22" xfId="2" applyFont="1" applyFill="1" applyBorder="1"/>
    <xf numFmtId="0" fontId="23" fillId="2" borderId="0" xfId="0" applyFont="1" applyFill="1" applyBorder="1"/>
    <xf numFmtId="0" fontId="25" fillId="0" borderId="0" xfId="1" applyAlignment="1" applyProtection="1"/>
    <xf numFmtId="0" fontId="0" fillId="0" borderId="37" xfId="0" applyBorder="1" applyAlignment="1">
      <alignment horizontal="center"/>
    </xf>
    <xf numFmtId="0" fontId="0" fillId="2" borderId="34" xfId="0" applyFill="1" applyBorder="1" applyAlignment="1"/>
    <xf numFmtId="0" fontId="0" fillId="0" borderId="35" xfId="0" applyBorder="1" applyAlignment="1"/>
    <xf numFmtId="0" fontId="13" fillId="3" borderId="36" xfId="0" applyFont="1" applyFill="1" applyBorder="1" applyAlignment="1">
      <alignment horizontal="center" vertical="center" wrapText="1"/>
    </xf>
    <xf numFmtId="0" fontId="14" fillId="0" borderId="37" xfId="0" applyFont="1" applyBorder="1" applyAlignment="1">
      <alignment horizontal="center" vertical="center" wrapText="1"/>
    </xf>
    <xf numFmtId="0" fontId="0" fillId="0" borderId="37" xfId="0" applyBorder="1" applyAlignment="1">
      <alignment horizontal="center" vertical="center" wrapText="1"/>
    </xf>
    <xf numFmtId="0" fontId="0" fillId="0" borderId="38" xfId="0" applyBorder="1" applyAlignment="1">
      <alignment horizontal="center" vertical="center" wrapText="1"/>
    </xf>
    <xf numFmtId="0" fontId="14" fillId="0" borderId="39" xfId="0" applyFont="1" applyBorder="1" applyAlignment="1">
      <alignment horizontal="center" vertical="center" wrapText="1"/>
    </xf>
    <xf numFmtId="0" fontId="14" fillId="0" borderId="13" xfId="0" applyFont="1" applyBorder="1" applyAlignment="1">
      <alignment horizontal="center" vertical="center" wrapText="1"/>
    </xf>
    <xf numFmtId="0" fontId="0" fillId="0" borderId="13" xfId="0" applyBorder="1" applyAlignment="1">
      <alignment horizontal="center" vertical="center" wrapText="1"/>
    </xf>
    <xf numFmtId="0" fontId="0" fillId="0" borderId="40" xfId="0" applyBorder="1" applyAlignment="1">
      <alignment horizontal="center" vertical="center" wrapText="1"/>
    </xf>
  </cellXfs>
  <cellStyles count="3">
    <cellStyle name="Lien hypertexte" xfId="1" builtinId="8"/>
    <cellStyle name="Monétaire" xfId="2" builtinId="4"/>
    <cellStyle name="Normal" xfId="0" builtinId="0"/>
  </cellStyles>
  <dxfs count="1">
    <dxf>
      <font>
        <b/>
        <i val="0"/>
        <condense val="0"/>
        <extend val="0"/>
        <color indexed="16"/>
      </font>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6</xdr:col>
      <xdr:colOff>38100</xdr:colOff>
      <xdr:row>1</xdr:row>
      <xdr:rowOff>104775</xdr:rowOff>
    </xdr:from>
    <xdr:to>
      <xdr:col>14</xdr:col>
      <xdr:colOff>600075</xdr:colOff>
      <xdr:row>7</xdr:row>
      <xdr:rowOff>142875</xdr:rowOff>
    </xdr:to>
    <xdr:sp macro="" textlink="">
      <xdr:nvSpPr>
        <xdr:cNvPr id="1060" name="Text Box 36"/>
        <xdr:cNvSpPr txBox="1">
          <a:spLocks noChangeArrowheads="1"/>
        </xdr:cNvSpPr>
      </xdr:nvSpPr>
      <xdr:spPr bwMode="auto">
        <a:xfrm>
          <a:off x="8448675" y="295275"/>
          <a:ext cx="6657975" cy="11811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J'ai lier chaque CheckBox (C4 - C5 -C6 ) avec la cellule en dessous -clic droit sur le Checkbox --&gt;Format de contrôle --&gt; Onglet Contrôle ---&gt; renseigner la case Cellule Liée</a:t>
          </a:r>
        </a:p>
        <a:p>
          <a:pPr algn="l" rtl="0">
            <a:defRPr sz="1000"/>
          </a:pPr>
          <a:r>
            <a:rPr lang="fr-FR" sz="1100" b="0" i="0" u="none" strike="noStrike" baseline="0">
              <a:solidFill>
                <a:srgbClr val="000000"/>
              </a:solidFill>
              <a:latin typeface="Calibri"/>
            </a:rPr>
            <a:t>Couleur d'écriture identique à la couleur du fond</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01;valuation%20budg&#233;taire%20de%20l'essai%20clinique%20r&#233;vis&#233;-%20Industrie%20MJS%20nov%2010-b.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frais fixes démarrage"/>
      <sheetName val="F1 Évaluation du budget"/>
      <sheetName val="F2 Prorata par pt"/>
      <sheetName val="F3calendrier visites-procédures"/>
      <sheetName val="Formulaire A"/>
    </sheetNames>
    <sheetDataSet>
      <sheetData sheetId="0"/>
      <sheetData sheetId="1"/>
      <sheetData sheetId="2">
        <row r="18">
          <cell r="F18">
            <v>0</v>
          </cell>
        </row>
        <row r="47">
          <cell r="F47">
            <v>0</v>
          </cell>
        </row>
        <row r="65">
          <cell r="F65">
            <v>0</v>
          </cell>
        </row>
        <row r="165">
          <cell r="F165">
            <v>0</v>
          </cell>
        </row>
        <row r="166">
          <cell r="G166">
            <v>0</v>
          </cell>
        </row>
        <row r="174">
          <cell r="F174">
            <v>0</v>
          </cell>
        </row>
        <row r="179">
          <cell r="F179">
            <v>0</v>
          </cell>
        </row>
      </sheetData>
      <sheetData sheetId="3"/>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ma-formule-ne-fonctionne-pas-avec-l-utilisation-de-checkbox-t28767.html"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sheetPr codeName="Feuil1"/>
  <dimension ref="A1:I92"/>
  <sheetViews>
    <sheetView tabSelected="1" workbookViewId="0">
      <pane ySplit="8" topLeftCell="A27" activePane="bottomLeft" state="frozen"/>
      <selection pane="bottomLeft" activeCell="I29" sqref="I29"/>
    </sheetView>
  </sheetViews>
  <sheetFormatPr baseColWidth="10" defaultRowHeight="15"/>
  <cols>
    <col min="1" max="1" width="5.42578125" customWidth="1"/>
    <col min="2" max="2" width="52.42578125" customWidth="1"/>
    <col min="3" max="3" width="15.85546875" customWidth="1"/>
    <col min="4" max="4" width="15.7109375" customWidth="1"/>
    <col min="5" max="5" width="18.5703125" customWidth="1"/>
    <col min="6" max="6" width="18.140625" customWidth="1"/>
  </cols>
  <sheetData>
    <row r="1" spans="1:9">
      <c r="B1" s="1" t="s">
        <v>6</v>
      </c>
      <c r="C1" s="179"/>
      <c r="D1" s="180"/>
      <c r="E1" s="2"/>
      <c r="F1" s="3"/>
      <c r="I1" s="177" t="s">
        <v>89</v>
      </c>
    </row>
    <row r="2" spans="1:9">
      <c r="B2" s="1" t="s">
        <v>7</v>
      </c>
      <c r="C2" s="179"/>
      <c r="D2" s="180"/>
    </row>
    <row r="3" spans="1:9">
      <c r="B3" s="1" t="s">
        <v>8</v>
      </c>
      <c r="C3" s="179"/>
      <c r="D3" s="180"/>
      <c r="E3" s="4"/>
    </row>
    <row r="4" spans="1:9">
      <c r="B4" s="5" t="s">
        <v>9</v>
      </c>
      <c r="C4" s="176" t="b">
        <v>1</v>
      </c>
      <c r="D4" s="6" t="s">
        <v>82</v>
      </c>
      <c r="E4" s="7"/>
    </row>
    <row r="5" spans="1:9">
      <c r="B5" s="5"/>
      <c r="C5" s="176" t="b">
        <v>0</v>
      </c>
      <c r="D5" s="6" t="s">
        <v>83</v>
      </c>
      <c r="E5" s="7"/>
    </row>
    <row r="6" spans="1:9">
      <c r="B6" s="5" t="s">
        <v>10</v>
      </c>
      <c r="C6" s="176" t="b">
        <v>0</v>
      </c>
      <c r="D6" s="6" t="s">
        <v>82</v>
      </c>
      <c r="E6" s="7" t="s">
        <v>85</v>
      </c>
      <c r="F6" s="6" t="s">
        <v>87</v>
      </c>
    </row>
    <row r="7" spans="1:9">
      <c r="B7" s="5"/>
      <c r="C7" s="6"/>
      <c r="D7" s="6" t="s">
        <v>83</v>
      </c>
      <c r="E7" s="7"/>
    </row>
    <row r="8" spans="1:9" ht="15.75" thickBot="1">
      <c r="A8" s="8"/>
      <c r="B8" s="9" t="s">
        <v>11</v>
      </c>
      <c r="C8" s="10" t="s">
        <v>80</v>
      </c>
      <c r="D8" s="11" t="s">
        <v>84</v>
      </c>
      <c r="E8" s="11" t="s">
        <v>86</v>
      </c>
      <c r="F8" s="12" t="s">
        <v>88</v>
      </c>
    </row>
    <row r="9" spans="1:9" ht="18.75" thickBot="1">
      <c r="A9" s="7"/>
      <c r="B9" s="13" t="s">
        <v>12</v>
      </c>
      <c r="C9" s="14"/>
      <c r="D9" s="15"/>
      <c r="E9" s="16"/>
      <c r="F9" s="14"/>
    </row>
    <row r="10" spans="1:9" ht="15.75">
      <c r="A10" s="17">
        <v>1</v>
      </c>
      <c r="B10" s="18" t="s">
        <v>13</v>
      </c>
      <c r="C10" s="19"/>
      <c r="D10" s="15"/>
      <c r="E10" s="16"/>
      <c r="F10" s="14"/>
    </row>
    <row r="11" spans="1:9">
      <c r="A11" s="20" t="s">
        <v>0</v>
      </c>
      <c r="B11" s="21" t="s">
        <v>14</v>
      </c>
      <c r="C11" s="22"/>
      <c r="D11" s="23"/>
      <c r="E11" s="24"/>
    </row>
    <row r="12" spans="1:9">
      <c r="A12" s="20"/>
      <c r="B12" s="25" t="s">
        <v>15</v>
      </c>
      <c r="C12" s="26">
        <v>1</v>
      </c>
      <c r="D12" s="23">
        <v>4000</v>
      </c>
      <c r="E12" s="156">
        <f>C12*D12</f>
        <v>4000</v>
      </c>
    </row>
    <row r="13" spans="1:9">
      <c r="A13" s="20"/>
      <c r="B13" s="25" t="s">
        <v>16</v>
      </c>
      <c r="C13" s="26"/>
      <c r="D13" s="23">
        <v>5000</v>
      </c>
      <c r="E13" s="156">
        <f>C13*D13</f>
        <v>0</v>
      </c>
    </row>
    <row r="14" spans="1:9">
      <c r="A14" s="20"/>
      <c r="B14" s="25" t="s">
        <v>17</v>
      </c>
      <c r="C14" s="27"/>
      <c r="D14" s="23">
        <v>850</v>
      </c>
      <c r="E14" s="156">
        <f>C14*D14</f>
        <v>0</v>
      </c>
    </row>
    <row r="15" spans="1:9">
      <c r="A15" s="20"/>
      <c r="B15" s="25" t="s">
        <v>18</v>
      </c>
      <c r="C15" s="155" t="str">
        <f>IF(C4&gt;0,"1","")</f>
        <v>1</v>
      </c>
      <c r="D15" s="23">
        <v>2000</v>
      </c>
      <c r="E15" s="156">
        <f>IF(C4&gt;0,C15*D15,"")</f>
        <v>2000</v>
      </c>
    </row>
    <row r="16" spans="1:9">
      <c r="A16" s="20" t="s">
        <v>1</v>
      </c>
      <c r="B16" s="28" t="s">
        <v>19</v>
      </c>
      <c r="C16" s="29"/>
      <c r="D16" s="23"/>
      <c r="E16" s="30"/>
    </row>
    <row r="17" spans="1:6">
      <c r="A17" s="20"/>
      <c r="B17" s="25" t="s">
        <v>20</v>
      </c>
      <c r="C17" s="31">
        <v>1</v>
      </c>
      <c r="D17" s="23">
        <v>1000</v>
      </c>
      <c r="E17" s="156">
        <f>C17*D17</f>
        <v>1000</v>
      </c>
    </row>
    <row r="18" spans="1:6">
      <c r="A18" s="32"/>
      <c r="B18" s="25" t="s">
        <v>21</v>
      </c>
      <c r="C18" s="33">
        <v>1</v>
      </c>
      <c r="D18" s="23">
        <v>500</v>
      </c>
      <c r="E18" s="156">
        <f>C18*D18</f>
        <v>500</v>
      </c>
    </row>
    <row r="19" spans="1:6" ht="15.75" thickBot="1">
      <c r="A19" s="34"/>
      <c r="B19" s="35"/>
      <c r="C19" s="36" t="s">
        <v>81</v>
      </c>
      <c r="D19" s="37"/>
      <c r="E19" s="8"/>
      <c r="F19" s="157">
        <f>SUM(E12:E18)</f>
        <v>7500</v>
      </c>
    </row>
    <row r="20" spans="1:6" ht="15.75">
      <c r="A20" s="17">
        <v>2</v>
      </c>
      <c r="B20" s="18" t="s">
        <v>22</v>
      </c>
      <c r="C20" s="39"/>
      <c r="D20" s="40"/>
      <c r="E20" s="41"/>
      <c r="F20" s="42"/>
    </row>
    <row r="21" spans="1:6" ht="15.75">
      <c r="A21" s="17"/>
      <c r="B21" s="25" t="s">
        <v>23</v>
      </c>
      <c r="C21" s="158" t="str">
        <f>IF(C5&gt;0,"1","")</f>
        <v>1</v>
      </c>
      <c r="D21" s="23">
        <v>1200</v>
      </c>
      <c r="E21" s="156">
        <f>IF(C5&gt;0,C21*D21,"")</f>
        <v>1200</v>
      </c>
    </row>
    <row r="22" spans="1:6" ht="15.75">
      <c r="A22" s="17"/>
      <c r="B22" s="25" t="s">
        <v>18</v>
      </c>
      <c r="C22" s="159" t="str">
        <f>IF(C4&gt;0,"1","")</f>
        <v>1</v>
      </c>
      <c r="D22" s="23">
        <v>600</v>
      </c>
      <c r="E22" s="160">
        <f>IF(C4&gt;0,C22*D22,"")</f>
        <v>600</v>
      </c>
    </row>
    <row r="23" spans="1:6" ht="16.5" thickBot="1">
      <c r="A23" s="43"/>
      <c r="B23" s="44"/>
      <c r="C23" s="45" t="s">
        <v>81</v>
      </c>
      <c r="D23" s="46"/>
      <c r="E23" s="47"/>
      <c r="F23" s="161">
        <f>SUM(E21:E22)</f>
        <v>1800</v>
      </c>
    </row>
    <row r="24" spans="1:6" ht="15.75">
      <c r="A24" s="17">
        <v>3</v>
      </c>
      <c r="B24" s="48" t="s">
        <v>24</v>
      </c>
      <c r="C24" s="22"/>
      <c r="D24" s="23"/>
      <c r="E24" s="49"/>
      <c r="F24" s="50"/>
    </row>
    <row r="25" spans="1:6">
      <c r="A25" s="20" t="s">
        <v>2</v>
      </c>
      <c r="B25" s="51" t="s">
        <v>25</v>
      </c>
      <c r="C25" s="52"/>
      <c r="D25" s="53"/>
      <c r="E25" s="24"/>
    </row>
    <row r="26" spans="1:6" ht="30">
      <c r="B26" s="54" t="s">
        <v>26</v>
      </c>
      <c r="C26" s="55">
        <v>8</v>
      </c>
      <c r="D26" s="56">
        <v>200</v>
      </c>
      <c r="E26" s="156">
        <f>C26*D26</f>
        <v>1600</v>
      </c>
    </row>
    <row r="27" spans="1:6" ht="30">
      <c r="B27" s="25" t="s">
        <v>27</v>
      </c>
      <c r="C27" s="27">
        <v>40</v>
      </c>
      <c r="D27" s="57">
        <v>50</v>
      </c>
      <c r="E27" s="156">
        <f>C27*D27</f>
        <v>2000</v>
      </c>
    </row>
    <row r="28" spans="1:6">
      <c r="B28" s="25" t="s">
        <v>28</v>
      </c>
      <c r="C28" s="26">
        <v>1</v>
      </c>
      <c r="D28" s="57">
        <v>1000</v>
      </c>
      <c r="E28" s="156">
        <f>C28*D28</f>
        <v>1000</v>
      </c>
    </row>
    <row r="29" spans="1:6">
      <c r="B29" s="58" t="s">
        <v>29</v>
      </c>
      <c r="C29" s="59">
        <v>21</v>
      </c>
      <c r="D29" s="56">
        <v>50</v>
      </c>
      <c r="E29" s="156">
        <f>C29*D29</f>
        <v>1050</v>
      </c>
    </row>
    <row r="30" spans="1:6">
      <c r="B30" s="60"/>
      <c r="C30" s="27"/>
      <c r="D30" s="61"/>
      <c r="E30" s="156">
        <f>C30*D30</f>
        <v>0</v>
      </c>
    </row>
    <row r="31" spans="1:6">
      <c r="A31" s="32"/>
      <c r="B31" s="62"/>
      <c r="C31" s="63"/>
      <c r="D31" s="64"/>
      <c r="E31" s="65"/>
      <c r="F31" s="162">
        <f>SUM(E26:E30)</f>
        <v>5650</v>
      </c>
    </row>
    <row r="32" spans="1:6">
      <c r="A32" s="32" t="s">
        <v>3</v>
      </c>
      <c r="B32" s="66" t="s">
        <v>30</v>
      </c>
      <c r="C32" s="67"/>
      <c r="D32" s="68"/>
      <c r="E32" s="69"/>
      <c r="F32" s="42"/>
    </row>
    <row r="33" spans="1:6">
      <c r="A33" s="32"/>
      <c r="B33" s="25" t="s">
        <v>31</v>
      </c>
      <c r="C33" s="27">
        <v>40</v>
      </c>
      <c r="D33" s="57">
        <v>50</v>
      </c>
      <c r="E33" s="156">
        <f>C33*D33</f>
        <v>2000</v>
      </c>
      <c r="F33" s="42"/>
    </row>
    <row r="34" spans="1:6">
      <c r="A34" s="32"/>
      <c r="B34" s="25" t="s">
        <v>32</v>
      </c>
      <c r="C34" s="26">
        <v>1</v>
      </c>
      <c r="D34" s="57">
        <v>1000</v>
      </c>
      <c r="E34" s="156">
        <f>C34*D34</f>
        <v>1000</v>
      </c>
      <c r="F34" s="42"/>
    </row>
    <row r="35" spans="1:6" ht="15.75">
      <c r="A35" s="17"/>
      <c r="B35" s="70"/>
      <c r="C35" s="71"/>
      <c r="D35" s="72"/>
      <c r="E35" s="73"/>
      <c r="F35" s="163">
        <f>SUM(E32:E34)</f>
        <v>3000</v>
      </c>
    </row>
    <row r="36" spans="1:6">
      <c r="A36" s="20" t="s">
        <v>4</v>
      </c>
      <c r="B36" s="21" t="s">
        <v>33</v>
      </c>
      <c r="C36" s="22"/>
      <c r="D36" s="23"/>
      <c r="E36" s="24"/>
      <c r="F36" s="74"/>
    </row>
    <row r="37" spans="1:6">
      <c r="A37" s="20"/>
      <c r="B37" s="25" t="s">
        <v>34</v>
      </c>
      <c r="C37" s="75">
        <v>1</v>
      </c>
      <c r="D37" s="23">
        <v>550</v>
      </c>
      <c r="E37" s="156">
        <f>C37*D37</f>
        <v>550</v>
      </c>
      <c r="F37" s="74"/>
    </row>
    <row r="38" spans="1:6">
      <c r="A38" s="20"/>
      <c r="B38" s="25" t="s">
        <v>35</v>
      </c>
      <c r="C38" s="76">
        <v>1</v>
      </c>
      <c r="D38" s="68">
        <v>500</v>
      </c>
      <c r="E38" s="156">
        <f>C38*D38</f>
        <v>500</v>
      </c>
      <c r="F38" s="74"/>
    </row>
    <row r="39" spans="1:6">
      <c r="A39" s="32"/>
      <c r="B39" s="77"/>
      <c r="C39" s="63"/>
      <c r="D39" s="78"/>
      <c r="E39" s="79"/>
      <c r="F39" s="164">
        <f>SUM(E37:E38)</f>
        <v>1050</v>
      </c>
    </row>
    <row r="40" spans="1:6" ht="15.75" thickBot="1">
      <c r="A40" s="34"/>
      <c r="B40" s="80" t="s">
        <v>36</v>
      </c>
      <c r="C40" s="81"/>
      <c r="D40" s="82"/>
      <c r="E40" s="83"/>
      <c r="F40" s="161">
        <f>SUM(F31:F39)</f>
        <v>9700</v>
      </c>
    </row>
    <row r="41" spans="1:6" ht="15.75">
      <c r="A41" s="17">
        <v>4</v>
      </c>
      <c r="B41" s="84" t="s">
        <v>37</v>
      </c>
      <c r="C41" s="24"/>
      <c r="D41" s="24"/>
      <c r="E41" s="24"/>
    </row>
    <row r="42" spans="1:6" ht="15.75">
      <c r="A42" s="17"/>
      <c r="B42" s="85" t="s">
        <v>38</v>
      </c>
      <c r="C42" s="75">
        <v>1</v>
      </c>
      <c r="D42" s="86">
        <v>3710</v>
      </c>
      <c r="E42" s="156">
        <f>C42*D42</f>
        <v>3710</v>
      </c>
    </row>
    <row r="43" spans="1:6" ht="15.75">
      <c r="A43" s="17"/>
      <c r="B43" s="85" t="s">
        <v>39</v>
      </c>
      <c r="C43" s="26"/>
      <c r="D43" s="57">
        <v>500</v>
      </c>
      <c r="E43" s="156">
        <f>C43*D43</f>
        <v>0</v>
      </c>
    </row>
    <row r="44" spans="1:6" ht="30">
      <c r="A44" s="17"/>
      <c r="B44" s="85" t="s">
        <v>40</v>
      </c>
      <c r="C44" s="26"/>
      <c r="D44" s="87">
        <v>700</v>
      </c>
      <c r="E44" s="156">
        <f>C44*D44</f>
        <v>0</v>
      </c>
    </row>
    <row r="45" spans="1:6" ht="15.75">
      <c r="A45" s="17"/>
      <c r="B45" s="85" t="s">
        <v>41</v>
      </c>
      <c r="C45" s="59">
        <v>1</v>
      </c>
      <c r="D45" s="57">
        <v>1500</v>
      </c>
      <c r="E45" s="156">
        <f>C45*D45</f>
        <v>1500</v>
      </c>
    </row>
    <row r="46" spans="1:6" ht="15.75">
      <c r="A46" s="17"/>
      <c r="B46" s="88" t="s">
        <v>42</v>
      </c>
      <c r="C46" s="59"/>
      <c r="D46" s="57">
        <v>7000</v>
      </c>
      <c r="E46" s="156">
        <f>C46*D46</f>
        <v>0</v>
      </c>
    </row>
    <row r="47" spans="1:6" ht="16.5" thickBot="1">
      <c r="A47" s="89"/>
      <c r="B47" s="90"/>
      <c r="C47" s="91"/>
      <c r="D47" s="92"/>
      <c r="E47" s="93"/>
      <c r="F47" s="161">
        <f>SUM(E42:E46)</f>
        <v>5210</v>
      </c>
    </row>
    <row r="48" spans="1:6" ht="15.75">
      <c r="A48" s="17">
        <v>5</v>
      </c>
      <c r="B48" s="94" t="s">
        <v>43</v>
      </c>
      <c r="C48" s="95"/>
      <c r="D48" s="95"/>
      <c r="E48" s="24"/>
    </row>
    <row r="49" spans="1:6">
      <c r="B49" s="25" t="s">
        <v>44</v>
      </c>
      <c r="C49" s="26">
        <v>20</v>
      </c>
      <c r="D49" s="96">
        <v>140</v>
      </c>
      <c r="E49" s="160">
        <f>C49*D49</f>
        <v>2800</v>
      </c>
    </row>
    <row r="50" spans="1:6">
      <c r="B50" s="97" t="s">
        <v>45</v>
      </c>
      <c r="C50" s="98"/>
      <c r="D50" s="99"/>
      <c r="E50" s="165">
        <f>'[1]F2 Prorata par pt'!F18</f>
        <v>0</v>
      </c>
    </row>
    <row r="51" spans="1:6">
      <c r="B51" s="97" t="s">
        <v>46</v>
      </c>
      <c r="C51" s="98"/>
      <c r="D51" s="99"/>
      <c r="E51" s="165">
        <f>'[1]F2 Prorata par pt'!F47</f>
        <v>0</v>
      </c>
    </row>
    <row r="52" spans="1:6">
      <c r="B52" s="97" t="s">
        <v>47</v>
      </c>
      <c r="C52" s="98"/>
      <c r="D52" s="99"/>
      <c r="E52" s="165">
        <f>'[1]F2 Prorata par pt'!F65</f>
        <v>0</v>
      </c>
    </row>
    <row r="53" spans="1:6" ht="15.75" thickBot="1">
      <c r="B53" s="97" t="s">
        <v>48</v>
      </c>
      <c r="C53" s="100"/>
      <c r="D53" s="99"/>
      <c r="E53" s="160">
        <f>'[1]F2 Prorata par pt'!F165</f>
        <v>0</v>
      </c>
      <c r="F53" s="101"/>
    </row>
    <row r="54" spans="1:6">
      <c r="B54" s="181" t="s">
        <v>49</v>
      </c>
      <c r="C54" s="182"/>
      <c r="D54" s="182"/>
      <c r="E54" s="183"/>
      <c r="F54" s="184"/>
    </row>
    <row r="55" spans="1:6" ht="15.75" thickBot="1">
      <c r="B55" s="185"/>
      <c r="C55" s="186"/>
      <c r="D55" s="186"/>
      <c r="E55" s="187"/>
      <c r="F55" s="188"/>
    </row>
    <row r="56" spans="1:6">
      <c r="B56" s="102" t="s">
        <v>50</v>
      </c>
      <c r="C56" s="103"/>
      <c r="D56" s="99"/>
      <c r="E56" s="160">
        <f>'[1]F2 Prorata par pt'!F174</f>
        <v>0</v>
      </c>
      <c r="F56" s="104"/>
    </row>
    <row r="57" spans="1:6">
      <c r="A57" s="7"/>
      <c r="B57" s="105" t="s">
        <v>51</v>
      </c>
      <c r="C57" s="98"/>
      <c r="D57" s="99"/>
      <c r="E57" s="160">
        <f>'[1]F2 Prorata par pt'!F179</f>
        <v>0</v>
      </c>
      <c r="F57" s="104"/>
    </row>
    <row r="58" spans="1:6">
      <c r="A58" s="106"/>
      <c r="B58" s="107" t="s">
        <v>52</v>
      </c>
      <c r="C58" s="108"/>
      <c r="D58" s="109"/>
      <c r="E58" s="108"/>
      <c r="F58" s="166">
        <f>SUM(E49:E53,E56:E57)</f>
        <v>2800</v>
      </c>
    </row>
    <row r="59" spans="1:6">
      <c r="A59" s="7"/>
      <c r="B59" s="110" t="s">
        <v>53</v>
      </c>
      <c r="C59" s="111"/>
      <c r="D59" s="112"/>
      <c r="E59" s="167">
        <f>'[1]F2 Prorata par pt'!G166</f>
        <v>0</v>
      </c>
      <c r="F59" s="113"/>
    </row>
    <row r="60" spans="1:6" ht="15.75" thickBot="1">
      <c r="A60" s="114"/>
      <c r="B60" s="115" t="s">
        <v>54</v>
      </c>
      <c r="C60" s="116"/>
      <c r="D60" s="38"/>
      <c r="E60" s="116"/>
      <c r="F60" s="168">
        <f>F58-E59</f>
        <v>2800</v>
      </c>
    </row>
    <row r="61" spans="1:6" ht="16.5" thickBot="1">
      <c r="A61" s="117"/>
      <c r="B61" s="118" t="s">
        <v>55</v>
      </c>
      <c r="C61" s="119"/>
      <c r="D61" s="120"/>
      <c r="E61" s="119"/>
      <c r="F61" s="169">
        <f>F19+F23+F40+F47+F60</f>
        <v>27010</v>
      </c>
    </row>
    <row r="62" spans="1:6" ht="18.75" thickBot="1">
      <c r="A62" s="7"/>
      <c r="B62" s="122" t="s">
        <v>56</v>
      </c>
      <c r="C62" s="16"/>
      <c r="D62" s="15"/>
      <c r="E62" s="15"/>
      <c r="F62" s="14"/>
    </row>
    <row r="63" spans="1:6" ht="15.75">
      <c r="A63" s="123">
        <v>6</v>
      </c>
      <c r="B63" s="124" t="s">
        <v>57</v>
      </c>
      <c r="C63" s="125"/>
      <c r="D63" s="126"/>
      <c r="E63" s="127"/>
      <c r="F63" s="128"/>
    </row>
    <row r="64" spans="1:6" ht="30">
      <c r="A64" s="129">
        <v>6.1</v>
      </c>
      <c r="B64" s="54" t="s">
        <v>58</v>
      </c>
      <c r="C64" s="130">
        <v>2</v>
      </c>
      <c r="D64" s="131">
        <v>9003</v>
      </c>
      <c r="E64" s="165">
        <f>C64*D64</f>
        <v>18006</v>
      </c>
      <c r="F64" s="128"/>
    </row>
    <row r="65" spans="1:6" ht="30">
      <c r="A65" s="129">
        <v>6.2</v>
      </c>
      <c r="B65" s="54" t="s">
        <v>59</v>
      </c>
      <c r="C65" s="125"/>
      <c r="D65" s="126"/>
      <c r="E65" s="56"/>
      <c r="F65" s="128"/>
    </row>
    <row r="66" spans="1:6">
      <c r="A66" s="129">
        <v>6.3</v>
      </c>
      <c r="B66" s="54" t="s">
        <v>60</v>
      </c>
      <c r="C66" s="125"/>
      <c r="D66" s="126"/>
      <c r="E66" s="132"/>
      <c r="F66" s="128"/>
    </row>
    <row r="67" spans="1:6">
      <c r="A67" s="129"/>
      <c r="B67" s="133" t="s">
        <v>61</v>
      </c>
      <c r="C67" s="125"/>
      <c r="D67" s="126"/>
      <c r="E67" s="87">
        <v>4000</v>
      </c>
      <c r="F67" s="128"/>
    </row>
    <row r="68" spans="1:6">
      <c r="A68" s="129"/>
      <c r="B68" s="133" t="s">
        <v>62</v>
      </c>
      <c r="C68" s="125"/>
      <c r="D68" s="126"/>
      <c r="E68" s="134">
        <v>1500</v>
      </c>
      <c r="F68" s="128"/>
    </row>
    <row r="69" spans="1:6">
      <c r="A69" s="129"/>
      <c r="B69" s="133" t="s">
        <v>63</v>
      </c>
      <c r="C69" s="125"/>
      <c r="D69" s="126"/>
      <c r="E69" s="134">
        <v>1200</v>
      </c>
      <c r="F69" s="128"/>
    </row>
    <row r="70" spans="1:6">
      <c r="A70" s="135"/>
      <c r="B70" s="133" t="s">
        <v>64</v>
      </c>
      <c r="C70" s="125"/>
      <c r="D70" s="126"/>
      <c r="E70" s="134">
        <v>4000</v>
      </c>
      <c r="F70" s="128"/>
    </row>
    <row r="71" spans="1:6">
      <c r="A71" s="135"/>
      <c r="B71" s="133" t="s">
        <v>65</v>
      </c>
      <c r="C71" s="125"/>
      <c r="D71" s="126"/>
      <c r="E71" s="134">
        <v>1500</v>
      </c>
      <c r="F71" s="128"/>
    </row>
    <row r="72" spans="1:6">
      <c r="A72" s="135"/>
      <c r="B72" s="133" t="s">
        <v>66</v>
      </c>
      <c r="C72" s="125"/>
      <c r="D72" s="126"/>
      <c r="E72" s="134">
        <v>1500</v>
      </c>
      <c r="F72" s="128"/>
    </row>
    <row r="73" spans="1:6">
      <c r="A73" s="135"/>
      <c r="B73" s="133" t="s">
        <v>67</v>
      </c>
      <c r="C73" s="125"/>
      <c r="D73" s="126"/>
      <c r="E73" s="134"/>
      <c r="F73" s="128"/>
    </row>
    <row r="74" spans="1:6">
      <c r="A74" s="135"/>
      <c r="B74" s="136" t="s">
        <v>68</v>
      </c>
      <c r="C74" s="125"/>
      <c r="D74" s="126"/>
      <c r="E74" s="134"/>
      <c r="F74" s="128"/>
    </row>
    <row r="75" spans="1:6" ht="30">
      <c r="A75" s="135"/>
      <c r="B75" s="136" t="s">
        <v>69</v>
      </c>
      <c r="C75" s="125"/>
      <c r="D75" s="126"/>
      <c r="E75" s="134"/>
      <c r="F75" s="128"/>
    </row>
    <row r="76" spans="1:6" ht="30">
      <c r="A76" s="135"/>
      <c r="B76" s="136" t="s">
        <v>70</v>
      </c>
      <c r="C76" s="125"/>
      <c r="D76" s="126"/>
      <c r="E76" s="134"/>
      <c r="F76" s="128"/>
    </row>
    <row r="77" spans="1:6">
      <c r="A77" s="135"/>
      <c r="B77" s="137" t="s">
        <v>42</v>
      </c>
      <c r="C77" s="125"/>
      <c r="D77" s="126"/>
      <c r="E77" s="134"/>
      <c r="F77" s="128"/>
    </row>
    <row r="78" spans="1:6">
      <c r="A78" s="135"/>
      <c r="B78" s="133" t="s">
        <v>71</v>
      </c>
      <c r="C78" s="125"/>
      <c r="D78" s="126"/>
      <c r="E78" s="134">
        <v>500</v>
      </c>
      <c r="F78" s="128"/>
    </row>
    <row r="79" spans="1:6">
      <c r="A79" s="135"/>
      <c r="B79" s="133" t="s">
        <v>71</v>
      </c>
      <c r="C79" s="125"/>
      <c r="D79" s="126"/>
      <c r="E79" s="134">
        <v>500</v>
      </c>
      <c r="F79" s="128"/>
    </row>
    <row r="80" spans="1:6">
      <c r="A80" s="135"/>
      <c r="B80" s="133" t="s">
        <v>71</v>
      </c>
      <c r="C80" s="125"/>
      <c r="D80" s="126"/>
      <c r="E80" s="134"/>
      <c r="F80" s="128"/>
    </row>
    <row r="81" spans="1:6">
      <c r="A81" s="135"/>
      <c r="B81" s="138" t="s">
        <v>72</v>
      </c>
      <c r="C81" s="139"/>
      <c r="D81" s="140"/>
      <c r="E81" s="139"/>
      <c r="F81" s="171">
        <f>SUM(E64:E80)</f>
        <v>32706</v>
      </c>
    </row>
    <row r="82" spans="1:6">
      <c r="A82" s="141">
        <v>6.4</v>
      </c>
      <c r="B82" s="142" t="s">
        <v>73</v>
      </c>
      <c r="C82" s="170" t="str">
        <f>IF(C6=TRUE,"0%",IF(C4=TRUE,"15%",IF(C5=TRUE,"30%","0%")))</f>
        <v>15%</v>
      </c>
      <c r="D82" s="143"/>
      <c r="E82" s="79"/>
      <c r="F82" s="172">
        <f>SUM(F81-SUM(E67+E68+E69)-SUM(F81-SUM(E67+E68+E69))/SUM(1+C82))</f>
        <v>3392.0869565217363</v>
      </c>
    </row>
    <row r="83" spans="1:6" ht="15.75" thickBot="1">
      <c r="A83" s="144"/>
      <c r="B83" s="145"/>
      <c r="C83" s="7"/>
      <c r="D83" s="146"/>
      <c r="E83" s="7"/>
      <c r="F83" s="147"/>
    </row>
    <row r="84" spans="1:6" ht="16.5" thickBot="1">
      <c r="A84" s="117"/>
      <c r="B84" s="118" t="s">
        <v>74</v>
      </c>
      <c r="C84" s="119"/>
      <c r="D84" s="120"/>
      <c r="E84" s="119"/>
      <c r="F84" s="169">
        <f>F81-F82</f>
        <v>29313.913043478264</v>
      </c>
    </row>
    <row r="85" spans="1:6" ht="16.5" thickBot="1">
      <c r="A85" s="117"/>
      <c r="B85" s="118"/>
      <c r="C85" s="119"/>
      <c r="D85" s="120"/>
      <c r="E85" s="119"/>
      <c r="F85" s="121"/>
    </row>
    <row r="86" spans="1:6" ht="15.75">
      <c r="A86" s="123">
        <v>7</v>
      </c>
      <c r="B86" s="148" t="s">
        <v>75</v>
      </c>
      <c r="C86" s="24"/>
      <c r="D86" s="68"/>
      <c r="E86" s="24"/>
    </row>
    <row r="87" spans="1:6">
      <c r="A87" s="129">
        <v>7.1</v>
      </c>
      <c r="B87" s="149" t="s">
        <v>76</v>
      </c>
      <c r="C87" s="24"/>
      <c r="D87" s="68"/>
      <c r="E87" s="24"/>
      <c r="F87" s="173">
        <f>F84</f>
        <v>29313.913043478264</v>
      </c>
    </row>
    <row r="88" spans="1:6" ht="15.75">
      <c r="A88" s="20"/>
      <c r="B88" s="148"/>
      <c r="C88" s="24"/>
      <c r="D88" s="68"/>
      <c r="E88" s="24"/>
    </row>
    <row r="89" spans="1:6">
      <c r="A89" s="20" t="s">
        <v>5</v>
      </c>
      <c r="B89" s="149" t="s">
        <v>77</v>
      </c>
      <c r="C89" s="150"/>
      <c r="D89" s="99"/>
      <c r="E89" s="151"/>
      <c r="F89" s="174">
        <f>F61</f>
        <v>27010</v>
      </c>
    </row>
    <row r="90" spans="1:6" ht="15.75">
      <c r="A90" s="123"/>
      <c r="B90" s="148"/>
      <c r="C90" s="24"/>
      <c r="D90" s="68"/>
      <c r="E90" s="24"/>
    </row>
    <row r="91" spans="1:6" ht="18.75" thickBot="1">
      <c r="A91" s="152"/>
      <c r="B91" s="153" t="s">
        <v>78</v>
      </c>
      <c r="C91" s="152"/>
      <c r="D91" s="154"/>
      <c r="E91" s="152"/>
      <c r="F91" s="175">
        <f>F87-F89</f>
        <v>2303.9130434782637</v>
      </c>
    </row>
    <row r="92" spans="1:6" ht="15.75">
      <c r="A92" s="123"/>
      <c r="B92" s="178" t="s">
        <v>79</v>
      </c>
      <c r="C92" s="178"/>
      <c r="D92" s="178"/>
      <c r="E92" s="178"/>
      <c r="F92" s="178"/>
    </row>
  </sheetData>
  <protectedRanges>
    <protectedRange sqref="F1" name="Plage6_2"/>
    <protectedRange sqref="C1:D7" name="Plage1_2"/>
    <protectedRange sqref="C12:C15 C17:C18 C21:C22" name="Plage2_2"/>
    <protectedRange sqref="C26:D28 B29:D30 C33:D34" name="Plage3_2"/>
    <protectedRange sqref="C42:D46 C37:C38" name="Plage4_3"/>
    <protectedRange sqref="C49:D49" name="Plage5_2"/>
    <protectedRange sqref="B76" name="Plage4_1_2"/>
  </protectedRanges>
  <mergeCells count="5">
    <mergeCell ref="B92:F92"/>
    <mergeCell ref="C1:D1"/>
    <mergeCell ref="C2:D2"/>
    <mergeCell ref="C3:D3"/>
    <mergeCell ref="B54:F55"/>
  </mergeCells>
  <phoneticPr fontId="24" type="noConversion"/>
  <conditionalFormatting sqref="F91">
    <cfRule type="cellIs" dxfId="0" priority="1" stopIfTrue="1" operator="lessThanOrEqual">
      <formula>0</formula>
    </cfRule>
  </conditionalFormatting>
  <hyperlinks>
    <hyperlink ref="I1" r:id="rId1"/>
  </hyperlinks>
  <pageMargins left="0.7" right="0.7" top="0.75" bottom="0.75" header="0.3" footer="0.3"/>
  <pageSetup paperSize="9" orientation="portrait" r:id="rId2"/>
  <drawing r:id="rId3"/>
  <legacyDrawing r:id="rId4"/>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5"/>
  <sheetData/>
  <phoneticPr fontId="24"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honeticPr fontId="2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CHUM</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Lévesque Nathalie</dc:creator>
  <cp:lastModifiedBy>Michel</cp:lastModifiedBy>
  <dcterms:created xsi:type="dcterms:W3CDTF">2012-02-23T15:38:55Z</dcterms:created>
  <dcterms:modified xsi:type="dcterms:W3CDTF">2012-02-23T16:38:06Z</dcterms:modified>
</cp:coreProperties>
</file>