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3715" windowHeight="10545" activeTab="1"/>
  </bookViews>
  <sheets>
    <sheet name="Param" sheetId="7" r:id="rId1"/>
    <sheet name="ListeSP" sheetId="13" r:id="rId2"/>
    <sheet name="Fiche" sheetId="12" r:id="rId3"/>
    <sheet name="Poste" sheetId="14" r:id="rId4"/>
  </sheets>
  <definedNames>
    <definedName name="Fer">Param!$B$2:$B$13</definedName>
    <definedName name="oui_non">Param!$E$1:$E$2</definedName>
  </definedNames>
  <calcPr calcId="145621"/>
</workbook>
</file>

<file path=xl/calcChain.xml><?xml version="1.0" encoding="utf-8"?>
<calcChain xmlns="http://schemas.openxmlformats.org/spreadsheetml/2006/main">
  <c r="R1" i="13" l="1"/>
  <c r="O1" i="13"/>
  <c r="L1" i="13"/>
  <c r="I1" i="13"/>
  <c r="A3" i="14"/>
  <c r="B3" i="14" s="1"/>
  <c r="B4" i="14" s="1"/>
  <c r="B1" i="7"/>
  <c r="B4" i="12"/>
  <c r="C5" i="12" s="1"/>
  <c r="C4" i="14" l="1"/>
  <c r="D3" i="14"/>
  <c r="D4" i="12"/>
  <c r="B5" i="12"/>
  <c r="F4" i="12"/>
  <c r="D4" i="14" l="1"/>
  <c r="E4" i="14"/>
  <c r="F3" i="14"/>
  <c r="E5" i="12"/>
  <c r="D5" i="12"/>
  <c r="F5" i="12"/>
  <c r="H4" i="12"/>
  <c r="G5" i="12"/>
  <c r="F4" i="14" l="1"/>
  <c r="H3" i="14"/>
  <c r="G4" i="14"/>
  <c r="B11" i="7"/>
  <c r="C1" i="7"/>
  <c r="B13" i="7" s="1"/>
  <c r="H5" i="12"/>
  <c r="I5" i="12"/>
  <c r="J4" i="12"/>
  <c r="B9" i="7"/>
  <c r="A1" i="7"/>
  <c r="B4" i="7"/>
  <c r="D3" i="7"/>
  <c r="B6" i="7" s="1"/>
  <c r="B10" i="7"/>
  <c r="B5" i="7"/>
  <c r="B2" i="7"/>
  <c r="B12" i="7"/>
  <c r="B8" i="7"/>
  <c r="H4" i="14" l="1"/>
  <c r="I4" i="14"/>
  <c r="J3" i="14"/>
  <c r="J5" i="12"/>
  <c r="L4" i="12"/>
  <c r="K5" i="12"/>
  <c r="B3" i="7"/>
  <c r="F2" i="14" s="1"/>
  <c r="B7" i="7"/>
  <c r="I2" i="14" l="1"/>
  <c r="G2" i="14"/>
  <c r="E2" i="14"/>
  <c r="B2" i="14"/>
  <c r="J3" i="12"/>
  <c r="H2" i="14"/>
  <c r="D2" i="14"/>
  <c r="C2" i="14"/>
  <c r="K2" i="14"/>
  <c r="J2" i="14"/>
  <c r="J4" i="14"/>
  <c r="L3" i="14"/>
  <c r="K4" i="14"/>
  <c r="B3" i="12"/>
  <c r="K3" i="12"/>
  <c r="F3" i="12"/>
  <c r="D3" i="12"/>
  <c r="C3" i="12"/>
  <c r="H3" i="12"/>
  <c r="I3" i="12"/>
  <c r="G3" i="12"/>
  <c r="E3" i="12"/>
  <c r="L5" i="12"/>
  <c r="M3" i="12"/>
  <c r="M5" i="12"/>
  <c r="N4" i="12"/>
  <c r="Q4" i="12" s="1"/>
  <c r="P4" i="12" s="1"/>
  <c r="L3" i="12"/>
  <c r="M2" i="14" l="1"/>
  <c r="L2" i="14"/>
  <c r="L4" i="14"/>
  <c r="M4" i="14"/>
  <c r="N3" i="14"/>
  <c r="S4" i="12"/>
  <c r="R3" i="12"/>
  <c r="R5" i="12"/>
  <c r="Q3" i="12"/>
  <c r="Q5" i="12"/>
  <c r="N5" i="12"/>
  <c r="O3" i="12"/>
  <c r="O5" i="12"/>
  <c r="N3" i="12"/>
  <c r="O2" i="14" l="1"/>
  <c r="Q3" i="14"/>
  <c r="N2" i="14"/>
  <c r="N4" i="14"/>
  <c r="O4" i="14"/>
  <c r="S3" i="12"/>
  <c r="U4" i="12"/>
  <c r="T3" i="12"/>
  <c r="S5" i="12"/>
  <c r="T5" i="12"/>
  <c r="P3" i="14" l="1"/>
  <c r="S3" i="14"/>
  <c r="Q4" i="14"/>
  <c r="Q2" i="14"/>
  <c r="R4" i="14"/>
  <c r="R2" i="14"/>
  <c r="W4" i="12"/>
  <c r="U3" i="12"/>
  <c r="U5" i="12"/>
  <c r="V3" i="12"/>
  <c r="V5" i="12"/>
  <c r="S2" i="14" l="1"/>
  <c r="T4" i="14"/>
  <c r="S4" i="14"/>
  <c r="T2" i="14"/>
  <c r="U3" i="14"/>
  <c r="W3" i="12"/>
  <c r="X3" i="12"/>
  <c r="X5" i="12"/>
  <c r="W5" i="12"/>
  <c r="Y4" i="12"/>
  <c r="U2" i="14" l="1"/>
  <c r="V2" i="14"/>
  <c r="U4" i="14"/>
  <c r="V4" i="14"/>
  <c r="W3" i="14"/>
  <c r="Y3" i="12"/>
  <c r="Z3" i="12"/>
  <c r="AA4" i="12"/>
  <c r="Y5" i="12"/>
  <c r="Z5" i="12"/>
  <c r="W2" i="14" l="1"/>
  <c r="X2" i="14"/>
  <c r="W4" i="14"/>
  <c r="X4" i="14"/>
  <c r="Y3" i="14"/>
  <c r="AA3" i="12"/>
  <c r="AB3" i="12"/>
  <c r="AC4" i="12"/>
  <c r="AA5" i="12"/>
  <c r="AB5" i="12"/>
  <c r="Y2" i="14" l="1"/>
  <c r="AA3" i="14"/>
  <c r="Z2" i="14"/>
  <c r="Y4" i="14"/>
  <c r="Z4" i="14"/>
  <c r="AC3" i="12"/>
  <c r="AC5" i="12"/>
  <c r="AF4" i="12"/>
  <c r="AE4" i="12" s="1"/>
  <c r="AD3" i="12"/>
  <c r="AD5" i="12"/>
  <c r="AA2" i="14" l="1"/>
  <c r="AB4" i="14"/>
  <c r="AB2" i="14"/>
  <c r="AA4" i="14"/>
  <c r="AC3" i="14"/>
  <c r="AH4" i="12"/>
  <c r="AF3" i="12"/>
  <c r="AG3" i="12"/>
  <c r="AF5" i="12"/>
  <c r="AG5" i="12"/>
  <c r="AF3" i="14" l="1"/>
  <c r="AC2" i="14"/>
  <c r="AD4" i="14"/>
  <c r="AD2" i="14"/>
  <c r="AC4" i="14"/>
  <c r="AJ4" i="12"/>
  <c r="AH3" i="12"/>
  <c r="AI5" i="12"/>
  <c r="AH5" i="12"/>
  <c r="AI3" i="12"/>
  <c r="AE3" i="14" l="1"/>
  <c r="AF2" i="14"/>
  <c r="AG4" i="14"/>
  <c r="AG2" i="14"/>
  <c r="AH3" i="14"/>
  <c r="AF4" i="14"/>
  <c r="AJ3" i="12"/>
  <c r="AK5" i="12"/>
  <c r="AK3" i="12"/>
  <c r="AL4" i="12"/>
  <c r="AJ5" i="12"/>
  <c r="AH2" i="14" l="1"/>
  <c r="AJ3" i="14"/>
  <c r="AI2" i="14"/>
  <c r="AH4" i="14"/>
  <c r="AI4" i="14"/>
  <c r="AN4" i="12"/>
  <c r="AM3" i="12"/>
  <c r="AL5" i="12"/>
  <c r="AL3" i="12"/>
  <c r="AM5" i="12"/>
  <c r="AJ2" i="14" l="1"/>
  <c r="AK2" i="14"/>
  <c r="AK4" i="14"/>
  <c r="AL3" i="14"/>
  <c r="AJ4" i="14"/>
  <c r="AN3" i="12"/>
  <c r="AN5" i="12"/>
  <c r="AP4" i="12"/>
  <c r="AO3" i="12"/>
  <c r="AO5" i="12"/>
  <c r="AM2" i="14" l="1"/>
  <c r="AL2" i="14"/>
  <c r="AM4" i="14"/>
  <c r="AL4" i="14"/>
  <c r="AN3" i="14"/>
  <c r="AQ3" i="12"/>
  <c r="AR4" i="12"/>
  <c r="AP3" i="12"/>
  <c r="AP5" i="12"/>
  <c r="AQ5" i="12"/>
  <c r="AN2" i="14" l="1"/>
  <c r="AO2" i="14"/>
  <c r="AO4" i="14"/>
  <c r="AP3" i="14"/>
  <c r="AN4" i="14"/>
  <c r="AR3" i="12"/>
  <c r="AR5" i="12"/>
  <c r="AS3" i="12"/>
  <c r="AU4" i="12"/>
  <c r="AT4" i="12" s="1"/>
  <c r="AS5" i="12"/>
  <c r="AP2" i="14" l="1"/>
  <c r="AQ2" i="14"/>
  <c r="AQ4" i="14"/>
  <c r="AP4" i="14"/>
  <c r="AR3" i="14"/>
  <c r="AU3" i="14" s="1"/>
  <c r="AU5" i="12"/>
  <c r="AU3" i="12"/>
  <c r="AW4" i="12"/>
  <c r="AV5" i="12"/>
  <c r="AV3" i="12"/>
  <c r="AV4" i="14" l="1"/>
  <c r="AU2" i="14"/>
  <c r="AU4" i="14"/>
  <c r="AV2" i="14"/>
  <c r="AT3" i="14"/>
  <c r="AW3" i="14"/>
  <c r="AS2" i="14"/>
  <c r="AR2" i="14"/>
  <c r="AS4" i="14"/>
  <c r="AR4" i="14"/>
  <c r="AW5" i="12"/>
  <c r="AW3" i="12"/>
  <c r="AX3" i="12"/>
  <c r="AY4" i="12"/>
  <c r="AX5" i="12"/>
  <c r="AW4" i="14" l="1"/>
  <c r="AW2" i="14"/>
  <c r="AY3" i="14"/>
  <c r="BA3" i="14" s="1"/>
  <c r="AX2" i="14"/>
  <c r="AX4" i="14"/>
  <c r="AZ5" i="12"/>
  <c r="AY3" i="12"/>
  <c r="BA4" i="12"/>
  <c r="AY5" i="12"/>
  <c r="AZ3" i="12"/>
  <c r="BA2" i="14" l="1"/>
  <c r="BA4" i="14"/>
  <c r="BB2" i="14"/>
  <c r="BB4" i="14"/>
  <c r="AY2" i="14"/>
  <c r="AZ2" i="14"/>
  <c r="AY4" i="14"/>
  <c r="AZ4" i="14"/>
  <c r="BA3" i="12"/>
  <c r="BB3" i="12"/>
  <c r="BC4" i="12"/>
  <c r="BA5" i="12"/>
  <c r="BB5" i="12"/>
  <c r="BC3" i="14" l="1"/>
  <c r="BC5" i="12"/>
  <c r="BC3" i="12"/>
  <c r="BE4" i="12"/>
  <c r="BD5" i="12"/>
  <c r="BD3" i="12"/>
  <c r="BC4" i="14" l="1"/>
  <c r="BC2" i="14"/>
  <c r="BD2" i="14"/>
  <c r="BE3" i="14"/>
  <c r="BD4" i="14"/>
  <c r="BF5" i="12"/>
  <c r="BE3" i="12"/>
  <c r="BE5" i="12"/>
  <c r="BF3" i="12"/>
  <c r="BG4" i="12"/>
  <c r="BE2" i="14" l="1"/>
  <c r="BG3" i="14"/>
  <c r="BE4" i="14"/>
  <c r="BF4" i="14"/>
  <c r="BF2" i="14"/>
  <c r="BG3" i="12"/>
  <c r="BG5" i="12"/>
  <c r="BH3" i="12"/>
  <c r="BH5" i="12"/>
  <c r="BG2" i="14" l="1"/>
  <c r="BH2" i="14"/>
  <c r="BG4" i="14"/>
  <c r="BH4" i="14"/>
</calcChain>
</file>

<file path=xl/sharedStrings.xml><?xml version="1.0" encoding="utf-8"?>
<sst xmlns="http://schemas.openxmlformats.org/spreadsheetml/2006/main" count="787" uniqueCount="132">
  <si>
    <t>jour</t>
  </si>
  <si>
    <t>nuit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</si>
  <si>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</si>
  <si>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</si>
  <si>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</si>
  <si>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</si>
  <si>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</si>
  <si>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</si>
  <si>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</si>
  <si>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</si>
  <si>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</si>
  <si>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</si>
  <si>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</si>
  <si>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</si>
  <si>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</si>
  <si>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</si>
  <si>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</si>
  <si>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</si>
  <si>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</si>
  <si>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</si>
  <si>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</si>
  <si>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</si>
  <si>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</si>
  <si>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</si>
  <si>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</si>
  <si>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</si>
  <si>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</si>
  <si>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</si>
  <si>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</si>
  <si>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</si>
  <si>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</si>
  <si>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</si>
  <si>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</si>
  <si>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</si>
  <si>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</si>
  <si>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</si>
  <si>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</si>
  <si>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</si>
  <si>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</si>
  <si>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</si>
  <si>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</si>
  <si>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</si>
  <si>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Personne 56</t>
  </si>
  <si>
    <t>Personne 57</t>
  </si>
  <si>
    <t>Personne 58</t>
  </si>
  <si>
    <t>Personne 59</t>
  </si>
  <si>
    <t>Personne 60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</si>
  <si>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</si>
  <si>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</si>
  <si>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</si>
  <si>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</si>
  <si>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</si>
  <si>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</si>
  <si>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</si>
  <si>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</si>
  <si>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</si>
  <si>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</si>
  <si>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</si>
  <si>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</si>
  <si>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</si>
  <si>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</si>
  <si>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</si>
  <si>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 xml:space="preserve">Jour de l'an </t>
  </si>
  <si>
    <t>Lundi de Pâques</t>
  </si>
  <si>
    <t>Dim. de Pâques</t>
  </si>
  <si>
    <t>Fête du Travail</t>
  </si>
  <si>
    <t>Victoire 39/45</t>
  </si>
  <si>
    <t>Ascension</t>
  </si>
  <si>
    <t>Lun de Pentecôte</t>
  </si>
  <si>
    <t>Fête Nationale</t>
  </si>
  <si>
    <t>Assomption</t>
  </si>
  <si>
    <t xml:space="preserve">Toussaint </t>
  </si>
  <si>
    <t>Armistice 14/18</t>
  </si>
  <si>
    <t>Noël</t>
  </si>
  <si>
    <t>Semaine</t>
  </si>
  <si>
    <t>Week-end</t>
  </si>
  <si>
    <t>Fériés</t>
  </si>
  <si>
    <t>AFFICHAGE</t>
  </si>
  <si>
    <t>oui</t>
  </si>
  <si>
    <t>non</t>
  </si>
  <si>
    <t>Paramétrer vos souhaits pour l'affichage</t>
  </si>
  <si>
    <t>X</t>
  </si>
  <si>
    <t>Equipe 1</t>
  </si>
  <si>
    <t>Disponible</t>
  </si>
  <si>
    <t>Equipe 2</t>
  </si>
  <si>
    <t>Equipe 3</t>
  </si>
  <si>
    <t>Equipe 4</t>
  </si>
  <si>
    <t>SP</t>
  </si>
  <si>
    <t>Equipe</t>
  </si>
  <si>
    <t>Limite max par équipe :  15</t>
  </si>
  <si>
    <t>équipe 1</t>
  </si>
  <si>
    <t>équipe 4</t>
  </si>
  <si>
    <t>équipe 3</t>
  </si>
  <si>
    <t>équipe 2</t>
  </si>
  <si>
    <t>aaa</t>
  </si>
  <si>
    <t>/</t>
  </si>
  <si>
    <t>D</t>
  </si>
  <si>
    <t>P</t>
  </si>
  <si>
    <t>A</t>
  </si>
  <si>
    <t>S</t>
  </si>
  <si>
    <t>21/6:30</t>
  </si>
  <si>
    <t>18:30/4</t>
  </si>
  <si>
    <t>D*</t>
  </si>
  <si>
    <t>Fonction</t>
  </si>
  <si>
    <t>CA1</t>
  </si>
  <si>
    <t>CA</t>
  </si>
  <si>
    <t>CE</t>
  </si>
  <si>
    <t/>
  </si>
  <si>
    <t>Leroy Christelle</t>
  </si>
  <si>
    <t>Cuenca Ludo</t>
  </si>
  <si>
    <t>Zaragoza Didier</t>
  </si>
  <si>
    <t>Pons Thierry</t>
  </si>
  <si>
    <t>Leroy France</t>
  </si>
  <si>
    <t>Personne Une</t>
  </si>
  <si>
    <t>Afonso Julien</t>
  </si>
  <si>
    <t>Pierrain Didier</t>
  </si>
  <si>
    <t>Audie Anthony</t>
  </si>
  <si>
    <t>Distefano Alexis</t>
  </si>
  <si>
    <t>Schweitzer Jean-Michel</t>
  </si>
  <si>
    <t>Personne Deux</t>
  </si>
  <si>
    <t>Navarro Christophe</t>
  </si>
  <si>
    <t>Santos Jean-François</t>
  </si>
  <si>
    <t>EQ</t>
  </si>
  <si>
    <t>Laly Vanessa</t>
  </si>
  <si>
    <t>Ribas Camille</t>
  </si>
  <si>
    <t>Vazquez Pierrick</t>
  </si>
  <si>
    <t>Morat Guy</t>
  </si>
  <si>
    <t>Xxxxxx</t>
  </si>
  <si>
    <t>XX</t>
  </si>
  <si>
    <t>Xxx Ggg</t>
  </si>
  <si>
    <t>BB</t>
  </si>
  <si>
    <t>http://forum.excel-pratique.com/excel/msgbox-t53570.html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</si>
</sst>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Fériés &quot;0000"/>
    <numFmt numFmtId="165" formatCode="ddd\ d"/>
    <numFmt numFmtId="166" formatCode="mmmm\ yyyy"/>
    <numFmt numFmtId="167" formatCode="yyyy"/>
    <numFmt numFmtId="168" formatCode="mmmm"/>
  </numFmts>
  <fonts count="34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indexed="18"/>
      <name val="Arial"/>
      <family val="2"/>
    </font>
    <font>
      <sz val="9"/>
      <color rgb="FF0070C0"/>
      <name val="Arial Unicode MS"/>
      <family val="2"/>
    </font>
    <font>
      <sz val="11"/>
      <color rgb="FF0070C0"/>
      <name val="Calibri"/>
      <family val="2"/>
      <scheme val="minor"/>
    </font>
    <font>
      <sz val="10"/>
      <color rgb="FF0070C0"/>
      <name val="Arial Unicode MS"/>
      <family val="2"/>
    </font>
    <font>
      <sz val="10"/>
      <name val="Arial"/>
      <family val="2"/>
    </font>
    <font>
      <sz val="10"/>
      <color theme="0" tint="-0.34998626667073579"/>
      <name val="Arial"/>
      <family val="2"/>
    </font>
    <font>
      <b/>
      <sz val="18"/>
      <color theme="1"/>
      <name val="Arial"/>
      <family val="2"/>
    </font>
    <font>
      <sz val="10"/>
      <color theme="1"/>
      <name val="AR CENA"/>
    </font>
    <font>
      <b/>
      <sz val="14"/>
      <color theme="1"/>
      <name val="AR CENA"/>
    </font>
    <font>
      <sz val="16"/>
      <color rgb="FFFF0000"/>
      <name val="Wingdings 3"/>
      <family val="1"/>
      <charset val="2"/>
    </font>
    <font>
      <sz val="12"/>
      <color theme="1"/>
      <name val="AR CENA"/>
    </font>
    <font>
      <sz val="10"/>
      <color theme="1"/>
      <name val="Wingdings 3"/>
      <family val="1"/>
      <charset val="2"/>
    </font>
    <font>
      <b/>
      <sz val="12"/>
      <color theme="1"/>
      <name val="AR CENA"/>
    </font>
    <font>
      <sz val="10"/>
      <color rgb="FFC00000"/>
      <name val="AR CENA"/>
    </font>
    <font>
      <sz val="10"/>
      <color rgb="FF0070C0"/>
      <name val="AR CENA"/>
    </font>
    <font>
      <u/>
      <sz val="10"/>
      <color theme="10"/>
      <name val="Arial"/>
      <family val="2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33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164" fontId="18" fillId="33" borderId="21" xfId="0" quotePrefix="1" applyNumberFormat="1" applyFont="1" applyFill="1" applyBorder="1" applyAlignment="1">
      <alignment horizontal="center" vertical="center"/>
    </xf>
    <xf numFmtId="14" fontId="19" fillId="34" borderId="22" xfId="0" applyNumberFormat="1" applyFont="1" applyFill="1" applyBorder="1" applyAlignment="1">
      <alignment horizontal="left" vertical="center"/>
    </xf>
    <xf numFmtId="14" fontId="20" fillId="34" borderId="22" xfId="0" applyNumberFormat="1" applyFont="1" applyFill="1" applyBorder="1" applyAlignment="1">
      <alignment horizontal="center" vertical="center"/>
    </xf>
    <xf numFmtId="14" fontId="19" fillId="34" borderId="23" xfId="0" applyNumberFormat="1" applyFont="1" applyFill="1" applyBorder="1" applyAlignment="1">
      <alignment horizontal="left" vertical="center"/>
    </xf>
    <xf numFmtId="14" fontId="20" fillId="34" borderId="23" xfId="0" applyNumberFormat="1" applyFont="1" applyFill="1" applyBorder="1" applyAlignment="1">
      <alignment horizontal="center" vertical="center"/>
    </xf>
    <xf numFmtId="14" fontId="21" fillId="0" borderId="10" xfId="0" applyNumberFormat="1" applyFont="1" applyBorder="1" applyAlignment="1">
      <alignment vertical="center"/>
    </xf>
    <xf numFmtId="14" fontId="20" fillId="0" borderId="22" xfId="0" applyNumberFormat="1" applyFont="1" applyBorder="1" applyAlignment="1">
      <alignment horizontal="center"/>
    </xf>
    <xf numFmtId="14" fontId="21" fillId="0" borderId="19" xfId="0" applyNumberFormat="1" applyFont="1" applyBorder="1" applyAlignment="1">
      <alignment vertical="center"/>
    </xf>
    <xf numFmtId="14" fontId="20" fillId="34" borderId="18" xfId="0" applyNumberFormat="1" applyFont="1" applyFill="1" applyBorder="1" applyAlignment="1">
      <alignment horizontal="center" vertical="center"/>
    </xf>
    <xf numFmtId="14" fontId="19" fillId="34" borderId="24" xfId="0" applyNumberFormat="1" applyFont="1" applyFill="1" applyBorder="1" applyAlignment="1">
      <alignment horizontal="left" vertical="center"/>
    </xf>
    <xf numFmtId="14" fontId="20" fillId="34" borderId="24" xfId="0" applyNumberFormat="1" applyFont="1" applyFill="1" applyBorder="1" applyAlignment="1">
      <alignment horizontal="center" vertical="center"/>
    </xf>
    <xf numFmtId="0" fontId="22" fillId="34" borderId="14" xfId="0" applyFont="1" applyFill="1" applyBorder="1" applyAlignment="1">
      <alignment horizontal="center" vertical="center"/>
    </xf>
    <xf numFmtId="0" fontId="22" fillId="35" borderId="14" xfId="0" applyFont="1" applyFill="1" applyBorder="1" applyAlignment="1">
      <alignment horizontal="center" vertical="center"/>
    </xf>
    <xf numFmtId="0" fontId="22" fillId="36" borderId="14" xfId="0" applyFont="1" applyFill="1" applyBorder="1" applyAlignment="1">
      <alignment horizontal="center" vertical="center"/>
    </xf>
    <xf numFmtId="0" fontId="22" fillId="36" borderId="15" xfId="0" applyFont="1" applyFill="1" applyBorder="1" applyAlignment="1">
      <alignment horizontal="center" vertical="center"/>
    </xf>
    <xf numFmtId="0" fontId="22" fillId="34" borderId="13" xfId="0" applyFont="1" applyFill="1" applyBorder="1" applyAlignment="1">
      <alignment horizontal="center" vertical="center"/>
    </xf>
    <xf numFmtId="0" fontId="16" fillId="0" borderId="0" xfId="0" applyFont="1"/>
    <xf numFmtId="0" fontId="23" fillId="0" borderId="0" xfId="0" applyFont="1" applyAlignment="1">
      <alignment horizontal="center" vertical="center"/>
    </xf>
    <xf numFmtId="0" fontId="0" fillId="0" borderId="20" xfId="0" applyBorder="1"/>
    <xf numFmtId="167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6" fontId="24" fillId="0" borderId="0" xfId="0" applyNumberFormat="1" applyFont="1" applyFill="1" applyAlignment="1">
      <alignment vertical="center"/>
    </xf>
    <xf numFmtId="0" fontId="25" fillId="0" borderId="0" xfId="0" applyFont="1"/>
    <xf numFmtId="0" fontId="25" fillId="0" borderId="0" xfId="0" applyFont="1" applyAlignment="1">
      <alignment horizontal="center" vertical="center"/>
    </xf>
    <xf numFmtId="0" fontId="25" fillId="0" borderId="20" xfId="0" applyFont="1" applyBorder="1" applyAlignment="1">
      <alignment vertical="center"/>
    </xf>
    <xf numFmtId="0" fontId="0" fillId="0" borderId="20" xfId="0" applyBorder="1" applyAlignment="1">
      <alignment horizontal="center" vertical="center"/>
    </xf>
    <xf numFmtId="0" fontId="0" fillId="34" borderId="17" xfId="0" applyFill="1" applyBorder="1" applyAlignment="1">
      <alignment horizontal="center" vertical="center"/>
    </xf>
    <xf numFmtId="0" fontId="0" fillId="34" borderId="25" xfId="0" applyFill="1" applyBorder="1" applyAlignment="1">
      <alignment horizontal="center" vertical="center"/>
    </xf>
    <xf numFmtId="0" fontId="0" fillId="35" borderId="25" xfId="0" applyFill="1" applyBorder="1" applyAlignment="1">
      <alignment horizontal="center" vertical="center"/>
    </xf>
    <xf numFmtId="0" fontId="0" fillId="36" borderId="25" xfId="0" applyFill="1" applyBorder="1" applyAlignment="1">
      <alignment horizontal="center" vertical="center"/>
    </xf>
    <xf numFmtId="0" fontId="0" fillId="36" borderId="16" xfId="0" applyFill="1" applyBorder="1" applyAlignment="1">
      <alignment horizontal="center" vertical="center"/>
    </xf>
    <xf numFmtId="166" fontId="25" fillId="0" borderId="0" xfId="0" applyNumberFormat="1" applyFont="1" applyBorder="1"/>
    <xf numFmtId="165" fontId="25" fillId="0" borderId="10" xfId="0" applyNumberFormat="1" applyFont="1" applyBorder="1" applyAlignment="1">
      <alignment horizontal="center" vertical="center"/>
    </xf>
    <xf numFmtId="165" fontId="25" fillId="0" borderId="12" xfId="0" applyNumberFormat="1" applyFont="1" applyBorder="1" applyAlignment="1">
      <alignment horizontal="center" vertical="center"/>
    </xf>
    <xf numFmtId="165" fontId="25" fillId="0" borderId="22" xfId="0" applyNumberFormat="1" applyFont="1" applyBorder="1" applyAlignment="1">
      <alignment horizontal="center" vertical="center"/>
    </xf>
    <xf numFmtId="0" fontId="25" fillId="0" borderId="22" xfId="0" applyFont="1" applyBorder="1" applyAlignment="1">
      <alignment horizontal="center" vertical="center"/>
    </xf>
    <xf numFmtId="166" fontId="26" fillId="0" borderId="0" xfId="0" applyNumberFormat="1" applyFont="1" applyFill="1" applyAlignment="1">
      <alignment horizontal="center" vertical="center"/>
    </xf>
    <xf numFmtId="0" fontId="25" fillId="38" borderId="0" xfId="0" applyFont="1" applyFill="1" applyAlignment="1">
      <alignment horizontal="center" vertical="center"/>
    </xf>
    <xf numFmtId="0" fontId="0" fillId="0" borderId="25" xfId="0" applyBorder="1"/>
    <xf numFmtId="0" fontId="25" fillId="38" borderId="25" xfId="0" applyFont="1" applyFill="1" applyBorder="1" applyAlignment="1">
      <alignment horizontal="center" vertical="center"/>
    </xf>
    <xf numFmtId="166" fontId="26" fillId="37" borderId="23" xfId="0" applyNumberFormat="1" applyFont="1" applyFill="1" applyBorder="1" applyAlignment="1">
      <alignment horizontal="center" vertical="center"/>
    </xf>
    <xf numFmtId="166" fontId="26" fillId="37" borderId="18" xfId="0" applyNumberFormat="1" applyFont="1" applyFill="1" applyBorder="1" applyAlignment="1">
      <alignment horizontal="center" vertical="center"/>
    </xf>
    <xf numFmtId="0" fontId="25" fillId="0" borderId="0" xfId="0" applyFont="1" applyBorder="1" applyAlignment="1">
      <alignment vertical="center"/>
    </xf>
    <xf numFmtId="0" fontId="25" fillId="38" borderId="0" xfId="0" applyFont="1" applyFill="1" applyAlignment="1">
      <alignment vertical="center"/>
    </xf>
    <xf numFmtId="0" fontId="25" fillId="39" borderId="0" xfId="0" applyFont="1" applyFill="1" applyAlignment="1">
      <alignment vertical="center"/>
    </xf>
    <xf numFmtId="0" fontId="25" fillId="39" borderId="0" xfId="0" applyFont="1" applyFill="1" applyAlignment="1">
      <alignment horizontal="center" vertical="center"/>
    </xf>
    <xf numFmtId="0" fontId="25" fillId="40" borderId="0" xfId="0" applyFont="1" applyFill="1" applyAlignment="1">
      <alignment vertical="center"/>
    </xf>
    <xf numFmtId="0" fontId="25" fillId="40" borderId="0" xfId="0" applyFont="1" applyFill="1" applyAlignment="1">
      <alignment horizontal="center" vertical="center"/>
    </xf>
    <xf numFmtId="0" fontId="25" fillId="41" borderId="0" xfId="0" applyFont="1" applyFill="1" applyAlignment="1">
      <alignment vertical="center"/>
    </xf>
    <xf numFmtId="0" fontId="29" fillId="41" borderId="0" xfId="0" applyFont="1" applyFill="1"/>
    <xf numFmtId="0" fontId="0" fillId="41" borderId="0" xfId="0" applyFill="1" applyAlignment="1">
      <alignment horizontal="center" vertical="center"/>
    </xf>
    <xf numFmtId="166" fontId="30" fillId="37" borderId="18" xfId="0" applyNumberFormat="1" applyFont="1" applyFill="1" applyBorder="1" applyAlignment="1">
      <alignment horizontal="center" vertical="center"/>
    </xf>
    <xf numFmtId="0" fontId="31" fillId="0" borderId="20" xfId="0" applyFont="1" applyBorder="1" applyAlignment="1">
      <alignment vertical="center"/>
    </xf>
    <xf numFmtId="0" fontId="32" fillId="36" borderId="0" xfId="0" applyFont="1" applyFill="1" applyBorder="1" applyAlignment="1">
      <alignment vertical="center"/>
    </xf>
    <xf numFmtId="0" fontId="25" fillId="42" borderId="0" xfId="0" applyFont="1" applyFill="1" applyAlignment="1">
      <alignment vertical="center"/>
    </xf>
    <xf numFmtId="0" fontId="25" fillId="42" borderId="0" xfId="0" applyFont="1" applyFill="1" applyAlignment="1">
      <alignment horizontal="center" vertical="center"/>
    </xf>
    <xf numFmtId="0" fontId="0" fillId="37" borderId="13" xfId="0" applyFill="1" applyBorder="1" applyAlignment="1">
      <alignment horizontal="center" vertical="center"/>
    </xf>
    <xf numFmtId="0" fontId="0" fillId="37" borderId="14" xfId="0" applyFill="1" applyBorder="1" applyAlignment="1">
      <alignment horizontal="center" vertical="center"/>
    </xf>
    <xf numFmtId="0" fontId="0" fillId="37" borderId="15" xfId="0" applyFill="1" applyBorder="1" applyAlignment="1">
      <alignment horizontal="center" vertical="center"/>
    </xf>
    <xf numFmtId="0" fontId="22" fillId="34" borderId="10" xfId="0" applyFont="1" applyFill="1" applyBorder="1" applyAlignment="1">
      <alignment horizontal="center" vertical="center"/>
    </xf>
    <xf numFmtId="0" fontId="22" fillId="34" borderId="11" xfId="0" applyFont="1" applyFill="1" applyBorder="1" applyAlignment="1">
      <alignment horizontal="center" vertical="center"/>
    </xf>
    <xf numFmtId="0" fontId="22" fillId="35" borderId="11" xfId="0" applyFont="1" applyFill="1" applyBorder="1" applyAlignment="1">
      <alignment horizontal="center" vertical="center"/>
    </xf>
    <xf numFmtId="0" fontId="22" fillId="36" borderId="11" xfId="0" applyFont="1" applyFill="1" applyBorder="1" applyAlignment="1">
      <alignment horizontal="center" vertical="center"/>
    </xf>
    <xf numFmtId="0" fontId="22" fillId="36" borderId="12" xfId="0" applyFont="1" applyFill="1" applyBorder="1" applyAlignment="1">
      <alignment horizontal="center" vertical="center"/>
    </xf>
    <xf numFmtId="0" fontId="27" fillId="37" borderId="10" xfId="0" applyFont="1" applyFill="1" applyBorder="1" applyAlignment="1">
      <alignment horizontal="center" vertical="center"/>
    </xf>
    <xf numFmtId="0" fontId="27" fillId="37" borderId="19" xfId="0" applyFont="1" applyFill="1" applyBorder="1" applyAlignment="1">
      <alignment horizontal="center" vertical="center"/>
    </xf>
    <xf numFmtId="0" fontId="27" fillId="37" borderId="11" xfId="0" applyFont="1" applyFill="1" applyBorder="1" applyAlignment="1">
      <alignment horizontal="center" vertical="center"/>
    </xf>
    <xf numFmtId="0" fontId="27" fillId="37" borderId="0" xfId="0" applyFont="1" applyFill="1" applyBorder="1" applyAlignment="1">
      <alignment horizontal="center" vertical="center"/>
    </xf>
    <xf numFmtId="0" fontId="27" fillId="37" borderId="12" xfId="0" applyFont="1" applyFill="1" applyBorder="1" applyAlignment="1">
      <alignment horizontal="center" vertical="center"/>
    </xf>
    <xf numFmtId="0" fontId="27" fillId="37" borderId="18" xfId="0" applyFont="1" applyFill="1" applyBorder="1" applyAlignment="1">
      <alignment horizontal="center" vertical="center"/>
    </xf>
    <xf numFmtId="165" fontId="28" fillId="0" borderId="20" xfId="0" applyNumberFormat="1" applyFont="1" applyBorder="1" applyAlignment="1">
      <alignment horizontal="center" vertical="center"/>
    </xf>
    <xf numFmtId="165" fontId="28" fillId="0" borderId="17" xfId="0" applyNumberFormat="1" applyFont="1" applyBorder="1" applyAlignment="1">
      <alignment horizontal="center" vertical="center"/>
    </xf>
    <xf numFmtId="165" fontId="28" fillId="0" borderId="16" xfId="0" applyNumberFormat="1" applyFont="1" applyBorder="1" applyAlignment="1">
      <alignment horizontal="center" vertical="center"/>
    </xf>
    <xf numFmtId="0" fontId="33" fillId="0" borderId="0" xfId="42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4">
    <dxf>
      <fill>
        <patternFill patternType="lightDown">
          <fgColor theme="0" tint="-0.24994659260841701"/>
          <bgColor auto="1"/>
        </patternFill>
      </fill>
    </dxf>
    <dxf>
      <fill>
        <patternFill patternType="lightUp">
          <fgColor theme="9" tint="0.39985351115451523"/>
          <bgColor auto="1"/>
        </patternFill>
      </fill>
    </dxf>
    <dxf>
      <fill>
        <patternFill patternType="lightDown">
          <fgColor theme="0" tint="-0.24994659260841701"/>
          <bgColor auto="1"/>
        </patternFill>
      </fill>
    </dxf>
    <dxf>
      <fill>
        <patternFill patternType="lightUp">
          <fgColor theme="9" tint="0.39988402966399123"/>
          <bgColor auto="1"/>
        </patternFill>
      </fill>
    </dxf>
    <dxf>
      <fill>
        <patternFill patternType="darkDown">
          <fgColor theme="0" tint="-0.24994659260841701"/>
          <bgColor auto="1"/>
        </patternFill>
      </fill>
    </dxf>
    <dxf>
      <fill>
        <patternFill patternType="darkUp">
          <fgColor theme="9" tint="0.39988402966399123"/>
          <bgColor auto="1"/>
        </patternFill>
      </fill>
    </dxf>
    <dxf>
      <fill>
        <patternFill patternType="darkDown">
          <fgColor theme="0" tint="-0.24994659260841701"/>
          <bgColor auto="1"/>
        </patternFill>
      </fill>
    </dxf>
    <dxf>
      <fill>
        <patternFill patternType="darkUp">
          <fgColor theme="9" tint="0.39988402966399123"/>
          <bgColor auto="1"/>
        </patternFill>
      </fill>
    </dxf>
    <dxf>
      <fill>
        <patternFill patternType="darkDown">
          <fgColor theme="0" tint="-0.24994659260841701"/>
          <bgColor auto="1"/>
        </patternFill>
      </fill>
    </dxf>
    <dxf>
      <fill>
        <patternFill patternType="darkUp">
          <fgColor theme="9" tint="0.39988402966399123"/>
          <bgColor auto="1"/>
        </patternFill>
      </fill>
    </dxf>
    <dxf>
      <fill>
        <patternFill patternType="darkDown">
          <fgColor theme="0" tint="-0.24994659260841701"/>
          <bgColor auto="1"/>
        </patternFill>
      </fill>
    </dxf>
    <dxf>
      <fill>
        <patternFill patternType="darkUp">
          <fgColor theme="9" tint="0.39988402966399123"/>
          <bgColor auto="1"/>
        </patternFill>
      </fill>
    </dxf>
    <dxf>
      <fill>
        <gradientFill type="path" left="0.5" right="0.5" top="0.5" bottom="0.5">
          <stop position="0">
            <color theme="5" tint="0.80001220740379042"/>
          </stop>
          <stop position="1">
            <color rgb="FFFF00FF"/>
          </stop>
        </gradientFill>
      </fill>
    </dxf>
    <dxf>
      <fill>
        <gradientFill type="path" left="0.5" right="0.5" top="0.5" bottom="0.5">
          <stop position="0">
            <color theme="8" tint="0.80001220740379042"/>
          </stop>
          <stop position="1">
            <color theme="8" tint="0.40000610370189521"/>
          </stop>
        </gradientFill>
      </fill>
    </dxf>
    <dxf>
      <fill>
        <gradientFill type="path" left="0.5" right="0.5" top="0.5" bottom="0.5">
          <stop position="0">
            <color theme="5" tint="0.80001220740379042"/>
          </stop>
          <stop position="1">
            <color rgb="FFFF00FF"/>
          </stop>
        </gradientFill>
      </fill>
    </dxf>
    <dxf>
      <fill>
        <gradientFill type="path" left="0.5" right="0.5" top="0.5" bottom="0.5">
          <stop position="0">
            <color theme="8" tint="0.80001220740379042"/>
          </stop>
          <stop position="1">
            <color theme="8" tint="0.40000610370189521"/>
          </stop>
        </gradientFill>
      </fill>
    </dxf>
    <dxf>
      <fill>
        <patternFill patternType="lightDown">
          <fgColor theme="0" tint="-0.24994659260841701"/>
          <bgColor auto="1"/>
        </patternFill>
      </fill>
    </dxf>
    <dxf>
      <fill>
        <patternFill patternType="lightUp">
          <fgColor theme="9" tint="0.39985351115451523"/>
          <bgColor auto="1"/>
        </patternFill>
      </fill>
    </dxf>
    <dxf>
      <fill>
        <patternFill patternType="lightDown">
          <fgColor theme="0" tint="-0.24994659260841701"/>
          <bgColor auto="1"/>
        </patternFill>
      </fill>
    </dxf>
    <dxf>
      <fill>
        <patternFill patternType="lightUp">
          <fgColor theme="9" tint="0.39988402966399123"/>
          <bgColor auto="1"/>
        </patternFill>
      </fill>
    </dxf>
    <dxf>
      <fill>
        <gradientFill type="path" left="0.5" right="0.5" top="0.5" bottom="0.5">
          <stop position="0">
            <color theme="5" tint="0.80001220740379042"/>
          </stop>
          <stop position="1">
            <color rgb="FFFF00FF"/>
          </stop>
        </gradientFill>
      </fill>
    </dxf>
    <dxf>
      <fill>
        <gradientFill type="path" left="0.5" right="0.5" top="0.5" bottom="0.5">
          <stop position="0">
            <color theme="8" tint="0.80001220740379042"/>
          </stop>
          <stop position="1">
            <color theme="8" tint="0.40000610370189521"/>
          </stop>
        </gradientFill>
      </fill>
    </dxf>
    <dxf>
      <font>
        <b val="0"/>
        <i val="0"/>
        <color rgb="FFC00000"/>
      </font>
      <fill>
        <patternFill patternType="none">
          <bgColor auto="1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</dxfs>
  <tableStyles count="0" defaultTableStyle="TableStyleMedium9" defaultPivotStyle="PivotStyleLight16"/>
  <colors>
    <mruColors>
      <color rgb="FFFF9999"/>
      <color rgb="FFFF5050"/>
      <color rgb="FFFFFF66"/>
      <color rgb="FFFFFF99"/>
      <color rgb="FF99FF99"/>
      <color rgb="FFFF00FF"/>
      <color rgb="FFCC00CC"/>
      <color rgb="FFCCFF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247650</xdr:colOff>
      <xdr:row>2</xdr:row>
      <xdr:rowOff>19051</xdr:rowOff>
    </xdr:from>
    <xdr:to>
      <xdr:col>5</xdr:col>
      <xdr:colOff>1162050</xdr:colOff>
      <xdr:row>5</xdr:row>
      <xdr:rowOff>1</xdr:rowOff>
    </xdr:to>
    <xdr:sp macro="[0]!agent_spv" textlink="">
      <xdr:nvSpPr>
        <xdr:cNvPr id="3" name="Rectangle à coins arrondis 2"/>
        <xdr:cNvSpPr/>
      </xdr:nvSpPr>
      <xdr:spPr>
        <a:xfrm>
          <a:off x="4305300" y="361951"/>
          <a:ext cx="914400" cy="4953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Ouverture</a:t>
          </a:r>
          <a:r>
            <a:rPr lang="fr-FR" sz="1100" baseline="0"/>
            <a:t> formulaire</a:t>
          </a:r>
          <a:endParaRPr lang="fr-FR" sz="1100"/>
        </a:p>
      </xdr:txBody>
    </xdr:sp>
    <xdr:clientData/>
  </xdr:twoCellAnchor>
  <xdr:twoCellAnchor>
    <xdr:from>
      <xdr:col>18</xdr:col>
      <xdr:colOff>504265</xdr:colOff>
      <xdr:row>17</xdr:row>
      <xdr:rowOff>89646</xdr:rowOff>
    </xdr:from>
    <xdr:to>
      <xdr:col>28</xdr:col>
      <xdr:colOff>22412</xdr:colOff>
      <xdr:row>46</xdr:row>
      <xdr:rowOff>67235</xdr:rowOff>
    </xdr:to>
    <xdr:sp macro="" textlink="">
      <xdr:nvSpPr>
        <xdr:cNvPr id="2" name="ZoneTexte 1"/>
        <xdr:cNvSpPr txBox="1"/>
      </xdr:nvSpPr>
      <xdr:spPr>
        <a:xfrm>
          <a:off x="10466294" y="2756646"/>
          <a:ext cx="7138147" cy="45271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J'aurai besoin d'un coup de main venant de votre pars pour mon fichier sur le sujet Msgbox 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plusieurs cellules ou se trouve le resultat du nombre de personne par equipe, ex :</a:t>
          </a:r>
          <a:br>
            <a:rPr lang="fr-FR"/>
          </a:br>
          <a:r>
            <a:rPr lang="fr-FR"/>
            <a:t>I1= total equipe 1</a:t>
          </a:r>
          <a:br>
            <a:rPr lang="fr-FR"/>
          </a:br>
          <a:r>
            <a:rPr lang="fr-FR"/>
            <a:t>L1= total equipe 2</a:t>
          </a:r>
          <a:br>
            <a:rPr lang="fr-FR"/>
          </a:br>
          <a:r>
            <a:rPr lang="fr-FR"/>
            <a:t>N1= total equipe 3</a:t>
          </a:r>
          <a:br>
            <a:rPr lang="fr-FR"/>
          </a:br>
          <a:r>
            <a:rPr lang="fr-FR"/>
            <a:t>Q1= total equipe 4</a:t>
          </a:r>
          <a:br>
            <a:rPr lang="fr-FR"/>
          </a:br>
          <a:r>
            <a:rPr lang="fr-FR"/>
            <a:t>je souhaiterai sur ces cellules mettre un msgbox qui m'annonce la limite de pesonnes par equipe (qui est de 15) donc à partir de 16 que le mesbox apparait puis en cliquant sur OK que rien s'inscrive sur ma feuille et le n° de l'equipe s'efface dans le formulaire.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bien trouvé cette formule mais n'arrive pas à l'adapter</a:t>
          </a:r>
          <a:br>
            <a:rPr lang="fr-FR"/>
          </a:br>
          <a:r>
            <a:rPr lang="fr-FR"/>
            <a:t>If Range("I1") = "15" Then</a:t>
          </a:r>
          <a:br>
            <a:rPr lang="fr-FR"/>
          </a:br>
          <a:r>
            <a:rPr lang="fr-FR"/>
            <a:t>MsgBox "Le maximum d'inscription pour l'" &amp; Sheets("ListeSP").Range("H1").Value &amp; " est atteind !"</a:t>
          </a:r>
          <a:br>
            <a:rPr lang="fr-FR"/>
          </a:br>
          <a:r>
            <a:rPr lang="fr-FR"/>
            <a:t>End If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mieux ce rendre compte je mets le fichier en PJ.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à vous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  <xdr:twoCellAnchor>
    <xdr:from>
      <xdr:col>5</xdr:col>
      <xdr:colOff>560294</xdr:colOff>
      <xdr:row>8</xdr:row>
      <xdr:rowOff>123265</xdr:rowOff>
    </xdr:from>
    <xdr:to>
      <xdr:col>15</xdr:col>
      <xdr:colOff>156883</xdr:colOff>
      <xdr:row>16</xdr:row>
      <xdr:rowOff>145676</xdr:rowOff>
    </xdr:to>
    <xdr:sp macro="" textlink="">
      <xdr:nvSpPr>
        <xdr:cNvPr id="4" name="ZoneTexte 3"/>
        <xdr:cNvSpPr txBox="1"/>
      </xdr:nvSpPr>
      <xdr:spPr>
        <a:xfrm>
          <a:off x="4908176" y="1378324"/>
          <a:ext cx="4471148" cy="127747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Des formules </a:t>
          </a:r>
          <a:r>
            <a:rPr lang="fr-FR" sz="1100" baseline="0"/>
            <a:t> dans les cellules I1, L1, O1 et R1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sgbox-t53570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3"/>
  <sheetViews>
    <sheetView workbookViewId="0">
      <selection activeCell="I14" sqref="I14"/>
    </sheetView>
  </sheetViews>
  <sheetFormatPr baseColWidth="10" defaultRowHeight="12.75"/>
  <cols>
    <col min="6" max="11" width="6.7109375" customWidth="1"/>
  </cols>
  <sheetData>
    <row r="1" spans="1:13">
      <c r="A1" s="2">
        <f>B1</f>
        <v>2014</v>
      </c>
      <c r="B1" s="1">
        <f>YEAR(Fiche!A4)</f>
        <v>2014</v>
      </c>
      <c r="C1" s="1">
        <f>B1+1</f>
        <v>2015</v>
      </c>
      <c r="E1" s="1" t="s">
        <v>78</v>
      </c>
      <c r="F1" s="18" t="s">
        <v>77</v>
      </c>
      <c r="M1" s="21"/>
    </row>
    <row r="2" spans="1:13" ht="15">
      <c r="A2" s="3" t="s">
        <v>62</v>
      </c>
      <c r="B2" s="4">
        <f>DATE(B1,1,1)</f>
        <v>41640</v>
      </c>
      <c r="E2" s="1" t="s">
        <v>79</v>
      </c>
      <c r="F2" s="61" t="s">
        <v>74</v>
      </c>
      <c r="G2" s="62"/>
      <c r="H2" s="63" t="s">
        <v>75</v>
      </c>
      <c r="I2" s="63"/>
      <c r="J2" s="64" t="s">
        <v>76</v>
      </c>
      <c r="K2" s="65"/>
      <c r="M2" s="22"/>
    </row>
    <row r="3" spans="1:13" ht="15">
      <c r="A3" s="5" t="s">
        <v>63</v>
      </c>
      <c r="B3" s="6">
        <f>D3+1</f>
        <v>41750</v>
      </c>
      <c r="C3" s="7" t="s">
        <v>64</v>
      </c>
      <c r="D3" s="8">
        <f>FLOOR(DATE(B1,5,DAY(MINUTE(B1/38)/2+56)),7)-34</f>
        <v>41749</v>
      </c>
      <c r="F3" s="17" t="s">
        <v>0</v>
      </c>
      <c r="G3" s="13" t="s">
        <v>1</v>
      </c>
      <c r="H3" s="14" t="s">
        <v>0</v>
      </c>
      <c r="I3" s="14" t="s">
        <v>1</v>
      </c>
      <c r="J3" s="15" t="s">
        <v>0</v>
      </c>
      <c r="K3" s="16" t="s">
        <v>1</v>
      </c>
      <c r="M3" s="22"/>
    </row>
    <row r="4" spans="1:13" ht="15">
      <c r="A4" s="5" t="s">
        <v>65</v>
      </c>
      <c r="B4" s="6">
        <f>DATE(B1,5,1)</f>
        <v>41760</v>
      </c>
      <c r="C4" s="9"/>
      <c r="F4" s="28" t="s">
        <v>78</v>
      </c>
      <c r="G4" s="29" t="s">
        <v>78</v>
      </c>
      <c r="H4" s="30" t="s">
        <v>78</v>
      </c>
      <c r="I4" s="30" t="s">
        <v>78</v>
      </c>
      <c r="J4" s="31" t="s">
        <v>78</v>
      </c>
      <c r="K4" s="32" t="s">
        <v>78</v>
      </c>
      <c r="M4" s="22"/>
    </row>
    <row r="5" spans="1:13" ht="15">
      <c r="A5" s="5" t="s">
        <v>66</v>
      </c>
      <c r="B5" s="6">
        <f>DATE(B1,5,8)</f>
        <v>41767</v>
      </c>
      <c r="F5" s="66" t="s">
        <v>81</v>
      </c>
      <c r="G5" s="68" t="s">
        <v>81</v>
      </c>
      <c r="H5" s="68" t="s">
        <v>81</v>
      </c>
      <c r="I5" s="68" t="s">
        <v>81</v>
      </c>
      <c r="J5" s="68" t="s">
        <v>81</v>
      </c>
      <c r="K5" s="70" t="s">
        <v>81</v>
      </c>
    </row>
    <row r="6" spans="1:13" ht="15">
      <c r="A6" s="5" t="s">
        <v>67</v>
      </c>
      <c r="B6" s="6">
        <f>D3+39</f>
        <v>41788</v>
      </c>
      <c r="F6" s="67"/>
      <c r="G6" s="69"/>
      <c r="H6" s="69"/>
      <c r="I6" s="69"/>
      <c r="J6" s="69"/>
      <c r="K6" s="71"/>
    </row>
    <row r="7" spans="1:13" ht="15">
      <c r="A7" s="5" t="s">
        <v>68</v>
      </c>
      <c r="B7" s="10">
        <f>D3+50</f>
        <v>41799</v>
      </c>
      <c r="F7" s="58" t="s">
        <v>80</v>
      </c>
      <c r="G7" s="59"/>
      <c r="H7" s="59"/>
      <c r="I7" s="59"/>
      <c r="J7" s="59"/>
      <c r="K7" s="60"/>
    </row>
    <row r="8" spans="1:13" ht="15">
      <c r="A8" s="5" t="s">
        <v>69</v>
      </c>
      <c r="B8" s="6">
        <f>DATE(B1,7,14)</f>
        <v>41834</v>
      </c>
    </row>
    <row r="9" spans="1:13" ht="15">
      <c r="A9" s="5" t="s">
        <v>70</v>
      </c>
      <c r="B9" s="6">
        <f>DATE(B1,8,15)</f>
        <v>41866</v>
      </c>
    </row>
    <row r="10" spans="1:13" ht="15">
      <c r="A10" s="5" t="s">
        <v>71</v>
      </c>
      <c r="B10" s="6">
        <f>DATE(B1,11,1)</f>
        <v>41944</v>
      </c>
    </row>
    <row r="11" spans="1:13" ht="15">
      <c r="A11" s="5" t="s">
        <v>72</v>
      </c>
      <c r="B11" s="6">
        <f>DATE(B1,11,11)</f>
        <v>41954</v>
      </c>
    </row>
    <row r="12" spans="1:13" ht="15">
      <c r="A12" s="11" t="s">
        <v>73</v>
      </c>
      <c r="B12" s="12">
        <f>DATE(B1,12,25)</f>
        <v>41998</v>
      </c>
    </row>
    <row r="13" spans="1:13" ht="15">
      <c r="A13" s="3" t="s">
        <v>62</v>
      </c>
      <c r="B13" s="4">
        <f>DATE(C1,1,1)</f>
        <v>42005</v>
      </c>
    </row>
  </sheetData>
  <mergeCells count="10">
    <mergeCell ref="F7:K7"/>
    <mergeCell ref="F2:G2"/>
    <mergeCell ref="H2:I2"/>
    <mergeCell ref="J2:K2"/>
    <mergeCell ref="F5:F6"/>
    <mergeCell ref="G5:G6"/>
    <mergeCell ref="H5:H6"/>
    <mergeCell ref="I5:I6"/>
    <mergeCell ref="J5:J6"/>
    <mergeCell ref="K5:K6"/>
  </mergeCells>
  <dataValidations count="1">
    <dataValidation type="list" allowBlank="1" showInputMessage="1" showErrorMessage="1" sqref="F4:K4">
      <formula1>oui_non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50"/>
  <sheetViews>
    <sheetView tabSelected="1" zoomScale="85" zoomScaleNormal="85" workbookViewId="0">
      <selection activeCell="C42" sqref="C42"/>
    </sheetView>
  </sheetViews>
  <sheetFormatPr baseColWidth="10" defaultRowHeight="12.75"/>
  <cols>
    <col min="1" max="1" width="4.28515625" style="1" customWidth="1"/>
    <col min="2" max="2" width="22.7109375" style="24" customWidth="1"/>
    <col min="3" max="4" width="8.7109375" style="1" customWidth="1"/>
    <col min="5" max="6" width="20.7109375" customWidth="1"/>
    <col min="7" max="7" width="6.7109375" customWidth="1"/>
    <col min="8" max="8" width="8" bestFit="1" customWidth="1"/>
    <col min="9" max="9" width="4.7109375" customWidth="1"/>
    <col min="10" max="10" width="3.7109375" customWidth="1"/>
    <col min="11" max="11" width="8" bestFit="1" customWidth="1"/>
    <col min="12" max="12" width="4.7109375" customWidth="1"/>
    <col min="13" max="13" width="3.7109375" customWidth="1"/>
    <col min="14" max="14" width="8" bestFit="1" customWidth="1"/>
    <col min="15" max="15" width="4.7109375" customWidth="1"/>
    <col min="16" max="16" width="3.7109375" customWidth="1"/>
    <col min="17" max="17" width="8" bestFit="1" customWidth="1"/>
    <col min="18" max="18" width="4.7109375" customWidth="1"/>
  </cols>
  <sheetData>
    <row r="1" spans="1:25">
      <c r="B1" s="25" t="s">
        <v>87</v>
      </c>
      <c r="C1" s="25" t="s">
        <v>88</v>
      </c>
      <c r="D1" s="25" t="s">
        <v>103</v>
      </c>
      <c r="F1" s="50" t="s">
        <v>89</v>
      </c>
      <c r="G1" s="51" t="s">
        <v>94</v>
      </c>
      <c r="H1" s="45" t="s">
        <v>90</v>
      </c>
      <c r="I1" s="39">
        <f>COUNTIF($C:$C,1)</f>
        <v>15</v>
      </c>
      <c r="J1" s="52" t="s">
        <v>95</v>
      </c>
      <c r="K1" s="46" t="s">
        <v>93</v>
      </c>
      <c r="L1" s="47">
        <f>COUNTIF($C:$C,2)</f>
        <v>4</v>
      </c>
      <c r="M1" s="52" t="s">
        <v>95</v>
      </c>
      <c r="N1" s="48" t="s">
        <v>92</v>
      </c>
      <c r="O1" s="49">
        <f>COUNTIF($C:$C,3)</f>
        <v>3</v>
      </c>
      <c r="P1" s="52" t="s">
        <v>95</v>
      </c>
      <c r="Q1" s="56" t="s">
        <v>91</v>
      </c>
      <c r="R1" s="57">
        <f>COUNTIF($C:$C,4)</f>
        <v>5</v>
      </c>
    </row>
    <row r="2" spans="1:25">
      <c r="A2" s="1">
        <v>1</v>
      </c>
      <c r="B2" s="55" t="s">
        <v>113</v>
      </c>
      <c r="C2" s="25">
        <v>4</v>
      </c>
      <c r="D2" s="1" t="s">
        <v>105</v>
      </c>
    </row>
    <row r="3" spans="1:25">
      <c r="A3" s="1">
        <v>2</v>
      </c>
      <c r="B3" s="44" t="s">
        <v>112</v>
      </c>
      <c r="C3" s="1">
        <v>3</v>
      </c>
      <c r="D3" s="1" t="s">
        <v>105</v>
      </c>
    </row>
    <row r="4" spans="1:25">
      <c r="A4" s="1">
        <v>3</v>
      </c>
      <c r="B4" s="44" t="s">
        <v>111</v>
      </c>
      <c r="C4" s="1">
        <v>2</v>
      </c>
      <c r="D4" s="1" t="s">
        <v>107</v>
      </c>
    </row>
    <row r="5" spans="1:25">
      <c r="A5" s="1">
        <v>4</v>
      </c>
      <c r="B5" s="44" t="s">
        <v>110</v>
      </c>
      <c r="C5" s="1">
        <v>4</v>
      </c>
      <c r="D5" s="1" t="s">
        <v>107</v>
      </c>
    </row>
    <row r="6" spans="1:25">
      <c r="A6" s="1">
        <v>5</v>
      </c>
      <c r="B6" s="44" t="s">
        <v>109</v>
      </c>
      <c r="C6" s="1">
        <v>1</v>
      </c>
      <c r="D6" s="1" t="s">
        <v>104</v>
      </c>
    </row>
    <row r="7" spans="1:25">
      <c r="A7" s="1">
        <v>6</v>
      </c>
      <c r="B7" s="44" t="s">
        <v>108</v>
      </c>
      <c r="C7" s="1">
        <v>3</v>
      </c>
      <c r="D7" s="1" t="s">
        <v>105</v>
      </c>
    </row>
    <row r="8" spans="1:25">
      <c r="A8" s="1">
        <v>7</v>
      </c>
      <c r="B8" s="44" t="s">
        <v>114</v>
      </c>
      <c r="C8" s="1">
        <v>5</v>
      </c>
      <c r="D8" s="1" t="s">
        <v>107</v>
      </c>
    </row>
    <row r="9" spans="1:25">
      <c r="A9" s="1">
        <v>8</v>
      </c>
      <c r="B9" s="44" t="s">
        <v>115</v>
      </c>
      <c r="C9" s="1">
        <v>4</v>
      </c>
      <c r="D9" s="1" t="s">
        <v>107</v>
      </c>
      <c r="Y9" s="75" t="s">
        <v>131</v>
      </c>
    </row>
    <row r="10" spans="1:25">
      <c r="A10" s="1">
        <v>9</v>
      </c>
      <c r="B10" s="44" t="s">
        <v>116</v>
      </c>
      <c r="C10" s="1">
        <v>2</v>
      </c>
      <c r="D10" s="1" t="s">
        <v>107</v>
      </c>
    </row>
    <row r="11" spans="1:25">
      <c r="A11" s="1">
        <v>10</v>
      </c>
      <c r="B11" s="44" t="s">
        <v>117</v>
      </c>
      <c r="C11" s="1">
        <v>5</v>
      </c>
      <c r="D11" s="1" t="s">
        <v>106</v>
      </c>
    </row>
    <row r="12" spans="1:25">
      <c r="A12" s="1">
        <v>11</v>
      </c>
      <c r="B12" s="44" t="s">
        <v>118</v>
      </c>
      <c r="C12" s="1">
        <v>2</v>
      </c>
      <c r="D12" s="1" t="s">
        <v>105</v>
      </c>
    </row>
    <row r="13" spans="1:25">
      <c r="A13" s="1">
        <v>12</v>
      </c>
      <c r="B13" s="44" t="s">
        <v>119</v>
      </c>
      <c r="C13" s="1">
        <v>8</v>
      </c>
      <c r="D13" s="1" t="s">
        <v>107</v>
      </c>
    </row>
    <row r="14" spans="1:25">
      <c r="A14" s="1">
        <v>13</v>
      </c>
      <c r="B14" s="44" t="s">
        <v>120</v>
      </c>
      <c r="C14" s="1">
        <v>2</v>
      </c>
      <c r="D14" s="1" t="s">
        <v>104</v>
      </c>
    </row>
    <row r="15" spans="1:25">
      <c r="A15" s="1">
        <v>14</v>
      </c>
      <c r="B15" s="44" t="s">
        <v>121</v>
      </c>
      <c r="C15" s="1">
        <v>4</v>
      </c>
      <c r="D15" s="1" t="s">
        <v>122</v>
      </c>
    </row>
    <row r="16" spans="1:25">
      <c r="A16" s="1">
        <v>15</v>
      </c>
      <c r="B16" s="44" t="s">
        <v>123</v>
      </c>
      <c r="C16" s="1">
        <v>1</v>
      </c>
      <c r="D16" s="1" t="s">
        <v>106</v>
      </c>
    </row>
    <row r="17" spans="1:4">
      <c r="A17" s="1">
        <v>16</v>
      </c>
      <c r="B17" s="44" t="s">
        <v>124</v>
      </c>
      <c r="C17" s="1">
        <v>1</v>
      </c>
      <c r="D17" s="1" t="s">
        <v>104</v>
      </c>
    </row>
    <row r="18" spans="1:4">
      <c r="A18" s="1">
        <v>17</v>
      </c>
      <c r="B18" s="44" t="s">
        <v>125</v>
      </c>
      <c r="C18" s="1">
        <v>3</v>
      </c>
      <c r="D18" s="1" t="s">
        <v>106</v>
      </c>
    </row>
    <row r="19" spans="1:4">
      <c r="A19" s="1">
        <v>18</v>
      </c>
      <c r="B19" s="44" t="s">
        <v>126</v>
      </c>
      <c r="C19" s="1">
        <v>4</v>
      </c>
      <c r="D19" s="1" t="s">
        <v>105</v>
      </c>
    </row>
    <row r="20" spans="1:4">
      <c r="A20" s="1">
        <v>19</v>
      </c>
      <c r="B20" s="44"/>
      <c r="C20" s="1">
        <v>1</v>
      </c>
    </row>
    <row r="21" spans="1:4">
      <c r="A21" s="1">
        <v>20</v>
      </c>
      <c r="B21" s="44"/>
      <c r="C21" s="1">
        <v>1</v>
      </c>
    </row>
    <row r="22" spans="1:4">
      <c r="A22" s="1">
        <v>21</v>
      </c>
      <c r="B22" s="44"/>
      <c r="C22" s="1">
        <v>1</v>
      </c>
    </row>
    <row r="23" spans="1:4">
      <c r="A23" s="1">
        <v>22</v>
      </c>
      <c r="B23" s="44"/>
      <c r="C23" s="1">
        <v>1</v>
      </c>
    </row>
    <row r="24" spans="1:4">
      <c r="A24" s="1">
        <v>23</v>
      </c>
      <c r="B24" s="44"/>
      <c r="C24" s="1">
        <v>1</v>
      </c>
    </row>
    <row r="25" spans="1:4">
      <c r="A25" s="1">
        <v>24</v>
      </c>
      <c r="B25" s="44"/>
      <c r="C25" s="1">
        <v>1</v>
      </c>
    </row>
    <row r="26" spans="1:4">
      <c r="A26" s="1">
        <v>25</v>
      </c>
      <c r="B26" s="44"/>
      <c r="C26" s="1">
        <v>1</v>
      </c>
    </row>
    <row r="27" spans="1:4">
      <c r="A27" s="1">
        <v>26</v>
      </c>
      <c r="B27" s="44"/>
      <c r="C27" s="1">
        <v>1</v>
      </c>
    </row>
    <row r="28" spans="1:4">
      <c r="A28" s="1">
        <v>27</v>
      </c>
      <c r="B28" s="44"/>
      <c r="C28" s="1">
        <v>1</v>
      </c>
    </row>
    <row r="29" spans="1:4">
      <c r="A29" s="1">
        <v>28</v>
      </c>
      <c r="B29" s="44"/>
      <c r="C29" s="1">
        <v>1</v>
      </c>
    </row>
    <row r="30" spans="1:4">
      <c r="A30" s="1">
        <v>29</v>
      </c>
      <c r="B30" s="44" t="s">
        <v>127</v>
      </c>
      <c r="C30" s="1">
        <v>1</v>
      </c>
      <c r="D30" s="1" t="s">
        <v>128</v>
      </c>
    </row>
    <row r="31" spans="1:4">
      <c r="A31" s="1">
        <v>30</v>
      </c>
      <c r="B31" s="44" t="s">
        <v>129</v>
      </c>
      <c r="C31" s="1">
        <v>1</v>
      </c>
      <c r="D31" s="1" t="s">
        <v>130</v>
      </c>
    </row>
    <row r="32" spans="1:4">
      <c r="B32" s="44"/>
    </row>
    <row r="33" spans="2:2">
      <c r="B33" s="44"/>
    </row>
    <row r="34" spans="2:2">
      <c r="B34" s="44"/>
    </row>
    <row r="35" spans="2:2">
      <c r="B35" s="44"/>
    </row>
    <row r="36" spans="2:2">
      <c r="B36" s="44"/>
    </row>
    <row r="37" spans="2:2">
      <c r="B37" s="44"/>
    </row>
    <row r="38" spans="2:2">
      <c r="B38" s="44"/>
    </row>
    <row r="39" spans="2:2">
      <c r="B39" s="44"/>
    </row>
    <row r="40" spans="2:2">
      <c r="B40" s="44"/>
    </row>
    <row r="41" spans="2:2">
      <c r="B41" s="44"/>
    </row>
    <row r="42" spans="2:2">
      <c r="B42" s="44"/>
    </row>
    <row r="43" spans="2:2">
      <c r="B43" s="44"/>
    </row>
    <row r="44" spans="2:2">
      <c r="B44" s="44"/>
    </row>
    <row r="45" spans="2:2">
      <c r="B45" s="44"/>
    </row>
    <row r="46" spans="2:2">
      <c r="B46" s="44"/>
    </row>
    <row r="47" spans="2:2">
      <c r="B47" s="44"/>
    </row>
    <row r="48" spans="2:2">
      <c r="B48" s="44"/>
    </row>
    <row r="49" spans="2:2">
      <c r="B49" s="44"/>
    </row>
    <row r="50" spans="2:2">
      <c r="B50" s="44"/>
    </row>
  </sheetData>
  <conditionalFormatting sqref="B2:B58">
    <cfRule type="expression" dxfId="23" priority="1">
      <formula>D2="CA1"</formula>
    </cfRule>
    <cfRule type="expression" dxfId="22" priority="3">
      <formula>D2="CA"</formula>
    </cfRule>
  </conditionalFormatting>
  <hyperlinks>
    <hyperlink ref="Y9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BH67"/>
  <sheetViews>
    <sheetView workbookViewId="0">
      <selection activeCell="A12" sqref="A12"/>
    </sheetView>
  </sheetViews>
  <sheetFormatPr baseColWidth="10" defaultRowHeight="12.75"/>
  <cols>
    <col min="1" max="1" width="22.7109375" style="24" customWidth="1"/>
    <col min="2" max="15" width="6.7109375" customWidth="1"/>
    <col min="16" max="16" width="22.7109375" style="24" customWidth="1"/>
    <col min="17" max="30" width="6.7109375" customWidth="1"/>
    <col min="31" max="31" width="22.7109375" style="24" customWidth="1"/>
    <col min="32" max="45" width="6.7109375" customWidth="1"/>
    <col min="46" max="46" width="22.7109375" style="24" customWidth="1"/>
    <col min="47" max="60" width="6.7109375" customWidth="1"/>
  </cols>
  <sheetData>
    <row r="1" spans="1:60" ht="13.5" customHeight="1"/>
    <row r="2" spans="1:60" ht="12" hidden="1" customHeight="1">
      <c r="A2" s="38"/>
      <c r="B2" s="23"/>
      <c r="C2" s="23"/>
      <c r="P2" s="38"/>
      <c r="AE2" s="38"/>
      <c r="AT2" s="38"/>
    </row>
    <row r="3" spans="1:60" hidden="1">
      <c r="B3" s="19" t="str">
        <f>IF(ISERROR(VLOOKUP(B4,Fer,1,FALSE))=TRUE,IF(NETWORKDAYS(B$4,B$4,Fer)&gt;0,IF(B6="jour",Param!$F$4,Param!$G$4),IF(B6="jour",Param!$H$4,Param!$I$4)),IF(B6="jour",Param!$J$4,Param!$K$4))</f>
        <v>oui</v>
      </c>
      <c r="C3" s="19" t="str">
        <f>IF(ISERROR(VLOOKUP(B4,Fer,1,FALSE))=TRUE,IF(NETWORKDAYS(B$4,B$4,Fer)&gt;0,IF(C6="jour",Param!$F$4,Param!$G$4),IF(C6="jour",Param!$H$4,Param!$I$4)),IF(C6="jour",Param!$J$4,Param!$K$4))</f>
        <v>oui</v>
      </c>
      <c r="D3" s="19" t="str">
        <f>IF(ISERROR(VLOOKUP(D4,Fer,1,FALSE))=TRUE,IF(NETWORKDAYS(D$4,D$4,Fer)&gt;0,IF(D6="jour",Param!$F$4,Param!$G$4),IF(D6="jour",Param!$H$4,Param!$I$4)),IF(D6="jour",Param!$J$4,Param!$K$4))</f>
        <v>oui</v>
      </c>
      <c r="E3" s="19" t="str">
        <f>IF(ISERROR(VLOOKUP(D4,Fer,1,FALSE))=TRUE,IF(NETWORKDAYS(D$4,D$4,Fer)&gt;0,IF(E6="jour",Param!$F$4,Param!$G$4),IF(E6="jour",Param!$H$4,Param!$I$4)),IF(E6="jour",Param!$J$4,Param!$K$4))</f>
        <v>oui</v>
      </c>
      <c r="F3" s="19" t="str">
        <f>IF(ISERROR(VLOOKUP(F4,Fer,1,FALSE))=TRUE,IF(NETWORKDAYS(F$4,F$4,Fer)&gt;0,IF(F6="jour",Param!$F$4,Param!$G$4),IF(F6="jour",Param!$H$4,Param!$I$4)),IF(F6="jour",Param!$J$4,Param!$K$4))</f>
        <v>oui</v>
      </c>
      <c r="G3" s="19" t="str">
        <f>IF(ISERROR(VLOOKUP(F4,Fer,1,FALSE))=TRUE,IF(NETWORKDAYS(F$4,F$4,Fer)&gt;0,IF(G6="jour",Param!$F$4,Param!$G$4),IF(G6="jour",Param!$H$4,Param!$I$4)),IF(G6="jour",Param!$J$4,Param!$K$4))</f>
        <v>oui</v>
      </c>
      <c r="H3" s="19" t="str">
        <f>IF(ISERROR(VLOOKUP(H4,Fer,1,FALSE))=TRUE,IF(NETWORKDAYS(H$4,H$4,Fer)&gt;0,IF(H6="jour",Param!$F$4,Param!$G$4),IF(H6="jour",Param!$H$4,Param!$I$4)),IF(H6="jour",Param!$J$4,Param!$K$4))</f>
        <v>oui</v>
      </c>
      <c r="I3" s="19" t="str">
        <f>IF(ISERROR(VLOOKUP(H4,Fer,1,FALSE))=TRUE,IF(NETWORKDAYS(H$4,H$4,Fer)&gt;0,IF(I6="jour",Param!$F$4,Param!$G$4),IF(I6="jour",Param!$H$4,Param!$I$4)),IF(I6="jour",Param!$J$4,Param!$K$4))</f>
        <v>oui</v>
      </c>
      <c r="J3" s="19" t="str">
        <f>IF(ISERROR(VLOOKUP(J4,Fer,1,FALSE))=TRUE,IF(NETWORKDAYS(J$4,J$4,Fer)&gt;0,IF(J6="jour",Param!$F$4,Param!$G$4),IF(J6="jour",Param!$H$4,Param!$I$4)),IF(J6="jour",Param!$J$4,Param!$K$4))</f>
        <v>oui</v>
      </c>
      <c r="K3" s="19" t="str">
        <f>IF(ISERROR(VLOOKUP(J4,Fer,1,FALSE))=TRUE,IF(NETWORKDAYS(J$4,J$4,Fer)&gt;0,IF(K6="jour",Param!$F$4,Param!$G$4),IF(K6="jour",Param!$H$4,Param!$I$4)),IF(K6="jour",Param!$J$4,Param!$K$4))</f>
        <v>oui</v>
      </c>
      <c r="L3" s="19" t="str">
        <f>IF(ISERROR(VLOOKUP(L4,Fer,1,FALSE))=TRUE,IF(NETWORKDAYS(L$4,L$4,Fer)&gt;0,IF(L6="jour",Param!$F$4,Param!$G$4),IF(L6="jour",Param!$H$4,Param!$I$4)),IF(L6="jour",Param!$J$4,Param!$K$4))</f>
        <v>oui</v>
      </c>
      <c r="M3" s="19" t="str">
        <f>IF(ISERROR(VLOOKUP(L4,Fer,1,FALSE))=TRUE,IF(NETWORKDAYS(L$4,L$4,Fer)&gt;0,IF(M6="jour",Param!$F$4,Param!$G$4),IF(M6="jour",Param!$H$4,Param!$I$4)),IF(M6="jour",Param!$J$4,Param!$K$4))</f>
        <v>oui</v>
      </c>
      <c r="N3" s="19" t="str">
        <f>IF(ISERROR(VLOOKUP(N4,Fer,1,FALSE))=TRUE,IF(NETWORKDAYS(N$4,N$4,Fer)&gt;0,IF(N6="jour",Param!$F$4,Param!$G$4),IF(N6="jour",Param!$H$4,Param!$I$4)),IF(N6="jour",Param!$J$4,Param!$K$4))</f>
        <v>oui</v>
      </c>
      <c r="O3" s="19" t="str">
        <f>IF(ISERROR(VLOOKUP(N4,Fer,1,FALSE))=TRUE,IF(NETWORKDAYS(N$4,N$4,Fer)&gt;0,IF(O6="jour",Param!$F$4,Param!$G$4),IF(O6="jour",Param!$H$4,Param!$I$4)),IF(O6="jour",Param!$J$4,Param!$K$4))</f>
        <v>oui</v>
      </c>
      <c r="Q3" s="19" t="str">
        <f>IF(ISERROR(VLOOKUP(Q4,Fer,1,FALSE))=TRUE,IF(NETWORKDAYS(Q$4,Q$4,Fer)&gt;0,IF(Q6="jour",Param!$F$4,Param!$G$4),IF(Q6="jour",Param!$H$4,Param!$I$4)),IF(Q6="jour",Param!$J$4,Param!$K$4))</f>
        <v>oui</v>
      </c>
      <c r="R3" s="19" t="str">
        <f>IF(ISERROR(VLOOKUP(Q4,Fer,1,FALSE))=TRUE,IF(NETWORKDAYS(Q$4,Q$4,Fer)&gt;0,IF(R6="jour",Param!$F$4,Param!$G$4),IF(R6="jour",Param!$H$4,Param!$I$4)),IF(R6="jour",Param!$J$4,Param!$K$4))</f>
        <v>oui</v>
      </c>
      <c r="S3" s="19" t="str">
        <f>IF(ISERROR(VLOOKUP(S4,Fer,1,FALSE))=TRUE,IF(NETWORKDAYS(S$4,S$4,Fer)&gt;0,IF(S6="jour",Param!$F$4,Param!$G$4),IF(S6="jour",Param!$H$4,Param!$I$4)),IF(S6="jour",Param!$J$4,Param!$K$4))</f>
        <v>oui</v>
      </c>
      <c r="T3" s="19" t="str">
        <f>IF(ISERROR(VLOOKUP(S4,Fer,1,FALSE))=TRUE,IF(NETWORKDAYS(S$4,S$4,Fer)&gt;0,IF(T6="jour",Param!$F$4,Param!$G$4),IF(T6="jour",Param!$H$4,Param!$I$4)),IF(T6="jour",Param!$J$4,Param!$K$4))</f>
        <v>oui</v>
      </c>
      <c r="U3" s="19" t="str">
        <f>IF(ISERROR(VLOOKUP(U4,Fer,1,FALSE))=TRUE,IF(NETWORKDAYS(U$4,U$4,Fer)&gt;0,IF(U6="jour",Param!$F$4,Param!$G$4),IF(U6="jour",Param!$H$4,Param!$I$4)),IF(U6="jour",Param!$J$4,Param!$K$4))</f>
        <v>oui</v>
      </c>
      <c r="V3" s="19" t="str">
        <f>IF(ISERROR(VLOOKUP(U4,Fer,1,FALSE))=TRUE,IF(NETWORKDAYS(U$4,U$4,Fer)&gt;0,IF(V6="jour",Param!$F$4,Param!$G$4),IF(V6="jour",Param!$H$4,Param!$I$4)),IF(V6="jour",Param!$J$4,Param!$K$4))</f>
        <v>oui</v>
      </c>
      <c r="W3" s="19" t="str">
        <f>IF(ISERROR(VLOOKUP(W4,Fer,1,FALSE))=TRUE,IF(NETWORKDAYS(W$4,W$4,Fer)&gt;0,IF(W6="jour",Param!$F$4,Param!$G$4),IF(W6="jour",Param!$H$4,Param!$I$4)),IF(W6="jour",Param!$J$4,Param!$K$4))</f>
        <v>oui</v>
      </c>
      <c r="X3" s="19" t="str">
        <f>IF(ISERROR(VLOOKUP(W4,Fer,1,FALSE))=TRUE,IF(NETWORKDAYS(W$4,W$4,Fer)&gt;0,IF(X6="jour",Param!$F$4,Param!$G$4),IF(X6="jour",Param!$H$4,Param!$I$4)),IF(X6="jour",Param!$J$4,Param!$K$4))</f>
        <v>oui</v>
      </c>
      <c r="Y3" s="19" t="str">
        <f>IF(ISERROR(VLOOKUP(Y4,Fer,1,FALSE))=TRUE,IF(NETWORKDAYS(Y$4,Y$4,Fer)&gt;0,IF(Y6="jour",Param!$F$4,Param!$G$4),IF(Y6="jour",Param!$H$4,Param!$I$4)),IF(Y6="jour",Param!$J$4,Param!$K$4))</f>
        <v>oui</v>
      </c>
      <c r="Z3" s="19" t="str">
        <f>IF(ISERROR(VLOOKUP(Y4,Fer,1,FALSE))=TRUE,IF(NETWORKDAYS(Y$4,Y$4,Fer)&gt;0,IF(Z6="jour",Param!$F$4,Param!$G$4),IF(Z6="jour",Param!$H$4,Param!$I$4)),IF(Z6="jour",Param!$J$4,Param!$K$4))</f>
        <v>oui</v>
      </c>
      <c r="AA3" s="19" t="str">
        <f>IF(ISERROR(VLOOKUP(AA4,Fer,1,FALSE))=TRUE,IF(NETWORKDAYS(AA$4,AA$4,Fer)&gt;0,IF(AA6="jour",Param!$F$4,Param!$G$4),IF(AA6="jour",Param!$H$4,Param!$I$4)),IF(AA6="jour",Param!$J$4,Param!$K$4))</f>
        <v>oui</v>
      </c>
      <c r="AB3" s="19" t="str">
        <f>IF(ISERROR(VLOOKUP(AA4,Fer,1,FALSE))=TRUE,IF(NETWORKDAYS(AA$4,AA$4,Fer)&gt;0,IF(AB6="jour",Param!$F$4,Param!$G$4),IF(AB6="jour",Param!$H$4,Param!$I$4)),IF(AB6="jour",Param!$J$4,Param!$K$4))</f>
        <v>oui</v>
      </c>
      <c r="AC3" s="19" t="str">
        <f>IF(ISERROR(VLOOKUP(AC4,Fer,1,FALSE))=TRUE,IF(NETWORKDAYS(AC$4,AC$4,Fer)&gt;0,IF(AC6="jour",Param!$F$4,Param!$G$4),IF(AC6="jour",Param!$H$4,Param!$I$4)),IF(AC6="jour",Param!$J$4,Param!$K$4))</f>
        <v>oui</v>
      </c>
      <c r="AD3" s="19" t="str">
        <f>IF(ISERROR(VLOOKUP(AC4,Fer,1,FALSE))=TRUE,IF(NETWORKDAYS(AC$4,AC$4,Fer)&gt;0,IF(AD6="jour",Param!$F$4,Param!$G$4),IF(AD6="jour",Param!$H$4,Param!$I$4)),IF(AD6="jour",Param!$J$4,Param!$K$4))</f>
        <v>oui</v>
      </c>
      <c r="AF3" s="19" t="str">
        <f>IF(ISERROR(VLOOKUP(AF4,Fer,1,FALSE))=TRUE,IF(NETWORKDAYS(AF$4,AF$4,Fer)&gt;0,IF(AF6="jour",Param!$F$4,Param!$G$4),IF(AF6="jour",Param!$H$4,Param!$I$4)),IF(AF6="jour",Param!$J$4,Param!$K$4))</f>
        <v>oui</v>
      </c>
      <c r="AG3" s="19" t="str">
        <f>IF(ISERROR(VLOOKUP(AF4,Fer,1,FALSE))=TRUE,IF(NETWORKDAYS(AF$4,AF$4,Fer)&gt;0,IF(AG6="jour",Param!$F$4,Param!$G$4),IF(AG6="jour",Param!$H$4,Param!$I$4)),IF(AG6="jour",Param!$J$4,Param!$K$4))</f>
        <v>oui</v>
      </c>
      <c r="AH3" s="19" t="str">
        <f>IF(ISERROR(VLOOKUP(AH4,Fer,1,FALSE))=TRUE,IF(NETWORKDAYS(AH$4,AH$4,Fer)&gt;0,IF(AH6="jour",Param!$F$4,Param!$G$4),IF(AH6="jour",Param!$H$4,Param!$I$4)),IF(AH6="jour",Param!$J$4,Param!$K$4))</f>
        <v>oui</v>
      </c>
      <c r="AI3" s="19" t="str">
        <f>IF(ISERROR(VLOOKUP(AH4,Fer,1,FALSE))=TRUE,IF(NETWORKDAYS(AH$4,AH$4,Fer)&gt;0,IF(AI6="jour",Param!$F$4,Param!$G$4),IF(AI6="jour",Param!$H$4,Param!$I$4)),IF(AI6="jour",Param!$J$4,Param!$K$4))</f>
        <v>oui</v>
      </c>
      <c r="AJ3" s="19" t="str">
        <f>IF(ISERROR(VLOOKUP(AJ4,Fer,1,FALSE))=TRUE,IF(NETWORKDAYS(AJ$4,AJ$4,Fer)&gt;0,IF(AJ6="jour",Param!$F$4,Param!$G$4),IF(AJ6="jour",Param!$H$4,Param!$I$4)),IF(AJ6="jour",Param!$J$4,Param!$K$4))</f>
        <v>oui</v>
      </c>
      <c r="AK3" s="19" t="str">
        <f>IF(ISERROR(VLOOKUP(AJ4,Fer,1,FALSE))=TRUE,IF(NETWORKDAYS(AJ$4,AJ$4,Fer)&gt;0,IF(AK6="jour",Param!$F$4,Param!$G$4),IF(AK6="jour",Param!$H$4,Param!$I$4)),IF(AK6="jour",Param!$J$4,Param!$K$4))</f>
        <v>oui</v>
      </c>
      <c r="AL3" s="19" t="str">
        <f>IF(ISERROR(VLOOKUP(AL4,Fer,1,FALSE))=TRUE,IF(NETWORKDAYS(AL$4,AL$4,Fer)&gt;0,IF(AL6="jour",Param!$F$4,Param!$G$4),IF(AL6="jour",Param!$H$4,Param!$I$4)),IF(AL6="jour",Param!$J$4,Param!$K$4))</f>
        <v>oui</v>
      </c>
      <c r="AM3" s="19" t="str">
        <f>IF(ISERROR(VLOOKUP(AL4,Fer,1,FALSE))=TRUE,IF(NETWORKDAYS(AL$4,AL$4,Fer)&gt;0,IF(AM6="jour",Param!$F$4,Param!$G$4),IF(AM6="jour",Param!$H$4,Param!$I$4)),IF(AM6="jour",Param!$J$4,Param!$K$4))</f>
        <v>oui</v>
      </c>
      <c r="AN3" s="19" t="str">
        <f>IF(ISERROR(VLOOKUP(AN4,Fer,1,FALSE))=TRUE,IF(NETWORKDAYS(AN$4,AN$4,Fer)&gt;0,IF(AN6="jour",Param!$F$4,Param!$G$4),IF(AN6="jour",Param!$H$4,Param!$I$4)),IF(AN6="jour",Param!$J$4,Param!$K$4))</f>
        <v>oui</v>
      </c>
      <c r="AO3" s="19" t="str">
        <f>IF(ISERROR(VLOOKUP(AN4,Fer,1,FALSE))=TRUE,IF(NETWORKDAYS(AN$4,AN$4,Fer)&gt;0,IF(AO6="jour",Param!$F$4,Param!$G$4),IF(AO6="jour",Param!$H$4,Param!$I$4)),IF(AO6="jour",Param!$J$4,Param!$K$4))</f>
        <v>oui</v>
      </c>
      <c r="AP3" s="19" t="str">
        <f>IF(ISERROR(VLOOKUP(AP4,Fer,1,FALSE))=TRUE,IF(NETWORKDAYS(AP$4,AP$4,Fer)&gt;0,IF(AP6="jour",Param!$F$4,Param!$G$4),IF(AP6="jour",Param!$H$4,Param!$I$4)),IF(AP6="jour",Param!$J$4,Param!$K$4))</f>
        <v>oui</v>
      </c>
      <c r="AQ3" s="19" t="str">
        <f>IF(ISERROR(VLOOKUP(AP4,Fer,1,FALSE))=TRUE,IF(NETWORKDAYS(AP$4,AP$4,Fer)&gt;0,IF(AQ6="jour",Param!$F$4,Param!$G$4),IF(AQ6="jour",Param!$H$4,Param!$I$4)),IF(AQ6="jour",Param!$J$4,Param!$K$4))</f>
        <v>oui</v>
      </c>
      <c r="AR3" s="19" t="str">
        <f>IF(ISERROR(VLOOKUP(AR4,Fer,1,FALSE))=TRUE,IF(NETWORKDAYS(AR$4,AR$4,Fer)&gt;0,IF(AR6="jour",Param!$F$4,Param!$G$4),IF(AR6="jour",Param!$H$4,Param!$I$4)),IF(AR6="jour",Param!$J$4,Param!$K$4))</f>
        <v>oui</v>
      </c>
      <c r="AS3" s="19" t="str">
        <f>IF(ISERROR(VLOOKUP(AR4,Fer,1,FALSE))=TRUE,IF(NETWORKDAYS(AR$4,AR$4,Fer)&gt;0,IF(AS6="jour",Param!$F$4,Param!$G$4),IF(AS6="jour",Param!$H$4,Param!$I$4)),IF(AS6="jour",Param!$J$4,Param!$K$4))</f>
        <v>oui</v>
      </c>
      <c r="AU3" s="19" t="str">
        <f>IF(ISERROR(VLOOKUP(AU4,Fer,1,FALSE))=TRUE,IF(NETWORKDAYS(AU$4,AU$4,Fer)&gt;0,IF(AU6="jour",Param!$F$4,Param!$G$4),IF(AU6="jour",Param!$H$4,Param!$I$4)),IF(AU6="jour",Param!$J$4,Param!$K$4))</f>
        <v>oui</v>
      </c>
      <c r="AV3" s="19" t="str">
        <f>IF(ISERROR(VLOOKUP(AU4,Fer,1,FALSE))=TRUE,IF(NETWORKDAYS(AU$4,AU$4,Fer)&gt;0,IF(AV6="jour",Param!$F$4,Param!$G$4),IF(AV6="jour",Param!$H$4,Param!$I$4)),IF(AV6="jour",Param!$J$4,Param!$K$4))</f>
        <v>oui</v>
      </c>
      <c r="AW3" s="19" t="str">
        <f>IF(ISERROR(VLOOKUP(AW4,Fer,1,FALSE))=TRUE,IF(NETWORKDAYS(AW$4,AW$4,Fer)&gt;0,IF(AW6="jour",Param!$F$4,Param!$G$4),IF(AW6="jour",Param!$H$4,Param!$I$4)),IF(AW6="jour",Param!$J$4,Param!$K$4))</f>
        <v>oui</v>
      </c>
      <c r="AX3" s="19" t="str">
        <f>IF(ISERROR(VLOOKUP(AW4,Fer,1,FALSE))=TRUE,IF(NETWORKDAYS(AW$4,AW$4,Fer)&gt;0,IF(AX6="jour",Param!$F$4,Param!$G$4),IF(AX6="jour",Param!$H$4,Param!$I$4)),IF(AX6="jour",Param!$J$4,Param!$K$4))</f>
        <v>oui</v>
      </c>
      <c r="AY3" s="19" t="str">
        <f>IF(ISERROR(VLOOKUP(AY4,Fer,1,FALSE))=TRUE,IF(NETWORKDAYS(AY$4,AY$4,Fer)&gt;0,IF(AY6="jour",Param!$F$4,Param!$G$4),IF(AY6="jour",Param!$H$4,Param!$I$4)),IF(AY6="jour",Param!$J$4,Param!$K$4))</f>
        <v>oui</v>
      </c>
      <c r="AZ3" s="19" t="str">
        <f>IF(ISERROR(VLOOKUP(AY4,Fer,1,FALSE))=TRUE,IF(NETWORKDAYS(AY$4,AY$4,Fer)&gt;0,IF(AZ6="jour",Param!$F$4,Param!$G$4),IF(AZ6="jour",Param!$H$4,Param!$I$4)),IF(AZ6="jour",Param!$J$4,Param!$K$4))</f>
        <v>oui</v>
      </c>
      <c r="BA3" s="19" t="str">
        <f>IF(ISERROR(VLOOKUP(BA4,Fer,1,FALSE))=TRUE,IF(NETWORKDAYS(BA$4,BA$4,Fer)&gt;0,IF(BA6="jour",Param!$F$4,Param!$G$4),IF(BA6="jour",Param!$H$4,Param!$I$4)),IF(BA6="jour",Param!$J$4,Param!$K$4))</f>
        <v>oui</v>
      </c>
      <c r="BB3" s="19" t="str">
        <f>IF(ISERROR(VLOOKUP(BA4,Fer,1,FALSE))=TRUE,IF(NETWORKDAYS(BA$4,BA$4,Fer)&gt;0,IF(BB6="jour",Param!$F$4,Param!$G$4),IF(BB6="jour",Param!$H$4,Param!$I$4)),IF(BB6="jour",Param!$J$4,Param!$K$4))</f>
        <v>oui</v>
      </c>
      <c r="BC3" s="19" t="str">
        <f>IF(ISERROR(VLOOKUP(BC4,Fer,1,FALSE))=TRUE,IF(NETWORKDAYS(BC$4,BC$4,Fer)&gt;0,IF(BC6="jour",Param!$F$4,Param!$G$4),IF(BC6="jour",Param!$H$4,Param!$I$4)),IF(BC6="jour",Param!$J$4,Param!$K$4))</f>
        <v>oui</v>
      </c>
      <c r="BD3" s="19" t="str">
        <f>IF(ISERROR(VLOOKUP(BC4,Fer,1,FALSE))=TRUE,IF(NETWORKDAYS(BC$4,BC$4,Fer)&gt;0,IF(BD6="jour",Param!$F$4,Param!$G$4),IF(BD6="jour",Param!$H$4,Param!$I$4)),IF(BD6="jour",Param!$J$4,Param!$K$4))</f>
        <v>oui</v>
      </c>
      <c r="BE3" s="19" t="str">
        <f>IF(ISERROR(VLOOKUP(BE4,Fer,1,FALSE))=TRUE,IF(NETWORKDAYS(BE$4,BE$4,Fer)&gt;0,IF(BE6="jour",Param!$F$4,Param!$G$4),IF(BE6="jour",Param!$H$4,Param!$I$4)),IF(BE6="jour",Param!$J$4,Param!$K$4))</f>
        <v>oui</v>
      </c>
      <c r="BF3" s="19" t="str">
        <f>IF(ISERROR(VLOOKUP(BE4,Fer,1,FALSE))=TRUE,IF(NETWORKDAYS(BE$4,BE$4,Fer)&gt;0,IF(BF6="jour",Param!$F$4,Param!$G$4),IF(BF6="jour",Param!$H$4,Param!$I$4)),IF(BF6="jour",Param!$J$4,Param!$K$4))</f>
        <v>oui</v>
      </c>
      <c r="BG3" s="19" t="str">
        <f>IF(ISERROR(VLOOKUP(BG4,Fer,1,FALSE))=TRUE,IF(NETWORKDAYS(BG$4,BG$4,Fer)&gt;0,IF(BG6="jour",Param!$F$4,Param!$G$4),IF(BG6="jour",Param!$H$4,Param!$I$4)),IF(BG6="jour",Param!$J$4,Param!$K$4))</f>
        <v>oui</v>
      </c>
      <c r="BH3" s="19" t="str">
        <f>IF(ISERROR(VLOOKUP(BG4,Fer,1,FALSE))=TRUE,IF(NETWORKDAYS(BG$4,BG$4,Fer)&gt;0,IF(BH6="jour",Param!$F$4,Param!$G$4),IF(BH6="jour",Param!$H$4,Param!$I$4)),IF(BH6="jour",Param!$J$4,Param!$K$4))</f>
        <v>oui</v>
      </c>
    </row>
    <row r="4" spans="1:60" ht="18">
      <c r="A4" s="43">
        <v>41754</v>
      </c>
      <c r="B4" s="73">
        <f>A4</f>
        <v>41754</v>
      </c>
      <c r="C4" s="74"/>
      <c r="D4" s="72">
        <f>B4+1</f>
        <v>41755</v>
      </c>
      <c r="E4" s="72"/>
      <c r="F4" s="72">
        <f>D4+1</f>
        <v>41756</v>
      </c>
      <c r="G4" s="72"/>
      <c r="H4" s="72">
        <f t="shared" ref="H4" si="0">F4+1</f>
        <v>41757</v>
      </c>
      <c r="I4" s="72"/>
      <c r="J4" s="72">
        <f t="shared" ref="J4" si="1">H4+1</f>
        <v>41758</v>
      </c>
      <c r="K4" s="72"/>
      <c r="L4" s="72">
        <f t="shared" ref="L4" si="2">J4+1</f>
        <v>41759</v>
      </c>
      <c r="M4" s="72"/>
      <c r="N4" s="72">
        <f t="shared" ref="N4" si="3">L4+1</f>
        <v>41760</v>
      </c>
      <c r="O4" s="72"/>
      <c r="P4" s="42">
        <f>Q4</f>
        <v>41761</v>
      </c>
      <c r="Q4" s="72">
        <f>N4+1</f>
        <v>41761</v>
      </c>
      <c r="R4" s="72"/>
      <c r="S4" s="72">
        <f>Q4+1</f>
        <v>41762</v>
      </c>
      <c r="T4" s="72"/>
      <c r="U4" s="72">
        <f t="shared" ref="U4" si="4">S4+1</f>
        <v>41763</v>
      </c>
      <c r="V4" s="72"/>
      <c r="W4" s="72">
        <f t="shared" ref="W4" si="5">U4+1</f>
        <v>41764</v>
      </c>
      <c r="X4" s="72"/>
      <c r="Y4" s="72">
        <f t="shared" ref="Y4" si="6">W4+1</f>
        <v>41765</v>
      </c>
      <c r="Z4" s="72"/>
      <c r="AA4" s="72">
        <f t="shared" ref="AA4" si="7">Y4+1</f>
        <v>41766</v>
      </c>
      <c r="AB4" s="72"/>
      <c r="AC4" s="72">
        <f>AA4+1</f>
        <v>41767</v>
      </c>
      <c r="AD4" s="72"/>
      <c r="AE4" s="42">
        <f>AF4</f>
        <v>41768</v>
      </c>
      <c r="AF4" s="72">
        <f>AC4+1</f>
        <v>41768</v>
      </c>
      <c r="AG4" s="72"/>
      <c r="AH4" s="72">
        <f>AF4+1</f>
        <v>41769</v>
      </c>
      <c r="AI4" s="72"/>
      <c r="AJ4" s="72">
        <f>AH4+1</f>
        <v>41770</v>
      </c>
      <c r="AK4" s="72"/>
      <c r="AL4" s="72">
        <f>AJ4+1</f>
        <v>41771</v>
      </c>
      <c r="AM4" s="72"/>
      <c r="AN4" s="72">
        <f>AL4+1</f>
        <v>41772</v>
      </c>
      <c r="AO4" s="72"/>
      <c r="AP4" s="72">
        <f>AN4+1</f>
        <v>41773</v>
      </c>
      <c r="AQ4" s="72"/>
      <c r="AR4" s="72">
        <f>AP4+1</f>
        <v>41774</v>
      </c>
      <c r="AS4" s="72"/>
      <c r="AT4" s="42">
        <f>AU4</f>
        <v>41775</v>
      </c>
      <c r="AU4" s="72">
        <f>AR4+1</f>
        <v>41775</v>
      </c>
      <c r="AV4" s="72"/>
      <c r="AW4" s="72">
        <f>AU4+1</f>
        <v>41776</v>
      </c>
      <c r="AX4" s="72"/>
      <c r="AY4" s="72">
        <f>AW4+1</f>
        <v>41777</v>
      </c>
      <c r="AZ4" s="72"/>
      <c r="BA4" s="72">
        <f>AY4+1</f>
        <v>41778</v>
      </c>
      <c r="BB4" s="72"/>
      <c r="BC4" s="72">
        <f>BA4+1</f>
        <v>41779</v>
      </c>
      <c r="BD4" s="72"/>
      <c r="BE4" s="72">
        <f>BC4+1</f>
        <v>41780</v>
      </c>
      <c r="BF4" s="72"/>
      <c r="BG4" s="72">
        <f>BE4+1</f>
        <v>41781</v>
      </c>
      <c r="BH4" s="72"/>
    </row>
    <row r="5" spans="1:60" hidden="1">
      <c r="A5" s="33"/>
      <c r="B5" s="34">
        <f>B4</f>
        <v>41754</v>
      </c>
      <c r="C5" s="35">
        <f>B4</f>
        <v>41754</v>
      </c>
      <c r="D5" s="36">
        <f>D4</f>
        <v>41755</v>
      </c>
      <c r="E5" s="36">
        <f>D4</f>
        <v>41755</v>
      </c>
      <c r="F5" s="36">
        <f>F4</f>
        <v>41756</v>
      </c>
      <c r="G5" s="36">
        <f>F4</f>
        <v>41756</v>
      </c>
      <c r="H5" s="36">
        <f>H4</f>
        <v>41757</v>
      </c>
      <c r="I5" s="36">
        <f>H4</f>
        <v>41757</v>
      </c>
      <c r="J5" s="36">
        <f>J4</f>
        <v>41758</v>
      </c>
      <c r="K5" s="36">
        <f>J4</f>
        <v>41758</v>
      </c>
      <c r="L5" s="36">
        <f>L4</f>
        <v>41759</v>
      </c>
      <c r="M5" s="36">
        <f>L4</f>
        <v>41759</v>
      </c>
      <c r="N5" s="36">
        <f>N4</f>
        <v>41760</v>
      </c>
      <c r="O5" s="36">
        <f>N4</f>
        <v>41760</v>
      </c>
      <c r="P5" s="33"/>
      <c r="Q5" s="36">
        <f t="shared" ref="Q5" si="8">Q4</f>
        <v>41761</v>
      </c>
      <c r="R5" s="36">
        <f t="shared" ref="R5" si="9">Q4</f>
        <v>41761</v>
      </c>
      <c r="S5" s="36">
        <f t="shared" ref="S5" si="10">S4</f>
        <v>41762</v>
      </c>
      <c r="T5" s="36">
        <f t="shared" ref="T5:BH5" si="11">S4</f>
        <v>41762</v>
      </c>
      <c r="U5" s="36">
        <f t="shared" ref="U5" si="12">U4</f>
        <v>41763</v>
      </c>
      <c r="V5" s="36">
        <f t="shared" si="11"/>
        <v>41763</v>
      </c>
      <c r="W5" s="36">
        <f t="shared" ref="W5" si="13">W4</f>
        <v>41764</v>
      </c>
      <c r="X5" s="36">
        <f t="shared" si="11"/>
        <v>41764</v>
      </c>
      <c r="Y5" s="36">
        <f t="shared" ref="Y5" si="14">Y4</f>
        <v>41765</v>
      </c>
      <c r="Z5" s="36">
        <f t="shared" si="11"/>
        <v>41765</v>
      </c>
      <c r="AA5" s="36">
        <f t="shared" ref="AA5" si="15">AA4</f>
        <v>41766</v>
      </c>
      <c r="AB5" s="36">
        <f t="shared" si="11"/>
        <v>41766</v>
      </c>
      <c r="AC5" s="36">
        <f>AC4</f>
        <v>41767</v>
      </c>
      <c r="AD5" s="36">
        <f>AC4</f>
        <v>41767</v>
      </c>
      <c r="AE5" s="33"/>
      <c r="AF5" s="36">
        <f t="shared" ref="AF5" si="16">AF4</f>
        <v>41768</v>
      </c>
      <c r="AG5" s="36">
        <f t="shared" si="11"/>
        <v>41768</v>
      </c>
      <c r="AH5" s="36">
        <f>AH4</f>
        <v>41769</v>
      </c>
      <c r="AI5" s="36">
        <f t="shared" si="11"/>
        <v>41769</v>
      </c>
      <c r="AJ5" s="36">
        <f>AJ4</f>
        <v>41770</v>
      </c>
      <c r="AK5" s="36">
        <f>AJ4</f>
        <v>41770</v>
      </c>
      <c r="AL5" s="36">
        <f t="shared" ref="AL5" si="17">AL4</f>
        <v>41771</v>
      </c>
      <c r="AM5" s="36">
        <f t="shared" si="11"/>
        <v>41771</v>
      </c>
      <c r="AN5" s="36">
        <f t="shared" ref="AN5" si="18">AN4</f>
        <v>41772</v>
      </c>
      <c r="AO5" s="36">
        <f t="shared" si="11"/>
        <v>41772</v>
      </c>
      <c r="AP5" s="36">
        <f t="shared" ref="AP5" si="19">AP4</f>
        <v>41773</v>
      </c>
      <c r="AQ5" s="36">
        <f t="shared" si="11"/>
        <v>41773</v>
      </c>
      <c r="AR5" s="36">
        <f t="shared" ref="AR5" si="20">AR4</f>
        <v>41774</v>
      </c>
      <c r="AS5" s="36">
        <f t="shared" si="11"/>
        <v>41774</v>
      </c>
      <c r="AT5" s="33"/>
      <c r="AU5" s="36">
        <f t="shared" ref="AU5" si="21">AU4</f>
        <v>41775</v>
      </c>
      <c r="AV5" s="36">
        <f t="shared" si="11"/>
        <v>41775</v>
      </c>
      <c r="AW5" s="36">
        <f t="shared" ref="AW5" si="22">AW4</f>
        <v>41776</v>
      </c>
      <c r="AX5" s="36">
        <f t="shared" si="11"/>
        <v>41776</v>
      </c>
      <c r="AY5" s="36">
        <f t="shared" ref="AY5" si="23">AY4</f>
        <v>41777</v>
      </c>
      <c r="AZ5" s="36">
        <f t="shared" si="11"/>
        <v>41777</v>
      </c>
      <c r="BA5" s="36">
        <f t="shared" ref="BA5" si="24">BA4</f>
        <v>41778</v>
      </c>
      <c r="BB5" s="36">
        <f t="shared" si="11"/>
        <v>41778</v>
      </c>
      <c r="BC5" s="36">
        <f t="shared" ref="BC5" si="25">BC4</f>
        <v>41779</v>
      </c>
      <c r="BD5" s="36">
        <f t="shared" si="11"/>
        <v>41779</v>
      </c>
      <c r="BE5" s="36">
        <f t="shared" ref="BE5" si="26">BE4</f>
        <v>41780</v>
      </c>
      <c r="BF5" s="36">
        <f t="shared" si="11"/>
        <v>41780</v>
      </c>
      <c r="BG5" s="36">
        <f t="shared" ref="BG5" si="27">BG4</f>
        <v>41781</v>
      </c>
      <c r="BH5" s="36">
        <f t="shared" si="11"/>
        <v>41781</v>
      </c>
    </row>
    <row r="6" spans="1:60" ht="12" customHeight="1">
      <c r="A6" s="39" t="s">
        <v>82</v>
      </c>
      <c r="B6" s="37" t="s">
        <v>0</v>
      </c>
      <c r="C6" s="37" t="s">
        <v>1</v>
      </c>
      <c r="D6" s="37" t="s">
        <v>0</v>
      </c>
      <c r="E6" s="37" t="s">
        <v>1</v>
      </c>
      <c r="F6" s="37" t="s">
        <v>0</v>
      </c>
      <c r="G6" s="37" t="s">
        <v>1</v>
      </c>
      <c r="H6" s="37" t="s">
        <v>0</v>
      </c>
      <c r="I6" s="37" t="s">
        <v>1</v>
      </c>
      <c r="J6" s="37" t="s">
        <v>0</v>
      </c>
      <c r="K6" s="37" t="s">
        <v>1</v>
      </c>
      <c r="L6" s="37" t="s">
        <v>0</v>
      </c>
      <c r="M6" s="37" t="s">
        <v>1</v>
      </c>
      <c r="N6" s="37" t="s">
        <v>0</v>
      </c>
      <c r="O6" s="37" t="s">
        <v>1</v>
      </c>
      <c r="P6" s="39" t="s">
        <v>84</v>
      </c>
      <c r="Q6" s="37" t="s">
        <v>0</v>
      </c>
      <c r="R6" s="37" t="s">
        <v>1</v>
      </c>
      <c r="S6" s="37" t="s">
        <v>0</v>
      </c>
      <c r="T6" s="37" t="s">
        <v>1</v>
      </c>
      <c r="U6" s="37" t="s">
        <v>0</v>
      </c>
      <c r="V6" s="37" t="s">
        <v>1</v>
      </c>
      <c r="W6" s="37" t="s">
        <v>0</v>
      </c>
      <c r="X6" s="37" t="s">
        <v>1</v>
      </c>
      <c r="Y6" s="37" t="s">
        <v>0</v>
      </c>
      <c r="Z6" s="37" t="s">
        <v>1</v>
      </c>
      <c r="AA6" s="37" t="s">
        <v>0</v>
      </c>
      <c r="AB6" s="37" t="s">
        <v>1</v>
      </c>
      <c r="AC6" s="37" t="s">
        <v>0</v>
      </c>
      <c r="AD6" s="37" t="s">
        <v>1</v>
      </c>
      <c r="AE6" s="39" t="s">
        <v>85</v>
      </c>
      <c r="AF6" s="37" t="s">
        <v>0</v>
      </c>
      <c r="AG6" s="37" t="s">
        <v>1</v>
      </c>
      <c r="AH6" s="37" t="s">
        <v>0</v>
      </c>
      <c r="AI6" s="37" t="s">
        <v>1</v>
      </c>
      <c r="AJ6" s="37" t="s">
        <v>0</v>
      </c>
      <c r="AK6" s="37" t="s">
        <v>1</v>
      </c>
      <c r="AL6" s="37" t="s">
        <v>0</v>
      </c>
      <c r="AM6" s="37" t="s">
        <v>1</v>
      </c>
      <c r="AN6" s="37" t="s">
        <v>0</v>
      </c>
      <c r="AO6" s="37" t="s">
        <v>1</v>
      </c>
      <c r="AP6" s="37" t="s">
        <v>0</v>
      </c>
      <c r="AQ6" s="37" t="s">
        <v>1</v>
      </c>
      <c r="AR6" s="37" t="s">
        <v>0</v>
      </c>
      <c r="AS6" s="37" t="s">
        <v>1</v>
      </c>
      <c r="AT6" s="39" t="s">
        <v>86</v>
      </c>
      <c r="AU6" s="37" t="s">
        <v>0</v>
      </c>
      <c r="AV6" s="37" t="s">
        <v>1</v>
      </c>
      <c r="AW6" s="37" t="s">
        <v>0</v>
      </c>
      <c r="AX6" s="37" t="s">
        <v>1</v>
      </c>
      <c r="AY6" s="37" t="s">
        <v>0</v>
      </c>
      <c r="AZ6" s="37" t="s">
        <v>1</v>
      </c>
      <c r="BA6" s="37" t="s">
        <v>0</v>
      </c>
      <c r="BB6" s="37" t="s">
        <v>1</v>
      </c>
      <c r="BC6" s="37" t="s">
        <v>0</v>
      </c>
      <c r="BD6" s="37" t="s">
        <v>1</v>
      </c>
      <c r="BE6" s="37" t="s">
        <v>0</v>
      </c>
      <c r="BF6" s="37" t="s">
        <v>1</v>
      </c>
      <c r="BG6" s="37" t="s">
        <v>0</v>
      </c>
      <c r="BH6" s="37" t="s">
        <v>1</v>
      </c>
    </row>
    <row r="7" spans="1:60" ht="15" customHeight="1">
      <c r="A7" s="54" t="s">
        <v>47</v>
      </c>
      <c r="B7" s="20"/>
      <c r="C7" s="27" t="s">
        <v>96</v>
      </c>
      <c r="D7" s="27"/>
      <c r="E7" s="27"/>
      <c r="F7" s="27"/>
      <c r="G7" s="27"/>
      <c r="H7" s="27"/>
      <c r="I7" s="27" t="s">
        <v>96</v>
      </c>
      <c r="J7" s="27"/>
      <c r="K7" s="27"/>
      <c r="L7" s="27"/>
      <c r="M7" s="27" t="s">
        <v>96</v>
      </c>
      <c r="N7" s="27"/>
      <c r="O7" s="27" t="s">
        <v>96</v>
      </c>
      <c r="P7" s="26" t="s">
        <v>47</v>
      </c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6" t="s">
        <v>47</v>
      </c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6" t="s">
        <v>47</v>
      </c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</row>
    <row r="8" spans="1:60" ht="15" customHeight="1">
      <c r="A8" s="54" t="s">
        <v>48</v>
      </c>
      <c r="B8" s="20"/>
      <c r="C8" s="27" t="s">
        <v>100</v>
      </c>
      <c r="D8" s="27" t="s">
        <v>96</v>
      </c>
      <c r="E8" s="27" t="s">
        <v>96</v>
      </c>
      <c r="F8" s="27"/>
      <c r="G8" s="27" t="s">
        <v>96</v>
      </c>
      <c r="H8" s="27"/>
      <c r="I8" s="27" t="s">
        <v>100</v>
      </c>
      <c r="J8" s="27"/>
      <c r="K8" s="27" t="s">
        <v>96</v>
      </c>
      <c r="L8" s="27"/>
      <c r="M8" s="27" t="s">
        <v>96</v>
      </c>
      <c r="N8" s="27"/>
      <c r="O8" s="27" t="s">
        <v>96</v>
      </c>
      <c r="P8" s="26" t="s">
        <v>48</v>
      </c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6" t="s">
        <v>48</v>
      </c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6" t="s">
        <v>48</v>
      </c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</row>
    <row r="9" spans="1:60" ht="15" customHeight="1">
      <c r="A9" s="26" t="s">
        <v>49</v>
      </c>
      <c r="B9" s="20"/>
      <c r="C9" s="27" t="s">
        <v>96</v>
      </c>
      <c r="D9" s="27" t="s">
        <v>96</v>
      </c>
      <c r="E9" s="27" t="s">
        <v>96</v>
      </c>
      <c r="F9" s="27" t="s">
        <v>96</v>
      </c>
      <c r="G9" s="27" t="s">
        <v>96</v>
      </c>
      <c r="H9" s="27"/>
      <c r="I9" s="27" t="s">
        <v>96</v>
      </c>
      <c r="J9" s="27"/>
      <c r="K9" s="27" t="s">
        <v>96</v>
      </c>
      <c r="L9" s="27"/>
      <c r="M9" s="27" t="s">
        <v>96</v>
      </c>
      <c r="N9" s="27"/>
      <c r="O9" s="27" t="s">
        <v>96</v>
      </c>
      <c r="P9" s="26" t="s">
        <v>49</v>
      </c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6" t="s">
        <v>49</v>
      </c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6" t="s">
        <v>49</v>
      </c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</row>
    <row r="10" spans="1:60" ht="15" customHeight="1">
      <c r="A10" s="26" t="s">
        <v>50</v>
      </c>
      <c r="B10" s="20"/>
      <c r="C10" s="27" t="s">
        <v>96</v>
      </c>
      <c r="D10" s="27" t="s">
        <v>96</v>
      </c>
      <c r="E10" s="27" t="s">
        <v>96</v>
      </c>
      <c r="F10" s="27" t="s">
        <v>96</v>
      </c>
      <c r="G10" s="27" t="s">
        <v>96</v>
      </c>
      <c r="H10" s="27"/>
      <c r="I10" s="27" t="s">
        <v>96</v>
      </c>
      <c r="J10" s="27"/>
      <c r="K10" s="27"/>
      <c r="L10" s="27"/>
      <c r="M10" s="27" t="s">
        <v>96</v>
      </c>
      <c r="N10" s="27"/>
      <c r="O10" s="27" t="s">
        <v>96</v>
      </c>
      <c r="P10" s="26" t="s">
        <v>50</v>
      </c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6" t="s">
        <v>50</v>
      </c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6" t="s">
        <v>50</v>
      </c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</row>
    <row r="11" spans="1:60" ht="15" customHeight="1">
      <c r="A11" s="54" t="s">
        <v>51</v>
      </c>
      <c r="B11" s="20"/>
      <c r="C11" s="27" t="s">
        <v>96</v>
      </c>
      <c r="D11" s="27" t="s">
        <v>96</v>
      </c>
      <c r="E11" s="27" t="s">
        <v>96</v>
      </c>
      <c r="F11" s="27" t="s">
        <v>96</v>
      </c>
      <c r="G11" s="27" t="s">
        <v>96</v>
      </c>
      <c r="H11" s="27"/>
      <c r="I11" s="27" t="s">
        <v>101</v>
      </c>
      <c r="J11" s="27"/>
      <c r="K11" s="27" t="s">
        <v>96</v>
      </c>
      <c r="L11" s="27"/>
      <c r="M11" s="27" t="s">
        <v>96</v>
      </c>
      <c r="N11" s="27"/>
      <c r="O11" s="27" t="s">
        <v>96</v>
      </c>
      <c r="P11" s="26" t="s">
        <v>51</v>
      </c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6" t="s">
        <v>51</v>
      </c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6" t="s">
        <v>51</v>
      </c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</row>
    <row r="12" spans="1:60" ht="15" customHeight="1">
      <c r="A12" s="26" t="s">
        <v>52</v>
      </c>
      <c r="B12" s="20"/>
      <c r="C12" s="27" t="s">
        <v>96</v>
      </c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6" t="s">
        <v>52</v>
      </c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6" t="s">
        <v>52</v>
      </c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6" t="s">
        <v>52</v>
      </c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</row>
    <row r="13" spans="1:60" ht="15" customHeight="1">
      <c r="A13" s="26" t="s">
        <v>53</v>
      </c>
      <c r="B13" s="20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6" t="s">
        <v>53</v>
      </c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6" t="s">
        <v>53</v>
      </c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6" t="s">
        <v>53</v>
      </c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</row>
    <row r="14" spans="1:60" ht="15" customHeight="1">
      <c r="A14" s="26" t="s">
        <v>54</v>
      </c>
      <c r="B14" s="20"/>
      <c r="C14" s="27" t="s">
        <v>102</v>
      </c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6" t="s">
        <v>54</v>
      </c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6" t="s">
        <v>54</v>
      </c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6" t="s">
        <v>54</v>
      </c>
      <c r="AU14" s="20"/>
      <c r="AV14" s="20"/>
      <c r="AW14" s="20"/>
      <c r="AX14" s="20"/>
      <c r="AY14" s="20"/>
      <c r="AZ14" s="20"/>
      <c r="BA14" s="20"/>
      <c r="BB14" s="20"/>
      <c r="BC14" s="20"/>
      <c r="BD14" s="20"/>
      <c r="BE14" s="20"/>
      <c r="BF14" s="20"/>
      <c r="BG14" s="20"/>
      <c r="BH14" s="20"/>
    </row>
    <row r="15" spans="1:60" ht="15" customHeight="1">
      <c r="A15" s="54" t="s">
        <v>55</v>
      </c>
      <c r="B15" s="20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6" t="s">
        <v>55</v>
      </c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6" t="s">
        <v>55</v>
      </c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6" t="s">
        <v>55</v>
      </c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</row>
    <row r="16" spans="1:60" ht="15" customHeight="1">
      <c r="A16" s="26" t="s">
        <v>56</v>
      </c>
      <c r="B16" s="20"/>
      <c r="C16" s="27" t="s">
        <v>96</v>
      </c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6" t="s">
        <v>56</v>
      </c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6" t="s">
        <v>56</v>
      </c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6" t="s">
        <v>56</v>
      </c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</row>
    <row r="17" spans="1:60" ht="15" customHeight="1">
      <c r="A17" s="26" t="s">
        <v>57</v>
      </c>
      <c r="B17" s="20"/>
      <c r="C17" s="27" t="s">
        <v>96</v>
      </c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6" t="s">
        <v>57</v>
      </c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6" t="s">
        <v>57</v>
      </c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6" t="s">
        <v>57</v>
      </c>
      <c r="AU17" s="20"/>
      <c r="AV17" s="20"/>
      <c r="AW17" s="20"/>
      <c r="AX17" s="20"/>
      <c r="AY17" s="20"/>
      <c r="AZ17" s="20"/>
      <c r="BA17" s="20"/>
      <c r="BB17" s="20"/>
      <c r="BC17" s="20"/>
      <c r="BD17" s="20"/>
      <c r="BE17" s="20"/>
      <c r="BF17" s="20"/>
      <c r="BG17" s="20"/>
      <c r="BH17" s="20"/>
    </row>
    <row r="18" spans="1:60" ht="15" customHeight="1">
      <c r="A18" s="26" t="s">
        <v>58</v>
      </c>
      <c r="B18" s="20"/>
      <c r="C18" s="27" t="s">
        <v>96</v>
      </c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6" t="s">
        <v>58</v>
      </c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6" t="s">
        <v>58</v>
      </c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6" t="s">
        <v>58</v>
      </c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</row>
    <row r="19" spans="1:60" ht="15" customHeight="1">
      <c r="A19" s="26" t="s">
        <v>59</v>
      </c>
      <c r="B19" s="20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6" t="s">
        <v>59</v>
      </c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6" t="s">
        <v>59</v>
      </c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6" t="s">
        <v>59</v>
      </c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</row>
    <row r="20" spans="1:60" ht="15" customHeight="1">
      <c r="A20" s="26" t="s">
        <v>60</v>
      </c>
      <c r="B20" s="20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6" t="s">
        <v>60</v>
      </c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6" t="s">
        <v>60</v>
      </c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6" t="s">
        <v>60</v>
      </c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</row>
    <row r="21" spans="1:60" ht="15" customHeight="1">
      <c r="A21" s="26" t="s">
        <v>61</v>
      </c>
      <c r="B21" s="20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6" t="s">
        <v>61</v>
      </c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6" t="s">
        <v>61</v>
      </c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6" t="s">
        <v>61</v>
      </c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</row>
    <row r="22" spans="1:60" ht="12" customHeight="1">
      <c r="A22" s="41" t="s">
        <v>83</v>
      </c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1" t="s">
        <v>83</v>
      </c>
      <c r="AE22" s="41" t="s">
        <v>83</v>
      </c>
      <c r="AT22" s="41" t="s">
        <v>83</v>
      </c>
    </row>
    <row r="23" spans="1:60" ht="15" customHeight="1">
      <c r="A23" s="26" t="s">
        <v>2</v>
      </c>
      <c r="B23" s="20"/>
      <c r="C23" s="27"/>
      <c r="D23" s="27"/>
      <c r="E23" s="27"/>
      <c r="F23" s="27"/>
      <c r="G23" s="27"/>
      <c r="H23" s="27"/>
      <c r="I23" s="27" t="s">
        <v>96</v>
      </c>
      <c r="J23" s="27"/>
      <c r="K23" s="27"/>
      <c r="L23" s="27"/>
      <c r="M23" s="27"/>
      <c r="N23" s="27"/>
      <c r="O23" s="27"/>
      <c r="P23" s="26" t="s">
        <v>2</v>
      </c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6" t="s">
        <v>2</v>
      </c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6" t="s">
        <v>2</v>
      </c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</row>
    <row r="24" spans="1:60" ht="15" customHeight="1">
      <c r="A24" s="26" t="s">
        <v>3</v>
      </c>
      <c r="B24" s="20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 t="s">
        <v>96</v>
      </c>
      <c r="N24" s="27"/>
      <c r="O24" s="27"/>
      <c r="P24" s="26" t="s">
        <v>3</v>
      </c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6" t="s">
        <v>3</v>
      </c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6" t="s">
        <v>3</v>
      </c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</row>
    <row r="25" spans="1:60" ht="15" customHeight="1">
      <c r="A25" s="26" t="s">
        <v>4</v>
      </c>
      <c r="B25" s="20"/>
      <c r="C25" s="27" t="s">
        <v>96</v>
      </c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6" t="s">
        <v>4</v>
      </c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6" t="s">
        <v>4</v>
      </c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6" t="s">
        <v>4</v>
      </c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</row>
    <row r="26" spans="1:60" ht="15" customHeight="1">
      <c r="A26" s="26" t="s">
        <v>5</v>
      </c>
      <c r="B26" s="20"/>
      <c r="C26" s="27"/>
      <c r="D26" s="27"/>
      <c r="E26" s="27"/>
      <c r="F26" s="27"/>
      <c r="G26" s="27"/>
      <c r="H26" s="27"/>
      <c r="I26" s="27" t="s">
        <v>96</v>
      </c>
      <c r="J26" s="27"/>
      <c r="K26" s="27"/>
      <c r="L26" s="27"/>
      <c r="M26" s="27"/>
      <c r="N26" s="27"/>
      <c r="O26" s="27"/>
      <c r="P26" s="26" t="s">
        <v>5</v>
      </c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6" t="s">
        <v>5</v>
      </c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6" t="s">
        <v>5</v>
      </c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</row>
    <row r="27" spans="1:60" ht="15" customHeight="1">
      <c r="A27" s="26" t="s">
        <v>6</v>
      </c>
      <c r="B27" s="20"/>
      <c r="C27" s="27"/>
      <c r="D27" s="27" t="s">
        <v>96</v>
      </c>
      <c r="E27" s="27" t="s">
        <v>96</v>
      </c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6" t="s">
        <v>6</v>
      </c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6" t="s">
        <v>6</v>
      </c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6" t="s">
        <v>6</v>
      </c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</row>
    <row r="28" spans="1:60" ht="15" customHeight="1">
      <c r="A28" s="26" t="s">
        <v>7</v>
      </c>
      <c r="B28" s="20"/>
      <c r="C28" s="27" t="s">
        <v>96</v>
      </c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6" t="s">
        <v>7</v>
      </c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6" t="s">
        <v>7</v>
      </c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6" t="s">
        <v>7</v>
      </c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</row>
    <row r="29" spans="1:60" ht="15" customHeight="1">
      <c r="A29" s="26" t="s">
        <v>8</v>
      </c>
      <c r="B29" s="20"/>
      <c r="C29" s="27"/>
      <c r="D29" s="27"/>
      <c r="E29" s="27"/>
      <c r="F29" s="27"/>
      <c r="G29" s="27"/>
      <c r="H29" s="27"/>
      <c r="I29" s="27"/>
      <c r="J29" s="27"/>
      <c r="K29" s="27" t="s">
        <v>96</v>
      </c>
      <c r="L29" s="27"/>
      <c r="M29" s="27"/>
      <c r="N29" s="27"/>
      <c r="O29" s="27"/>
      <c r="P29" s="26" t="s">
        <v>8</v>
      </c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6" t="s">
        <v>8</v>
      </c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6" t="s">
        <v>8</v>
      </c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</row>
    <row r="30" spans="1:60" ht="15" customHeight="1">
      <c r="A30" s="26" t="s">
        <v>9</v>
      </c>
      <c r="B30" s="20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 t="s">
        <v>96</v>
      </c>
      <c r="N30" s="27"/>
      <c r="O30" s="27"/>
      <c r="P30" s="26" t="s">
        <v>9</v>
      </c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6" t="s">
        <v>9</v>
      </c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6" t="s">
        <v>9</v>
      </c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</row>
    <row r="31" spans="1:60" ht="15" customHeight="1">
      <c r="A31" s="26" t="s">
        <v>10</v>
      </c>
      <c r="B31" s="20"/>
      <c r="C31" s="27"/>
      <c r="D31" s="27"/>
      <c r="E31" s="27"/>
      <c r="F31" s="27"/>
      <c r="G31" s="27"/>
      <c r="H31" s="27"/>
      <c r="I31" s="27" t="s">
        <v>96</v>
      </c>
      <c r="J31" s="27"/>
      <c r="K31" s="27"/>
      <c r="L31" s="27"/>
      <c r="M31" s="27"/>
      <c r="N31" s="27"/>
      <c r="O31" s="27"/>
      <c r="P31" s="26" t="s">
        <v>10</v>
      </c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6" t="s">
        <v>10</v>
      </c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6" t="s">
        <v>10</v>
      </c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</row>
    <row r="32" spans="1:60" ht="15" customHeight="1">
      <c r="A32" s="26" t="s">
        <v>11</v>
      </c>
      <c r="B32" s="20"/>
      <c r="C32" s="27" t="s">
        <v>96</v>
      </c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6" t="s">
        <v>11</v>
      </c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6" t="s">
        <v>11</v>
      </c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6" t="s">
        <v>11</v>
      </c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</row>
    <row r="33" spans="1:60" ht="15" customHeight="1">
      <c r="A33" s="26" t="s">
        <v>12</v>
      </c>
      <c r="B33" s="20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 t="s">
        <v>96</v>
      </c>
      <c r="P33" s="26" t="s">
        <v>12</v>
      </c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6" t="s">
        <v>12</v>
      </c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6" t="s">
        <v>12</v>
      </c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</row>
    <row r="34" spans="1:60" ht="15" customHeight="1">
      <c r="A34" s="26" t="s">
        <v>13</v>
      </c>
      <c r="B34" s="20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6" t="s">
        <v>13</v>
      </c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6" t="s">
        <v>13</v>
      </c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6" t="s">
        <v>13</v>
      </c>
      <c r="AU34" s="20"/>
      <c r="AV34" s="20"/>
      <c r="AW34" s="20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</row>
    <row r="35" spans="1:60" ht="15" customHeight="1">
      <c r="A35" s="26" t="s">
        <v>14</v>
      </c>
      <c r="B35" s="20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6" t="s">
        <v>14</v>
      </c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6" t="s">
        <v>14</v>
      </c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6" t="s">
        <v>14</v>
      </c>
      <c r="AU35" s="20"/>
      <c r="AV35" s="20"/>
      <c r="AW35" s="20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</row>
    <row r="36" spans="1:60" ht="15" customHeight="1">
      <c r="A36" s="26" t="s">
        <v>15</v>
      </c>
      <c r="B36" s="20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6" t="s">
        <v>15</v>
      </c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6" t="s">
        <v>15</v>
      </c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6" t="s">
        <v>15</v>
      </c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</row>
    <row r="37" spans="1:60" ht="15" customHeight="1">
      <c r="A37" s="26" t="s">
        <v>16</v>
      </c>
      <c r="B37" s="20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6" t="s">
        <v>16</v>
      </c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6" t="s">
        <v>16</v>
      </c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6" t="s">
        <v>16</v>
      </c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</row>
    <row r="38" spans="1:60" ht="15" customHeight="1">
      <c r="A38" s="26" t="s">
        <v>17</v>
      </c>
      <c r="B38" s="20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6" t="s">
        <v>17</v>
      </c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6" t="s">
        <v>17</v>
      </c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6" t="s">
        <v>17</v>
      </c>
      <c r="AU38" s="20"/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</row>
    <row r="39" spans="1:60" ht="15" customHeight="1">
      <c r="A39" s="26" t="s">
        <v>18</v>
      </c>
      <c r="B39" s="20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6" t="s">
        <v>18</v>
      </c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6" t="s">
        <v>18</v>
      </c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6" t="s">
        <v>18</v>
      </c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</row>
    <row r="40" spans="1:60" ht="15" customHeight="1">
      <c r="A40" s="26" t="s">
        <v>19</v>
      </c>
      <c r="B40" s="20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6" t="s">
        <v>19</v>
      </c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6" t="s">
        <v>19</v>
      </c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6" t="s">
        <v>19</v>
      </c>
      <c r="AU40" s="20"/>
      <c r="AV40" s="20"/>
      <c r="AW40" s="20"/>
      <c r="AX40" s="20"/>
      <c r="AY40" s="20"/>
      <c r="AZ40" s="20"/>
      <c r="BA40" s="20"/>
      <c r="BB40" s="20"/>
      <c r="BC40" s="20"/>
      <c r="BD40" s="20"/>
      <c r="BE40" s="20"/>
      <c r="BF40" s="20"/>
      <c r="BG40" s="20"/>
      <c r="BH40" s="20"/>
    </row>
    <row r="41" spans="1:60" ht="15" customHeight="1">
      <c r="A41" s="26" t="s">
        <v>20</v>
      </c>
      <c r="B41" s="20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6" t="s">
        <v>20</v>
      </c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6" t="s">
        <v>20</v>
      </c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6" t="s">
        <v>20</v>
      </c>
      <c r="AU41" s="20"/>
      <c r="AV41" s="20"/>
      <c r="AW41" s="20"/>
      <c r="AX41" s="20"/>
      <c r="AY41" s="20"/>
      <c r="AZ41" s="20"/>
      <c r="BA41" s="20"/>
      <c r="BB41" s="20"/>
      <c r="BC41" s="20"/>
      <c r="BD41" s="20"/>
      <c r="BE41" s="20"/>
      <c r="BF41" s="20"/>
      <c r="BG41" s="20"/>
      <c r="BH41" s="20"/>
    </row>
    <row r="42" spans="1:60" ht="15" customHeight="1">
      <c r="A42" s="26" t="s">
        <v>21</v>
      </c>
      <c r="B42" s="20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6" t="s">
        <v>21</v>
      </c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6" t="s">
        <v>21</v>
      </c>
      <c r="AF42" s="20"/>
      <c r="AG42" s="20"/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6" t="s">
        <v>21</v>
      </c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</row>
    <row r="43" spans="1:60" ht="15" customHeight="1">
      <c r="A43" s="26" t="s">
        <v>22</v>
      </c>
      <c r="B43" s="20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6" t="s">
        <v>22</v>
      </c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6" t="s">
        <v>22</v>
      </c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6" t="s">
        <v>22</v>
      </c>
      <c r="AU43" s="20"/>
      <c r="AV43" s="20"/>
      <c r="AW43" s="20"/>
      <c r="AX43" s="20"/>
      <c r="AY43" s="20"/>
      <c r="AZ43" s="20"/>
      <c r="BA43" s="20"/>
      <c r="BB43" s="20"/>
      <c r="BC43" s="20"/>
      <c r="BD43" s="20"/>
      <c r="BE43" s="20"/>
      <c r="BF43" s="20"/>
      <c r="BG43" s="20"/>
      <c r="BH43" s="20"/>
    </row>
    <row r="44" spans="1:60" ht="15" customHeight="1">
      <c r="A44" s="26" t="s">
        <v>23</v>
      </c>
      <c r="B44" s="20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6" t="s">
        <v>23</v>
      </c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6" t="s">
        <v>23</v>
      </c>
      <c r="AF44" s="20"/>
      <c r="AG44" s="20"/>
      <c r="AH44" s="20"/>
      <c r="AI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AT44" s="26" t="s">
        <v>23</v>
      </c>
      <c r="AU44" s="20"/>
      <c r="AV44" s="20"/>
      <c r="AW44" s="20"/>
      <c r="AX44" s="20"/>
      <c r="AY44" s="20"/>
      <c r="AZ44" s="20"/>
      <c r="BA44" s="20"/>
      <c r="BB44" s="20"/>
      <c r="BC44" s="20"/>
      <c r="BD44" s="20"/>
      <c r="BE44" s="20"/>
      <c r="BF44" s="20"/>
      <c r="BG44" s="20"/>
      <c r="BH44" s="20"/>
    </row>
    <row r="45" spans="1:60" ht="15" customHeight="1">
      <c r="A45" s="26" t="s">
        <v>24</v>
      </c>
      <c r="B45" s="20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6" t="s">
        <v>24</v>
      </c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6" t="s">
        <v>24</v>
      </c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6" t="s">
        <v>24</v>
      </c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0"/>
      <c r="BH45" s="20"/>
    </row>
    <row r="46" spans="1:60" ht="15" customHeight="1">
      <c r="A46" s="26" t="s">
        <v>25</v>
      </c>
      <c r="B46" s="20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6" t="s">
        <v>25</v>
      </c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6" t="s">
        <v>25</v>
      </c>
      <c r="AF46" s="20"/>
      <c r="AG46" s="20"/>
      <c r="AH46" s="20"/>
      <c r="AI46" s="20"/>
      <c r="AJ46" s="20"/>
      <c r="AK46" s="20"/>
      <c r="AL46" s="20"/>
      <c r="AM46" s="20"/>
      <c r="AN46" s="20"/>
      <c r="AO46" s="20"/>
      <c r="AP46" s="20"/>
      <c r="AQ46" s="20"/>
      <c r="AR46" s="20"/>
      <c r="AS46" s="20"/>
      <c r="AT46" s="26" t="s">
        <v>25</v>
      </c>
      <c r="AU46" s="20"/>
      <c r="AV46" s="20"/>
      <c r="AW46" s="20"/>
      <c r="AX46" s="20"/>
      <c r="AY46" s="20"/>
      <c r="AZ46" s="20"/>
      <c r="BA46" s="20"/>
      <c r="BB46" s="20"/>
      <c r="BC46" s="20"/>
      <c r="BD46" s="20"/>
      <c r="BE46" s="20"/>
      <c r="BF46" s="20"/>
      <c r="BG46" s="20"/>
      <c r="BH46" s="20"/>
    </row>
    <row r="47" spans="1:60" ht="15" customHeight="1">
      <c r="A47" s="26" t="s">
        <v>26</v>
      </c>
      <c r="B47" s="20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6" t="s">
        <v>26</v>
      </c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6" t="s">
        <v>26</v>
      </c>
      <c r="AF47" s="20"/>
      <c r="AG47" s="20"/>
      <c r="AH47" s="20"/>
      <c r="AI47" s="20"/>
      <c r="AJ47" s="20"/>
      <c r="AK47" s="20"/>
      <c r="AL47" s="20"/>
      <c r="AM47" s="20"/>
      <c r="AN47" s="20"/>
      <c r="AO47" s="20"/>
      <c r="AP47" s="20"/>
      <c r="AQ47" s="20"/>
      <c r="AR47" s="20"/>
      <c r="AS47" s="20"/>
      <c r="AT47" s="26" t="s">
        <v>26</v>
      </c>
      <c r="AU47" s="20"/>
      <c r="AV47" s="20"/>
      <c r="AW47" s="20"/>
      <c r="AX47" s="20"/>
      <c r="AY47" s="20"/>
      <c r="AZ47" s="20"/>
      <c r="BA47" s="20"/>
      <c r="BB47" s="20"/>
      <c r="BC47" s="20"/>
      <c r="BD47" s="20"/>
      <c r="BE47" s="20"/>
      <c r="BF47" s="20"/>
      <c r="BG47" s="20"/>
      <c r="BH47" s="20"/>
    </row>
    <row r="48" spans="1:60" ht="15" customHeight="1">
      <c r="A48" s="26" t="s">
        <v>27</v>
      </c>
      <c r="B48" s="20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6" t="s">
        <v>27</v>
      </c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6" t="s">
        <v>27</v>
      </c>
      <c r="AF48" s="20"/>
      <c r="AG48" s="20"/>
      <c r="AH48" s="20"/>
      <c r="AI48" s="20"/>
      <c r="AJ48" s="20"/>
      <c r="AK48" s="20"/>
      <c r="AL48" s="20"/>
      <c r="AM48" s="20"/>
      <c r="AN48" s="20"/>
      <c r="AO48" s="20"/>
      <c r="AP48" s="20"/>
      <c r="AQ48" s="20"/>
      <c r="AR48" s="20"/>
      <c r="AS48" s="20"/>
      <c r="AT48" s="26" t="s">
        <v>27</v>
      </c>
      <c r="AU48" s="20"/>
      <c r="AV48" s="20"/>
      <c r="AW48" s="20"/>
      <c r="AX48" s="20"/>
      <c r="AY48" s="20"/>
      <c r="AZ48" s="20"/>
      <c r="BA48" s="20"/>
      <c r="BB48" s="20"/>
      <c r="BC48" s="20"/>
      <c r="BD48" s="20"/>
      <c r="BE48" s="20"/>
      <c r="BF48" s="20"/>
      <c r="BG48" s="20"/>
      <c r="BH48" s="20"/>
    </row>
    <row r="49" spans="1:60" ht="15" customHeight="1">
      <c r="A49" s="26" t="s">
        <v>28</v>
      </c>
      <c r="B49" s="20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6" t="s">
        <v>28</v>
      </c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6" t="s">
        <v>28</v>
      </c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20"/>
      <c r="AQ49" s="20"/>
      <c r="AR49" s="20"/>
      <c r="AS49" s="20"/>
      <c r="AT49" s="26" t="s">
        <v>28</v>
      </c>
      <c r="AU49" s="20"/>
      <c r="AV49" s="20"/>
      <c r="AW49" s="20"/>
      <c r="AX49" s="20"/>
      <c r="AY49" s="20"/>
      <c r="AZ49" s="20"/>
      <c r="BA49" s="20"/>
      <c r="BB49" s="20"/>
      <c r="BC49" s="20"/>
      <c r="BD49" s="20"/>
      <c r="BE49" s="20"/>
      <c r="BF49" s="20"/>
      <c r="BG49" s="20"/>
      <c r="BH49" s="20"/>
    </row>
    <row r="50" spans="1:60" ht="15" customHeight="1">
      <c r="A50" s="26" t="s">
        <v>29</v>
      </c>
      <c r="B50" s="20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6" t="s">
        <v>29</v>
      </c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6" t="s">
        <v>29</v>
      </c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20"/>
      <c r="AS50" s="20"/>
      <c r="AT50" s="26" t="s">
        <v>29</v>
      </c>
      <c r="AU50" s="20"/>
      <c r="AV50" s="20"/>
      <c r="AW50" s="20"/>
      <c r="AX50" s="20"/>
      <c r="AY50" s="20"/>
      <c r="AZ50" s="20"/>
      <c r="BA50" s="20"/>
      <c r="BB50" s="20"/>
      <c r="BC50" s="20"/>
      <c r="BD50" s="20"/>
      <c r="BE50" s="20"/>
      <c r="BF50" s="20"/>
      <c r="BG50" s="20"/>
      <c r="BH50" s="20"/>
    </row>
    <row r="51" spans="1:60" ht="15" customHeight="1">
      <c r="A51" s="26" t="s">
        <v>30</v>
      </c>
      <c r="B51" s="20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6" t="s">
        <v>30</v>
      </c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6" t="s">
        <v>30</v>
      </c>
      <c r="AF51" s="20"/>
      <c r="AG51" s="20"/>
      <c r="AH51" s="20"/>
      <c r="AI51" s="20"/>
      <c r="AJ51" s="20"/>
      <c r="AK51" s="20"/>
      <c r="AL51" s="20"/>
      <c r="AM51" s="20"/>
      <c r="AN51" s="20"/>
      <c r="AO51" s="20"/>
      <c r="AP51" s="20"/>
      <c r="AQ51" s="20"/>
      <c r="AR51" s="20"/>
      <c r="AS51" s="20"/>
      <c r="AT51" s="26" t="s">
        <v>30</v>
      </c>
      <c r="AU51" s="20"/>
      <c r="AV51" s="20"/>
      <c r="AW51" s="20"/>
      <c r="AX51" s="20"/>
      <c r="AY51" s="20"/>
      <c r="AZ51" s="20"/>
      <c r="BA51" s="20"/>
      <c r="BB51" s="20"/>
      <c r="BC51" s="20"/>
      <c r="BD51" s="20"/>
      <c r="BE51" s="20"/>
      <c r="BF51" s="20"/>
      <c r="BG51" s="20"/>
      <c r="BH51" s="20"/>
    </row>
    <row r="52" spans="1:60" ht="15" customHeight="1">
      <c r="A52" s="26" t="s">
        <v>31</v>
      </c>
      <c r="B52" s="20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6" t="s">
        <v>31</v>
      </c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6" t="s">
        <v>31</v>
      </c>
      <c r="AF52" s="20"/>
      <c r="AG52" s="20"/>
      <c r="AH52" s="20"/>
      <c r="AI52" s="20"/>
      <c r="AJ52" s="20"/>
      <c r="AK52" s="20"/>
      <c r="AL52" s="20"/>
      <c r="AM52" s="20"/>
      <c r="AN52" s="20"/>
      <c r="AO52" s="20"/>
      <c r="AP52" s="20"/>
      <c r="AQ52" s="20"/>
      <c r="AR52" s="20"/>
      <c r="AS52" s="20"/>
      <c r="AT52" s="26" t="s">
        <v>31</v>
      </c>
      <c r="AU52" s="20"/>
      <c r="AV52" s="20"/>
      <c r="AW52" s="20"/>
      <c r="AX52" s="20"/>
      <c r="AY52" s="20"/>
      <c r="AZ52" s="20"/>
      <c r="BA52" s="20"/>
      <c r="BB52" s="20"/>
      <c r="BC52" s="20"/>
      <c r="BD52" s="20"/>
      <c r="BE52" s="20"/>
      <c r="BF52" s="20"/>
      <c r="BG52" s="20"/>
      <c r="BH52" s="20"/>
    </row>
    <row r="53" spans="1:60" ht="15" customHeight="1">
      <c r="A53" s="26" t="s">
        <v>32</v>
      </c>
      <c r="B53" s="20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6" t="s">
        <v>32</v>
      </c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6" t="s">
        <v>32</v>
      </c>
      <c r="AF53" s="20"/>
      <c r="AG53" s="20"/>
      <c r="AH53" s="20"/>
      <c r="AI53" s="20"/>
      <c r="AJ53" s="20"/>
      <c r="AK53" s="20"/>
      <c r="AL53" s="20"/>
      <c r="AM53" s="20"/>
      <c r="AN53" s="20"/>
      <c r="AO53" s="20"/>
      <c r="AP53" s="20"/>
      <c r="AQ53" s="20"/>
      <c r="AR53" s="20"/>
      <c r="AS53" s="20"/>
      <c r="AT53" s="26" t="s">
        <v>32</v>
      </c>
      <c r="AU53" s="20"/>
      <c r="AV53" s="20"/>
      <c r="AW53" s="20"/>
      <c r="AX53" s="20"/>
      <c r="AY53" s="20"/>
      <c r="AZ53" s="20"/>
      <c r="BA53" s="20"/>
      <c r="BB53" s="20"/>
      <c r="BC53" s="20"/>
      <c r="BD53" s="20"/>
      <c r="BE53" s="20"/>
      <c r="BF53" s="20"/>
      <c r="BG53" s="20"/>
      <c r="BH53" s="20"/>
    </row>
    <row r="54" spans="1:60" ht="15" customHeight="1">
      <c r="A54" s="26" t="s">
        <v>33</v>
      </c>
      <c r="B54" s="20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6" t="s">
        <v>33</v>
      </c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6" t="s">
        <v>33</v>
      </c>
      <c r="AF54" s="20"/>
      <c r="AG54" s="20"/>
      <c r="AH54" s="20"/>
      <c r="AI54" s="20"/>
      <c r="AJ54" s="20"/>
      <c r="AK54" s="20"/>
      <c r="AL54" s="20"/>
      <c r="AM54" s="20"/>
      <c r="AN54" s="20"/>
      <c r="AO54" s="20"/>
      <c r="AP54" s="20"/>
      <c r="AQ54" s="20"/>
      <c r="AR54" s="20"/>
      <c r="AS54" s="20"/>
      <c r="AT54" s="26" t="s">
        <v>33</v>
      </c>
      <c r="AU54" s="20"/>
      <c r="AV54" s="20"/>
      <c r="AW54" s="20"/>
      <c r="AX54" s="20"/>
      <c r="AY54" s="20"/>
      <c r="AZ54" s="20"/>
      <c r="BA54" s="20"/>
      <c r="BB54" s="20"/>
      <c r="BC54" s="20"/>
      <c r="BD54" s="20"/>
      <c r="BE54" s="20"/>
      <c r="BF54" s="20"/>
      <c r="BG54" s="20"/>
      <c r="BH54" s="20"/>
    </row>
    <row r="55" spans="1:60" ht="15" customHeight="1">
      <c r="A55" s="26" t="s">
        <v>34</v>
      </c>
      <c r="B55" s="20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6" t="s">
        <v>34</v>
      </c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6" t="s">
        <v>34</v>
      </c>
      <c r="AF55" s="20"/>
      <c r="AG55" s="20"/>
      <c r="AH55" s="20"/>
      <c r="AI55" s="20"/>
      <c r="AJ55" s="20"/>
      <c r="AK55" s="20"/>
      <c r="AL55" s="20"/>
      <c r="AM55" s="20"/>
      <c r="AN55" s="20"/>
      <c r="AO55" s="20"/>
      <c r="AP55" s="20"/>
      <c r="AQ55" s="20"/>
      <c r="AR55" s="20"/>
      <c r="AS55" s="20"/>
      <c r="AT55" s="26" t="s">
        <v>34</v>
      </c>
      <c r="AU55" s="20"/>
      <c r="AV55" s="20"/>
      <c r="AW55" s="20"/>
      <c r="AX55" s="20"/>
      <c r="AY55" s="20"/>
      <c r="AZ55" s="20"/>
      <c r="BA55" s="20"/>
      <c r="BB55" s="20"/>
      <c r="BC55" s="20"/>
      <c r="BD55" s="20"/>
      <c r="BE55" s="20"/>
      <c r="BF55" s="20"/>
      <c r="BG55" s="20"/>
      <c r="BH55" s="20"/>
    </row>
    <row r="56" spans="1:60" ht="15" customHeight="1">
      <c r="A56" s="26" t="s">
        <v>35</v>
      </c>
      <c r="B56" s="20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6" t="s">
        <v>35</v>
      </c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6" t="s">
        <v>35</v>
      </c>
      <c r="AF56" s="20"/>
      <c r="AG56" s="20"/>
      <c r="AH56" s="20"/>
      <c r="AI56" s="20"/>
      <c r="AJ56" s="20"/>
      <c r="AK56" s="20"/>
      <c r="AL56" s="20"/>
      <c r="AM56" s="20"/>
      <c r="AN56" s="20"/>
      <c r="AO56" s="20"/>
      <c r="AP56" s="20"/>
      <c r="AQ56" s="20"/>
      <c r="AR56" s="20"/>
      <c r="AS56" s="20"/>
      <c r="AT56" s="26" t="s">
        <v>35</v>
      </c>
      <c r="AU56" s="20"/>
      <c r="AV56" s="20"/>
      <c r="AW56" s="20"/>
      <c r="AX56" s="20"/>
      <c r="AY56" s="20"/>
      <c r="AZ56" s="20"/>
      <c r="BA56" s="20"/>
      <c r="BB56" s="20"/>
      <c r="BC56" s="20"/>
      <c r="BD56" s="20"/>
      <c r="BE56" s="20"/>
      <c r="BF56" s="20"/>
      <c r="BG56" s="20"/>
      <c r="BH56" s="20"/>
    </row>
    <row r="57" spans="1:60" ht="15" customHeight="1">
      <c r="A57" s="26" t="s">
        <v>36</v>
      </c>
      <c r="B57" s="20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6" t="s">
        <v>36</v>
      </c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6" t="s">
        <v>36</v>
      </c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6" t="s">
        <v>36</v>
      </c>
      <c r="AU57" s="20"/>
      <c r="AV57" s="20"/>
      <c r="AW57" s="20"/>
      <c r="AX57" s="20"/>
      <c r="AY57" s="20"/>
      <c r="AZ57" s="20"/>
      <c r="BA57" s="20"/>
      <c r="BB57" s="20"/>
      <c r="BC57" s="20"/>
      <c r="BD57" s="20"/>
      <c r="BE57" s="20"/>
      <c r="BF57" s="20"/>
      <c r="BG57" s="20"/>
      <c r="BH57" s="20"/>
    </row>
    <row r="58" spans="1:60" ht="15" customHeight="1">
      <c r="A58" s="26" t="s">
        <v>37</v>
      </c>
      <c r="B58" s="20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6" t="s">
        <v>37</v>
      </c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6" t="s">
        <v>37</v>
      </c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6" t="s">
        <v>37</v>
      </c>
      <c r="AU58" s="20"/>
      <c r="AV58" s="20"/>
      <c r="AW58" s="20"/>
      <c r="AX58" s="20"/>
      <c r="AY58" s="20"/>
      <c r="AZ58" s="20"/>
      <c r="BA58" s="20"/>
      <c r="BB58" s="20"/>
      <c r="BC58" s="20"/>
      <c r="BD58" s="20"/>
      <c r="BE58" s="20"/>
      <c r="BF58" s="20"/>
      <c r="BG58" s="20"/>
      <c r="BH58" s="20"/>
    </row>
    <row r="59" spans="1:60" ht="15" customHeight="1">
      <c r="A59" s="26" t="s">
        <v>38</v>
      </c>
      <c r="B59" s="20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6" t="s">
        <v>38</v>
      </c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6" t="s">
        <v>38</v>
      </c>
      <c r="AF59" s="20"/>
      <c r="AG59" s="20"/>
      <c r="AH59" s="20"/>
      <c r="AI59" s="20"/>
      <c r="AJ59" s="20"/>
      <c r="AK59" s="20"/>
      <c r="AL59" s="20"/>
      <c r="AM59" s="20"/>
      <c r="AN59" s="20"/>
      <c r="AO59" s="20"/>
      <c r="AP59" s="20"/>
      <c r="AQ59" s="20"/>
      <c r="AR59" s="20"/>
      <c r="AS59" s="20"/>
      <c r="AT59" s="26" t="s">
        <v>38</v>
      </c>
      <c r="AU59" s="20"/>
      <c r="AV59" s="20"/>
      <c r="AW59" s="20"/>
      <c r="AX59" s="20"/>
      <c r="AY59" s="20"/>
      <c r="AZ59" s="20"/>
      <c r="BA59" s="20"/>
      <c r="BB59" s="20"/>
      <c r="BC59" s="20"/>
      <c r="BD59" s="20"/>
      <c r="BE59" s="20"/>
      <c r="BF59" s="20"/>
      <c r="BG59" s="20"/>
      <c r="BH59" s="20"/>
    </row>
    <row r="60" spans="1:60" ht="15" customHeight="1">
      <c r="A60" s="26" t="s">
        <v>39</v>
      </c>
      <c r="B60" s="20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6" t="s">
        <v>39</v>
      </c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6" t="s">
        <v>39</v>
      </c>
      <c r="AF60" s="20"/>
      <c r="AG60" s="20"/>
      <c r="AH60" s="20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6" t="s">
        <v>39</v>
      </c>
      <c r="AU60" s="20"/>
      <c r="AV60" s="20"/>
      <c r="AW60" s="20"/>
      <c r="AX60" s="20"/>
      <c r="AY60" s="20"/>
      <c r="AZ60" s="20"/>
      <c r="BA60" s="20"/>
      <c r="BB60" s="20"/>
      <c r="BC60" s="20"/>
      <c r="BD60" s="20"/>
      <c r="BE60" s="20"/>
      <c r="BF60" s="20"/>
      <c r="BG60" s="20"/>
      <c r="BH60" s="20"/>
    </row>
    <row r="61" spans="1:60" ht="15" customHeight="1">
      <c r="A61" s="26" t="s">
        <v>40</v>
      </c>
      <c r="B61" s="20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6" t="s">
        <v>40</v>
      </c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6" t="s">
        <v>40</v>
      </c>
      <c r="AF61" s="20"/>
      <c r="AG61" s="20"/>
      <c r="AH61" s="20"/>
      <c r="AI61" s="20"/>
      <c r="AJ61" s="20"/>
      <c r="AK61" s="20"/>
      <c r="AL61" s="20"/>
      <c r="AM61" s="20"/>
      <c r="AN61" s="20"/>
      <c r="AO61" s="20"/>
      <c r="AP61" s="20"/>
      <c r="AQ61" s="20"/>
      <c r="AR61" s="20"/>
      <c r="AS61" s="20"/>
      <c r="AT61" s="26" t="s">
        <v>40</v>
      </c>
      <c r="AU61" s="20"/>
      <c r="AV61" s="20"/>
      <c r="AW61" s="20"/>
      <c r="AX61" s="20"/>
      <c r="AY61" s="20"/>
      <c r="AZ61" s="20"/>
      <c r="BA61" s="20"/>
      <c r="BB61" s="20"/>
      <c r="BC61" s="20"/>
      <c r="BD61" s="20"/>
      <c r="BE61" s="20"/>
      <c r="BF61" s="20"/>
      <c r="BG61" s="20"/>
      <c r="BH61" s="20"/>
    </row>
    <row r="62" spans="1:60" ht="15" customHeight="1">
      <c r="A62" s="26" t="s">
        <v>41</v>
      </c>
      <c r="B62" s="20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6" t="s">
        <v>41</v>
      </c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6" t="s">
        <v>41</v>
      </c>
      <c r="AF62" s="20"/>
      <c r="AG62" s="20"/>
      <c r="AH62" s="20"/>
      <c r="AI62" s="20"/>
      <c r="AJ62" s="20"/>
      <c r="AK62" s="20"/>
      <c r="AL62" s="20"/>
      <c r="AM62" s="20"/>
      <c r="AN62" s="20"/>
      <c r="AO62" s="20"/>
      <c r="AP62" s="20"/>
      <c r="AQ62" s="20"/>
      <c r="AR62" s="20"/>
      <c r="AS62" s="20"/>
      <c r="AT62" s="26" t="s">
        <v>41</v>
      </c>
      <c r="AU62" s="20"/>
      <c r="AV62" s="20"/>
      <c r="AW62" s="20"/>
      <c r="AX62" s="20"/>
      <c r="AY62" s="20"/>
      <c r="AZ62" s="20"/>
      <c r="BA62" s="20"/>
      <c r="BB62" s="20"/>
      <c r="BC62" s="20"/>
      <c r="BD62" s="20"/>
      <c r="BE62" s="20"/>
      <c r="BF62" s="20"/>
      <c r="BG62" s="20"/>
      <c r="BH62" s="20"/>
    </row>
    <row r="63" spans="1:60" ht="15" customHeight="1">
      <c r="A63" s="26" t="s">
        <v>42</v>
      </c>
      <c r="B63" s="20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6" t="s">
        <v>42</v>
      </c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0"/>
      <c r="AE63" s="26" t="s">
        <v>42</v>
      </c>
      <c r="AF63" s="20"/>
      <c r="AG63" s="20"/>
      <c r="AH63" s="20"/>
      <c r="AI63" s="20"/>
      <c r="AJ63" s="20"/>
      <c r="AK63" s="20"/>
      <c r="AL63" s="20"/>
      <c r="AM63" s="20"/>
      <c r="AN63" s="20"/>
      <c r="AO63" s="20"/>
      <c r="AP63" s="20"/>
      <c r="AQ63" s="20"/>
      <c r="AR63" s="20"/>
      <c r="AS63" s="20"/>
      <c r="AT63" s="26" t="s">
        <v>42</v>
      </c>
      <c r="AU63" s="20"/>
      <c r="AV63" s="20"/>
      <c r="AW63" s="20"/>
      <c r="AX63" s="20"/>
      <c r="AY63" s="20"/>
      <c r="AZ63" s="20"/>
      <c r="BA63" s="20"/>
      <c r="BB63" s="20"/>
      <c r="BC63" s="20"/>
      <c r="BD63" s="20"/>
      <c r="BE63" s="20"/>
      <c r="BF63" s="20"/>
      <c r="BG63" s="20"/>
      <c r="BH63" s="20"/>
    </row>
    <row r="64" spans="1:60" ht="15" customHeight="1">
      <c r="A64" s="26" t="s">
        <v>43</v>
      </c>
      <c r="B64" s="20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6" t="s">
        <v>43</v>
      </c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6" t="s">
        <v>43</v>
      </c>
      <c r="AF64" s="20"/>
      <c r="AG64" s="20"/>
      <c r="AH64" s="20"/>
      <c r="AI64" s="20"/>
      <c r="AJ64" s="20"/>
      <c r="AK64" s="20"/>
      <c r="AL64" s="20"/>
      <c r="AM64" s="20"/>
      <c r="AN64" s="20"/>
      <c r="AO64" s="20"/>
      <c r="AP64" s="20"/>
      <c r="AQ64" s="20"/>
      <c r="AR64" s="20"/>
      <c r="AS64" s="20"/>
      <c r="AT64" s="26" t="s">
        <v>43</v>
      </c>
      <c r="AU64" s="20"/>
      <c r="AV64" s="20"/>
      <c r="AW64" s="20"/>
      <c r="AX64" s="20"/>
      <c r="AY64" s="20"/>
      <c r="AZ64" s="20"/>
      <c r="BA64" s="20"/>
      <c r="BB64" s="20"/>
      <c r="BC64" s="20"/>
      <c r="BD64" s="20"/>
      <c r="BE64" s="20"/>
      <c r="BF64" s="20"/>
      <c r="BG64" s="20"/>
      <c r="BH64" s="20"/>
    </row>
    <row r="65" spans="1:60" ht="15" customHeight="1">
      <c r="A65" s="26" t="s">
        <v>44</v>
      </c>
      <c r="B65" s="20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6" t="s">
        <v>44</v>
      </c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0"/>
      <c r="AE65" s="26" t="s">
        <v>44</v>
      </c>
      <c r="AF65" s="20"/>
      <c r="AG65" s="20"/>
      <c r="AH65" s="20"/>
      <c r="AI65" s="20"/>
      <c r="AJ65" s="20"/>
      <c r="AK65" s="20"/>
      <c r="AL65" s="20"/>
      <c r="AM65" s="20"/>
      <c r="AN65" s="20"/>
      <c r="AO65" s="20"/>
      <c r="AP65" s="20"/>
      <c r="AQ65" s="20"/>
      <c r="AR65" s="20"/>
      <c r="AS65" s="20"/>
      <c r="AT65" s="26" t="s">
        <v>44</v>
      </c>
      <c r="AU65" s="20"/>
      <c r="AV65" s="20"/>
      <c r="AW65" s="20"/>
      <c r="AX65" s="20"/>
      <c r="AY65" s="20"/>
      <c r="AZ65" s="20"/>
      <c r="BA65" s="20"/>
      <c r="BB65" s="20"/>
      <c r="BC65" s="20"/>
      <c r="BD65" s="20"/>
      <c r="BE65" s="20"/>
      <c r="BF65" s="20"/>
      <c r="BG65" s="20"/>
      <c r="BH65" s="20"/>
    </row>
    <row r="66" spans="1:60" ht="15" customHeight="1">
      <c r="A66" s="26" t="s">
        <v>45</v>
      </c>
      <c r="B66" s="20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6" t="s">
        <v>45</v>
      </c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0"/>
      <c r="AC66" s="20"/>
      <c r="AD66" s="20"/>
      <c r="AE66" s="26" t="s">
        <v>45</v>
      </c>
      <c r="AF66" s="20"/>
      <c r="AG66" s="20"/>
      <c r="AH66" s="20"/>
      <c r="AI66" s="20"/>
      <c r="AJ66" s="20"/>
      <c r="AK66" s="20"/>
      <c r="AL66" s="20"/>
      <c r="AM66" s="20"/>
      <c r="AN66" s="20"/>
      <c r="AO66" s="20"/>
      <c r="AP66" s="20"/>
      <c r="AQ66" s="20"/>
      <c r="AR66" s="20"/>
      <c r="AS66" s="20"/>
      <c r="AT66" s="26" t="s">
        <v>45</v>
      </c>
      <c r="AU66" s="20"/>
      <c r="AV66" s="20"/>
      <c r="AW66" s="20"/>
      <c r="AX66" s="20"/>
      <c r="AY66" s="20"/>
      <c r="AZ66" s="20"/>
      <c r="BA66" s="20"/>
      <c r="BB66" s="20"/>
      <c r="BC66" s="20"/>
      <c r="BD66" s="20"/>
      <c r="BE66" s="20"/>
      <c r="BF66" s="20"/>
      <c r="BG66" s="20"/>
      <c r="BH66" s="20"/>
    </row>
    <row r="67" spans="1:60" ht="15" customHeight="1">
      <c r="A67" s="26" t="s">
        <v>46</v>
      </c>
      <c r="B67" s="20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6" t="s">
        <v>46</v>
      </c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0"/>
      <c r="AD67" s="20"/>
      <c r="AE67" s="26" t="s">
        <v>46</v>
      </c>
      <c r="AF67" s="20"/>
      <c r="AG67" s="20"/>
      <c r="AH67" s="20"/>
      <c r="AI67" s="20"/>
      <c r="AJ67" s="20"/>
      <c r="AK67" s="20"/>
      <c r="AL67" s="20"/>
      <c r="AM67" s="20"/>
      <c r="AN67" s="20"/>
      <c r="AO67" s="20"/>
      <c r="AP67" s="20"/>
      <c r="AQ67" s="20"/>
      <c r="AR67" s="20"/>
      <c r="AS67" s="20"/>
      <c r="AT67" s="26" t="s">
        <v>46</v>
      </c>
      <c r="AU67" s="20"/>
      <c r="AV67" s="20"/>
      <c r="AW67" s="20"/>
      <c r="AX67" s="20"/>
      <c r="AY67" s="20"/>
      <c r="AZ67" s="20"/>
      <c r="BA67" s="20"/>
      <c r="BB67" s="20"/>
      <c r="BC67" s="20"/>
      <c r="BD67" s="20"/>
      <c r="BE67" s="20"/>
      <c r="BF67" s="20"/>
      <c r="BG67" s="20"/>
      <c r="BH67" s="20"/>
    </row>
  </sheetData>
  <mergeCells count="28">
    <mergeCell ref="L4:M4"/>
    <mergeCell ref="B4:C4"/>
    <mergeCell ref="D4:E4"/>
    <mergeCell ref="F4:G4"/>
    <mergeCell ref="H4:I4"/>
    <mergeCell ref="J4:K4"/>
    <mergeCell ref="AL4:AM4"/>
    <mergeCell ref="N4:O4"/>
    <mergeCell ref="Q4:R4"/>
    <mergeCell ref="S4:T4"/>
    <mergeCell ref="U4:V4"/>
    <mergeCell ref="W4:X4"/>
    <mergeCell ref="Y4:Z4"/>
    <mergeCell ref="AA4:AB4"/>
    <mergeCell ref="AC4:AD4"/>
    <mergeCell ref="AF4:AG4"/>
    <mergeCell ref="AH4:AI4"/>
    <mergeCell ref="AJ4:AK4"/>
    <mergeCell ref="BA4:BB4"/>
    <mergeCell ref="BC4:BD4"/>
    <mergeCell ref="BE4:BF4"/>
    <mergeCell ref="BG4:BH4"/>
    <mergeCell ref="AN4:AO4"/>
    <mergeCell ref="AP4:AQ4"/>
    <mergeCell ref="AR4:AS4"/>
    <mergeCell ref="AU4:AV4"/>
    <mergeCell ref="AW4:AX4"/>
    <mergeCell ref="AY4:AZ4"/>
  </mergeCells>
  <conditionalFormatting sqref="B6:O6 Q6:AD6 AF6:AS6 AU6:BH6">
    <cfRule type="cellIs" dxfId="21" priority="5" operator="equal">
      <formula>"nuit"</formula>
    </cfRule>
    <cfRule type="cellIs" dxfId="20" priority="6" operator="equal">
      <formula>"jour"</formula>
    </cfRule>
  </conditionalFormatting>
  <conditionalFormatting sqref="B4:O4 Q4:AD4 AF4:AS4 AU4:BH4">
    <cfRule type="expression" dxfId="19" priority="3">
      <formula>AND(B4&gt;0,OR(NOT(ISNA(MATCH(B4,Fer,0)))))</formula>
    </cfRule>
    <cfRule type="expression" dxfId="18" priority="4">
      <formula>AND(B5&gt;0,OR(WEEKDAY(B5,2)&gt;5))</formula>
    </cfRule>
  </conditionalFormatting>
  <conditionalFormatting sqref="B7:O21 Q7:AD21 AF7:AS21 AU7:BH21 B23:O67 Q23:AD67 AF23:AS67 AU23:BH67">
    <cfRule type="expression" dxfId="17" priority="1">
      <formula>AND(B$5&gt;0,OR(NOT(ISNA(MATCH(B$5,Fer,0)))))</formula>
    </cfRule>
    <cfRule type="expression" dxfId="16" priority="2">
      <formula>AND(B$5&gt;0,OR(WEEKDAY(B$5,2)&gt;5))</formula>
    </cfRule>
  </conditionalFormatting>
  <printOptions horizontalCentered="1"/>
  <pageMargins left="0.11811023622047245" right="0.11811023622047245" top="0.35433070866141736" bottom="0.15748031496062992" header="0.11811023622047245" footer="0.31496062992125984"/>
  <pageSetup paperSize="9" scale="85" fitToWidth="4" orientation="portrait" r:id="rId1"/>
  <headerFooter>
    <oddHeader>&amp;C&amp;"Arial,Gras"&amp;14PLANNING SPV A RENSEIGNER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H67"/>
  <sheetViews>
    <sheetView workbookViewId="0">
      <selection activeCell="AU3" sqref="AU3:AV3"/>
    </sheetView>
  </sheetViews>
  <sheetFormatPr baseColWidth="10" defaultRowHeight="12.75"/>
  <cols>
    <col min="1" max="1" width="15.7109375" customWidth="1"/>
    <col min="2" max="15" width="5.7109375" customWidth="1"/>
    <col min="16" max="16" width="15.7109375" customWidth="1"/>
    <col min="17" max="30" width="5.7109375" customWidth="1"/>
    <col min="31" max="31" width="15.7109375" customWidth="1"/>
    <col min="32" max="45" width="5.7109375" customWidth="1"/>
    <col min="46" max="46" width="15.7109375" customWidth="1"/>
    <col min="47" max="72" width="5.7109375" customWidth="1"/>
  </cols>
  <sheetData>
    <row r="1" spans="1:60">
      <c r="A1" s="24"/>
    </row>
    <row r="2" spans="1:60" hidden="1">
      <c r="A2" s="24"/>
      <c r="B2" s="19" t="str">
        <f>IF(ISERROR(VLOOKUP(B3,Fer,1,FALSE))=TRUE,IF(NETWORKDAYS(B$3,B$3,Fer)&gt;0,IF(B5="jour",Param!$F$4,Param!$G$4),IF(B5="jour",Param!$H$4,Param!$I$4)),IF(B5="jour",Param!$J$4,Param!$K$4))</f>
        <v>oui</v>
      </c>
      <c r="C2" s="19" t="str">
        <f>IF(ISERROR(VLOOKUP(B3,Fer,1,FALSE))=TRUE,IF(NETWORKDAYS(B$3,B$3,Fer)&gt;0,IF(C5="jour",Param!$F$4,Param!$G$4),IF(C5="jour",Param!$H$4,Param!$I$4)),IF(C5="jour",Param!$J$4,Param!$K$4))</f>
        <v>oui</v>
      </c>
      <c r="D2" s="19" t="str">
        <f>IF(ISERROR(VLOOKUP(D3,Fer,1,FALSE))=TRUE,IF(NETWORKDAYS(D$3,D$3,Fer)&gt;0,IF(D5="jour",Param!$F$4,Param!$G$4),IF(D5="jour",Param!$H$4,Param!$I$4)),IF(D5="jour",Param!$J$4,Param!$K$4))</f>
        <v>oui</v>
      </c>
      <c r="E2" s="19" t="str">
        <f>IF(ISERROR(VLOOKUP(D3,Fer,1,FALSE))=TRUE,IF(NETWORKDAYS(D$3,D$3,Fer)&gt;0,IF(E5="jour",Param!$F$4,Param!$G$4),IF(E5="jour",Param!$H$4,Param!$I$4)),IF(E5="jour",Param!$J$4,Param!$K$4))</f>
        <v>oui</v>
      </c>
      <c r="F2" s="19" t="str">
        <f>IF(ISERROR(VLOOKUP(F3,Fer,1,FALSE))=TRUE,IF(NETWORKDAYS(F$3,F$3,Fer)&gt;0,IF(F5="jour",Param!$F$4,Param!$G$4),IF(F5="jour",Param!$H$4,Param!$I$4)),IF(F5="jour",Param!$J$4,Param!$K$4))</f>
        <v>oui</v>
      </c>
      <c r="G2" s="19" t="str">
        <f>IF(ISERROR(VLOOKUP(F3,Fer,1,FALSE))=TRUE,IF(NETWORKDAYS(F$3,F$3,Fer)&gt;0,IF(G5="jour",Param!$F$4,Param!$G$4),IF(G5="jour",Param!$H$4,Param!$I$4)),IF(G5="jour",Param!$J$4,Param!$K$4))</f>
        <v>oui</v>
      </c>
      <c r="H2" s="19" t="str">
        <f>IF(ISERROR(VLOOKUP(H3,Fer,1,FALSE))=TRUE,IF(NETWORKDAYS(H$3,H$3,Fer)&gt;0,IF(H5="jour",Param!$F$4,Param!$G$4),IF(H5="jour",Param!$H$4,Param!$I$4)),IF(H5="jour",Param!$J$4,Param!$K$4))</f>
        <v>oui</v>
      </c>
      <c r="I2" s="19" t="str">
        <f>IF(ISERROR(VLOOKUP(H3,Fer,1,FALSE))=TRUE,IF(NETWORKDAYS(H$3,H$3,Fer)&gt;0,IF(I5="jour",Param!$F$4,Param!$G$4),IF(I5="jour",Param!$H$4,Param!$I$4)),IF(I5="jour",Param!$J$4,Param!$K$4))</f>
        <v>oui</v>
      </c>
      <c r="J2" s="19" t="str">
        <f>IF(ISERROR(VLOOKUP(J3,Fer,1,FALSE))=TRUE,IF(NETWORKDAYS(J$3,J$3,Fer)&gt;0,IF(J5="jour",Param!$F$4,Param!$G$4),IF(J5="jour",Param!$H$4,Param!$I$4)),IF(J5="jour",Param!$J$4,Param!$K$4))</f>
        <v>oui</v>
      </c>
      <c r="K2" s="19" t="str">
        <f>IF(ISERROR(VLOOKUP(J3,Fer,1,FALSE))=TRUE,IF(NETWORKDAYS(J$3,J$3,Fer)&gt;0,IF(K5="jour",Param!$F$4,Param!$G$4),IF(K5="jour",Param!$H$4,Param!$I$4)),IF(K5="jour",Param!$J$4,Param!$K$4))</f>
        <v>oui</v>
      </c>
      <c r="L2" s="19" t="str">
        <f>IF(ISERROR(VLOOKUP(L3,Fer,1,FALSE))=TRUE,IF(NETWORKDAYS(L$3,L$3,Fer)&gt;0,IF(L5="jour",Param!$F$4,Param!$G$4),IF(L5="jour",Param!$H$4,Param!$I$4)),IF(L5="jour",Param!$J$4,Param!$K$4))</f>
        <v>oui</v>
      </c>
      <c r="M2" s="19" t="str">
        <f>IF(ISERROR(VLOOKUP(L3,Fer,1,FALSE))=TRUE,IF(NETWORKDAYS(L$3,L$3,Fer)&gt;0,IF(M5="jour",Param!$F$4,Param!$G$4),IF(M5="jour",Param!$H$4,Param!$I$4)),IF(M5="jour",Param!$J$4,Param!$K$4))</f>
        <v>oui</v>
      </c>
      <c r="N2" s="19" t="str">
        <f>IF(ISERROR(VLOOKUP(N3,Fer,1,FALSE))=TRUE,IF(NETWORKDAYS(N$3,N$3,Fer)&gt;0,IF(N5="jour",Param!$F$4,Param!$G$4),IF(N5="jour",Param!$H$4,Param!$I$4)),IF(N5="jour",Param!$J$4,Param!$K$4))</f>
        <v>oui</v>
      </c>
      <c r="O2" s="19" t="str">
        <f>IF(ISERROR(VLOOKUP(N3,Fer,1,FALSE))=TRUE,IF(NETWORKDAYS(N$3,N$3,Fer)&gt;0,IF(O5="jour",Param!$F$4,Param!$G$4),IF(O5="jour",Param!$H$4,Param!$I$4)),IF(O5="jour",Param!$J$4,Param!$K$4))</f>
        <v>oui</v>
      </c>
      <c r="P2" s="24"/>
      <c r="Q2" s="19" t="str">
        <f>IF(ISERROR(VLOOKUP(Q3,Fer,1,FALSE))=TRUE,IF(NETWORKDAYS(Q$3,Q$3,Fer)&gt;0,IF(Q5="jour",Param!$F$4,Param!$G$4),IF(Q5="jour",Param!$H$4,Param!$I$4)),IF(Q5="jour",Param!$J$4,Param!$K$4))</f>
        <v>oui</v>
      </c>
      <c r="R2" s="19" t="str">
        <f>IF(ISERROR(VLOOKUP(Q3,Fer,1,FALSE))=TRUE,IF(NETWORKDAYS(Q$3,Q$3,Fer)&gt;0,IF(R5="jour",Param!$F$4,Param!$G$4),IF(R5="jour",Param!$H$4,Param!$I$4)),IF(R5="jour",Param!$J$4,Param!$K$4))</f>
        <v>oui</v>
      </c>
      <c r="S2" s="19" t="str">
        <f>IF(ISERROR(VLOOKUP(S3,Fer,1,FALSE))=TRUE,IF(NETWORKDAYS(S$3,S$3,Fer)&gt;0,IF(S5="jour",Param!$F$4,Param!$G$4),IF(S5="jour",Param!$H$4,Param!$I$4)),IF(S5="jour",Param!$J$4,Param!$K$4))</f>
        <v>oui</v>
      </c>
      <c r="T2" s="19" t="str">
        <f>IF(ISERROR(VLOOKUP(S3,Fer,1,FALSE))=TRUE,IF(NETWORKDAYS(S$3,S$3,Fer)&gt;0,IF(T5="jour",Param!$F$4,Param!$G$4),IF(T5="jour",Param!$H$4,Param!$I$4)),IF(T5="jour",Param!$J$4,Param!$K$4))</f>
        <v>oui</v>
      </c>
      <c r="U2" s="19" t="str">
        <f>IF(ISERROR(VLOOKUP(U3,Fer,1,FALSE))=TRUE,IF(NETWORKDAYS(U$3,U$3,Fer)&gt;0,IF(U5="jour",Param!$F$4,Param!$G$4),IF(U5="jour",Param!$H$4,Param!$I$4)),IF(U5="jour",Param!$J$4,Param!$K$4))</f>
        <v>oui</v>
      </c>
      <c r="V2" s="19" t="str">
        <f>IF(ISERROR(VLOOKUP(U3,Fer,1,FALSE))=TRUE,IF(NETWORKDAYS(U$3,U$3,Fer)&gt;0,IF(V5="jour",Param!$F$4,Param!$G$4),IF(V5="jour",Param!$H$4,Param!$I$4)),IF(V5="jour",Param!$J$4,Param!$K$4))</f>
        <v>oui</v>
      </c>
      <c r="W2" s="19" t="str">
        <f>IF(ISERROR(VLOOKUP(W3,Fer,1,FALSE))=TRUE,IF(NETWORKDAYS(W$3,W$3,Fer)&gt;0,IF(W5="jour",Param!$F$4,Param!$G$4),IF(W5="jour",Param!$H$4,Param!$I$4)),IF(W5="jour",Param!$J$4,Param!$K$4))</f>
        <v>oui</v>
      </c>
      <c r="X2" s="19" t="str">
        <f>IF(ISERROR(VLOOKUP(W3,Fer,1,FALSE))=TRUE,IF(NETWORKDAYS(W$3,W$3,Fer)&gt;0,IF(X5="jour",Param!$F$4,Param!$G$4),IF(X5="jour",Param!$H$4,Param!$I$4)),IF(X5="jour",Param!$J$4,Param!$K$4))</f>
        <v>oui</v>
      </c>
      <c r="Y2" s="19" t="str">
        <f>IF(ISERROR(VLOOKUP(Y3,Fer,1,FALSE))=TRUE,IF(NETWORKDAYS(Y$3,Y$3,Fer)&gt;0,IF(Y5="jour",Param!$F$4,Param!$G$4),IF(Y5="jour",Param!$H$4,Param!$I$4)),IF(Y5="jour",Param!$J$4,Param!$K$4))</f>
        <v>oui</v>
      </c>
      <c r="Z2" s="19" t="str">
        <f>IF(ISERROR(VLOOKUP(Y3,Fer,1,FALSE))=TRUE,IF(NETWORKDAYS(Y$3,Y$3,Fer)&gt;0,IF(Z5="jour",Param!$F$4,Param!$G$4),IF(Z5="jour",Param!$H$4,Param!$I$4)),IF(Z5="jour",Param!$J$4,Param!$K$4))</f>
        <v>oui</v>
      </c>
      <c r="AA2" s="19" t="str">
        <f>IF(ISERROR(VLOOKUP(AA3,Fer,1,FALSE))=TRUE,IF(NETWORKDAYS(AA$3,AA$3,Fer)&gt;0,IF(AA5="jour",Param!$F$4,Param!$G$4),IF(AA5="jour",Param!$H$4,Param!$I$4)),IF(AA5="jour",Param!$J$4,Param!$K$4))</f>
        <v>oui</v>
      </c>
      <c r="AB2" s="19" t="str">
        <f>IF(ISERROR(VLOOKUP(AA3,Fer,1,FALSE))=TRUE,IF(NETWORKDAYS(AA$3,AA$3,Fer)&gt;0,IF(AB5="jour",Param!$F$4,Param!$G$4),IF(AB5="jour",Param!$H$4,Param!$I$4)),IF(AB5="jour",Param!$J$4,Param!$K$4))</f>
        <v>oui</v>
      </c>
      <c r="AC2" s="19" t="str">
        <f>IF(ISERROR(VLOOKUP(AC3,Fer,1,FALSE))=TRUE,IF(NETWORKDAYS(AC$3,AC$3,Fer)&gt;0,IF(AC5="jour",Param!$F$4,Param!$G$4),IF(AC5="jour",Param!$H$4,Param!$I$4)),IF(AC5="jour",Param!$J$4,Param!$K$4))</f>
        <v>oui</v>
      </c>
      <c r="AD2" s="19" t="str">
        <f>IF(ISERROR(VLOOKUP(AC3,Fer,1,FALSE))=TRUE,IF(NETWORKDAYS(AC$3,AC$3,Fer)&gt;0,IF(AD5="jour",Param!$F$4,Param!$G$4),IF(AD5="jour",Param!$H$4,Param!$I$4)),IF(AD5="jour",Param!$J$4,Param!$K$4))</f>
        <v>oui</v>
      </c>
      <c r="AE2" s="24"/>
      <c r="AF2" s="19" t="str">
        <f>IF(ISERROR(VLOOKUP(AF3,Fer,1,FALSE))=TRUE,IF(NETWORKDAYS(AF$3,AF$3,Fer)&gt;0,IF(AF5="jour",Param!$F$4,Param!$G$4),IF(AF5="jour",Param!$H$4,Param!$I$4)),IF(AF5="jour",Param!$J$4,Param!$K$4))</f>
        <v>oui</v>
      </c>
      <c r="AG2" s="19" t="str">
        <f>IF(ISERROR(VLOOKUP(AF3,Fer,1,FALSE))=TRUE,IF(NETWORKDAYS(AF$3,AF$3,Fer)&gt;0,IF(AG5="jour",Param!$F$4,Param!$G$4),IF(AG5="jour",Param!$H$4,Param!$I$4)),IF(AG5="jour",Param!$J$4,Param!$K$4))</f>
        <v>oui</v>
      </c>
      <c r="AH2" s="19" t="str">
        <f>IF(ISERROR(VLOOKUP(AH3,Fer,1,FALSE))=TRUE,IF(NETWORKDAYS(AH$3,AH$3,Fer)&gt;0,IF(AH5="jour",Param!$F$4,Param!$G$4),IF(AH5="jour",Param!$H$4,Param!$I$4)),IF(AH5="jour",Param!$J$4,Param!$K$4))</f>
        <v>oui</v>
      </c>
      <c r="AI2" s="19" t="str">
        <f>IF(ISERROR(VLOOKUP(AH3,Fer,1,FALSE))=TRUE,IF(NETWORKDAYS(AH$3,AH$3,Fer)&gt;0,IF(AI5="jour",Param!$F$4,Param!$G$4),IF(AI5="jour",Param!$H$4,Param!$I$4)),IF(AI5="jour",Param!$J$4,Param!$K$4))</f>
        <v>oui</v>
      </c>
      <c r="AJ2" s="19" t="str">
        <f>IF(ISERROR(VLOOKUP(AJ3,Fer,1,FALSE))=TRUE,IF(NETWORKDAYS(AJ$3,AJ$3,Fer)&gt;0,IF(AJ5="jour",Param!$F$4,Param!$G$4),IF(AJ5="jour",Param!$H$4,Param!$I$4)),IF(AJ5="jour",Param!$J$4,Param!$K$4))</f>
        <v>oui</v>
      </c>
      <c r="AK2" s="19" t="str">
        <f>IF(ISERROR(VLOOKUP(AJ3,Fer,1,FALSE))=TRUE,IF(NETWORKDAYS(AJ$3,AJ$3,Fer)&gt;0,IF(AK5="jour",Param!$F$4,Param!$G$4),IF(AK5="jour",Param!$H$4,Param!$I$4)),IF(AK5="jour",Param!$J$4,Param!$K$4))</f>
        <v>oui</v>
      </c>
      <c r="AL2" s="19" t="str">
        <f>IF(ISERROR(VLOOKUP(AL3,Fer,1,FALSE))=TRUE,IF(NETWORKDAYS(AL$3,AL$3,Fer)&gt;0,IF(AL5="jour",Param!$F$4,Param!$G$4),IF(AL5="jour",Param!$H$4,Param!$I$4)),IF(AL5="jour",Param!$J$4,Param!$K$4))</f>
        <v>oui</v>
      </c>
      <c r="AM2" s="19" t="str">
        <f>IF(ISERROR(VLOOKUP(AL3,Fer,1,FALSE))=TRUE,IF(NETWORKDAYS(AL$3,AL$3,Fer)&gt;0,IF(AM5="jour",Param!$F$4,Param!$G$4),IF(AM5="jour",Param!$H$4,Param!$I$4)),IF(AM5="jour",Param!$J$4,Param!$K$4))</f>
        <v>oui</v>
      </c>
      <c r="AN2" s="19" t="str">
        <f>IF(ISERROR(VLOOKUP(AN3,Fer,1,FALSE))=TRUE,IF(NETWORKDAYS(AN$3,AN$3,Fer)&gt;0,IF(AN5="jour",Param!$F$4,Param!$G$4),IF(AN5="jour",Param!$H$4,Param!$I$4)),IF(AN5="jour",Param!$J$4,Param!$K$4))</f>
        <v>oui</v>
      </c>
      <c r="AO2" s="19" t="str">
        <f>IF(ISERROR(VLOOKUP(AN3,Fer,1,FALSE))=TRUE,IF(NETWORKDAYS(AN$3,AN$3,Fer)&gt;0,IF(AO5="jour",Param!$F$4,Param!$G$4),IF(AO5="jour",Param!$H$4,Param!$I$4)),IF(AO5="jour",Param!$J$4,Param!$K$4))</f>
        <v>oui</v>
      </c>
      <c r="AP2" s="19" t="str">
        <f>IF(ISERROR(VLOOKUP(AP3,Fer,1,FALSE))=TRUE,IF(NETWORKDAYS(AP$3,AP$3,Fer)&gt;0,IF(AP5="jour",Param!$F$4,Param!$G$4),IF(AP5="jour",Param!$H$4,Param!$I$4)),IF(AP5="jour",Param!$J$4,Param!$K$4))</f>
        <v>oui</v>
      </c>
      <c r="AQ2" s="19" t="str">
        <f>IF(ISERROR(VLOOKUP(AP3,Fer,1,FALSE))=TRUE,IF(NETWORKDAYS(AP$3,AP$3,Fer)&gt;0,IF(AQ5="jour",Param!$F$4,Param!$G$4),IF(AQ5="jour",Param!$H$4,Param!$I$4)),IF(AQ5="jour",Param!$J$4,Param!$K$4))</f>
        <v>oui</v>
      </c>
      <c r="AR2" s="19" t="str">
        <f>IF(ISERROR(VLOOKUP(AR3,Fer,1,FALSE))=TRUE,IF(NETWORKDAYS(AR$3,AR$3,Fer)&gt;0,IF(AR5="jour",Param!$F$4,Param!$G$4),IF(AR5="jour",Param!$H$4,Param!$I$4)),IF(AR5="jour",Param!$J$4,Param!$K$4))</f>
        <v>oui</v>
      </c>
      <c r="AS2" s="19" t="str">
        <f>IF(ISERROR(VLOOKUP(AR3,Fer,1,FALSE))=TRUE,IF(NETWORKDAYS(AR$3,AR$3,Fer)&gt;0,IF(AS5="jour",Param!$F$4,Param!$G$4),IF(AS5="jour",Param!$H$4,Param!$I$4)),IF(AS5="jour",Param!$J$4,Param!$K$4))</f>
        <v>oui</v>
      </c>
      <c r="AT2" s="24"/>
      <c r="AU2" s="19" t="str">
        <f>IF(ISERROR(VLOOKUP(AU3,Fer,1,FALSE))=TRUE,IF(NETWORKDAYS(AU$3,AU$3,Fer)&gt;0,IF(AU5="jour",Param!$F$4,Param!$G$4),IF(AU5="jour",Param!$H$4,Param!$I$4)),IF(AU5="jour",Param!$J$4,Param!$K$4))</f>
        <v>oui</v>
      </c>
      <c r="AV2" s="19" t="str">
        <f>IF(ISERROR(VLOOKUP(AU3,Fer,1,FALSE))=TRUE,IF(NETWORKDAYS(AU$3,AU$3,Fer)&gt;0,IF(AV5="jour",Param!$F$4,Param!$G$4),IF(AV5="jour",Param!$H$4,Param!$I$4)),IF(AV5="jour",Param!$J$4,Param!$K$4))</f>
        <v>oui</v>
      </c>
      <c r="AW2" s="19" t="str">
        <f>IF(ISERROR(VLOOKUP(AW3,Fer,1,FALSE))=TRUE,IF(NETWORKDAYS(AW$3,AW$3,Fer)&gt;0,IF(AW5="jour",Param!$F$4,Param!$G$4),IF(AW5="jour",Param!$H$4,Param!$I$4)),IF(AW5="jour",Param!$J$4,Param!$K$4))</f>
        <v>oui</v>
      </c>
      <c r="AX2" s="19" t="str">
        <f>IF(ISERROR(VLOOKUP(AW3,Fer,1,FALSE))=TRUE,IF(NETWORKDAYS(AW$3,AW$3,Fer)&gt;0,IF(AX5="jour",Param!$F$4,Param!$G$4),IF(AX5="jour",Param!$H$4,Param!$I$4)),IF(AX5="jour",Param!$J$4,Param!$K$4))</f>
        <v>oui</v>
      </c>
      <c r="AY2" s="19" t="str">
        <f>IF(ISERROR(VLOOKUP(AY3,Fer,1,FALSE))=TRUE,IF(NETWORKDAYS(AY$3,AY$3,Fer)&gt;0,IF(AY5="jour",Param!$F$4,Param!$G$4),IF(AY5="jour",Param!$H$4,Param!$I$4)),IF(AY5="jour",Param!$J$4,Param!$K$4))</f>
        <v>oui</v>
      </c>
      <c r="AZ2" s="19" t="str">
        <f>IF(ISERROR(VLOOKUP(AY3,Fer,1,FALSE))=TRUE,IF(NETWORKDAYS(AY$3,AY$3,Fer)&gt;0,IF(AZ5="jour",Param!$F$4,Param!$G$4),IF(AZ5="jour",Param!$H$4,Param!$I$4)),IF(AZ5="jour",Param!$J$4,Param!$K$4))</f>
        <v>oui</v>
      </c>
      <c r="BA2" s="19" t="str">
        <f>IF(ISERROR(VLOOKUP(BA3,Fer,1,FALSE))=TRUE,IF(NETWORKDAYS(BA$3,BA$3,Fer)&gt;0,IF(BA5="jour",Param!$F$4,Param!$G$4),IF(BA5="jour",Param!$H$4,Param!$I$4)),IF(BA5="jour",Param!$J$4,Param!$K$4))</f>
        <v>oui</v>
      </c>
      <c r="BB2" s="19" t="str">
        <f>IF(ISERROR(VLOOKUP(BA3,Fer,1,FALSE))=TRUE,IF(NETWORKDAYS(BA$3,BA$3,Fer)&gt;0,IF(BB5="jour",Param!$F$4,Param!$G$4),IF(BB5="jour",Param!$H$4,Param!$I$4)),IF(BB5="jour",Param!$J$4,Param!$K$4))</f>
        <v>oui</v>
      </c>
      <c r="BC2" s="19" t="str">
        <f>IF(ISERROR(VLOOKUP(BC3,Fer,1,FALSE))=TRUE,IF(NETWORKDAYS(BC$3,BC$3,Fer)&gt;0,IF(BC5="jour",Param!$F$4,Param!$G$4),IF(BC5="jour",Param!$H$4,Param!$I$4)),IF(BC5="jour",Param!$J$4,Param!$K$4))</f>
        <v>oui</v>
      </c>
      <c r="BD2" s="19" t="str">
        <f>IF(ISERROR(VLOOKUP(BC3,Fer,1,FALSE))=TRUE,IF(NETWORKDAYS(BC$3,BC$3,Fer)&gt;0,IF(BD5="jour",Param!$F$4,Param!$G$4),IF(BD5="jour",Param!$H$4,Param!$I$4)),IF(BD5="jour",Param!$J$4,Param!$K$4))</f>
        <v>oui</v>
      </c>
      <c r="BE2" s="19" t="str">
        <f>IF(ISERROR(VLOOKUP(BE3,Fer,1,FALSE))=TRUE,IF(NETWORKDAYS(BE$3,BE$3,Fer)&gt;0,IF(BE5="jour",Param!$F$4,Param!$G$4),IF(BE5="jour",Param!$H$4,Param!$I$4)),IF(BE5="jour",Param!$J$4,Param!$K$4))</f>
        <v>oui</v>
      </c>
      <c r="BF2" s="19" t="str">
        <f>IF(ISERROR(VLOOKUP(BE3,Fer,1,FALSE))=TRUE,IF(NETWORKDAYS(BE$3,BE$3,Fer)&gt;0,IF(BF5="jour",Param!$F$4,Param!$G$4),IF(BF5="jour",Param!$H$4,Param!$I$4)),IF(BF5="jour",Param!$J$4,Param!$K$4))</f>
        <v>oui</v>
      </c>
      <c r="BG2" s="19" t="str">
        <f>IF(ISERROR(VLOOKUP(BG3,Fer,1,FALSE))=TRUE,IF(NETWORKDAYS(BG$3,BG$3,Fer)&gt;0,IF(BG5="jour",Param!$F$4,Param!$G$4),IF(BG5="jour",Param!$H$4,Param!$I$4)),IF(BG5="jour",Param!$J$4,Param!$K$4))</f>
        <v>oui</v>
      </c>
      <c r="BH2" s="19" t="str">
        <f>IF(ISERROR(VLOOKUP(BG3,Fer,1,FALSE))=TRUE,IF(NETWORKDAYS(BG$3,BG$3,Fer)&gt;0,IF(BH5="jour",Param!$F$4,Param!$G$4),IF(BH5="jour",Param!$H$4,Param!$I$4)),IF(BH5="jour",Param!$J$4,Param!$K$4))</f>
        <v>oui</v>
      </c>
    </row>
    <row r="3" spans="1:60" ht="15.95" customHeight="1">
      <c r="A3" s="53">
        <f>Fiche!A4</f>
        <v>41754</v>
      </c>
      <c r="B3" s="73">
        <f>A3</f>
        <v>41754</v>
      </c>
      <c r="C3" s="74"/>
      <c r="D3" s="72">
        <f>B3+1</f>
        <v>41755</v>
      </c>
      <c r="E3" s="72"/>
      <c r="F3" s="72">
        <f>D3+1</f>
        <v>41756</v>
      </c>
      <c r="G3" s="72"/>
      <c r="H3" s="72">
        <f t="shared" ref="H3" si="0">F3+1</f>
        <v>41757</v>
      </c>
      <c r="I3" s="72"/>
      <c r="J3" s="72">
        <f t="shared" ref="J3" si="1">H3+1</f>
        <v>41758</v>
      </c>
      <c r="K3" s="72"/>
      <c r="L3" s="72">
        <f t="shared" ref="L3" si="2">J3+1</f>
        <v>41759</v>
      </c>
      <c r="M3" s="72"/>
      <c r="N3" s="72">
        <f t="shared" ref="N3" si="3">L3+1</f>
        <v>41760</v>
      </c>
      <c r="O3" s="72"/>
      <c r="P3" s="53">
        <f>Q3</f>
        <v>41761</v>
      </c>
      <c r="Q3" s="73">
        <f>N3+1</f>
        <v>41761</v>
      </c>
      <c r="R3" s="74"/>
      <c r="S3" s="72">
        <f>Q3+1</f>
        <v>41762</v>
      </c>
      <c r="T3" s="72"/>
      <c r="U3" s="72">
        <f>S3+1</f>
        <v>41763</v>
      </c>
      <c r="V3" s="72"/>
      <c r="W3" s="72">
        <f>U3+1</f>
        <v>41764</v>
      </c>
      <c r="X3" s="72"/>
      <c r="Y3" s="72">
        <f t="shared" ref="Y3" si="4">W3+1</f>
        <v>41765</v>
      </c>
      <c r="Z3" s="72"/>
      <c r="AA3" s="72">
        <f t="shared" ref="AA3" si="5">Y3+1</f>
        <v>41766</v>
      </c>
      <c r="AB3" s="72"/>
      <c r="AC3" s="72">
        <f t="shared" ref="AC3" si="6">AA3+1</f>
        <v>41767</v>
      </c>
      <c r="AD3" s="72"/>
      <c r="AE3" s="53">
        <f>AF3</f>
        <v>41768</v>
      </c>
      <c r="AF3" s="73">
        <f>AC3+1</f>
        <v>41768</v>
      </c>
      <c r="AG3" s="74"/>
      <c r="AH3" s="72">
        <f>AF3+1</f>
        <v>41769</v>
      </c>
      <c r="AI3" s="72"/>
      <c r="AJ3" s="72">
        <f>AH3+1</f>
        <v>41770</v>
      </c>
      <c r="AK3" s="72"/>
      <c r="AL3" s="72">
        <f t="shared" ref="AL3" si="7">AJ3+1</f>
        <v>41771</v>
      </c>
      <c r="AM3" s="72"/>
      <c r="AN3" s="72">
        <f t="shared" ref="AN3" si="8">AL3+1</f>
        <v>41772</v>
      </c>
      <c r="AO3" s="72"/>
      <c r="AP3" s="72">
        <f t="shared" ref="AP3" si="9">AN3+1</f>
        <v>41773</v>
      </c>
      <c r="AQ3" s="72"/>
      <c r="AR3" s="72">
        <f t="shared" ref="AR3" si="10">AP3+1</f>
        <v>41774</v>
      </c>
      <c r="AS3" s="72"/>
      <c r="AT3" s="53">
        <f>AU3</f>
        <v>41775</v>
      </c>
      <c r="AU3" s="73">
        <f>AR3+1</f>
        <v>41775</v>
      </c>
      <c r="AV3" s="74"/>
      <c r="AW3" s="72">
        <f>AU3+1</f>
        <v>41776</v>
      </c>
      <c r="AX3" s="72"/>
      <c r="AY3" s="72">
        <f>AW3+1</f>
        <v>41777</v>
      </c>
      <c r="AZ3" s="72"/>
      <c r="BA3" s="72">
        <f>AY3+1</f>
        <v>41778</v>
      </c>
      <c r="BB3" s="72"/>
      <c r="BC3" s="72">
        <f t="shared" ref="BC3" si="11">BA3+1</f>
        <v>41779</v>
      </c>
      <c r="BD3" s="72"/>
      <c r="BE3" s="72">
        <f t="shared" ref="BE3" si="12">BC3+1</f>
        <v>41780</v>
      </c>
      <c r="BF3" s="72"/>
      <c r="BG3" s="72">
        <f t="shared" ref="BG3" si="13">BE3+1</f>
        <v>41781</v>
      </c>
      <c r="BH3" s="72"/>
    </row>
    <row r="4" spans="1:60" hidden="1">
      <c r="A4" s="33"/>
      <c r="B4" s="34">
        <f>B3</f>
        <v>41754</v>
      </c>
      <c r="C4" s="35">
        <f>B3</f>
        <v>41754</v>
      </c>
      <c r="D4" s="36">
        <f>D3</f>
        <v>41755</v>
      </c>
      <c r="E4" s="36">
        <f>D3</f>
        <v>41755</v>
      </c>
      <c r="F4" s="36">
        <f>F3</f>
        <v>41756</v>
      </c>
      <c r="G4" s="36">
        <f>F3</f>
        <v>41756</v>
      </c>
      <c r="H4" s="36">
        <f>H3</f>
        <v>41757</v>
      </c>
      <c r="I4" s="36">
        <f>H3</f>
        <v>41757</v>
      </c>
      <c r="J4" s="36">
        <f>J3</f>
        <v>41758</v>
      </c>
      <c r="K4" s="36">
        <f>J3</f>
        <v>41758</v>
      </c>
      <c r="L4" s="36">
        <f>L3</f>
        <v>41759</v>
      </c>
      <c r="M4" s="36">
        <f>L3</f>
        <v>41759</v>
      </c>
      <c r="N4" s="36">
        <f>N3</f>
        <v>41760</v>
      </c>
      <c r="O4" s="36">
        <f>N3</f>
        <v>41760</v>
      </c>
      <c r="P4" s="33"/>
      <c r="Q4" s="34">
        <f>Q3</f>
        <v>41761</v>
      </c>
      <c r="R4" s="35">
        <f>Q3</f>
        <v>41761</v>
      </c>
      <c r="S4" s="36">
        <f>S3</f>
        <v>41762</v>
      </c>
      <c r="T4" s="36">
        <f>S3</f>
        <v>41762</v>
      </c>
      <c r="U4" s="36">
        <f>U3</f>
        <v>41763</v>
      </c>
      <c r="V4" s="36">
        <f>U3</f>
        <v>41763</v>
      </c>
      <c r="W4" s="36">
        <f>W3</f>
        <v>41764</v>
      </c>
      <c r="X4" s="36">
        <f>W3</f>
        <v>41764</v>
      </c>
      <c r="Y4" s="36">
        <f>Y3</f>
        <v>41765</v>
      </c>
      <c r="Z4" s="36">
        <f>Y3</f>
        <v>41765</v>
      </c>
      <c r="AA4" s="36">
        <f>AA3</f>
        <v>41766</v>
      </c>
      <c r="AB4" s="36">
        <f>AA3</f>
        <v>41766</v>
      </c>
      <c r="AC4" s="36">
        <f>AC3</f>
        <v>41767</v>
      </c>
      <c r="AD4" s="36">
        <f>AC3</f>
        <v>41767</v>
      </c>
      <c r="AE4" s="33"/>
      <c r="AF4" s="34">
        <f>AF3</f>
        <v>41768</v>
      </c>
      <c r="AG4" s="35">
        <f>AF3</f>
        <v>41768</v>
      </c>
      <c r="AH4" s="36">
        <f>AH3</f>
        <v>41769</v>
      </c>
      <c r="AI4" s="36">
        <f>AH3</f>
        <v>41769</v>
      </c>
      <c r="AJ4" s="36">
        <f>AJ3</f>
        <v>41770</v>
      </c>
      <c r="AK4" s="36">
        <f>AJ3</f>
        <v>41770</v>
      </c>
      <c r="AL4" s="36">
        <f>AL3</f>
        <v>41771</v>
      </c>
      <c r="AM4" s="36">
        <f>AL3</f>
        <v>41771</v>
      </c>
      <c r="AN4" s="36">
        <f>AN3</f>
        <v>41772</v>
      </c>
      <c r="AO4" s="36">
        <f>AN3</f>
        <v>41772</v>
      </c>
      <c r="AP4" s="36">
        <f>AP3</f>
        <v>41773</v>
      </c>
      <c r="AQ4" s="36">
        <f>AP3</f>
        <v>41773</v>
      </c>
      <c r="AR4" s="36">
        <f>AR3</f>
        <v>41774</v>
      </c>
      <c r="AS4" s="36">
        <f>AR3</f>
        <v>41774</v>
      </c>
      <c r="AT4" s="33"/>
      <c r="AU4" s="34">
        <f>AU3</f>
        <v>41775</v>
      </c>
      <c r="AV4" s="35">
        <f>AU3</f>
        <v>41775</v>
      </c>
      <c r="AW4" s="36">
        <f>AW3</f>
        <v>41776</v>
      </c>
      <c r="AX4" s="36">
        <f>AW3</f>
        <v>41776</v>
      </c>
      <c r="AY4" s="36">
        <f>AY3</f>
        <v>41777</v>
      </c>
      <c r="AZ4" s="36">
        <f>AY3</f>
        <v>41777</v>
      </c>
      <c r="BA4" s="36">
        <f>BA3</f>
        <v>41778</v>
      </c>
      <c r="BB4" s="36">
        <f>BA3</f>
        <v>41778</v>
      </c>
      <c r="BC4" s="36">
        <f>BC3</f>
        <v>41779</v>
      </c>
      <c r="BD4" s="36">
        <f>BC3</f>
        <v>41779</v>
      </c>
      <c r="BE4" s="36">
        <f>BE3</f>
        <v>41780</v>
      </c>
      <c r="BF4" s="36">
        <f>BE3</f>
        <v>41780</v>
      </c>
      <c r="BG4" s="36">
        <f>BG3</f>
        <v>41781</v>
      </c>
      <c r="BH4" s="36">
        <f>BG3</f>
        <v>41781</v>
      </c>
    </row>
    <row r="5" spans="1:60">
      <c r="A5" s="39" t="s">
        <v>82</v>
      </c>
      <c r="B5" s="37" t="s">
        <v>0</v>
      </c>
      <c r="C5" s="37" t="s">
        <v>1</v>
      </c>
      <c r="D5" s="37" t="s">
        <v>0</v>
      </c>
      <c r="E5" s="37" t="s">
        <v>1</v>
      </c>
      <c r="F5" s="37" t="s">
        <v>0</v>
      </c>
      <c r="G5" s="37" t="s">
        <v>1</v>
      </c>
      <c r="H5" s="37" t="s">
        <v>0</v>
      </c>
      <c r="I5" s="37" t="s">
        <v>1</v>
      </c>
      <c r="J5" s="37" t="s">
        <v>0</v>
      </c>
      <c r="K5" s="37" t="s">
        <v>1</v>
      </c>
      <c r="L5" s="37" t="s">
        <v>0</v>
      </c>
      <c r="M5" s="37" t="s">
        <v>1</v>
      </c>
      <c r="N5" s="37" t="s">
        <v>0</v>
      </c>
      <c r="O5" s="37" t="s">
        <v>1</v>
      </c>
      <c r="P5" s="39" t="s">
        <v>84</v>
      </c>
      <c r="Q5" s="37" t="s">
        <v>0</v>
      </c>
      <c r="R5" s="37" t="s">
        <v>1</v>
      </c>
      <c r="S5" s="37" t="s">
        <v>0</v>
      </c>
      <c r="T5" s="37" t="s">
        <v>1</v>
      </c>
      <c r="U5" s="37" t="s">
        <v>0</v>
      </c>
      <c r="V5" s="37" t="s">
        <v>1</v>
      </c>
      <c r="W5" s="37" t="s">
        <v>0</v>
      </c>
      <c r="X5" s="37" t="s">
        <v>1</v>
      </c>
      <c r="Y5" s="37" t="s">
        <v>0</v>
      </c>
      <c r="Z5" s="37" t="s">
        <v>1</v>
      </c>
      <c r="AA5" s="37" t="s">
        <v>0</v>
      </c>
      <c r="AB5" s="37" t="s">
        <v>1</v>
      </c>
      <c r="AC5" s="37" t="s">
        <v>0</v>
      </c>
      <c r="AD5" s="37" t="s">
        <v>1</v>
      </c>
      <c r="AE5" s="39" t="s">
        <v>85</v>
      </c>
      <c r="AF5" s="37" t="s">
        <v>0</v>
      </c>
      <c r="AG5" s="37" t="s">
        <v>1</v>
      </c>
      <c r="AH5" s="37" t="s">
        <v>0</v>
      </c>
      <c r="AI5" s="37" t="s">
        <v>1</v>
      </c>
      <c r="AJ5" s="37" t="s">
        <v>0</v>
      </c>
      <c r="AK5" s="37" t="s">
        <v>1</v>
      </c>
      <c r="AL5" s="37" t="s">
        <v>0</v>
      </c>
      <c r="AM5" s="37" t="s">
        <v>1</v>
      </c>
      <c r="AN5" s="37" t="s">
        <v>0</v>
      </c>
      <c r="AO5" s="37" t="s">
        <v>1</v>
      </c>
      <c r="AP5" s="37" t="s">
        <v>0</v>
      </c>
      <c r="AQ5" s="37" t="s">
        <v>1</v>
      </c>
      <c r="AR5" s="37" t="s">
        <v>0</v>
      </c>
      <c r="AS5" s="37" t="s">
        <v>1</v>
      </c>
      <c r="AT5" s="39" t="s">
        <v>86</v>
      </c>
      <c r="AU5" s="37" t="s">
        <v>0</v>
      </c>
      <c r="AV5" s="37" t="s">
        <v>1</v>
      </c>
      <c r="AW5" s="37" t="s">
        <v>0</v>
      </c>
      <c r="AX5" s="37" t="s">
        <v>1</v>
      </c>
      <c r="AY5" s="37" t="s">
        <v>0</v>
      </c>
      <c r="AZ5" s="37" t="s">
        <v>1</v>
      </c>
      <c r="BA5" s="37" t="s">
        <v>0</v>
      </c>
      <c r="BB5" s="37" t="s">
        <v>1</v>
      </c>
      <c r="BC5" s="37" t="s">
        <v>0</v>
      </c>
      <c r="BD5" s="37" t="s">
        <v>1</v>
      </c>
      <c r="BE5" s="37" t="s">
        <v>0</v>
      </c>
      <c r="BF5" s="37" t="s">
        <v>1</v>
      </c>
      <c r="BG5" s="37" t="s">
        <v>0</v>
      </c>
      <c r="BH5" s="37" t="s">
        <v>1</v>
      </c>
    </row>
    <row r="6" spans="1:60" ht="12.95" customHeight="1">
      <c r="A6" s="26" t="s">
        <v>47</v>
      </c>
      <c r="B6" s="27"/>
      <c r="C6" s="27" t="s">
        <v>98</v>
      </c>
      <c r="D6" s="27"/>
      <c r="E6" s="27" t="s">
        <v>98</v>
      </c>
      <c r="F6" s="27" t="s">
        <v>97</v>
      </c>
      <c r="G6" s="27"/>
      <c r="H6" s="27"/>
      <c r="I6" s="27"/>
      <c r="J6" s="27"/>
      <c r="K6" s="27"/>
      <c r="L6" s="27"/>
      <c r="M6" s="27"/>
      <c r="N6" s="27"/>
      <c r="O6" s="27"/>
      <c r="P6" s="26" t="s">
        <v>47</v>
      </c>
      <c r="Q6" s="20"/>
      <c r="R6" s="20"/>
      <c r="S6" s="20"/>
      <c r="T6" s="20"/>
      <c r="U6" s="20"/>
      <c r="V6" s="27"/>
      <c r="W6" s="20"/>
      <c r="X6" s="20"/>
      <c r="Y6" s="20"/>
      <c r="Z6" s="20"/>
      <c r="AA6" s="20"/>
      <c r="AB6" s="20"/>
      <c r="AC6" s="20"/>
      <c r="AD6" s="20"/>
      <c r="AE6" s="26" t="s">
        <v>47</v>
      </c>
      <c r="AF6" s="20"/>
      <c r="AG6" s="20"/>
      <c r="AH6" s="20"/>
      <c r="AI6" s="20"/>
      <c r="AJ6" s="20"/>
      <c r="AK6" s="27"/>
      <c r="AL6" s="20"/>
      <c r="AM6" s="20"/>
      <c r="AN6" s="20"/>
      <c r="AO6" s="20"/>
      <c r="AP6" s="20"/>
      <c r="AQ6" s="20"/>
      <c r="AR6" s="20"/>
      <c r="AS6" s="20"/>
      <c r="AT6" s="26" t="s">
        <v>47</v>
      </c>
      <c r="AU6" s="20"/>
      <c r="AV6" s="20"/>
      <c r="AW6" s="20"/>
      <c r="AX6" s="20"/>
      <c r="AY6" s="20"/>
      <c r="AZ6" s="27"/>
      <c r="BA6" s="20"/>
      <c r="BB6" s="20"/>
      <c r="BC6" s="20"/>
      <c r="BD6" s="20"/>
      <c r="BE6" s="20"/>
      <c r="BF6" s="20"/>
      <c r="BG6" s="20"/>
      <c r="BH6" s="20"/>
    </row>
    <row r="7" spans="1:60" ht="12.95" customHeight="1">
      <c r="A7" s="26" t="s">
        <v>48</v>
      </c>
      <c r="B7" s="27"/>
      <c r="C7" s="27"/>
      <c r="D7" s="27" t="s">
        <v>97</v>
      </c>
      <c r="E7" s="27" t="s">
        <v>98</v>
      </c>
      <c r="F7" s="27"/>
      <c r="G7" s="27" t="s">
        <v>97</v>
      </c>
      <c r="H7" s="27"/>
      <c r="I7" s="27"/>
      <c r="J7" s="27"/>
      <c r="K7" s="27"/>
      <c r="L7" s="27"/>
      <c r="M7" s="27"/>
      <c r="N7" s="27"/>
      <c r="O7" s="27"/>
      <c r="P7" s="26" t="s">
        <v>48</v>
      </c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6" t="s">
        <v>48</v>
      </c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6" t="s">
        <v>48</v>
      </c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</row>
    <row r="8" spans="1:60" ht="12.95" customHeight="1">
      <c r="A8" s="26" t="s">
        <v>49</v>
      </c>
      <c r="B8" s="27"/>
      <c r="C8" s="27" t="s">
        <v>97</v>
      </c>
      <c r="D8" s="27" t="s">
        <v>98</v>
      </c>
      <c r="E8" s="27" t="s">
        <v>98</v>
      </c>
      <c r="F8" s="27" t="s">
        <v>98</v>
      </c>
      <c r="G8" s="27" t="s">
        <v>98</v>
      </c>
      <c r="H8" s="27"/>
      <c r="I8" s="27"/>
      <c r="J8" s="27"/>
      <c r="K8" s="27"/>
      <c r="L8" s="27"/>
      <c r="M8" s="27"/>
      <c r="N8" s="27"/>
      <c r="O8" s="27"/>
      <c r="P8" s="26" t="s">
        <v>49</v>
      </c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6" t="s">
        <v>49</v>
      </c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6" t="s">
        <v>49</v>
      </c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</row>
    <row r="9" spans="1:60" ht="12.95" customHeight="1">
      <c r="A9" s="26" t="s">
        <v>50</v>
      </c>
      <c r="B9" s="27"/>
      <c r="C9" s="27" t="s">
        <v>98</v>
      </c>
      <c r="D9" s="27" t="s">
        <v>97</v>
      </c>
      <c r="E9" s="27" t="s">
        <v>98</v>
      </c>
      <c r="F9" s="27" t="s">
        <v>98</v>
      </c>
      <c r="G9" s="27" t="s">
        <v>98</v>
      </c>
      <c r="H9" s="27"/>
      <c r="I9" s="27"/>
      <c r="J9" s="27"/>
      <c r="K9" s="27"/>
      <c r="L9" s="27"/>
      <c r="M9" s="27"/>
      <c r="N9" s="27"/>
      <c r="O9" s="27"/>
      <c r="P9" s="26" t="s">
        <v>50</v>
      </c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6" t="s">
        <v>50</v>
      </c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6" t="s">
        <v>50</v>
      </c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</row>
    <row r="10" spans="1:60" ht="12.95" customHeight="1">
      <c r="A10" s="26" t="s">
        <v>51</v>
      </c>
      <c r="B10" s="27"/>
      <c r="C10" s="27" t="s">
        <v>98</v>
      </c>
      <c r="D10" s="27" t="s">
        <v>98</v>
      </c>
      <c r="E10" s="27" t="s">
        <v>97</v>
      </c>
      <c r="F10" s="27" t="s">
        <v>98</v>
      </c>
      <c r="G10" s="27" t="s">
        <v>98</v>
      </c>
      <c r="H10" s="27"/>
      <c r="I10" s="27"/>
      <c r="J10" s="27"/>
      <c r="K10" s="27"/>
      <c r="L10" s="27"/>
      <c r="M10" s="27"/>
      <c r="N10" s="27"/>
      <c r="O10" s="27"/>
      <c r="P10" s="26" t="s">
        <v>51</v>
      </c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6" t="s">
        <v>51</v>
      </c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6" t="s">
        <v>51</v>
      </c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</row>
    <row r="11" spans="1:60" ht="12.95" customHeight="1">
      <c r="A11" s="26" t="s">
        <v>52</v>
      </c>
      <c r="B11" s="27"/>
      <c r="C11" s="27" t="s">
        <v>97</v>
      </c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6" t="s">
        <v>52</v>
      </c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6" t="s">
        <v>52</v>
      </c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6" t="s">
        <v>52</v>
      </c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</row>
    <row r="12" spans="1:60" ht="12.95" customHeight="1">
      <c r="A12" s="26" t="s">
        <v>53</v>
      </c>
      <c r="B12" s="27"/>
      <c r="C12" s="27"/>
      <c r="D12" s="27"/>
      <c r="E12" s="27" t="s">
        <v>97</v>
      </c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6" t="s">
        <v>53</v>
      </c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6" t="s">
        <v>53</v>
      </c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6" t="s">
        <v>53</v>
      </c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</row>
    <row r="13" spans="1:60" ht="12.95" customHeight="1">
      <c r="A13" s="26" t="s">
        <v>54</v>
      </c>
      <c r="B13" s="27"/>
      <c r="C13" s="27" t="s">
        <v>98</v>
      </c>
      <c r="D13" s="27" t="s">
        <v>97</v>
      </c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6" t="s">
        <v>54</v>
      </c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6" t="s">
        <v>54</v>
      </c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6" t="s">
        <v>54</v>
      </c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</row>
    <row r="14" spans="1:60" ht="12.95" customHeight="1">
      <c r="A14" s="26" t="s">
        <v>55</v>
      </c>
      <c r="B14" s="27"/>
      <c r="C14" s="27" t="s">
        <v>97</v>
      </c>
      <c r="D14" s="27"/>
      <c r="E14" s="27"/>
      <c r="F14" s="27"/>
      <c r="G14" s="27" t="s">
        <v>97</v>
      </c>
      <c r="H14" s="27"/>
      <c r="I14" s="27"/>
      <c r="J14" s="27"/>
      <c r="K14" s="27"/>
      <c r="L14" s="27"/>
      <c r="M14" s="27"/>
      <c r="N14" s="27"/>
      <c r="O14" s="27"/>
      <c r="P14" s="26" t="s">
        <v>55</v>
      </c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6" t="s">
        <v>55</v>
      </c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6" t="s">
        <v>55</v>
      </c>
      <c r="AU14" s="20"/>
      <c r="AV14" s="20"/>
      <c r="AW14" s="20"/>
      <c r="AX14" s="20"/>
      <c r="AY14" s="20"/>
      <c r="AZ14" s="20"/>
      <c r="BA14" s="20"/>
      <c r="BB14" s="20"/>
      <c r="BC14" s="20"/>
      <c r="BD14" s="20"/>
      <c r="BE14" s="20"/>
      <c r="BF14" s="20"/>
      <c r="BG14" s="20"/>
      <c r="BH14" s="20"/>
    </row>
    <row r="15" spans="1:60" ht="12.95" customHeight="1">
      <c r="A15" s="26" t="s">
        <v>56</v>
      </c>
      <c r="B15" s="27"/>
      <c r="C15" s="27" t="s">
        <v>98</v>
      </c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6" t="s">
        <v>56</v>
      </c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6" t="s">
        <v>56</v>
      </c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6" t="s">
        <v>56</v>
      </c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</row>
    <row r="16" spans="1:60" ht="12.95" customHeight="1">
      <c r="A16" s="26" t="s">
        <v>57</v>
      </c>
      <c r="B16" s="27"/>
      <c r="C16" s="27" t="s">
        <v>98</v>
      </c>
      <c r="D16" s="27"/>
      <c r="E16" s="27" t="s">
        <v>97</v>
      </c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6" t="s">
        <v>57</v>
      </c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6" t="s">
        <v>57</v>
      </c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6" t="s">
        <v>57</v>
      </c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</row>
    <row r="17" spans="1:60" ht="12.95" customHeight="1">
      <c r="A17" s="26" t="s">
        <v>58</v>
      </c>
      <c r="B17" s="27"/>
      <c r="C17" s="27" t="s">
        <v>99</v>
      </c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6" t="s">
        <v>58</v>
      </c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6" t="s">
        <v>58</v>
      </c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6" t="s">
        <v>58</v>
      </c>
      <c r="AU17" s="20"/>
      <c r="AV17" s="20"/>
      <c r="AW17" s="20"/>
      <c r="AX17" s="20"/>
      <c r="AY17" s="20"/>
      <c r="AZ17" s="20"/>
      <c r="BA17" s="20"/>
      <c r="BB17" s="20"/>
      <c r="BC17" s="20"/>
      <c r="BD17" s="20"/>
      <c r="BE17" s="20"/>
      <c r="BF17" s="20"/>
      <c r="BG17" s="20"/>
      <c r="BH17" s="20"/>
    </row>
    <row r="18" spans="1:60" ht="12.95" customHeight="1">
      <c r="A18" s="26" t="s">
        <v>59</v>
      </c>
      <c r="B18" s="27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6" t="s">
        <v>59</v>
      </c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6" t="s">
        <v>59</v>
      </c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6" t="s">
        <v>59</v>
      </c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</row>
    <row r="19" spans="1:60" ht="12.95" customHeight="1">
      <c r="A19" s="26" t="s">
        <v>60</v>
      </c>
      <c r="B19" s="27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6" t="s">
        <v>60</v>
      </c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6" t="s">
        <v>60</v>
      </c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6" t="s">
        <v>60</v>
      </c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</row>
    <row r="20" spans="1:60" ht="12.95" customHeight="1">
      <c r="A20" s="26" t="s">
        <v>61</v>
      </c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6" t="s">
        <v>61</v>
      </c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6" t="s">
        <v>61</v>
      </c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6" t="s">
        <v>61</v>
      </c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</row>
    <row r="21" spans="1:60" ht="5.0999999999999996" customHeight="1"/>
    <row r="22" spans="1:60" ht="12.95" customHeight="1">
      <c r="A22" s="41" t="s">
        <v>83</v>
      </c>
      <c r="B22" s="40"/>
      <c r="C22" s="40"/>
      <c r="D22" s="40"/>
      <c r="E22" s="40"/>
      <c r="F22" s="40"/>
      <c r="G22" s="40"/>
      <c r="H22" s="40"/>
      <c r="I22" s="40"/>
      <c r="J22" s="40"/>
      <c r="K22" s="40"/>
      <c r="L22" s="40"/>
      <c r="M22" s="40"/>
      <c r="N22" s="40"/>
      <c r="O22" s="40"/>
      <c r="P22" s="41" t="s">
        <v>83</v>
      </c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1" t="s">
        <v>83</v>
      </c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0"/>
      <c r="AS22" s="40"/>
      <c r="AT22" s="41" t="s">
        <v>83</v>
      </c>
      <c r="AU22" s="40"/>
      <c r="AV22" s="40"/>
      <c r="AW22" s="40"/>
      <c r="AX22" s="40"/>
      <c r="AY22" s="40"/>
      <c r="AZ22" s="40"/>
      <c r="BA22" s="40"/>
      <c r="BB22" s="40"/>
      <c r="BC22" s="40"/>
      <c r="BD22" s="40"/>
      <c r="BE22" s="40"/>
      <c r="BF22" s="40"/>
      <c r="BG22" s="40"/>
      <c r="BH22" s="40"/>
    </row>
    <row r="23" spans="1:60" ht="12.95" customHeight="1">
      <c r="A23" s="26" t="s">
        <v>2</v>
      </c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6" t="s">
        <v>2</v>
      </c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6" t="s">
        <v>2</v>
      </c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6" t="s">
        <v>2</v>
      </c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</row>
    <row r="24" spans="1:60" ht="12.95" customHeight="1">
      <c r="A24" s="26" t="s">
        <v>3</v>
      </c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6" t="s">
        <v>3</v>
      </c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6" t="s">
        <v>3</v>
      </c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6" t="s">
        <v>3</v>
      </c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</row>
    <row r="25" spans="1:60" ht="12.95" customHeight="1">
      <c r="A25" s="26" t="s">
        <v>4</v>
      </c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6" t="s">
        <v>4</v>
      </c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6" t="s">
        <v>4</v>
      </c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6" t="s">
        <v>4</v>
      </c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</row>
    <row r="26" spans="1:60" ht="12.95" customHeight="1">
      <c r="A26" s="26" t="s">
        <v>5</v>
      </c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6" t="s">
        <v>5</v>
      </c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6" t="s">
        <v>5</v>
      </c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6" t="s">
        <v>5</v>
      </c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</row>
    <row r="27" spans="1:60" ht="12.95" customHeight="1">
      <c r="A27" s="26" t="s">
        <v>6</v>
      </c>
      <c r="B27" s="27"/>
      <c r="C27" s="27"/>
      <c r="D27" s="27" t="s">
        <v>98</v>
      </c>
      <c r="E27" s="27" t="s">
        <v>98</v>
      </c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6" t="s">
        <v>6</v>
      </c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6" t="s">
        <v>6</v>
      </c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6" t="s">
        <v>6</v>
      </c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</row>
    <row r="28" spans="1:60" ht="12.95" customHeight="1">
      <c r="A28" s="26" t="s">
        <v>7</v>
      </c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6" t="s">
        <v>7</v>
      </c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6" t="s">
        <v>7</v>
      </c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6" t="s">
        <v>7</v>
      </c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</row>
    <row r="29" spans="1:60" ht="12.95" customHeight="1">
      <c r="A29" s="26" t="s">
        <v>8</v>
      </c>
      <c r="B29" s="27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6" t="s">
        <v>8</v>
      </c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6" t="s">
        <v>8</v>
      </c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6" t="s">
        <v>8</v>
      </c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</row>
    <row r="30" spans="1:60" ht="12.95" customHeight="1">
      <c r="A30" s="26" t="s">
        <v>9</v>
      </c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6" t="s">
        <v>9</v>
      </c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6" t="s">
        <v>9</v>
      </c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6" t="s">
        <v>9</v>
      </c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</row>
    <row r="31" spans="1:60" ht="12.95" customHeight="1">
      <c r="A31" s="26" t="s">
        <v>10</v>
      </c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6" t="s">
        <v>10</v>
      </c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6" t="s">
        <v>10</v>
      </c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6" t="s">
        <v>10</v>
      </c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</row>
    <row r="32" spans="1:60" ht="12.95" customHeight="1">
      <c r="A32" s="26" t="s">
        <v>11</v>
      </c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6" t="s">
        <v>11</v>
      </c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6" t="s">
        <v>11</v>
      </c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6" t="s">
        <v>11</v>
      </c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</row>
    <row r="33" spans="1:60" ht="12.95" customHeight="1">
      <c r="A33" s="26" t="s">
        <v>12</v>
      </c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6" t="s">
        <v>12</v>
      </c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6" t="s">
        <v>12</v>
      </c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6" t="s">
        <v>12</v>
      </c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</row>
    <row r="34" spans="1:60" ht="12.95" customHeight="1">
      <c r="A34" s="26" t="s">
        <v>13</v>
      </c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6" t="s">
        <v>13</v>
      </c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6" t="s">
        <v>13</v>
      </c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6" t="s">
        <v>13</v>
      </c>
      <c r="AU34" s="20"/>
      <c r="AV34" s="20"/>
      <c r="AW34" s="20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</row>
    <row r="35" spans="1:60" ht="12.95" customHeight="1">
      <c r="A35" s="26" t="s">
        <v>14</v>
      </c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6" t="s">
        <v>14</v>
      </c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6" t="s">
        <v>14</v>
      </c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6" t="s">
        <v>14</v>
      </c>
      <c r="AU35" s="20"/>
      <c r="AV35" s="20"/>
      <c r="AW35" s="20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</row>
    <row r="36" spans="1:60" ht="12.95" customHeight="1">
      <c r="A36" s="26" t="s">
        <v>15</v>
      </c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6" t="s">
        <v>15</v>
      </c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6" t="s">
        <v>15</v>
      </c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6" t="s">
        <v>15</v>
      </c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</row>
    <row r="37" spans="1:60" ht="12.95" customHeight="1">
      <c r="A37" s="26" t="s">
        <v>16</v>
      </c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6" t="s">
        <v>16</v>
      </c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6" t="s">
        <v>16</v>
      </c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6" t="s">
        <v>16</v>
      </c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</row>
    <row r="38" spans="1:60" ht="12.95" customHeight="1">
      <c r="A38" s="26" t="s">
        <v>17</v>
      </c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6" t="s">
        <v>17</v>
      </c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6" t="s">
        <v>17</v>
      </c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6" t="s">
        <v>17</v>
      </c>
      <c r="AU38" s="20"/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</row>
    <row r="39" spans="1:60" ht="12.95" customHeight="1">
      <c r="A39" s="26" t="s">
        <v>18</v>
      </c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6" t="s">
        <v>18</v>
      </c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6" t="s">
        <v>18</v>
      </c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6" t="s">
        <v>18</v>
      </c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</row>
    <row r="40" spans="1:60" ht="12.95" customHeight="1">
      <c r="A40" s="26" t="s">
        <v>19</v>
      </c>
      <c r="B40" s="27"/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6" t="s">
        <v>19</v>
      </c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6" t="s">
        <v>19</v>
      </c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6" t="s">
        <v>19</v>
      </c>
      <c r="AU40" s="20"/>
      <c r="AV40" s="20"/>
      <c r="AW40" s="20"/>
      <c r="AX40" s="20"/>
      <c r="AY40" s="20"/>
      <c r="AZ40" s="20"/>
      <c r="BA40" s="20"/>
      <c r="BB40" s="20"/>
      <c r="BC40" s="20"/>
      <c r="BD40" s="20"/>
      <c r="BE40" s="20"/>
      <c r="BF40" s="20"/>
      <c r="BG40" s="20"/>
      <c r="BH40" s="20"/>
    </row>
    <row r="41" spans="1:60" ht="12.95" customHeight="1">
      <c r="A41" s="26" t="s">
        <v>20</v>
      </c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6" t="s">
        <v>20</v>
      </c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6" t="s">
        <v>20</v>
      </c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6" t="s">
        <v>20</v>
      </c>
      <c r="AU41" s="20"/>
      <c r="AV41" s="20"/>
      <c r="AW41" s="20"/>
      <c r="AX41" s="20"/>
      <c r="AY41" s="20"/>
      <c r="AZ41" s="20"/>
      <c r="BA41" s="20"/>
      <c r="BB41" s="20"/>
      <c r="BC41" s="20"/>
      <c r="BD41" s="20"/>
      <c r="BE41" s="20"/>
      <c r="BF41" s="20"/>
      <c r="BG41" s="20"/>
      <c r="BH41" s="20"/>
    </row>
    <row r="42" spans="1:60" ht="12.95" customHeight="1">
      <c r="A42" s="26" t="s">
        <v>21</v>
      </c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6" t="s">
        <v>21</v>
      </c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6" t="s">
        <v>21</v>
      </c>
      <c r="AF42" s="20"/>
      <c r="AG42" s="20"/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6" t="s">
        <v>21</v>
      </c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</row>
    <row r="43" spans="1:60" ht="12.95" customHeight="1">
      <c r="A43" s="26" t="s">
        <v>22</v>
      </c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6" t="s">
        <v>22</v>
      </c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6" t="s">
        <v>22</v>
      </c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6" t="s">
        <v>22</v>
      </c>
      <c r="AU43" s="20"/>
      <c r="AV43" s="20"/>
      <c r="AW43" s="20"/>
      <c r="AX43" s="20"/>
      <c r="AY43" s="20"/>
      <c r="AZ43" s="20"/>
      <c r="BA43" s="20"/>
      <c r="BB43" s="20"/>
      <c r="BC43" s="20"/>
      <c r="BD43" s="20"/>
      <c r="BE43" s="20"/>
      <c r="BF43" s="20"/>
      <c r="BG43" s="20"/>
      <c r="BH43" s="20"/>
    </row>
    <row r="44" spans="1:60" ht="12.95" customHeight="1">
      <c r="A44" s="26" t="s">
        <v>23</v>
      </c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6" t="s">
        <v>23</v>
      </c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6" t="s">
        <v>23</v>
      </c>
      <c r="AF44" s="20"/>
      <c r="AG44" s="20"/>
      <c r="AH44" s="20"/>
      <c r="AI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AT44" s="26" t="s">
        <v>23</v>
      </c>
      <c r="AU44" s="20"/>
      <c r="AV44" s="20"/>
      <c r="AW44" s="20"/>
      <c r="AX44" s="20"/>
      <c r="AY44" s="20"/>
      <c r="AZ44" s="20"/>
      <c r="BA44" s="20"/>
      <c r="BB44" s="20"/>
      <c r="BC44" s="20"/>
      <c r="BD44" s="20"/>
      <c r="BE44" s="20"/>
      <c r="BF44" s="20"/>
      <c r="BG44" s="20"/>
      <c r="BH44" s="20"/>
    </row>
    <row r="45" spans="1:60" ht="12.95" customHeight="1">
      <c r="A45" s="26" t="s">
        <v>24</v>
      </c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6" t="s">
        <v>24</v>
      </c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6" t="s">
        <v>24</v>
      </c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6" t="s">
        <v>24</v>
      </c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0"/>
      <c r="BH45" s="20"/>
    </row>
    <row r="46" spans="1:60" ht="12.95" customHeight="1">
      <c r="A46" s="26" t="s">
        <v>25</v>
      </c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6" t="s">
        <v>25</v>
      </c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6" t="s">
        <v>25</v>
      </c>
      <c r="AF46" s="20"/>
      <c r="AG46" s="20"/>
      <c r="AH46" s="20"/>
      <c r="AI46" s="20"/>
      <c r="AJ46" s="20"/>
      <c r="AK46" s="20"/>
      <c r="AL46" s="20"/>
      <c r="AM46" s="20"/>
      <c r="AN46" s="20"/>
      <c r="AO46" s="20"/>
      <c r="AP46" s="20"/>
      <c r="AQ46" s="20"/>
      <c r="AR46" s="20"/>
      <c r="AS46" s="20"/>
      <c r="AT46" s="26" t="s">
        <v>25</v>
      </c>
      <c r="AU46" s="20"/>
      <c r="AV46" s="20"/>
      <c r="AW46" s="20"/>
      <c r="AX46" s="20"/>
      <c r="AY46" s="20"/>
      <c r="AZ46" s="20"/>
      <c r="BA46" s="20"/>
      <c r="BB46" s="20"/>
      <c r="BC46" s="20"/>
      <c r="BD46" s="20"/>
      <c r="BE46" s="20"/>
      <c r="BF46" s="20"/>
      <c r="BG46" s="20"/>
      <c r="BH46" s="20"/>
    </row>
    <row r="47" spans="1:60" ht="12.95" customHeight="1">
      <c r="A47" s="26" t="s">
        <v>26</v>
      </c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6" t="s">
        <v>26</v>
      </c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6" t="s">
        <v>26</v>
      </c>
      <c r="AF47" s="20"/>
      <c r="AG47" s="20"/>
      <c r="AH47" s="20"/>
      <c r="AI47" s="20"/>
      <c r="AJ47" s="20"/>
      <c r="AK47" s="20"/>
      <c r="AL47" s="20"/>
      <c r="AM47" s="20"/>
      <c r="AN47" s="20"/>
      <c r="AO47" s="20"/>
      <c r="AP47" s="20"/>
      <c r="AQ47" s="20"/>
      <c r="AR47" s="20"/>
      <c r="AS47" s="20"/>
      <c r="AT47" s="26" t="s">
        <v>26</v>
      </c>
      <c r="AU47" s="20"/>
      <c r="AV47" s="20"/>
      <c r="AW47" s="20"/>
      <c r="AX47" s="20"/>
      <c r="AY47" s="20"/>
      <c r="AZ47" s="20"/>
      <c r="BA47" s="20"/>
      <c r="BB47" s="20"/>
      <c r="BC47" s="20"/>
      <c r="BD47" s="20"/>
      <c r="BE47" s="20"/>
      <c r="BF47" s="20"/>
      <c r="BG47" s="20"/>
      <c r="BH47" s="20"/>
    </row>
    <row r="48" spans="1:60" ht="12.95" customHeight="1">
      <c r="A48" s="26" t="s">
        <v>27</v>
      </c>
      <c r="B48" s="27"/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6" t="s">
        <v>27</v>
      </c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6" t="s">
        <v>27</v>
      </c>
      <c r="AF48" s="20"/>
      <c r="AG48" s="20"/>
      <c r="AH48" s="20"/>
      <c r="AI48" s="20"/>
      <c r="AJ48" s="20"/>
      <c r="AK48" s="20"/>
      <c r="AL48" s="20"/>
      <c r="AM48" s="20"/>
      <c r="AN48" s="20"/>
      <c r="AO48" s="20"/>
      <c r="AP48" s="20"/>
      <c r="AQ48" s="20"/>
      <c r="AR48" s="20"/>
      <c r="AS48" s="20"/>
      <c r="AT48" s="26" t="s">
        <v>27</v>
      </c>
      <c r="AU48" s="20"/>
      <c r="AV48" s="20"/>
      <c r="AW48" s="20"/>
      <c r="AX48" s="20"/>
      <c r="AY48" s="20"/>
      <c r="AZ48" s="20"/>
      <c r="BA48" s="20"/>
      <c r="BB48" s="20"/>
      <c r="BC48" s="20"/>
      <c r="BD48" s="20"/>
      <c r="BE48" s="20"/>
      <c r="BF48" s="20"/>
      <c r="BG48" s="20"/>
      <c r="BH48" s="20"/>
    </row>
    <row r="49" spans="1:60" ht="12.95" customHeight="1">
      <c r="A49" s="26" t="s">
        <v>28</v>
      </c>
      <c r="B49" s="27"/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6" t="s">
        <v>28</v>
      </c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6" t="s">
        <v>28</v>
      </c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20"/>
      <c r="AQ49" s="20"/>
      <c r="AR49" s="20"/>
      <c r="AS49" s="20"/>
      <c r="AT49" s="26" t="s">
        <v>28</v>
      </c>
      <c r="AU49" s="20"/>
      <c r="AV49" s="20"/>
      <c r="AW49" s="20"/>
      <c r="AX49" s="20"/>
      <c r="AY49" s="20"/>
      <c r="AZ49" s="20"/>
      <c r="BA49" s="20"/>
      <c r="BB49" s="20"/>
      <c r="BC49" s="20"/>
      <c r="BD49" s="20"/>
      <c r="BE49" s="20"/>
      <c r="BF49" s="20"/>
      <c r="BG49" s="20"/>
      <c r="BH49" s="20"/>
    </row>
    <row r="50" spans="1:60" ht="12.95" customHeight="1">
      <c r="A50" s="26" t="s">
        <v>29</v>
      </c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6" t="s">
        <v>29</v>
      </c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6" t="s">
        <v>29</v>
      </c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20"/>
      <c r="AS50" s="20"/>
      <c r="AT50" s="26" t="s">
        <v>29</v>
      </c>
      <c r="AU50" s="20"/>
      <c r="AV50" s="20"/>
      <c r="AW50" s="20"/>
      <c r="AX50" s="20"/>
      <c r="AY50" s="20"/>
      <c r="AZ50" s="20"/>
      <c r="BA50" s="20"/>
      <c r="BB50" s="20"/>
      <c r="BC50" s="20"/>
      <c r="BD50" s="20"/>
      <c r="BE50" s="20"/>
      <c r="BF50" s="20"/>
      <c r="BG50" s="20"/>
      <c r="BH50" s="20"/>
    </row>
    <row r="51" spans="1:60" ht="12.95" customHeight="1">
      <c r="A51" s="26" t="s">
        <v>30</v>
      </c>
      <c r="B51" s="27"/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6" t="s">
        <v>30</v>
      </c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6" t="s">
        <v>30</v>
      </c>
      <c r="AF51" s="20"/>
      <c r="AG51" s="20"/>
      <c r="AH51" s="20"/>
      <c r="AI51" s="20"/>
      <c r="AJ51" s="20"/>
      <c r="AK51" s="20"/>
      <c r="AL51" s="20"/>
      <c r="AM51" s="20"/>
      <c r="AN51" s="20"/>
      <c r="AO51" s="20"/>
      <c r="AP51" s="20"/>
      <c r="AQ51" s="20"/>
      <c r="AR51" s="20"/>
      <c r="AS51" s="20"/>
      <c r="AT51" s="26" t="s">
        <v>30</v>
      </c>
      <c r="AU51" s="20"/>
      <c r="AV51" s="20"/>
      <c r="AW51" s="20"/>
      <c r="AX51" s="20"/>
      <c r="AY51" s="20"/>
      <c r="AZ51" s="20"/>
      <c r="BA51" s="20"/>
      <c r="BB51" s="20"/>
      <c r="BC51" s="20"/>
      <c r="BD51" s="20"/>
      <c r="BE51" s="20"/>
      <c r="BF51" s="20"/>
      <c r="BG51" s="20"/>
      <c r="BH51" s="20"/>
    </row>
    <row r="52" spans="1:60" ht="12.95" customHeight="1">
      <c r="A52" s="26" t="s">
        <v>31</v>
      </c>
      <c r="B52" s="27"/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6" t="s">
        <v>31</v>
      </c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6" t="s">
        <v>31</v>
      </c>
      <c r="AF52" s="20"/>
      <c r="AG52" s="20"/>
      <c r="AH52" s="20"/>
      <c r="AI52" s="20"/>
      <c r="AJ52" s="20"/>
      <c r="AK52" s="20"/>
      <c r="AL52" s="20"/>
      <c r="AM52" s="20"/>
      <c r="AN52" s="20"/>
      <c r="AO52" s="20"/>
      <c r="AP52" s="20"/>
      <c r="AQ52" s="20"/>
      <c r="AR52" s="20"/>
      <c r="AS52" s="20"/>
      <c r="AT52" s="26" t="s">
        <v>31</v>
      </c>
      <c r="AU52" s="20"/>
      <c r="AV52" s="20"/>
      <c r="AW52" s="20"/>
      <c r="AX52" s="20"/>
      <c r="AY52" s="20"/>
      <c r="AZ52" s="20"/>
      <c r="BA52" s="20"/>
      <c r="BB52" s="20"/>
      <c r="BC52" s="20"/>
      <c r="BD52" s="20"/>
      <c r="BE52" s="20"/>
      <c r="BF52" s="20"/>
      <c r="BG52" s="20"/>
      <c r="BH52" s="20"/>
    </row>
    <row r="53" spans="1:60" ht="12.95" customHeight="1">
      <c r="A53" s="26" t="s">
        <v>32</v>
      </c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6" t="s">
        <v>32</v>
      </c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6" t="s">
        <v>32</v>
      </c>
      <c r="AF53" s="20"/>
      <c r="AG53" s="20"/>
      <c r="AH53" s="20"/>
      <c r="AI53" s="20"/>
      <c r="AJ53" s="20"/>
      <c r="AK53" s="20"/>
      <c r="AL53" s="20"/>
      <c r="AM53" s="20"/>
      <c r="AN53" s="20"/>
      <c r="AO53" s="20"/>
      <c r="AP53" s="20"/>
      <c r="AQ53" s="20"/>
      <c r="AR53" s="20"/>
      <c r="AS53" s="20"/>
      <c r="AT53" s="26" t="s">
        <v>32</v>
      </c>
      <c r="AU53" s="20"/>
      <c r="AV53" s="20"/>
      <c r="AW53" s="20"/>
      <c r="AX53" s="20"/>
      <c r="AY53" s="20"/>
      <c r="AZ53" s="20"/>
      <c r="BA53" s="20"/>
      <c r="BB53" s="20"/>
      <c r="BC53" s="20"/>
      <c r="BD53" s="20"/>
      <c r="BE53" s="20"/>
      <c r="BF53" s="20"/>
      <c r="BG53" s="20"/>
      <c r="BH53" s="20"/>
    </row>
    <row r="54" spans="1:60" ht="12.95" customHeight="1">
      <c r="A54" s="26" t="s">
        <v>33</v>
      </c>
      <c r="B54" s="27"/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6" t="s">
        <v>33</v>
      </c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6" t="s">
        <v>33</v>
      </c>
      <c r="AF54" s="20"/>
      <c r="AG54" s="20"/>
      <c r="AH54" s="20"/>
      <c r="AI54" s="20"/>
      <c r="AJ54" s="20"/>
      <c r="AK54" s="20"/>
      <c r="AL54" s="20"/>
      <c r="AM54" s="20"/>
      <c r="AN54" s="20"/>
      <c r="AO54" s="20"/>
      <c r="AP54" s="20"/>
      <c r="AQ54" s="20"/>
      <c r="AR54" s="20"/>
      <c r="AS54" s="20"/>
      <c r="AT54" s="26" t="s">
        <v>33</v>
      </c>
      <c r="AU54" s="20"/>
      <c r="AV54" s="20"/>
      <c r="AW54" s="20"/>
      <c r="AX54" s="20"/>
      <c r="AY54" s="20"/>
      <c r="AZ54" s="20"/>
      <c r="BA54" s="20"/>
      <c r="BB54" s="20"/>
      <c r="BC54" s="20"/>
      <c r="BD54" s="20"/>
      <c r="BE54" s="20"/>
      <c r="BF54" s="20"/>
      <c r="BG54" s="20"/>
      <c r="BH54" s="20"/>
    </row>
    <row r="55" spans="1:60" ht="12.95" customHeight="1">
      <c r="A55" s="26" t="s">
        <v>34</v>
      </c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6" t="s">
        <v>34</v>
      </c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6" t="s">
        <v>34</v>
      </c>
      <c r="AF55" s="20"/>
      <c r="AG55" s="20"/>
      <c r="AH55" s="20"/>
      <c r="AI55" s="20"/>
      <c r="AJ55" s="20"/>
      <c r="AK55" s="20"/>
      <c r="AL55" s="20"/>
      <c r="AM55" s="20"/>
      <c r="AN55" s="20"/>
      <c r="AO55" s="20"/>
      <c r="AP55" s="20"/>
      <c r="AQ55" s="20"/>
      <c r="AR55" s="20"/>
      <c r="AS55" s="20"/>
      <c r="AT55" s="26" t="s">
        <v>34</v>
      </c>
      <c r="AU55" s="20"/>
      <c r="AV55" s="20"/>
      <c r="AW55" s="20"/>
      <c r="AX55" s="20"/>
      <c r="AY55" s="20"/>
      <c r="AZ55" s="20"/>
      <c r="BA55" s="20"/>
      <c r="BB55" s="20"/>
      <c r="BC55" s="20"/>
      <c r="BD55" s="20"/>
      <c r="BE55" s="20"/>
      <c r="BF55" s="20"/>
      <c r="BG55" s="20"/>
      <c r="BH55" s="20"/>
    </row>
    <row r="56" spans="1:60" ht="12.95" customHeight="1">
      <c r="A56" s="26" t="s">
        <v>35</v>
      </c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6" t="s">
        <v>35</v>
      </c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6" t="s">
        <v>35</v>
      </c>
      <c r="AF56" s="20"/>
      <c r="AG56" s="20"/>
      <c r="AH56" s="20"/>
      <c r="AI56" s="20"/>
      <c r="AJ56" s="20"/>
      <c r="AK56" s="20"/>
      <c r="AL56" s="20"/>
      <c r="AM56" s="20"/>
      <c r="AN56" s="20"/>
      <c r="AO56" s="20"/>
      <c r="AP56" s="20"/>
      <c r="AQ56" s="20"/>
      <c r="AR56" s="20"/>
      <c r="AS56" s="20"/>
      <c r="AT56" s="26" t="s">
        <v>35</v>
      </c>
      <c r="AU56" s="20"/>
      <c r="AV56" s="20"/>
      <c r="AW56" s="20"/>
      <c r="AX56" s="20"/>
      <c r="AY56" s="20"/>
      <c r="AZ56" s="20"/>
      <c r="BA56" s="20"/>
      <c r="BB56" s="20"/>
      <c r="BC56" s="20"/>
      <c r="BD56" s="20"/>
      <c r="BE56" s="20"/>
      <c r="BF56" s="20"/>
      <c r="BG56" s="20"/>
      <c r="BH56" s="20"/>
    </row>
    <row r="57" spans="1:60" ht="12.95" customHeight="1">
      <c r="A57" s="26" t="s">
        <v>36</v>
      </c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6" t="s">
        <v>36</v>
      </c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6" t="s">
        <v>36</v>
      </c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6" t="s">
        <v>36</v>
      </c>
      <c r="AU57" s="20"/>
      <c r="AV57" s="20"/>
      <c r="AW57" s="20"/>
      <c r="AX57" s="20"/>
      <c r="AY57" s="20"/>
      <c r="AZ57" s="20"/>
      <c r="BA57" s="20"/>
      <c r="BB57" s="20"/>
      <c r="BC57" s="20"/>
      <c r="BD57" s="20"/>
      <c r="BE57" s="20"/>
      <c r="BF57" s="20"/>
      <c r="BG57" s="20"/>
      <c r="BH57" s="20"/>
    </row>
    <row r="58" spans="1:60" ht="12.95" customHeight="1">
      <c r="A58" s="26" t="s">
        <v>37</v>
      </c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6" t="s">
        <v>37</v>
      </c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6" t="s">
        <v>37</v>
      </c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6" t="s">
        <v>37</v>
      </c>
      <c r="AU58" s="20"/>
      <c r="AV58" s="20"/>
      <c r="AW58" s="20"/>
      <c r="AX58" s="20"/>
      <c r="AY58" s="20"/>
      <c r="AZ58" s="20"/>
      <c r="BA58" s="20"/>
      <c r="BB58" s="20"/>
      <c r="BC58" s="20"/>
      <c r="BD58" s="20"/>
      <c r="BE58" s="20"/>
      <c r="BF58" s="20"/>
      <c r="BG58" s="20"/>
      <c r="BH58" s="20"/>
    </row>
    <row r="59" spans="1:60" ht="12.95" customHeight="1">
      <c r="A59" s="26" t="s">
        <v>38</v>
      </c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6" t="s">
        <v>38</v>
      </c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6" t="s">
        <v>38</v>
      </c>
      <c r="AF59" s="20"/>
      <c r="AG59" s="20"/>
      <c r="AH59" s="20"/>
      <c r="AI59" s="20"/>
      <c r="AJ59" s="20"/>
      <c r="AK59" s="20"/>
      <c r="AL59" s="20"/>
      <c r="AM59" s="20"/>
      <c r="AN59" s="20"/>
      <c r="AO59" s="20"/>
      <c r="AP59" s="20"/>
      <c r="AQ59" s="20"/>
      <c r="AR59" s="20"/>
      <c r="AS59" s="20"/>
      <c r="AT59" s="26" t="s">
        <v>38</v>
      </c>
      <c r="AU59" s="20"/>
      <c r="AV59" s="20"/>
      <c r="AW59" s="20"/>
      <c r="AX59" s="20"/>
      <c r="AY59" s="20"/>
      <c r="AZ59" s="20"/>
      <c r="BA59" s="20"/>
      <c r="BB59" s="20"/>
      <c r="BC59" s="20"/>
      <c r="BD59" s="20"/>
      <c r="BE59" s="20"/>
      <c r="BF59" s="20"/>
      <c r="BG59" s="20"/>
      <c r="BH59" s="20"/>
    </row>
    <row r="60" spans="1:60" ht="12.95" customHeight="1">
      <c r="A60" s="26" t="s">
        <v>39</v>
      </c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6" t="s">
        <v>39</v>
      </c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6" t="s">
        <v>39</v>
      </c>
      <c r="AF60" s="20"/>
      <c r="AG60" s="20"/>
      <c r="AH60" s="20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6" t="s">
        <v>39</v>
      </c>
      <c r="AU60" s="20"/>
      <c r="AV60" s="20"/>
      <c r="AW60" s="20"/>
      <c r="AX60" s="20"/>
      <c r="AY60" s="20"/>
      <c r="AZ60" s="20"/>
      <c r="BA60" s="20"/>
      <c r="BB60" s="20"/>
      <c r="BC60" s="20"/>
      <c r="BD60" s="20"/>
      <c r="BE60" s="20"/>
      <c r="BF60" s="20"/>
      <c r="BG60" s="20"/>
      <c r="BH60" s="20"/>
    </row>
    <row r="61" spans="1:60" ht="12.95" customHeight="1">
      <c r="A61" s="26" t="s">
        <v>40</v>
      </c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6" t="s">
        <v>40</v>
      </c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6" t="s">
        <v>40</v>
      </c>
      <c r="AF61" s="20"/>
      <c r="AG61" s="20"/>
      <c r="AH61" s="20"/>
      <c r="AI61" s="20"/>
      <c r="AJ61" s="20"/>
      <c r="AK61" s="20"/>
      <c r="AL61" s="20"/>
      <c r="AM61" s="20"/>
      <c r="AN61" s="20"/>
      <c r="AO61" s="20"/>
      <c r="AP61" s="20"/>
      <c r="AQ61" s="20"/>
      <c r="AR61" s="20"/>
      <c r="AS61" s="20"/>
      <c r="AT61" s="26" t="s">
        <v>40</v>
      </c>
      <c r="AU61" s="20"/>
      <c r="AV61" s="20"/>
      <c r="AW61" s="20"/>
      <c r="AX61" s="20"/>
      <c r="AY61" s="20"/>
      <c r="AZ61" s="20"/>
      <c r="BA61" s="20"/>
      <c r="BB61" s="20"/>
      <c r="BC61" s="20"/>
      <c r="BD61" s="20"/>
      <c r="BE61" s="20"/>
      <c r="BF61" s="20"/>
      <c r="BG61" s="20"/>
      <c r="BH61" s="20"/>
    </row>
    <row r="62" spans="1:60" ht="12.95" customHeight="1">
      <c r="A62" s="26" t="s">
        <v>41</v>
      </c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6" t="s">
        <v>41</v>
      </c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6" t="s">
        <v>41</v>
      </c>
      <c r="AF62" s="20"/>
      <c r="AG62" s="20"/>
      <c r="AH62" s="20"/>
      <c r="AI62" s="20"/>
      <c r="AJ62" s="20"/>
      <c r="AK62" s="20"/>
      <c r="AL62" s="20"/>
      <c r="AM62" s="20"/>
      <c r="AN62" s="20"/>
      <c r="AO62" s="20"/>
      <c r="AP62" s="20"/>
      <c r="AQ62" s="20"/>
      <c r="AR62" s="20"/>
      <c r="AS62" s="20"/>
      <c r="AT62" s="26" t="s">
        <v>41</v>
      </c>
      <c r="AU62" s="20"/>
      <c r="AV62" s="20"/>
      <c r="AW62" s="20"/>
      <c r="AX62" s="20"/>
      <c r="AY62" s="20"/>
      <c r="AZ62" s="20"/>
      <c r="BA62" s="20"/>
      <c r="BB62" s="20"/>
      <c r="BC62" s="20"/>
      <c r="BD62" s="20"/>
      <c r="BE62" s="20"/>
      <c r="BF62" s="20"/>
      <c r="BG62" s="20"/>
      <c r="BH62" s="20"/>
    </row>
    <row r="63" spans="1:60" ht="12.95" customHeight="1">
      <c r="A63" s="26" t="s">
        <v>42</v>
      </c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6" t="s">
        <v>42</v>
      </c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0"/>
      <c r="AE63" s="26" t="s">
        <v>42</v>
      </c>
      <c r="AF63" s="20"/>
      <c r="AG63" s="20"/>
      <c r="AH63" s="20"/>
      <c r="AI63" s="20"/>
      <c r="AJ63" s="20"/>
      <c r="AK63" s="20"/>
      <c r="AL63" s="20"/>
      <c r="AM63" s="20"/>
      <c r="AN63" s="20"/>
      <c r="AO63" s="20"/>
      <c r="AP63" s="20"/>
      <c r="AQ63" s="20"/>
      <c r="AR63" s="20"/>
      <c r="AS63" s="20"/>
      <c r="AT63" s="26" t="s">
        <v>42</v>
      </c>
      <c r="AU63" s="20"/>
      <c r="AV63" s="20"/>
      <c r="AW63" s="20"/>
      <c r="AX63" s="20"/>
      <c r="AY63" s="20"/>
      <c r="AZ63" s="20"/>
      <c r="BA63" s="20"/>
      <c r="BB63" s="20"/>
      <c r="BC63" s="20"/>
      <c r="BD63" s="20"/>
      <c r="BE63" s="20"/>
      <c r="BF63" s="20"/>
      <c r="BG63" s="20"/>
      <c r="BH63" s="20"/>
    </row>
    <row r="64" spans="1:60" ht="12.95" customHeight="1">
      <c r="A64" s="26" t="s">
        <v>43</v>
      </c>
      <c r="B64" s="27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6" t="s">
        <v>43</v>
      </c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6" t="s">
        <v>43</v>
      </c>
      <c r="AF64" s="20"/>
      <c r="AG64" s="20"/>
      <c r="AH64" s="20"/>
      <c r="AI64" s="20"/>
      <c r="AJ64" s="20"/>
      <c r="AK64" s="20"/>
      <c r="AL64" s="20"/>
      <c r="AM64" s="20"/>
      <c r="AN64" s="20"/>
      <c r="AO64" s="20"/>
      <c r="AP64" s="20"/>
      <c r="AQ64" s="20"/>
      <c r="AR64" s="20"/>
      <c r="AS64" s="20"/>
      <c r="AT64" s="26" t="s">
        <v>43</v>
      </c>
      <c r="AU64" s="20"/>
      <c r="AV64" s="20"/>
      <c r="AW64" s="20"/>
      <c r="AX64" s="20"/>
      <c r="AY64" s="20"/>
      <c r="AZ64" s="20"/>
      <c r="BA64" s="20"/>
      <c r="BB64" s="20"/>
      <c r="BC64" s="20"/>
      <c r="BD64" s="20"/>
      <c r="BE64" s="20"/>
      <c r="BF64" s="20"/>
      <c r="BG64" s="20"/>
      <c r="BH64" s="20"/>
    </row>
    <row r="65" spans="1:60" ht="12.95" customHeight="1">
      <c r="A65" s="26" t="s">
        <v>44</v>
      </c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6" t="s">
        <v>44</v>
      </c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0"/>
      <c r="AE65" s="26" t="s">
        <v>44</v>
      </c>
      <c r="AF65" s="20"/>
      <c r="AG65" s="20"/>
      <c r="AH65" s="20"/>
      <c r="AI65" s="20"/>
      <c r="AJ65" s="20"/>
      <c r="AK65" s="20"/>
      <c r="AL65" s="20"/>
      <c r="AM65" s="20"/>
      <c r="AN65" s="20"/>
      <c r="AO65" s="20"/>
      <c r="AP65" s="20"/>
      <c r="AQ65" s="20"/>
      <c r="AR65" s="20"/>
      <c r="AS65" s="20"/>
      <c r="AT65" s="26" t="s">
        <v>44</v>
      </c>
      <c r="AU65" s="20"/>
      <c r="AV65" s="20"/>
      <c r="AW65" s="20"/>
      <c r="AX65" s="20"/>
      <c r="AY65" s="20"/>
      <c r="AZ65" s="20"/>
      <c r="BA65" s="20"/>
      <c r="BB65" s="20"/>
      <c r="BC65" s="20"/>
      <c r="BD65" s="20"/>
      <c r="BE65" s="20"/>
      <c r="BF65" s="20"/>
      <c r="BG65" s="20"/>
      <c r="BH65" s="20"/>
    </row>
    <row r="66" spans="1:60" ht="12.95" customHeight="1">
      <c r="A66" s="26" t="s">
        <v>45</v>
      </c>
      <c r="B66" s="27"/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6" t="s">
        <v>45</v>
      </c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0"/>
      <c r="AC66" s="20"/>
      <c r="AD66" s="20"/>
      <c r="AE66" s="26" t="s">
        <v>45</v>
      </c>
      <c r="AF66" s="20"/>
      <c r="AG66" s="20"/>
      <c r="AH66" s="20"/>
      <c r="AI66" s="20"/>
      <c r="AJ66" s="20"/>
      <c r="AK66" s="20"/>
      <c r="AL66" s="20"/>
      <c r="AM66" s="20"/>
      <c r="AN66" s="20"/>
      <c r="AO66" s="20"/>
      <c r="AP66" s="20"/>
      <c r="AQ66" s="20"/>
      <c r="AR66" s="20"/>
      <c r="AS66" s="20"/>
      <c r="AT66" s="26" t="s">
        <v>45</v>
      </c>
      <c r="AU66" s="20"/>
      <c r="AV66" s="20"/>
      <c r="AW66" s="20"/>
      <c r="AX66" s="20"/>
      <c r="AY66" s="20"/>
      <c r="AZ66" s="20"/>
      <c r="BA66" s="20"/>
      <c r="BB66" s="20"/>
      <c r="BC66" s="20"/>
      <c r="BD66" s="20"/>
      <c r="BE66" s="20"/>
      <c r="BF66" s="20"/>
      <c r="BG66" s="20"/>
      <c r="BH66" s="20"/>
    </row>
    <row r="67" spans="1:60" ht="12.95" customHeight="1">
      <c r="A67" s="26" t="s">
        <v>46</v>
      </c>
      <c r="B67" s="27"/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6" t="s">
        <v>46</v>
      </c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0"/>
      <c r="AD67" s="20"/>
      <c r="AE67" s="26" t="s">
        <v>46</v>
      </c>
      <c r="AF67" s="20"/>
      <c r="AG67" s="20"/>
      <c r="AH67" s="20"/>
      <c r="AI67" s="20"/>
      <c r="AJ67" s="20"/>
      <c r="AK67" s="20"/>
      <c r="AL67" s="20"/>
      <c r="AM67" s="20"/>
      <c r="AN67" s="20"/>
      <c r="AO67" s="20"/>
      <c r="AP67" s="20"/>
      <c r="AQ67" s="20"/>
      <c r="AR67" s="20"/>
      <c r="AS67" s="20"/>
      <c r="AT67" s="26" t="s">
        <v>46</v>
      </c>
      <c r="AU67" s="20"/>
      <c r="AV67" s="20"/>
      <c r="AW67" s="20"/>
      <c r="AX67" s="20"/>
      <c r="AY67" s="20"/>
      <c r="AZ67" s="20"/>
      <c r="BA67" s="20"/>
      <c r="BB67" s="20"/>
      <c r="BC67" s="20"/>
      <c r="BD67" s="20"/>
      <c r="BE67" s="20"/>
      <c r="BF67" s="20"/>
      <c r="BG67" s="20"/>
      <c r="BH67" s="20"/>
    </row>
  </sheetData>
  <mergeCells count="28">
    <mergeCell ref="BE3:BF3"/>
    <mergeCell ref="BG3:BH3"/>
    <mergeCell ref="AR3:AS3"/>
    <mergeCell ref="AU3:AV3"/>
    <mergeCell ref="AW3:AX3"/>
    <mergeCell ref="AY3:AZ3"/>
    <mergeCell ref="BA3:BB3"/>
    <mergeCell ref="BC3:BD3"/>
    <mergeCell ref="AP3:AQ3"/>
    <mergeCell ref="N3:O3"/>
    <mergeCell ref="Q3:R3"/>
    <mergeCell ref="S3:T3"/>
    <mergeCell ref="U3:V3"/>
    <mergeCell ref="W3:X3"/>
    <mergeCell ref="Y3:Z3"/>
    <mergeCell ref="AA3:AB3"/>
    <mergeCell ref="AC3:AD3"/>
    <mergeCell ref="AF3:AG3"/>
    <mergeCell ref="AH3:AI3"/>
    <mergeCell ref="AJ3:AK3"/>
    <mergeCell ref="AL3:AM3"/>
    <mergeCell ref="AN3:AO3"/>
    <mergeCell ref="L3:M3"/>
    <mergeCell ref="B3:C3"/>
    <mergeCell ref="D3:E3"/>
    <mergeCell ref="F3:G3"/>
    <mergeCell ref="H3:I3"/>
    <mergeCell ref="J3:K3"/>
  </mergeCells>
  <conditionalFormatting sqref="AF5:AS5 Q5:AD5 B5:O5">
    <cfRule type="cellIs" dxfId="15" priority="32" operator="equal">
      <formula>"nuit"</formula>
    </cfRule>
    <cfRule type="cellIs" dxfId="14" priority="33" operator="equal">
      <formula>"jour"</formula>
    </cfRule>
  </conditionalFormatting>
  <conditionalFormatting sqref="AU5:BH5">
    <cfRule type="cellIs" dxfId="13" priority="14" operator="equal">
      <formula>"nuit"</formula>
    </cfRule>
    <cfRule type="cellIs" dxfId="12" priority="15" operator="equal">
      <formula>"jour"</formula>
    </cfRule>
  </conditionalFormatting>
  <conditionalFormatting sqref="B23:O67">
    <cfRule type="expression" dxfId="11" priority="8">
      <formula>AND(B$5&gt;0,OR(NOT(ISNA(MATCH(B$5,Fer,0)))))</formula>
    </cfRule>
    <cfRule type="expression" dxfId="10" priority="9">
      <formula>AND(B$5&gt;0,OR(WEEKDAY(B$5,2)&gt;5))</formula>
    </cfRule>
  </conditionalFormatting>
  <conditionalFormatting sqref="Q23:AD67">
    <cfRule type="expression" dxfId="9" priority="6">
      <formula>AND(Q$5&gt;0,OR(NOT(ISNA(MATCH(Q$5,Fer,0)))))</formula>
    </cfRule>
    <cfRule type="expression" dxfId="8" priority="7">
      <formula>AND(Q$5&gt;0,OR(WEEKDAY(Q$5,2)&gt;5))</formula>
    </cfRule>
  </conditionalFormatting>
  <conditionalFormatting sqref="AF23:AS67">
    <cfRule type="expression" dxfId="7" priority="4">
      <formula>AND(AF$5&gt;0,OR(NOT(ISNA(MATCH(AF$5,Fer,0)))))</formula>
    </cfRule>
    <cfRule type="expression" dxfId="6" priority="5">
      <formula>AND(AF$5&gt;0,OR(WEEKDAY(AF$5,2)&gt;5))</formula>
    </cfRule>
  </conditionalFormatting>
  <conditionalFormatting sqref="AU23:BH67">
    <cfRule type="expression" dxfId="5" priority="2">
      <formula>AND(AU$5&gt;0,OR(NOT(ISNA(MATCH(AU$5,Fer,0)))))</formula>
    </cfRule>
    <cfRule type="expression" dxfId="4" priority="3">
      <formula>AND(AU$5&gt;0,OR(WEEKDAY(AU$5,2)&gt;5))</formula>
    </cfRule>
  </conditionalFormatting>
  <conditionalFormatting sqref="B3:O3 Q3:AD3 AF3:AS3 AU3:BH3">
    <cfRule type="expression" dxfId="3" priority="30">
      <formula>AND(B3&gt;0,OR(NOT(ISNA(MATCH(B3,Fer,0)))))</formula>
    </cfRule>
    <cfRule type="expression" dxfId="2" priority="31">
      <formula>AND(B3&gt;0,OR(WEEKDAY(B3,2)&gt;5))</formula>
    </cfRule>
  </conditionalFormatting>
  <conditionalFormatting sqref="B6:O20 B23:O67 Q6:AD20 Q23:AD67 AF6:AS20 AF23:AS67 AU6:BH20 AU23:BH67">
    <cfRule type="expression" dxfId="1" priority="28">
      <formula>AND(B$4&gt;0,OR(NOT(ISNA(MATCH(B$4,Fer,0)))))</formula>
    </cfRule>
    <cfRule type="expression" dxfId="0" priority="29">
      <formula>AND(B$4&gt;0,OR(WEEKDAY(B$4,2)&gt;5))</formula>
    </cfRule>
  </conditionalFormatting>
  <printOptions horizontalCentered="1"/>
  <pageMargins left="0.11811023622047245" right="0.11811023622047245" top="0.19685039370078741" bottom="0.15748031496062992" header="0.11811023622047245" footer="0.31496062992125984"/>
  <pageSetup paperSize="9" orientation="portrait" r:id="rId1"/>
  <headerFooter>
    <oddHeader>&amp;CATTRIBUTION GARDE</oddHeader>
  </headerFooter>
  <ignoredErrors>
    <ignoredError sqref="C2:O2 C4:N4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Param</vt:lpstr>
      <vt:lpstr>ListeSP</vt:lpstr>
      <vt:lpstr>Fiche</vt:lpstr>
      <vt:lpstr>Poste</vt:lpstr>
      <vt:lpstr>Fer</vt:lpstr>
      <vt:lpstr>oui_non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Michel</cp:lastModifiedBy>
  <cp:lastPrinted>2014-07-17T16:29:17Z</cp:lastPrinted>
  <dcterms:created xsi:type="dcterms:W3CDTF">2014-07-09T20:16:04Z</dcterms:created>
  <dcterms:modified xsi:type="dcterms:W3CDTF">2014-07-20T12:05:47Z</dcterms:modified>
</cp:coreProperties>
</file>