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480" yWindow="90" windowWidth="16335" windowHeight="10830" activeTab="6"/>
  </bookViews>
  <sheets>
    <sheet name="Objectif-Règles" sheetId="8" r:id="rId1"/>
    <sheet name="Description des fichiers" sheetId="5" r:id="rId2"/>
    <sheet name="BAD" sheetId="11" r:id="rId3"/>
    <sheet name="Stocks" sheetId="13" r:id="rId4"/>
    <sheet name="OF" sheetId="12" r:id="rId5"/>
    <sheet name="Calcul" sheetId="9" r:id="rId6"/>
    <sheet name="Stocks projetés" sheetId="15" r:id="rId7"/>
    <sheet name="Résutats" sheetId="7" r:id="rId8"/>
  </sheets>
  <definedNames>
    <definedName name="_1_">#REF!</definedName>
    <definedName name="_2_">#REF!</definedName>
    <definedName name="_3_">#REF!</definedName>
    <definedName name="_xlnm._FilterDatabase" localSheetId="2" hidden="1">BAD!$A$1:$V$100</definedName>
    <definedName name="_xlnm._FilterDatabase" localSheetId="4" hidden="1">OF!$A$1:$N$100</definedName>
    <definedName name="_xlnm._FilterDatabase" localSheetId="3" hidden="1">Stocks!$A$1:$V$100</definedName>
  </definedNames>
  <calcPr calcId="114210"/>
</workbook>
</file>

<file path=xl/calcChain.xml><?xml version="1.0" encoding="utf-8"?>
<calcChain xmlns="http://schemas.openxmlformats.org/spreadsheetml/2006/main">
  <c r="A1" i="15"/>
  <c r="P32" i="9"/>
  <c r="P3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U17" i="11"/>
  <c r="U64"/>
  <c r="U50"/>
  <c r="U20"/>
  <c r="U18"/>
  <c r="U2"/>
  <c r="U100"/>
  <c r="U60"/>
  <c r="U65"/>
  <c r="U34"/>
  <c r="U3"/>
  <c r="U51"/>
  <c r="U61"/>
  <c r="U86"/>
  <c r="U62"/>
  <c r="U66"/>
  <c r="U52"/>
  <c r="U67"/>
  <c r="U35"/>
  <c r="U36"/>
  <c r="U53"/>
  <c r="U37"/>
  <c r="U38"/>
  <c r="U4"/>
  <c r="U78"/>
  <c r="U83"/>
  <c r="U39"/>
  <c r="U68"/>
  <c r="U97"/>
  <c r="U40"/>
  <c r="U41"/>
  <c r="U5"/>
  <c r="U42"/>
  <c r="U80"/>
  <c r="U81"/>
  <c r="U23"/>
  <c r="U25"/>
  <c r="U6"/>
  <c r="U43"/>
  <c r="U87"/>
  <c r="U54"/>
  <c r="U69"/>
  <c r="U44"/>
  <c r="U88"/>
  <c r="U55"/>
  <c r="U32"/>
  <c r="U89"/>
  <c r="U70"/>
  <c r="U27"/>
  <c r="U98"/>
  <c r="U48"/>
  <c r="U71"/>
  <c r="U7"/>
  <c r="U56"/>
  <c r="U84"/>
  <c r="U33"/>
  <c r="U90"/>
  <c r="U85"/>
  <c r="U79"/>
  <c r="U29"/>
  <c r="U8"/>
  <c r="U45"/>
  <c r="U91"/>
  <c r="U72"/>
  <c r="U9"/>
  <c r="U46"/>
  <c r="U57"/>
  <c r="U92"/>
  <c r="U58"/>
  <c r="U93"/>
  <c r="U10"/>
  <c r="U21"/>
  <c r="U73"/>
  <c r="U22"/>
  <c r="U94"/>
  <c r="U49"/>
  <c r="U26"/>
  <c r="U11"/>
  <c r="U74"/>
  <c r="U12"/>
  <c r="U95"/>
  <c r="U13"/>
  <c r="U47"/>
  <c r="U75"/>
  <c r="U30"/>
  <c r="U14"/>
  <c r="U63"/>
  <c r="U31"/>
  <c r="U76"/>
  <c r="U82"/>
  <c r="U19"/>
  <c r="U15"/>
  <c r="U99"/>
  <c r="U96"/>
  <c r="U24"/>
  <c r="U28"/>
  <c r="U16"/>
  <c r="U59"/>
  <c r="U77"/>
  <c r="G34" i="8"/>
  <c r="I46" i="7"/>
  <c r="J46"/>
  <c r="H46"/>
  <c r="F46"/>
  <c r="G46"/>
  <c r="E46"/>
  <c r="C46"/>
  <c r="D46"/>
  <c r="B46"/>
  <c r="J45"/>
  <c r="G45"/>
  <c r="D45"/>
  <c r="J43"/>
  <c r="G43"/>
  <c r="D43"/>
  <c r="J42"/>
  <c r="G42"/>
  <c r="D42"/>
  <c r="J41"/>
  <c r="G41"/>
  <c r="D41"/>
  <c r="J40"/>
  <c r="G40"/>
  <c r="D40"/>
  <c r="J39"/>
  <c r="G39"/>
  <c r="D39"/>
  <c r="J38"/>
  <c r="G38"/>
  <c r="D38"/>
  <c r="J37"/>
  <c r="G37"/>
  <c r="D37"/>
  <c r="J36"/>
  <c r="G36"/>
  <c r="D36"/>
  <c r="J35"/>
  <c r="G35"/>
  <c r="D35"/>
  <c r="J34"/>
  <c r="G34"/>
  <c r="D34"/>
  <c r="J33"/>
  <c r="G33"/>
  <c r="D33"/>
  <c r="J32"/>
  <c r="G32"/>
  <c r="D32"/>
  <c r="J31"/>
  <c r="G31"/>
  <c r="D31"/>
  <c r="J30"/>
  <c r="G30"/>
  <c r="D30"/>
  <c r="J29"/>
  <c r="G29"/>
  <c r="D29"/>
  <c r="I22"/>
  <c r="H22"/>
  <c r="F22"/>
  <c r="E22"/>
  <c r="C22"/>
  <c r="B22"/>
  <c r="J21"/>
  <c r="G21"/>
  <c r="D21"/>
  <c r="J19"/>
  <c r="G19"/>
  <c r="D19"/>
  <c r="J18"/>
  <c r="G18"/>
  <c r="D18"/>
  <c r="J17"/>
  <c r="G17"/>
  <c r="D17"/>
  <c r="J16"/>
  <c r="G16"/>
  <c r="D16"/>
  <c r="J15"/>
  <c r="G15"/>
  <c r="D15"/>
  <c r="D8"/>
  <c r="C8"/>
  <c r="B8"/>
  <c r="D22"/>
  <c r="J22"/>
  <c r="G22"/>
</calcChain>
</file>

<file path=xl/comments1.xml><?xml version="1.0" encoding="utf-8"?>
<comments xmlns="http://schemas.openxmlformats.org/spreadsheetml/2006/main">
  <authors>
    <author>Bertrand</author>
  </authors>
  <commentList>
    <comment ref="B6" authorId="0">
      <text>
        <r>
          <rPr>
            <sz val="9"/>
            <color indexed="81"/>
            <rFont val="Tahoma"/>
            <family val="2"/>
          </rPr>
          <t xml:space="preserve">Nb de commande du mois M restant à livrer
= </t>
        </r>
        <r>
          <rPr>
            <b/>
            <sz val="9"/>
            <color indexed="81"/>
            <rFont val="Tahoma"/>
            <family val="2"/>
          </rPr>
          <t>date du jour - 7</t>
        </r>
      </text>
    </comment>
  </commentList>
</comments>
</file>

<file path=xl/sharedStrings.xml><?xml version="1.0" encoding="utf-8"?>
<sst xmlns="http://schemas.openxmlformats.org/spreadsheetml/2006/main" count="2277" uniqueCount="532">
  <si>
    <t>Market</t>
  </si>
  <si>
    <t>ADSCS</t>
  </si>
  <si>
    <t>ADS : CUSTOMER IN ADS</t>
  </si>
  <si>
    <t>BE001</t>
  </si>
  <si>
    <t>BELGIUM</t>
  </si>
  <si>
    <t>PANAM</t>
  </si>
  <si>
    <t>PANAMA PLATFORM</t>
  </si>
  <si>
    <t>LBN01</t>
  </si>
  <si>
    <t>LEBANON</t>
  </si>
  <si>
    <t>TLASI</t>
  </si>
  <si>
    <t>TP LICENSE ASIA</t>
  </si>
  <si>
    <t>CZ001</t>
  </si>
  <si>
    <t>CZECH.REP</t>
  </si>
  <si>
    <t>HU002</t>
  </si>
  <si>
    <t>EAST.EUROPE PLATFORM(HUNGARY)</t>
  </si>
  <si>
    <t>MA001</t>
  </si>
  <si>
    <t>MOROCCO</t>
  </si>
  <si>
    <t>IQ001</t>
  </si>
  <si>
    <t>IRAQ</t>
  </si>
  <si>
    <t>CY001</t>
  </si>
  <si>
    <t>CHYPRE</t>
  </si>
  <si>
    <t>TLKHA</t>
  </si>
  <si>
    <t>TIERS ET LICENCIERS CAMBODIA</t>
  </si>
  <si>
    <t>NO001</t>
  </si>
  <si>
    <t>NORWAY</t>
  </si>
  <si>
    <t>AE001</t>
  </si>
  <si>
    <t>DUBAI PLATFORM</t>
  </si>
  <si>
    <t>SG001</t>
  </si>
  <si>
    <t>SINGAPORE PLATFORM</t>
  </si>
  <si>
    <t>THPFR</t>
  </si>
  <si>
    <t>INDUS THIRD PARTY FRANCE</t>
  </si>
  <si>
    <t>JO001</t>
  </si>
  <si>
    <t>JORDANIE</t>
  </si>
  <si>
    <t>EG001</t>
  </si>
  <si>
    <t>EGYPTE</t>
  </si>
  <si>
    <t>IE001</t>
  </si>
  <si>
    <t>IRELAND</t>
  </si>
  <si>
    <t>SE001</t>
  </si>
  <si>
    <t>SWEDEN</t>
  </si>
  <si>
    <t>213366</t>
  </si>
  <si>
    <t>SI001</t>
  </si>
  <si>
    <t>SLOVENIA</t>
  </si>
  <si>
    <t>IR001</t>
  </si>
  <si>
    <t>IRAN</t>
  </si>
  <si>
    <t>SY001</t>
  </si>
  <si>
    <t>SYRIA</t>
  </si>
  <si>
    <t>AT001</t>
  </si>
  <si>
    <t>AUSTRIA</t>
  </si>
  <si>
    <t>CH001</t>
  </si>
  <si>
    <t>SWITZERLAND</t>
  </si>
  <si>
    <t>DE001</t>
  </si>
  <si>
    <t>GERMANY</t>
  </si>
  <si>
    <t>ZA001</t>
  </si>
  <si>
    <t>SOUTH AFRICA</t>
  </si>
  <si>
    <t>FR001</t>
  </si>
  <si>
    <t>FRANCE</t>
  </si>
  <si>
    <t>RU001</t>
  </si>
  <si>
    <t>RUSSIA</t>
  </si>
  <si>
    <t>Liste des commandes</t>
  </si>
  <si>
    <t>Onglet :</t>
  </si>
  <si>
    <t>Quantité commandée</t>
  </si>
  <si>
    <t>Quantité déjà livrée</t>
  </si>
  <si>
    <t>Ordres de production planifiés</t>
  </si>
  <si>
    <t>Quantité</t>
  </si>
  <si>
    <t>ISL/mois</t>
  </si>
  <si>
    <t>M
(mois en-cours)</t>
  </si>
  <si>
    <t>M + 1</t>
  </si>
  <si>
    <t>M + 2</t>
  </si>
  <si>
    <t>Nb BAD</t>
  </si>
  <si>
    <t>Nb BAD OK</t>
  </si>
  <si>
    <t>ISL</t>
  </si>
  <si>
    <t>Gest 1</t>
  </si>
  <si>
    <t>Gest 2</t>
  </si>
  <si>
    <t>Gest 3</t>
  </si>
  <si>
    <t>Gest 4</t>
  </si>
  <si>
    <t>Gest 5</t>
  </si>
  <si>
    <t>Pays 1</t>
  </si>
  <si>
    <t>Pays 2</t>
  </si>
  <si>
    <t>Pays 3</t>
  </si>
  <si>
    <t>Pays 4</t>
  </si>
  <si>
    <t>Pays 5</t>
  </si>
  <si>
    <t>Pays 6</t>
  </si>
  <si>
    <t>Pays 7</t>
  </si>
  <si>
    <t>Pays 8</t>
  </si>
  <si>
    <t>Pays 9</t>
  </si>
  <si>
    <t>Pays 10</t>
  </si>
  <si>
    <t>Pays 11</t>
  </si>
  <si>
    <t>Pays 12</t>
  </si>
  <si>
    <t>Pays 13</t>
  </si>
  <si>
    <t>Pays 14</t>
  </si>
  <si>
    <t>Pays 15</t>
  </si>
  <si>
    <t xml:space="preserve">ISL projeté à la date du </t>
  </si>
  <si>
    <t>ISL/Gest.</t>
  </si>
  <si>
    <t xml:space="preserve">Objectif : </t>
  </si>
  <si>
    <t>Créer un indicateur prévisionnel de taux de service client (ISL)</t>
  </si>
  <si>
    <t>Nb de commande du mois qui seront livrées dans les règles de tolérance</t>
  </si>
  <si>
    <t>Nb de commande du mois qui restent à livrer</t>
  </si>
  <si>
    <t>Calcul :</t>
  </si>
  <si>
    <t>Tolérance :</t>
  </si>
  <si>
    <t>Exemple :</t>
  </si>
  <si>
    <t>Solde des commandes de février</t>
  </si>
  <si>
    <t>Date du jour = 15-02-2011</t>
  </si>
  <si>
    <t>Qté demandée</t>
  </si>
  <si>
    <t>Qté prévisionnelle livrée</t>
  </si>
  <si>
    <t>Date de liv Prévisionnelle</t>
  </si>
  <si>
    <t>Commande 1</t>
  </si>
  <si>
    <t>Commande 2</t>
  </si>
  <si>
    <t>Commande 3</t>
  </si>
  <si>
    <t>Commande 4</t>
  </si>
  <si>
    <t>Commande 5</t>
  </si>
  <si>
    <t>Commande 6</t>
  </si>
  <si>
    <t>Compteur</t>
  </si>
  <si>
    <t>Toute commande prévisionnellement livrée dans les règles de tolérance compte pour 1</t>
  </si>
  <si>
    <t>Toute commande prévisionnellement livrée en ne respectant pas l'un des 2 critères de tolérance compte pour 0</t>
  </si>
  <si>
    <t>= x %</t>
  </si>
  <si>
    <t>Commentaire</t>
  </si>
  <si>
    <t>NA</t>
  </si>
  <si>
    <t>Commande du mois M -1</t>
  </si>
  <si>
    <t>Commande antérieure à la date du jour (15-02-11) - 7</t>
  </si>
  <si>
    <t>Date de livraison &gt; à date demandée + 7</t>
  </si>
  <si>
    <t>Qté et date dans les tolérances</t>
  </si>
  <si>
    <t>Qté hors tolérance</t>
  </si>
  <si>
    <t>Commande 7</t>
  </si>
  <si>
    <t>Qté et date dans les tolérances (bien que la livraison soit sur le mois suivants)</t>
  </si>
  <si>
    <t>Taux =</t>
  </si>
  <si>
    <t>Eléments du calcul</t>
  </si>
  <si>
    <t>Gest N</t>
  </si>
  <si>
    <t>Pays N</t>
  </si>
  <si>
    <t>Quantité prévisionnelle</t>
  </si>
  <si>
    <t>Date prévisionnelle de sortie usine</t>
  </si>
  <si>
    <t xml:space="preserve">Le calcul consiste à : </t>
  </si>
  <si>
    <r>
      <t xml:space="preserve">Trier tous les besoins d'un article dans l'ordre croissant des </t>
    </r>
    <r>
      <rPr>
        <sz val="10"/>
        <color indexed="53"/>
        <rFont val="Arial"/>
        <family val="2"/>
      </rPr>
      <t>dates de sortie usine</t>
    </r>
    <r>
      <rPr>
        <sz val="10"/>
        <rFont val="Arial"/>
        <family val="2"/>
      </rPr>
      <t xml:space="preserve"> (issue d'un premier calcul)</t>
    </r>
  </si>
  <si>
    <t>Pour chaque commande livrée dans les critères de tolérance, comptabiliser " 1 "</t>
  </si>
  <si>
    <t>Pour chaque commande non livrée dans les critères de tolérance, comptabiliser " 0 "</t>
  </si>
  <si>
    <t>Faire un bilan selon l'onglet "Résultats"</t>
  </si>
  <si>
    <t>ISL par Gestionnaire</t>
  </si>
  <si>
    <t>ISL par mois</t>
  </si>
  <si>
    <t>ISL par pays</t>
  </si>
  <si>
    <t>ISL/Pays</t>
  </si>
  <si>
    <t>Pour le mois M</t>
  </si>
  <si>
    <t>Nb de commande du mois à livrer</t>
  </si>
  <si>
    <t>Nb de commande du mois restant à livrer qui seront livrées dans les règles de tolérance</t>
  </si>
  <si>
    <t>Pour le mois M + 1 et M + 2</t>
  </si>
  <si>
    <t>= y %</t>
  </si>
  <si>
    <t>Date de livraison client
-
 délai de transport</t>
  </si>
  <si>
    <t>GMID</t>
  </si>
  <si>
    <t>Product</t>
  </si>
  <si>
    <t>Family  Code</t>
  </si>
  <si>
    <t>Family</t>
  </si>
  <si>
    <t>Root Code</t>
  </si>
  <si>
    <t>Root</t>
  </si>
  <si>
    <t>Market desc</t>
  </si>
  <si>
    <t>Major Plant</t>
  </si>
  <si>
    <t>Major Plant desc</t>
  </si>
  <si>
    <t>BAD Date</t>
  </si>
  <si>
    <t>Plant Date</t>
  </si>
  <si>
    <t>Reference BAD</t>
  </si>
  <si>
    <t>Order #</t>
  </si>
  <si>
    <t>Status</t>
  </si>
  <si>
    <t>Req. qty</t>
  </si>
  <si>
    <t>Used qty</t>
  </si>
  <si>
    <t>Update date</t>
  </si>
  <si>
    <t>Author</t>
  </si>
  <si>
    <t>Note</t>
  </si>
  <si>
    <t>N</t>
  </si>
  <si>
    <t>NOV10</t>
  </si>
  <si>
    <t>P</t>
  </si>
  <si>
    <t>FEB11</t>
  </si>
  <si>
    <t>MAY11</t>
  </si>
  <si>
    <t>JUN11</t>
  </si>
  <si>
    <t>MAR11</t>
  </si>
  <si>
    <t>WM</t>
  </si>
  <si>
    <t>MOH 89/09 3rd inst</t>
  </si>
  <si>
    <t>Dec delirery</t>
  </si>
  <si>
    <t>March 2011 deliv</t>
  </si>
  <si>
    <t>MOH 89/09 4rth inst</t>
  </si>
  <si>
    <t>APR11</t>
  </si>
  <si>
    <t>OCT10</t>
  </si>
  <si>
    <t>DEC10</t>
  </si>
  <si>
    <t>JAN11</t>
  </si>
  <si>
    <t>Jan 11</t>
  </si>
  <si>
    <t>Jan 11-2</t>
  </si>
  <si>
    <t>Feb 11</t>
  </si>
  <si>
    <t>Apr 11</t>
  </si>
  <si>
    <t>39</t>
  </si>
  <si>
    <t>ADS-20101108</t>
  </si>
  <si>
    <t>besoin 05/2011</t>
  </si>
  <si>
    <t>X2</t>
  </si>
  <si>
    <t>Mar 11</t>
  </si>
  <si>
    <t>May 11</t>
  </si>
  <si>
    <t>5P</t>
  </si>
  <si>
    <t>ADS-20110220</t>
  </si>
  <si>
    <t>ADS-20110410</t>
  </si>
  <si>
    <t>5H</t>
  </si>
  <si>
    <t>4500046246</t>
  </si>
  <si>
    <t>4500057811</t>
  </si>
  <si>
    <t>4500057815</t>
  </si>
  <si>
    <t>OX</t>
  </si>
  <si>
    <t>YJ</t>
  </si>
  <si>
    <t>XO</t>
  </si>
  <si>
    <t>PT</t>
  </si>
  <si>
    <t>June 2011 delivery</t>
  </si>
  <si>
    <t>X6</t>
  </si>
  <si>
    <t>HMT 27.10.10</t>
  </si>
  <si>
    <t>450042615900010</t>
  </si>
  <si>
    <t>Bergman, Anna</t>
  </si>
  <si>
    <t>450042616000010</t>
  </si>
  <si>
    <t>Anna Bergman</t>
  </si>
  <si>
    <t>WO</t>
  </si>
  <si>
    <t>Root desc</t>
  </si>
  <si>
    <t>Plant Code</t>
  </si>
  <si>
    <t>Plant</t>
  </si>
  <si>
    <t>Order Type</t>
  </si>
  <si>
    <t>Order number</t>
  </si>
  <si>
    <t>Batch</t>
  </si>
  <si>
    <t>Date</t>
  </si>
  <si>
    <t>Quantity</t>
  </si>
  <si>
    <t>Unit</t>
  </si>
  <si>
    <t>Plant inventory</t>
  </si>
  <si>
    <t>1A006</t>
  </si>
  <si>
    <t>UNT</t>
  </si>
  <si>
    <t>Manufacturing order</t>
  </si>
  <si>
    <t>1A004</t>
  </si>
  <si>
    <t>1A005</t>
  </si>
  <si>
    <t>1A001</t>
  </si>
  <si>
    <t>1A003</t>
  </si>
  <si>
    <t>1A007</t>
  </si>
  <si>
    <t>1A008</t>
  </si>
  <si>
    <t>1A009</t>
  </si>
  <si>
    <t>1A016</t>
  </si>
  <si>
    <t>THU</t>
  </si>
  <si>
    <t>1A026</t>
  </si>
  <si>
    <t>1A002</t>
  </si>
  <si>
    <t>1A030</t>
  </si>
  <si>
    <t>L0108001</t>
  </si>
  <si>
    <t>L0151387</t>
  </si>
  <si>
    <t>1A043</t>
  </si>
  <si>
    <t>0A114</t>
  </si>
  <si>
    <t>1A044</t>
  </si>
  <si>
    <t>L0124475</t>
  </si>
  <si>
    <t>L0151928</t>
  </si>
  <si>
    <t>L0068053</t>
  </si>
  <si>
    <t>0A087</t>
  </si>
  <si>
    <t>L0114552</t>
  </si>
  <si>
    <t>L0114553</t>
  </si>
  <si>
    <t>L0124548</t>
  </si>
  <si>
    <t>1A020</t>
  </si>
  <si>
    <t>L0124549</t>
  </si>
  <si>
    <t>1A021</t>
  </si>
  <si>
    <t>L0134220</t>
  </si>
  <si>
    <t>1A028</t>
  </si>
  <si>
    <t>L0134221</t>
  </si>
  <si>
    <t>1A029</t>
  </si>
  <si>
    <t>L0160484</t>
  </si>
  <si>
    <t>1A054</t>
  </si>
  <si>
    <t>1A023</t>
  </si>
  <si>
    <t>L0151978</t>
  </si>
  <si>
    <t>1A017</t>
  </si>
  <si>
    <t>L0113251</t>
  </si>
  <si>
    <t>L0108000</t>
  </si>
  <si>
    <t>0A115</t>
  </si>
  <si>
    <t>L0113252</t>
  </si>
  <si>
    <t>L0107999</t>
  </si>
  <si>
    <t>L0125009</t>
  </si>
  <si>
    <t>1A022</t>
  </si>
  <si>
    <t>L0134943</t>
  </si>
  <si>
    <t>1A032</t>
  </si>
  <si>
    <t>L0134944</t>
  </si>
  <si>
    <t>1A033</t>
  </si>
  <si>
    <t>L0151930</t>
  </si>
  <si>
    <t>1A045</t>
  </si>
  <si>
    <t>L0159967</t>
  </si>
  <si>
    <t>1A052</t>
  </si>
  <si>
    <t>L0159968</t>
  </si>
  <si>
    <t>1A053</t>
  </si>
  <si>
    <t>1A027</t>
  </si>
  <si>
    <t>1A025</t>
  </si>
  <si>
    <t>1A036</t>
  </si>
  <si>
    <t>1A038</t>
  </si>
  <si>
    <t>L0120643</t>
  </si>
  <si>
    <t>L0120264</t>
  </si>
  <si>
    <t>L0157219</t>
  </si>
  <si>
    <t>L0096666</t>
  </si>
  <si>
    <t>L0157218</t>
  </si>
  <si>
    <t>0A005</t>
  </si>
  <si>
    <t>L0147991</t>
  </si>
  <si>
    <t>E2347</t>
  </si>
  <si>
    <t>0013</t>
  </si>
  <si>
    <t>L0127275</t>
  </si>
  <si>
    <t>L0128618</t>
  </si>
  <si>
    <t>1A063</t>
  </si>
  <si>
    <t>L0160053</t>
  </si>
  <si>
    <t>L0103057</t>
  </si>
  <si>
    <t>L0115531</t>
  </si>
  <si>
    <t>L0117055</t>
  </si>
  <si>
    <t>L0125167</t>
  </si>
  <si>
    <t>L0139326</t>
  </si>
  <si>
    <t>L0139315</t>
  </si>
  <si>
    <t>L0139318</t>
  </si>
  <si>
    <t>L0139319</t>
  </si>
  <si>
    <t>L0139321</t>
  </si>
  <si>
    <t>L0139322</t>
  </si>
  <si>
    <t>L0139323</t>
  </si>
  <si>
    <t>L0139334</t>
  </si>
  <si>
    <t>L0139335</t>
  </si>
  <si>
    <t>L0139336</t>
  </si>
  <si>
    <t>L0139337</t>
  </si>
  <si>
    <t>L0139338</t>
  </si>
  <si>
    <t>L0139339</t>
  </si>
  <si>
    <t>L0148230</t>
  </si>
  <si>
    <t>L0148231</t>
  </si>
  <si>
    <t>L0148232</t>
  </si>
  <si>
    <t>L0148233</t>
  </si>
  <si>
    <t>L0158116</t>
  </si>
  <si>
    <t>L0158117</t>
  </si>
  <si>
    <t>L0148234</t>
  </si>
  <si>
    <t>L0105782</t>
  </si>
  <si>
    <t>L0148235</t>
  </si>
  <si>
    <t>L0158127</t>
  </si>
  <si>
    <t>L0120680</t>
  </si>
  <si>
    <t>L0140485</t>
  </si>
  <si>
    <t>L0143909</t>
  </si>
  <si>
    <t>L0158118</t>
  </si>
  <si>
    <t>L0136618</t>
  </si>
  <si>
    <t>L0158115</t>
  </si>
  <si>
    <t>L0105791</t>
  </si>
  <si>
    <t>L0136597</t>
  </si>
  <si>
    <t>L0136530</t>
  </si>
  <si>
    <t>L0136601</t>
  </si>
  <si>
    <t>L0136602</t>
  </si>
  <si>
    <t>L0136603</t>
  </si>
  <si>
    <t>L0158114</t>
  </si>
  <si>
    <t>L0145357</t>
  </si>
  <si>
    <t>L0157765</t>
  </si>
  <si>
    <t>L0157766</t>
  </si>
  <si>
    <t>L0123998</t>
  </si>
  <si>
    <t>L0158918</t>
  </si>
  <si>
    <t>L0111758</t>
  </si>
  <si>
    <t>L0131342</t>
  </si>
  <si>
    <t>L0158936</t>
  </si>
  <si>
    <t>L0116985</t>
  </si>
  <si>
    <t>L0110936</t>
  </si>
  <si>
    <t>L0122729</t>
  </si>
  <si>
    <t>L0122730</t>
  </si>
  <si>
    <t>L0151131</t>
  </si>
  <si>
    <t>L0154132</t>
  </si>
  <si>
    <t>L0136629</t>
  </si>
  <si>
    <t>L0121276</t>
  </si>
  <si>
    <t>L0146358</t>
  </si>
  <si>
    <t>L0151155</t>
  </si>
  <si>
    <t>L0116372</t>
  </si>
  <si>
    <t>1A093</t>
  </si>
  <si>
    <t>L0121657</t>
  </si>
  <si>
    <t>1A159</t>
  </si>
  <si>
    <t>L0151213</t>
  </si>
  <si>
    <t>1A197</t>
  </si>
  <si>
    <t>1A258</t>
  </si>
  <si>
    <t>L0121659</t>
  </si>
  <si>
    <t>1A126</t>
  </si>
  <si>
    <t>L0151214</t>
  </si>
  <si>
    <t>L0159191</t>
  </si>
  <si>
    <t>L0159926</t>
  </si>
  <si>
    <t>Location Code</t>
  </si>
  <si>
    <t>Location</t>
  </si>
  <si>
    <t>Major Plant code</t>
  </si>
  <si>
    <t>Batch number</t>
  </si>
  <si>
    <t>Delivery lead time</t>
  </si>
  <si>
    <t>Transit</t>
  </si>
  <si>
    <t>Total Qty</t>
  </si>
  <si>
    <t>Avail. Qty</t>
  </si>
  <si>
    <t>Quality Qty</t>
  </si>
  <si>
    <t>Transit Qty</t>
  </si>
  <si>
    <t>Blocked Qty</t>
  </si>
  <si>
    <t>SSL Qty</t>
  </si>
  <si>
    <t>SSL application date</t>
  </si>
  <si>
    <t>Last update</t>
  </si>
  <si>
    <t>ALL</t>
  </si>
  <si>
    <t>No</t>
  </si>
  <si>
    <t>Yes</t>
  </si>
  <si>
    <t>BG001</t>
  </si>
  <si>
    <t>BULGARIA</t>
  </si>
  <si>
    <t>WY</t>
  </si>
  <si>
    <t>EGEXP</t>
  </si>
  <si>
    <t>EGYPT DISTRIBUTION EXPORT</t>
  </si>
  <si>
    <t>:Y</t>
  </si>
  <si>
    <t>EXFRA</t>
  </si>
  <si>
    <t>FRANCE-DIST EXPORT</t>
  </si>
  <si>
    <t>GB001</t>
  </si>
  <si>
    <t>GREAT BRITAIN ETHIC</t>
  </si>
  <si>
    <t>0A075</t>
  </si>
  <si>
    <t>GR001</t>
  </si>
  <si>
    <t>GREECE</t>
  </si>
  <si>
    <t>HU001</t>
  </si>
  <si>
    <t>HUNGARY</t>
  </si>
  <si>
    <t>HUEXP</t>
  </si>
  <si>
    <t>HUNGARY EXPORT DIST</t>
  </si>
  <si>
    <t>IT001</t>
  </si>
  <si>
    <t>ITALY</t>
  </si>
  <si>
    <t>PT001</t>
  </si>
  <si>
    <t>PORTUGAL</t>
  </si>
  <si>
    <t>ES001</t>
  </si>
  <si>
    <t>SPAIN</t>
  </si>
  <si>
    <t>BAD</t>
  </si>
  <si>
    <t>Stocks</t>
  </si>
  <si>
    <t>Stocks marchés / transit / Distribution</t>
  </si>
  <si>
    <t>OF</t>
  </si>
  <si>
    <t>Code article</t>
  </si>
  <si>
    <t>Date sortie usine</t>
  </si>
  <si>
    <t>= date de livraison client - délai de transport</t>
  </si>
  <si>
    <t>Quantité disponible</t>
  </si>
  <si>
    <t>N° le lot</t>
  </si>
  <si>
    <r>
      <t xml:space="preserve">Ne prendre en compte que les soldes de commande
</t>
    </r>
    <r>
      <rPr>
        <b/>
        <sz val="10"/>
        <color indexed="30"/>
        <rFont val="Arial"/>
        <family val="2"/>
      </rPr>
      <t>Qté Cdée - Qté Liv = Solde Cde</t>
    </r>
  </si>
  <si>
    <r>
      <t xml:space="preserve">Sur les 3 onglets figure le code " </t>
    </r>
    <r>
      <rPr>
        <b/>
        <sz val="10"/>
        <color indexed="53"/>
        <rFont val="Arial"/>
        <family val="2"/>
      </rPr>
      <t>GMID</t>
    </r>
    <r>
      <rPr>
        <sz val="10"/>
        <rFont val="Arial"/>
        <family val="2"/>
      </rPr>
      <t xml:space="preserve"> " qui permet le lien entre les 3 onglets</t>
    </r>
  </si>
  <si>
    <t>Solde Cde</t>
  </si>
  <si>
    <r>
      <t>Servir les commandes en commençant par les commandes en retard (</t>
    </r>
    <r>
      <rPr>
        <sz val="10"/>
        <color indexed="53"/>
        <rFont val="Arial"/>
        <family val="2"/>
      </rPr>
      <t>Ne prendre que les soldes de commande</t>
    </r>
    <r>
      <rPr>
        <sz val="10"/>
        <rFont val="Arial"/>
        <family val="2"/>
      </rPr>
      <t>)</t>
    </r>
  </si>
  <si>
    <t>Commencer par le stock Distribution, en considérant que la commande est servie à la date du jour.</t>
  </si>
  <si>
    <r>
      <t>Toutes les commandes dont le "</t>
    </r>
    <r>
      <rPr>
        <sz val="10"/>
        <color indexed="53"/>
        <rFont val="Arial"/>
        <family val="2"/>
      </rPr>
      <t>Plant Date</t>
    </r>
    <r>
      <rPr>
        <sz val="10"/>
        <rFont val="Arial"/>
        <family val="2"/>
      </rPr>
      <t>" est antérieur à la "date du jour -7" ne doivent être pas prises en compte dans cet indicateur (elles sont définitivement en retard)</t>
    </r>
  </si>
  <si>
    <t>STOCKS</t>
  </si>
  <si>
    <t>Bilan</t>
  </si>
  <si>
    <t>BAD antérieur à date du jour - 7 jours</t>
  </si>
  <si>
    <t xml:space="preserve"> Maxi - 10% / quantité demandée par le client</t>
  </si>
  <si>
    <t>Besoin couvert le 02/03 avec moins de 7 j de retard</t>
  </si>
  <si>
    <t>Besoin couvert à la date</t>
  </si>
  <si>
    <t>Exemple</t>
  </si>
  <si>
    <t>Besoin couvert le 02/03</t>
  </si>
  <si>
    <t>Cause</t>
  </si>
  <si>
    <t>Retard</t>
  </si>
  <si>
    <t>Besoin couvert le 06/04 avec + de 7 jours de retard</t>
  </si>
  <si>
    <t>Besoin couvert avec - de 7 jours de retard</t>
  </si>
  <si>
    <t>Besoin couvert à - de 90%</t>
  </si>
  <si>
    <t>Besoin couvert</t>
  </si>
  <si>
    <t>Mars</t>
  </si>
  <si>
    <t>Avril</t>
  </si>
  <si>
    <t>Février</t>
  </si>
  <si>
    <t>1 sur 1</t>
  </si>
  <si>
    <t>3 sur 5</t>
  </si>
  <si>
    <t>3 sur 3</t>
  </si>
  <si>
    <t>Produit 1</t>
  </si>
  <si>
    <t xml:space="preserve">Le bilan pourrait ressembler à ça </t>
  </si>
  <si>
    <t>Besoin couvert le 02/5 avec - de 7 j de retard</t>
  </si>
  <si>
    <t>Stocks projetés</t>
  </si>
  <si>
    <r>
      <t xml:space="preserve">+ 7 jours calendaires / date de livraison demandée par le client - le délai de livraison ( </t>
    </r>
    <r>
      <rPr>
        <sz val="10"/>
        <color indexed="53"/>
        <rFont val="Arial"/>
        <family val="2"/>
      </rPr>
      <t>= date de sortie usine</t>
    </r>
    <r>
      <rPr>
        <sz val="10"/>
        <rFont val="Arial"/>
        <family val="2"/>
      </rPr>
      <t xml:space="preserve">) </t>
    </r>
  </si>
  <si>
    <t>Résultat à mettre dans l'onglet "Stock projeté" trié par code GMID et date BAD</t>
  </si>
  <si>
    <t>Famille 1</t>
  </si>
  <si>
    <t>Produit 10</t>
  </si>
  <si>
    <t>Produit 11</t>
  </si>
  <si>
    <t>Produit 12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</si>
  <si>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</si>
  <si>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</si>
  <si>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</si>
  <si>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</si>
  <si>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</si>
  <si>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</si>
  <si>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</si>
  <si>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</si>
  <si>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</si>
  <si>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</si>
  <si>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</si>
  <si>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</si>
  <si>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</si>
  <si>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</si>
  <si>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</si>
  <si>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</si>
  <si>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</si>
  <si>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</si>
  <si>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</si>
  <si>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</si>
  <si>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1001</t>
  </si>
  <si>
    <t>Produit 1003</t>
  </si>
  <si>
    <t>Produit 1005</t>
  </si>
  <si>
    <t>Produit 1007</t>
  </si>
  <si>
    <t>Produit 1010</t>
  </si>
  <si>
    <t>Produit 1012</t>
  </si>
  <si>
    <t>Produit 1013</t>
  </si>
  <si>
    <t>Produit 1015</t>
  </si>
  <si>
    <t>Produit 1017</t>
  </si>
  <si>
    <t>Produit 1020</t>
  </si>
  <si>
    <t>Produit 1021</t>
  </si>
  <si>
    <t>Produit 1022</t>
  </si>
  <si>
    <t>Produit 1023</t>
  </si>
  <si>
    <t>Produit 1024</t>
  </si>
  <si>
    <t>Produit 1025</t>
  </si>
  <si>
    <t>Produit 1026</t>
  </si>
  <si>
    <t>Produit 1029</t>
  </si>
  <si>
    <t>Produit 1030</t>
  </si>
  <si>
    <t>Produit 1032</t>
  </si>
  <si>
    <t>Produit 1035</t>
  </si>
  <si>
    <t>Produit 1037</t>
  </si>
  <si>
    <t>Produit 1038</t>
  </si>
  <si>
    <t>Produit 1040</t>
  </si>
  <si>
    <t>Produit 1045</t>
  </si>
  <si>
    <t>Produit 1047</t>
  </si>
  <si>
    <t>Produit 1051</t>
  </si>
  <si>
    <t>Produit 1053</t>
  </si>
  <si>
    <t>Produit 1055</t>
  </si>
  <si>
    <t>Produit 1057</t>
  </si>
  <si>
    <t>Produit 1058</t>
  </si>
  <si>
    <t>Produit 1060</t>
  </si>
  <si>
    <t>Produit 1062</t>
  </si>
  <si>
    <t>Produit 1064</t>
  </si>
  <si>
    <t>Produit 1066</t>
  </si>
  <si>
    <t>Produit 1067</t>
  </si>
  <si>
    <t>Produit 1069</t>
  </si>
  <si>
    <t>Produit 1072</t>
  </si>
  <si>
    <t>Produit 1073</t>
  </si>
  <si>
    <t>Produit 1074</t>
  </si>
  <si>
    <t>Produit 1075</t>
  </si>
  <si>
    <t>Produit 1077</t>
  </si>
  <si>
    <t>Produit 1080</t>
  </si>
  <si>
    <t>Produit 1083</t>
  </si>
  <si>
    <t>Produit 1088</t>
  </si>
  <si>
    <t>Produit 1095</t>
  </si>
  <si>
    <t>Produit 1105</t>
  </si>
  <si>
    <t>Produit 1110</t>
  </si>
  <si>
    <t>Produit 1119</t>
  </si>
  <si>
    <t>Gestionnaire 1</t>
  </si>
  <si>
    <t>Gestionnaire 2</t>
  </si>
  <si>
    <t>Gestionnaire 3</t>
  </si>
  <si>
    <t>Gestionnaire 4</t>
  </si>
  <si>
    <t>Gestionnaire 5</t>
  </si>
  <si>
    <t>Gestionnaire 6</t>
  </si>
  <si>
    <t>Gestionnaire 8</t>
  </si>
  <si>
    <t>Plant group</t>
  </si>
  <si>
    <t>Lorsque le stock distribution est épuisé, continuer le servi des commandes avec le plan de production en considérant qu'elles sont servie à la date de sortie usine</t>
  </si>
  <si>
    <t>Ne prendre que les stocks</t>
  </si>
  <si>
    <t>Onglets verts</t>
  </si>
  <si>
    <t>Onglets bleus</t>
  </si>
  <si>
    <t>Fichiers d'extraction</t>
  </si>
  <si>
    <t>Onglet jaunes</t>
  </si>
  <si>
    <t>Explications</t>
  </si>
  <si>
    <t>Fichiers résultats</t>
  </si>
  <si>
    <t>http://forum.excel-pratique.com/excel/calcul-sur-date-et-quantite-t21711.html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</si>
</sst>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\ dd\/mm\/yy"/>
    <numFmt numFmtId="166" formatCode="\ dd\/mm\/yyyy"/>
  </numFmts>
  <fonts count="26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sz val="10"/>
      <color indexed="53"/>
      <name val="Arial"/>
      <family val="2"/>
    </font>
    <font>
      <b/>
      <sz val="10"/>
      <color indexed="53"/>
      <name val="Arial"/>
      <family val="2"/>
    </font>
    <font>
      <b/>
      <sz val="14"/>
      <color indexed="53"/>
      <name val="Calibri"/>
      <family val="2"/>
    </font>
    <font>
      <b/>
      <sz val="18"/>
      <color indexed="30"/>
      <name val="Arial"/>
      <family val="2"/>
    </font>
    <font>
      <b/>
      <sz val="16"/>
      <color indexed="30"/>
      <name val="Arial"/>
      <family val="2"/>
    </font>
    <font>
      <b/>
      <sz val="10"/>
      <color indexed="3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30"/>
      <name val="Arial"/>
      <family val="2"/>
    </font>
    <font>
      <sz val="11"/>
      <color indexed="30"/>
      <name val="Arial"/>
      <family val="2"/>
    </font>
    <font>
      <b/>
      <sz val="11"/>
      <color indexed="30"/>
      <name val="Calibri"/>
      <family val="2"/>
    </font>
    <font>
      <b/>
      <sz val="12"/>
      <color indexed="53"/>
      <name val="Arial"/>
      <family val="2"/>
    </font>
    <font>
      <sz val="10"/>
      <color indexed="56"/>
      <name val="Arial"/>
      <family val="2"/>
    </font>
    <font>
      <b/>
      <sz val="14"/>
      <color indexed="30"/>
      <name val="Calibri"/>
      <family val="2"/>
    </font>
    <font>
      <sz val="10"/>
      <color indexed="17"/>
      <name val="Arial"/>
      <family val="2"/>
    </font>
    <font>
      <sz val="10"/>
      <color indexed="8"/>
      <name val="Arial"/>
      <family val="2"/>
    </font>
    <font>
      <i/>
      <sz val="10"/>
      <name val="Arial"/>
      <family val="2"/>
    </font>
    <font>
      <b/>
      <i/>
      <sz val="18"/>
      <color indexed="17"/>
      <name val="Calibri"/>
      <family val="2"/>
    </font>
    <font>
      <b/>
      <sz val="11"/>
      <name val="Arial"/>
      <family val="2"/>
    </font>
    <font>
      <sz val="8"/>
      <name val="Arial"/>
    </font>
    <font>
      <u/>
      <sz val="10"/>
      <color indexed="12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</cellStyleXfs>
  <cellXfs count="200">
    <xf numFmtId="0" fontId="1" fillId="0" borderId="0" xfId="0" applyFont="1"/>
    <xf numFmtId="0" fontId="1" fillId="0" borderId="0" xfId="0" applyFont="1" applyAlignment="1">
      <alignment wrapText="1"/>
    </xf>
    <xf numFmtId="0" fontId="6" fillId="0" borderId="0" xfId="0" applyFont="1"/>
    <xf numFmtId="0" fontId="6" fillId="0" borderId="0" xfId="0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9" fontId="0" fillId="0" borderId="1" xfId="2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9" fontId="4" fillId="0" borderId="1" xfId="2" applyFont="1" applyBorder="1" applyAlignment="1">
      <alignment horizontal="center"/>
    </xf>
    <xf numFmtId="9" fontId="3" fillId="0" borderId="1" xfId="2" applyFont="1" applyBorder="1" applyAlignment="1">
      <alignment horizontal="center"/>
    </xf>
    <xf numFmtId="0" fontId="8" fillId="0" borderId="0" xfId="0" applyFont="1"/>
    <xf numFmtId="164" fontId="9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quotePrefix="1" applyFont="1"/>
    <xf numFmtId="0" fontId="10" fillId="0" borderId="0" xfId="0" applyFont="1"/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3" fillId="0" borderId="0" xfId="0" applyFont="1"/>
    <xf numFmtId="0" fontId="13" fillId="0" borderId="2" xfId="0" applyFont="1" applyBorder="1"/>
    <xf numFmtId="0" fontId="14" fillId="0" borderId="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" fillId="0" borderId="0" xfId="0" applyFont="1" applyAlignment="1"/>
    <xf numFmtId="0" fontId="9" fillId="0" borderId="0" xfId="0" quotePrefix="1" applyFon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0" fillId="0" borderId="1" xfId="0" applyFont="1" applyBorder="1"/>
    <xf numFmtId="9" fontId="10" fillId="0" borderId="1" xfId="2" applyFont="1" applyBorder="1" applyAlignment="1">
      <alignment horizontal="center"/>
    </xf>
    <xf numFmtId="0" fontId="1" fillId="0" borderId="7" xfId="0" applyFont="1" applyBorder="1" applyAlignment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 applyAlignment="1"/>
    <xf numFmtId="0" fontId="1" fillId="0" borderId="0" xfId="0" applyFont="1" applyBorder="1"/>
    <xf numFmtId="0" fontId="1" fillId="0" borderId="11" xfId="0" applyFont="1" applyBorder="1"/>
    <xf numFmtId="0" fontId="1" fillId="0" borderId="12" xfId="0" applyFont="1" applyBorder="1" applyAlignment="1"/>
    <xf numFmtId="0" fontId="1" fillId="0" borderId="13" xfId="0" applyFont="1" applyBorder="1"/>
    <xf numFmtId="0" fontId="1" fillId="0" borderId="14" xfId="0" applyFont="1" applyBorder="1"/>
    <xf numFmtId="0" fontId="10" fillId="0" borderId="1" xfId="0" applyFont="1" applyBorder="1" applyAlignment="1">
      <alignment horizontal="center" vertical="center" wrapText="1"/>
    </xf>
    <xf numFmtId="0" fontId="10" fillId="0" borderId="4" xfId="0" applyFont="1" applyBorder="1"/>
    <xf numFmtId="0" fontId="10" fillId="0" borderId="5" xfId="0" applyFont="1" applyBorder="1"/>
    <xf numFmtId="0" fontId="10" fillId="0" borderId="6" xfId="0" applyFont="1" applyBorder="1"/>
    <xf numFmtId="16" fontId="1" fillId="0" borderId="4" xfId="0" applyNumberFormat="1" applyFont="1" applyBorder="1" applyAlignment="1">
      <alignment horizontal="center"/>
    </xf>
    <xf numFmtId="16" fontId="1" fillId="0" borderId="5" xfId="0" applyNumberFormat="1" applyFont="1" applyBorder="1" applyAlignment="1">
      <alignment horizontal="center"/>
    </xf>
    <xf numFmtId="16" fontId="1" fillId="0" borderId="6" xfId="0" applyNumberFormat="1" applyFont="1" applyBorder="1" applyAlignment="1">
      <alignment horizontal="center"/>
    </xf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7" fillId="0" borderId="0" xfId="0" applyFont="1" applyFill="1" applyAlignment="1">
      <alignment vertical="center"/>
    </xf>
    <xf numFmtId="0" fontId="17" fillId="0" borderId="0" xfId="0" applyFont="1" applyFill="1" applyAlignment="1"/>
    <xf numFmtId="0" fontId="16" fillId="0" borderId="0" xfId="0" applyFont="1" applyAlignment="1">
      <alignment vertical="center"/>
    </xf>
    <xf numFmtId="0" fontId="0" fillId="0" borderId="0" xfId="0" applyAlignment="1">
      <alignment vertical="top"/>
    </xf>
    <xf numFmtId="0" fontId="15" fillId="0" borderId="0" xfId="0" applyFont="1" applyBorder="1" applyAlignment="1">
      <alignment horizontal="center"/>
    </xf>
    <xf numFmtId="9" fontId="0" fillId="0" borderId="0" xfId="2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9" fontId="3" fillId="0" borderId="0" xfId="2" applyFont="1" applyBorder="1" applyAlignment="1">
      <alignment horizontal="center"/>
    </xf>
    <xf numFmtId="0" fontId="7" fillId="0" borderId="0" xfId="0" applyFont="1" applyAlignment="1"/>
    <xf numFmtId="0" fontId="18" fillId="0" borderId="0" xfId="0" applyFont="1" applyAlignment="1">
      <alignment horizontal="center" vertical="center"/>
    </xf>
    <xf numFmtId="0" fontId="19" fillId="0" borderId="0" xfId="0" applyFont="1"/>
    <xf numFmtId="1" fontId="20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1" fontId="1" fillId="0" borderId="0" xfId="0" applyNumberFormat="1" applyFont="1" applyAlignment="1">
      <alignment vertical="top"/>
    </xf>
    <xf numFmtId="165" fontId="1" fillId="0" borderId="0" xfId="0" applyNumberFormat="1" applyFont="1" applyAlignment="1">
      <alignment vertical="top"/>
    </xf>
    <xf numFmtId="0" fontId="0" fillId="0" borderId="0" xfId="0" applyFill="1" applyAlignment="1">
      <alignment vertical="top"/>
    </xf>
    <xf numFmtId="0" fontId="0" fillId="2" borderId="0" xfId="0" applyFill="1" applyAlignment="1">
      <alignment vertical="top"/>
    </xf>
    <xf numFmtId="0" fontId="1" fillId="2" borderId="0" xfId="0" applyFont="1" applyFill="1" applyAlignment="1">
      <alignment vertical="top"/>
    </xf>
    <xf numFmtId="165" fontId="1" fillId="2" borderId="0" xfId="0" applyNumberFormat="1" applyFont="1" applyFill="1" applyAlignment="1">
      <alignment vertical="top"/>
    </xf>
    <xf numFmtId="3" fontId="1" fillId="0" borderId="0" xfId="0" applyNumberFormat="1" applyFont="1" applyAlignment="1">
      <alignment vertical="top"/>
    </xf>
    <xf numFmtId="166" fontId="1" fillId="0" borderId="0" xfId="0" applyNumberFormat="1" applyFont="1" applyAlignment="1">
      <alignment vertical="top"/>
    </xf>
    <xf numFmtId="0" fontId="21" fillId="0" borderId="0" xfId="0" quotePrefix="1" applyFont="1" applyAlignment="1">
      <alignment horizontal="center" vertical="center" wrapText="1"/>
    </xf>
    <xf numFmtId="0" fontId="0" fillId="2" borderId="0" xfId="0" applyFill="1" applyAlignment="1">
      <alignment horizontal="center" vertical="top"/>
    </xf>
    <xf numFmtId="0" fontId="1" fillId="2" borderId="0" xfId="0" applyFont="1" applyFill="1" applyAlignment="1">
      <alignment horizontal="center" vertical="top"/>
    </xf>
    <xf numFmtId="3" fontId="1" fillId="0" borderId="0" xfId="0" applyNumberFormat="1" applyFont="1" applyFill="1" applyAlignment="1">
      <alignment vertical="top"/>
    </xf>
    <xf numFmtId="3" fontId="0" fillId="0" borderId="0" xfId="0" applyNumberFormat="1" applyFill="1" applyAlignment="1">
      <alignment vertical="top"/>
    </xf>
    <xf numFmtId="3" fontId="1" fillId="3" borderId="0" xfId="0" applyNumberFormat="1" applyFont="1" applyFill="1" applyAlignment="1">
      <alignment horizontal="center" vertical="top"/>
    </xf>
    <xf numFmtId="3" fontId="1" fillId="3" borderId="0" xfId="0" applyNumberFormat="1" applyFont="1" applyFill="1" applyAlignment="1">
      <alignment vertical="top"/>
    </xf>
    <xf numFmtId="3" fontId="0" fillId="3" borderId="0" xfId="0" applyNumberFormat="1" applyFill="1" applyAlignment="1">
      <alignment vertical="top"/>
    </xf>
    <xf numFmtId="0" fontId="1" fillId="2" borderId="1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" fillId="2" borderId="15" xfId="0" applyFont="1" applyFill="1" applyBorder="1" applyAlignment="1">
      <alignment horizontal="center" vertical="center"/>
    </xf>
    <xf numFmtId="3" fontId="1" fillId="3" borderId="15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16" fillId="0" borderId="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wrapText="1"/>
    </xf>
    <xf numFmtId="0" fontId="0" fillId="2" borderId="5" xfId="0" applyFill="1" applyBorder="1" applyAlignment="1">
      <alignment horizontal="center" vertical="top"/>
    </xf>
    <xf numFmtId="165" fontId="1" fillId="2" borderId="5" xfId="0" applyNumberFormat="1" applyFont="1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165" fontId="1" fillId="2" borderId="6" xfId="0" applyNumberFormat="1" applyFont="1" applyFill="1" applyBorder="1" applyAlignment="1">
      <alignment horizontal="center" vertical="top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top"/>
    </xf>
    <xf numFmtId="3" fontId="1" fillId="3" borderId="1" xfId="0" applyNumberFormat="1" applyFon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17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3" fontId="0" fillId="0" borderId="0" xfId="0" applyNumberFormat="1" applyFill="1" applyBorder="1" applyAlignment="1">
      <alignment horizontal="center" vertical="top"/>
    </xf>
    <xf numFmtId="3" fontId="1" fillId="0" borderId="0" xfId="0" applyNumberFormat="1" applyFont="1" applyFill="1" applyBorder="1" applyAlignment="1">
      <alignment horizontal="center" vertical="top"/>
    </xf>
    <xf numFmtId="0" fontId="1" fillId="0" borderId="5" xfId="0" applyFont="1" applyBorder="1" applyAlignment="1">
      <alignment vertical="center" wrapText="1"/>
    </xf>
    <xf numFmtId="3" fontId="1" fillId="0" borderId="4" xfId="0" applyNumberFormat="1" applyFont="1" applyBorder="1"/>
    <xf numFmtId="3" fontId="1" fillId="0" borderId="5" xfId="0" applyNumberFormat="1" applyFont="1" applyBorder="1"/>
    <xf numFmtId="3" fontId="0" fillId="3" borderId="5" xfId="0" applyNumberFormat="1" applyFill="1" applyBorder="1" applyAlignment="1">
      <alignment vertical="top"/>
    </xf>
    <xf numFmtId="3" fontId="0" fillId="3" borderId="6" xfId="0" applyNumberFormat="1" applyFill="1" applyBorder="1" applyAlignment="1">
      <alignment vertical="top"/>
    </xf>
    <xf numFmtId="164" fontId="1" fillId="0" borderId="5" xfId="0" applyNumberFormat="1" applyFont="1" applyBorder="1"/>
    <xf numFmtId="0" fontId="0" fillId="4" borderId="0" xfId="0" applyFill="1" applyAlignment="1">
      <alignment vertical="top"/>
    </xf>
    <xf numFmtId="0" fontId="1" fillId="4" borderId="0" xfId="0" applyFont="1" applyFill="1" applyAlignment="1">
      <alignment vertical="top"/>
    </xf>
    <xf numFmtId="3" fontId="1" fillId="4" borderId="0" xfId="0" applyNumberFormat="1" applyFont="1" applyFill="1" applyAlignment="1">
      <alignment vertical="top"/>
    </xf>
    <xf numFmtId="0" fontId="1" fillId="4" borderId="1" xfId="0" applyFont="1" applyFill="1" applyBorder="1" applyAlignment="1">
      <alignment vertical="top"/>
    </xf>
    <xf numFmtId="3" fontId="1" fillId="4" borderId="6" xfId="0" applyNumberFormat="1" applyFont="1" applyFill="1" applyBorder="1" applyAlignment="1">
      <alignment vertical="top"/>
    </xf>
    <xf numFmtId="164" fontId="1" fillId="4" borderId="0" xfId="0" applyNumberFormat="1" applyFont="1" applyFill="1" applyAlignment="1">
      <alignment vertical="top"/>
    </xf>
    <xf numFmtId="4" fontId="1" fillId="4" borderId="0" xfId="0" applyNumberFormat="1" applyFont="1" applyFill="1" applyAlignment="1">
      <alignment vertical="top"/>
    </xf>
    <xf numFmtId="0" fontId="1" fillId="4" borderId="5" xfId="0" applyFont="1" applyFill="1" applyBorder="1" applyAlignment="1">
      <alignment vertical="top"/>
    </xf>
    <xf numFmtId="164" fontId="1" fillId="4" borderId="5" xfId="0" applyNumberFormat="1" applyFont="1" applyFill="1" applyBorder="1" applyAlignment="1">
      <alignment vertical="top"/>
    </xf>
    <xf numFmtId="3" fontId="1" fillId="4" borderId="5" xfId="0" applyNumberFormat="1" applyFont="1" applyFill="1" applyBorder="1" applyAlignment="1">
      <alignment vertical="top"/>
    </xf>
    <xf numFmtId="0" fontId="1" fillId="4" borderId="6" xfId="0" applyFont="1" applyFill="1" applyBorder="1" applyAlignment="1">
      <alignment vertical="top"/>
    </xf>
    <xf numFmtId="164" fontId="1" fillId="4" borderId="6" xfId="0" applyNumberFormat="1" applyFont="1" applyFill="1" applyBorder="1" applyAlignment="1">
      <alignment vertical="top"/>
    </xf>
    <xf numFmtId="0" fontId="1" fillId="0" borderId="5" xfId="0" applyFont="1" applyFill="1" applyBorder="1" applyAlignment="1">
      <alignment vertical="top"/>
    </xf>
    <xf numFmtId="164" fontId="1" fillId="0" borderId="5" xfId="0" applyNumberFormat="1" applyFont="1" applyFill="1" applyBorder="1" applyAlignment="1">
      <alignment vertical="top"/>
    </xf>
    <xf numFmtId="3" fontId="1" fillId="0" borderId="5" xfId="0" applyNumberFormat="1" applyFont="1" applyFill="1" applyBorder="1" applyAlignment="1">
      <alignment vertical="top"/>
    </xf>
    <xf numFmtId="0" fontId="1" fillId="4" borderId="4" xfId="0" applyFont="1" applyFill="1" applyBorder="1" applyAlignment="1">
      <alignment vertical="top"/>
    </xf>
    <xf numFmtId="164" fontId="1" fillId="4" borderId="4" xfId="0" applyNumberFormat="1" applyFont="1" applyFill="1" applyBorder="1" applyAlignment="1">
      <alignment vertical="top"/>
    </xf>
    <xf numFmtId="3" fontId="1" fillId="4" borderId="4" xfId="0" applyNumberFormat="1" applyFont="1" applyFill="1" applyBorder="1" applyAlignment="1">
      <alignment vertical="top"/>
    </xf>
    <xf numFmtId="3" fontId="1" fillId="0" borderId="6" xfId="0" applyNumberFormat="1" applyFont="1" applyBorder="1"/>
    <xf numFmtId="165" fontId="1" fillId="0" borderId="5" xfId="0" applyNumberFormat="1" applyFont="1" applyFill="1" applyBorder="1" applyAlignment="1">
      <alignment horizontal="center" vertical="top"/>
    </xf>
    <xf numFmtId="3" fontId="0" fillId="0" borderId="5" xfId="0" applyNumberFormat="1" applyFill="1" applyBorder="1" applyAlignment="1">
      <alignment vertical="top"/>
    </xf>
    <xf numFmtId="0" fontId="1" fillId="0" borderId="0" xfId="0" applyFont="1" applyBorder="1" applyAlignment="1">
      <alignment vertical="top"/>
    </xf>
    <xf numFmtId="165" fontId="1" fillId="2" borderId="0" xfId="0" applyNumberFormat="1" applyFont="1" applyFill="1" applyBorder="1" applyAlignment="1">
      <alignment horizontal="center" vertical="top"/>
    </xf>
    <xf numFmtId="0" fontId="1" fillId="0" borderId="16" xfId="0" applyFont="1" applyFill="1" applyBorder="1"/>
    <xf numFmtId="0" fontId="1" fillId="0" borderId="17" xfId="0" applyFont="1" applyFill="1" applyBorder="1"/>
    <xf numFmtId="0" fontId="1" fillId="0" borderId="18" xfId="0" applyFont="1" applyFill="1" applyBorder="1"/>
    <xf numFmtId="0" fontId="1" fillId="5" borderId="16" xfId="0" applyFont="1" applyFill="1" applyBorder="1"/>
    <xf numFmtId="0" fontId="1" fillId="5" borderId="17" xfId="0" applyFont="1" applyFill="1" applyBorder="1"/>
    <xf numFmtId="0" fontId="1" fillId="5" borderId="18" xfId="0" applyFont="1" applyFill="1" applyBorder="1"/>
    <xf numFmtId="9" fontId="1" fillId="5" borderId="16" xfId="0" applyNumberFormat="1" applyFont="1" applyFill="1" applyBorder="1"/>
    <xf numFmtId="9" fontId="1" fillId="5" borderId="17" xfId="0" applyNumberFormat="1" applyFont="1" applyFill="1" applyBorder="1"/>
    <xf numFmtId="9" fontId="1" fillId="5" borderId="18" xfId="0" applyNumberFormat="1" applyFont="1" applyFill="1" applyBorder="1"/>
    <xf numFmtId="0" fontId="6" fillId="5" borderId="16" xfId="0" applyFont="1" applyFill="1" applyBorder="1"/>
    <xf numFmtId="0" fontId="22" fillId="0" borderId="0" xfId="0" applyFont="1" applyAlignment="1">
      <alignment horizontal="center"/>
    </xf>
    <xf numFmtId="0" fontId="1" fillId="0" borderId="0" xfId="0" applyFont="1" applyFill="1" applyAlignment="1">
      <alignment vertical="top"/>
    </xf>
    <xf numFmtId="164" fontId="1" fillId="0" borderId="0" xfId="0" applyNumberFormat="1" applyFont="1" applyFill="1" applyAlignment="1">
      <alignment vertical="top"/>
    </xf>
    <xf numFmtId="165" fontId="1" fillId="0" borderId="0" xfId="0" applyNumberFormat="1" applyFont="1" applyBorder="1" applyAlignment="1">
      <alignment vertical="top"/>
    </xf>
    <xf numFmtId="165" fontId="1" fillId="2" borderId="0" xfId="0" applyNumberFormat="1" applyFont="1" applyFill="1" applyBorder="1" applyAlignment="1">
      <alignment vertical="top"/>
    </xf>
    <xf numFmtId="0" fontId="0" fillId="4" borderId="1" xfId="0" applyFill="1" applyBorder="1" applyAlignment="1">
      <alignment horizontal="center" vertical="top"/>
    </xf>
    <xf numFmtId="0" fontId="0" fillId="4" borderId="6" xfId="0" applyFill="1" applyBorder="1" applyAlignment="1">
      <alignment horizontal="center" vertical="top"/>
    </xf>
    <xf numFmtId="0" fontId="0" fillId="4" borderId="4" xfId="0" applyFill="1" applyBorder="1" applyAlignment="1">
      <alignment horizontal="center" vertical="top"/>
    </xf>
    <xf numFmtId="0" fontId="0" fillId="4" borderId="9" xfId="0" applyFill="1" applyBorder="1" applyAlignment="1">
      <alignment horizontal="center" vertical="top"/>
    </xf>
    <xf numFmtId="0" fontId="0" fillId="4" borderId="11" xfId="0" applyFill="1" applyBorder="1" applyAlignment="1">
      <alignment horizontal="center" vertical="top"/>
    </xf>
    <xf numFmtId="0" fontId="0" fillId="4" borderId="14" xfId="0" applyFill="1" applyBorder="1" applyAlignment="1">
      <alignment horizontal="center" vertical="top"/>
    </xf>
    <xf numFmtId="0" fontId="5" fillId="0" borderId="0" xfId="0" applyFont="1" applyAlignment="1">
      <alignment vertical="top"/>
    </xf>
    <xf numFmtId="0" fontId="23" fillId="5" borderId="0" xfId="0" applyFont="1" applyFill="1"/>
    <xf numFmtId="0" fontId="23" fillId="0" borderId="0" xfId="0" applyFont="1"/>
    <xf numFmtId="0" fontId="23" fillId="3" borderId="0" xfId="0" applyFont="1" applyFill="1"/>
    <xf numFmtId="0" fontId="23" fillId="6" borderId="0" xfId="0" applyFont="1" applyFill="1"/>
    <xf numFmtId="164" fontId="1" fillId="0" borderId="0" xfId="0" applyNumberFormat="1" applyFont="1"/>
    <xf numFmtId="4" fontId="1" fillId="0" borderId="0" xfId="0" applyNumberFormat="1" applyFont="1"/>
    <xf numFmtId="0" fontId="0" fillId="2" borderId="19" xfId="0" applyFill="1" applyBorder="1" applyAlignment="1">
      <alignment vertical="top"/>
    </xf>
    <xf numFmtId="0" fontId="0" fillId="0" borderId="20" xfId="0" applyBorder="1" applyAlignment="1">
      <alignment vertical="top"/>
    </xf>
    <xf numFmtId="3" fontId="1" fillId="3" borderId="20" xfId="0" applyNumberFormat="1" applyFont="1" applyFill="1" applyBorder="1" applyAlignment="1">
      <alignment horizontal="center" vertical="top"/>
    </xf>
    <xf numFmtId="0" fontId="1" fillId="4" borderId="20" xfId="0" applyFont="1" applyFill="1" applyBorder="1" applyAlignment="1">
      <alignment vertical="top"/>
    </xf>
    <xf numFmtId="164" fontId="1" fillId="4" borderId="20" xfId="0" applyNumberFormat="1" applyFont="1" applyFill="1" applyBorder="1" applyAlignment="1">
      <alignment vertical="top"/>
    </xf>
    <xf numFmtId="4" fontId="1" fillId="4" borderId="21" xfId="0" applyNumberFormat="1" applyFont="1" applyFill="1" applyBorder="1" applyAlignment="1">
      <alignment vertical="top"/>
    </xf>
    <xf numFmtId="0" fontId="1" fillId="4" borderId="22" xfId="0" applyFont="1" applyFill="1" applyBorder="1" applyAlignment="1">
      <alignment vertical="top"/>
    </xf>
    <xf numFmtId="3" fontId="1" fillId="4" borderId="18" xfId="0" applyNumberFormat="1" applyFont="1" applyFill="1" applyBorder="1" applyAlignment="1">
      <alignment vertical="top"/>
    </xf>
    <xf numFmtId="0" fontId="1" fillId="0" borderId="16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164" fontId="16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vertical="center" wrapText="1"/>
    </xf>
    <xf numFmtId="164" fontId="1" fillId="2" borderId="20" xfId="0" applyNumberFormat="1" applyFont="1" applyFill="1" applyBorder="1" applyAlignment="1">
      <alignment horizontal="center" vertical="top"/>
    </xf>
    <xf numFmtId="0" fontId="25" fillId="0" borderId="0" xfId="1" applyAlignment="1" applyProtection="1"/>
    <xf numFmtId="0" fontId="9" fillId="0" borderId="0" xfId="0" quotePrefix="1" applyFont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80"/>
      <rgbColor rgb="00000000"/>
      <rgbColor rgb="00C0C0C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18</xdr:row>
      <xdr:rowOff>95250</xdr:rowOff>
    </xdr:from>
    <xdr:to>
      <xdr:col>12</xdr:col>
      <xdr:colOff>409575</xdr:colOff>
      <xdr:row>20</xdr:row>
      <xdr:rowOff>57150</xdr:rowOff>
    </xdr:to>
    <xdr:cxnSp macro="">
      <xdr:nvCxnSpPr>
        <xdr:cNvPr id="3" name="Connecteur droit avec flèche 2"/>
        <xdr:cNvCxnSpPr/>
      </xdr:nvCxnSpPr>
      <xdr:spPr>
        <a:xfrm>
          <a:off x="7762875" y="5724525"/>
          <a:ext cx="2228850" cy="2857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866775</xdr:colOff>
      <xdr:row>24</xdr:row>
      <xdr:rowOff>85725</xdr:rowOff>
    </xdr:from>
    <xdr:to>
      <xdr:col>15</xdr:col>
      <xdr:colOff>333375</xdr:colOff>
      <xdr:row>24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8753475" y="6686550"/>
          <a:ext cx="2895600" cy="190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742950</xdr:colOff>
      <xdr:row>25</xdr:row>
      <xdr:rowOff>85725</xdr:rowOff>
    </xdr:from>
    <xdr:to>
      <xdr:col>12</xdr:col>
      <xdr:colOff>333375</xdr:colOff>
      <xdr:row>27</xdr:row>
      <xdr:rowOff>76200</xdr:rowOff>
    </xdr:to>
    <xdr:cxnSp macro="">
      <xdr:nvCxnSpPr>
        <xdr:cNvPr id="9" name="Connecteur droit avec flèche 8"/>
        <xdr:cNvCxnSpPr/>
      </xdr:nvCxnSpPr>
      <xdr:spPr>
        <a:xfrm>
          <a:off x="7762875" y="6848475"/>
          <a:ext cx="2152650" cy="3143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152400</xdr:colOff>
      <xdr:row>1</xdr:row>
      <xdr:rowOff>9525</xdr:rowOff>
    </xdr:from>
    <xdr:to>
      <xdr:col>15</xdr:col>
      <xdr:colOff>114300</xdr:colOff>
      <xdr:row>2</xdr:row>
      <xdr:rowOff>133350</xdr:rowOff>
    </xdr:to>
    <xdr:sp macro="[0]!Stocks" textlink="">
      <xdr:nvSpPr>
        <xdr:cNvPr id="10241" name="Text Box 1"/>
        <xdr:cNvSpPr txBox="1">
          <a:spLocks noChangeArrowheads="1"/>
        </xdr:cNvSpPr>
      </xdr:nvSpPr>
      <xdr:spPr bwMode="auto">
        <a:xfrm>
          <a:off x="10058400" y="219075"/>
          <a:ext cx="2247900" cy="2952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0000FF"/>
              </a:solidFill>
              <a:latin typeface="Arial"/>
              <a:cs typeface="Arial"/>
            </a:rPr>
            <a:t>Analyse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alcul-sur-date-et-quantite-t21711.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2:N35"/>
  <sheetViews>
    <sheetView showGridLines="0" workbookViewId="0"/>
  </sheetViews>
  <sheetFormatPr baseColWidth="10" defaultRowHeight="12.75"/>
  <cols>
    <col min="1" max="1" width="11.42578125" style="19"/>
    <col min="2" max="2" width="12.85546875" customWidth="1"/>
    <col min="4" max="4" width="15.5703125" customWidth="1"/>
    <col min="5" max="5" width="14" customWidth="1"/>
    <col min="6" max="6" width="14.42578125" customWidth="1"/>
    <col min="8" max="8" width="13" customWidth="1"/>
    <col min="9" max="9" width="13.5703125" customWidth="1"/>
    <col min="13" max="13" width="15.140625" customWidth="1"/>
    <col min="14" max="14" width="23.140625" customWidth="1"/>
  </cols>
  <sheetData>
    <row r="2" spans="1:14">
      <c r="A2" s="19" t="s">
        <v>93</v>
      </c>
      <c r="B2" s="2" t="s">
        <v>94</v>
      </c>
    </row>
    <row r="3" spans="1:14" ht="15">
      <c r="M3" s="164" t="s">
        <v>525</v>
      </c>
      <c r="N3" s="164" t="s">
        <v>529</v>
      </c>
    </row>
    <row r="4" spans="1:14" ht="15">
      <c r="A4" s="19" t="s">
        <v>98</v>
      </c>
      <c r="B4" s="18" t="s">
        <v>441</v>
      </c>
      <c r="M4" s="165"/>
      <c r="N4" s="165"/>
    </row>
    <row r="5" spans="1:14" ht="15">
      <c r="B5" s="18" t="s">
        <v>420</v>
      </c>
      <c r="M5" s="166" t="s">
        <v>526</v>
      </c>
      <c r="N5" s="166" t="s">
        <v>527</v>
      </c>
    </row>
    <row r="6" spans="1:14" ht="15">
      <c r="M6" s="165"/>
      <c r="N6" s="165"/>
    </row>
    <row r="7" spans="1:14" ht="15">
      <c r="B7" t="s">
        <v>112</v>
      </c>
      <c r="M7" s="167" t="s">
        <v>528</v>
      </c>
      <c r="N7" s="167" t="s">
        <v>530</v>
      </c>
    </row>
    <row r="8" spans="1:14">
      <c r="B8" t="s">
        <v>113</v>
      </c>
    </row>
    <row r="11" spans="1:14" ht="14.25" customHeight="1">
      <c r="A11" s="19" t="s">
        <v>97</v>
      </c>
      <c r="B11" s="70" t="s">
        <v>139</v>
      </c>
      <c r="C11" s="22"/>
      <c r="D11" s="22"/>
      <c r="E11" s="22"/>
      <c r="F11" s="22"/>
      <c r="G11" s="22"/>
      <c r="H11" s="22"/>
    </row>
    <row r="12" spans="1:14" ht="14.25" customHeight="1">
      <c r="B12" s="70"/>
      <c r="C12" s="22"/>
      <c r="D12" s="22"/>
      <c r="E12" s="22"/>
      <c r="F12" s="22"/>
      <c r="G12" s="22"/>
      <c r="H12" s="22"/>
    </row>
    <row r="13" spans="1:14" ht="15" customHeight="1" thickBot="1">
      <c r="B13" s="23"/>
      <c r="C13" s="23"/>
      <c r="D13" s="23"/>
      <c r="E13" s="24" t="s">
        <v>141</v>
      </c>
      <c r="F13" s="23"/>
      <c r="G13" s="23"/>
      <c r="H13" s="23"/>
      <c r="I13" s="184" t="s">
        <v>114</v>
      </c>
    </row>
    <row r="14" spans="1:14" ht="14.25">
      <c r="B14" s="22"/>
      <c r="C14" s="22"/>
      <c r="D14" s="22"/>
      <c r="E14" s="25" t="s">
        <v>96</v>
      </c>
      <c r="F14" s="22"/>
      <c r="G14" s="22"/>
      <c r="H14" s="22"/>
      <c r="I14" s="184"/>
    </row>
    <row r="15" spans="1:14" ht="20.25">
      <c r="B15" s="22"/>
      <c r="C15" s="22"/>
      <c r="D15" s="22"/>
      <c r="E15" s="25"/>
      <c r="F15" s="22"/>
      <c r="G15" s="22"/>
      <c r="H15" s="22"/>
      <c r="I15" s="27"/>
    </row>
    <row r="16" spans="1:14">
      <c r="B16" s="70" t="s">
        <v>142</v>
      </c>
      <c r="C16" s="22"/>
      <c r="D16" s="22"/>
      <c r="E16" s="22"/>
      <c r="F16" s="22"/>
      <c r="G16" s="22"/>
      <c r="H16" s="22"/>
    </row>
    <row r="17" spans="1:13">
      <c r="B17" s="70"/>
      <c r="C17" s="22"/>
      <c r="D17" s="22"/>
      <c r="E17" s="22"/>
      <c r="F17" s="22"/>
      <c r="G17" s="22"/>
      <c r="H17" s="22"/>
    </row>
    <row r="18" spans="1:13" ht="15" customHeight="1" thickBot="1">
      <c r="B18" s="23"/>
      <c r="C18" s="23"/>
      <c r="D18" s="23"/>
      <c r="E18" s="24" t="s">
        <v>95</v>
      </c>
      <c r="F18" s="23"/>
      <c r="G18" s="23"/>
      <c r="H18" s="23"/>
      <c r="I18" s="184" t="s">
        <v>143</v>
      </c>
    </row>
    <row r="19" spans="1:13" ht="14.25">
      <c r="B19" s="22"/>
      <c r="C19" s="22"/>
      <c r="D19" s="22"/>
      <c r="E19" s="25" t="s">
        <v>140</v>
      </c>
      <c r="F19" s="22"/>
      <c r="G19" s="22"/>
      <c r="H19" s="22"/>
      <c r="I19" s="184"/>
    </row>
    <row r="20" spans="1:13">
      <c r="B20" s="22"/>
      <c r="C20" s="22"/>
      <c r="D20" s="22"/>
      <c r="E20" s="22"/>
      <c r="F20" s="22"/>
      <c r="G20" s="22"/>
      <c r="H20" s="22"/>
    </row>
    <row r="22" spans="1:13">
      <c r="A22" s="19" t="s">
        <v>99</v>
      </c>
      <c r="B22" t="s">
        <v>100</v>
      </c>
    </row>
    <row r="23" spans="1:13">
      <c r="B23" t="s">
        <v>101</v>
      </c>
    </row>
    <row r="25" spans="1:13" s="21" customFormat="1" ht="63.75">
      <c r="A25" s="20"/>
      <c r="C25" s="50" t="s">
        <v>102</v>
      </c>
      <c r="D25" s="50" t="s">
        <v>144</v>
      </c>
      <c r="E25" s="50" t="s">
        <v>103</v>
      </c>
      <c r="F25" s="50" t="s">
        <v>104</v>
      </c>
      <c r="G25" s="50" t="s">
        <v>111</v>
      </c>
      <c r="H25" s="185" t="s">
        <v>115</v>
      </c>
      <c r="I25" s="186"/>
      <c r="J25" s="186"/>
      <c r="K25" s="186"/>
      <c r="L25" s="186"/>
      <c r="M25" s="187"/>
    </row>
    <row r="26" spans="1:13">
      <c r="B26" s="51" t="s">
        <v>105</v>
      </c>
      <c r="C26" s="57">
        <v>2000</v>
      </c>
      <c r="D26" s="54">
        <v>40571</v>
      </c>
      <c r="E26" s="57">
        <v>2000</v>
      </c>
      <c r="F26" s="54">
        <v>40594</v>
      </c>
      <c r="G26" s="35" t="s">
        <v>116</v>
      </c>
      <c r="H26" s="41" t="s">
        <v>117</v>
      </c>
      <c r="I26" s="42"/>
      <c r="J26" s="42"/>
      <c r="K26" s="42"/>
      <c r="L26" s="42"/>
      <c r="M26" s="43"/>
    </row>
    <row r="27" spans="1:13">
      <c r="B27" s="52" t="s">
        <v>106</v>
      </c>
      <c r="C27" s="58">
        <v>800</v>
      </c>
      <c r="D27" s="55">
        <v>40580</v>
      </c>
      <c r="E27" s="58">
        <v>850</v>
      </c>
      <c r="F27" s="55">
        <v>40591</v>
      </c>
      <c r="G27" s="37" t="s">
        <v>116</v>
      </c>
      <c r="H27" s="44" t="s">
        <v>118</v>
      </c>
      <c r="I27" s="45"/>
      <c r="J27" s="45"/>
      <c r="K27" s="45"/>
      <c r="L27" s="45"/>
      <c r="M27" s="46"/>
    </row>
    <row r="28" spans="1:13">
      <c r="B28" s="52" t="s">
        <v>107</v>
      </c>
      <c r="C28" s="58">
        <v>1000</v>
      </c>
      <c r="D28" s="55">
        <v>40586</v>
      </c>
      <c r="E28" s="58">
        <v>920</v>
      </c>
      <c r="F28" s="55">
        <v>40596</v>
      </c>
      <c r="G28" s="37">
        <v>0</v>
      </c>
      <c r="H28" s="44" t="s">
        <v>119</v>
      </c>
      <c r="I28" s="45"/>
      <c r="J28" s="45"/>
      <c r="K28" s="45"/>
      <c r="L28" s="45"/>
      <c r="M28" s="46"/>
    </row>
    <row r="29" spans="1:13">
      <c r="B29" s="52" t="s">
        <v>108</v>
      </c>
      <c r="C29" s="58">
        <v>2000</v>
      </c>
      <c r="D29" s="55">
        <v>40589</v>
      </c>
      <c r="E29" s="58">
        <v>1930</v>
      </c>
      <c r="F29" s="55">
        <v>40584</v>
      </c>
      <c r="G29" s="37">
        <v>1</v>
      </c>
      <c r="H29" s="44" t="s">
        <v>120</v>
      </c>
      <c r="I29" s="45"/>
      <c r="J29" s="45"/>
      <c r="K29" s="45"/>
      <c r="L29" s="45"/>
      <c r="M29" s="46"/>
    </row>
    <row r="30" spans="1:13">
      <c r="B30" s="52" t="s">
        <v>109</v>
      </c>
      <c r="C30" s="58">
        <v>500</v>
      </c>
      <c r="D30" s="55">
        <v>40592</v>
      </c>
      <c r="E30" s="58">
        <v>540</v>
      </c>
      <c r="F30" s="55">
        <v>40594</v>
      </c>
      <c r="G30" s="37">
        <v>1</v>
      </c>
      <c r="H30" s="44" t="s">
        <v>120</v>
      </c>
      <c r="I30" s="45"/>
      <c r="J30" s="45"/>
      <c r="K30" s="45"/>
      <c r="L30" s="45"/>
      <c r="M30" s="46"/>
    </row>
    <row r="31" spans="1:13">
      <c r="B31" s="52" t="s">
        <v>110</v>
      </c>
      <c r="C31" s="58">
        <v>5000</v>
      </c>
      <c r="D31" s="55">
        <v>40593</v>
      </c>
      <c r="E31" s="58">
        <v>4000</v>
      </c>
      <c r="F31" s="55">
        <v>40587</v>
      </c>
      <c r="G31" s="37">
        <v>0</v>
      </c>
      <c r="H31" s="44" t="s">
        <v>121</v>
      </c>
      <c r="I31" s="45"/>
      <c r="J31" s="45"/>
      <c r="K31" s="45"/>
      <c r="L31" s="45"/>
      <c r="M31" s="46"/>
    </row>
    <row r="32" spans="1:13">
      <c r="B32" s="53" t="s">
        <v>122</v>
      </c>
      <c r="C32" s="59">
        <v>3000</v>
      </c>
      <c r="D32" s="56">
        <v>40600</v>
      </c>
      <c r="E32" s="59">
        <v>2800</v>
      </c>
      <c r="F32" s="56">
        <v>40605</v>
      </c>
      <c r="G32" s="38">
        <v>1</v>
      </c>
      <c r="H32" s="47" t="s">
        <v>123</v>
      </c>
      <c r="I32" s="48"/>
      <c r="J32" s="48"/>
      <c r="K32" s="48"/>
      <c r="L32" s="48"/>
      <c r="M32" s="49"/>
    </row>
    <row r="33" spans="6:8">
      <c r="H33" s="26"/>
    </row>
    <row r="34" spans="6:8">
      <c r="F34" s="39" t="s">
        <v>124</v>
      </c>
      <c r="G34" s="40">
        <f>3/5</f>
        <v>0.6</v>
      </c>
      <c r="H34" s="109" t="s">
        <v>435</v>
      </c>
    </row>
    <row r="35" spans="6:8">
      <c r="H35" s="26"/>
    </row>
  </sheetData>
  <mergeCells count="3">
    <mergeCell ref="I13:I14"/>
    <mergeCell ref="H25:M25"/>
    <mergeCell ref="I18:I19"/>
  </mergeCells>
  <phoneticPr fontId="2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H24"/>
  <sheetViews>
    <sheetView workbookViewId="0">
      <selection activeCell="H21" sqref="H21"/>
    </sheetView>
  </sheetViews>
  <sheetFormatPr baseColWidth="10" defaultRowHeight="12.75"/>
  <cols>
    <col min="2" max="2" width="12" style="2" customWidth="1"/>
    <col min="6" max="6" width="14.28515625" customWidth="1"/>
    <col min="7" max="7" width="15" customWidth="1"/>
    <col min="8" max="8" width="35.140625" customWidth="1"/>
  </cols>
  <sheetData>
    <row r="1" spans="1:8" s="1" customFormat="1">
      <c r="A1" s="3" t="s">
        <v>59</v>
      </c>
      <c r="B1" s="3" t="s">
        <v>402</v>
      </c>
      <c r="D1" s="82" t="s">
        <v>145</v>
      </c>
      <c r="E1" s="83" t="s">
        <v>155</v>
      </c>
      <c r="F1" s="83" t="s">
        <v>159</v>
      </c>
      <c r="G1" s="83" t="s">
        <v>160</v>
      </c>
      <c r="H1" s="86" t="s">
        <v>413</v>
      </c>
    </row>
    <row r="2" spans="1:8" s="6" customFormat="1" ht="38.25">
      <c r="A2" s="4"/>
      <c r="B2" s="5" t="s">
        <v>58</v>
      </c>
      <c r="D2" s="21" t="s">
        <v>406</v>
      </c>
      <c r="E2" s="21" t="s">
        <v>407</v>
      </c>
      <c r="F2" s="21" t="s">
        <v>60</v>
      </c>
      <c r="G2" s="21" t="s">
        <v>61</v>
      </c>
      <c r="H2" s="34" t="s">
        <v>411</v>
      </c>
    </row>
    <row r="3" spans="1:8" s="6" customFormat="1" ht="51">
      <c r="A3" s="4"/>
      <c r="B3" s="4"/>
      <c r="E3" s="81" t="s">
        <v>408</v>
      </c>
    </row>
    <row r="4" spans="1:8" s="6" customFormat="1">
      <c r="A4" s="4"/>
      <c r="B4" s="4"/>
    </row>
    <row r="5" spans="1:8" s="6" customFormat="1">
      <c r="A5" s="4"/>
      <c r="B5" s="4"/>
    </row>
    <row r="6" spans="1:8" s="6" customFormat="1">
      <c r="A6" s="4"/>
      <c r="B6" s="4"/>
    </row>
    <row r="7" spans="1:8" s="6" customFormat="1">
      <c r="A7" s="4"/>
      <c r="B7" s="4"/>
    </row>
    <row r="8" spans="1:8" s="6" customFormat="1">
      <c r="B8" s="4"/>
    </row>
    <row r="9" spans="1:8" s="6" customFormat="1">
      <c r="B9" s="4" t="s">
        <v>403</v>
      </c>
      <c r="D9" s="119" t="s">
        <v>145</v>
      </c>
      <c r="E9" s="120" t="s">
        <v>368</v>
      </c>
    </row>
    <row r="10" spans="1:8" s="6" customFormat="1" ht="51">
      <c r="B10" s="5" t="s">
        <v>404</v>
      </c>
      <c r="D10" s="21" t="s">
        <v>406</v>
      </c>
      <c r="E10" s="6" t="s">
        <v>409</v>
      </c>
      <c r="G10" s="4" t="s">
        <v>524</v>
      </c>
      <c r="H10" s="33" t="s">
        <v>386</v>
      </c>
    </row>
    <row r="11" spans="1:8" s="6" customFormat="1">
      <c r="B11" s="4"/>
    </row>
    <row r="12" spans="1:8" s="6" customFormat="1">
      <c r="B12" s="4"/>
    </row>
    <row r="13" spans="1:8" s="6" customFormat="1">
      <c r="B13" s="4"/>
    </row>
    <row r="14" spans="1:8" s="6" customFormat="1">
      <c r="B14" s="4"/>
    </row>
    <row r="15" spans="1:8" s="6" customFormat="1">
      <c r="B15" s="4"/>
    </row>
    <row r="16" spans="1:8" s="6" customFormat="1">
      <c r="B16" s="4"/>
    </row>
    <row r="17" spans="2:7" s="6" customFormat="1">
      <c r="B17" s="4" t="s">
        <v>405</v>
      </c>
      <c r="D17" s="119" t="s">
        <v>145</v>
      </c>
      <c r="E17" s="120" t="s">
        <v>214</v>
      </c>
      <c r="F17" s="120" t="s">
        <v>215</v>
      </c>
      <c r="G17" s="120" t="s">
        <v>216</v>
      </c>
    </row>
    <row r="18" spans="2:7" s="6" customFormat="1" ht="38.25">
      <c r="B18" s="5" t="s">
        <v>62</v>
      </c>
      <c r="D18" s="21" t="s">
        <v>406</v>
      </c>
      <c r="E18" s="6" t="s">
        <v>410</v>
      </c>
      <c r="F18" s="6" t="s">
        <v>129</v>
      </c>
      <c r="G18" s="6" t="s">
        <v>128</v>
      </c>
    </row>
    <row r="19" spans="2:7" s="6" customFormat="1">
      <c r="B19" s="4"/>
    </row>
    <row r="20" spans="2:7" s="6" customFormat="1">
      <c r="B20" s="4"/>
    </row>
    <row r="21" spans="2:7" s="6" customFormat="1">
      <c r="B21" s="4"/>
    </row>
    <row r="22" spans="2:7" s="1" customFormat="1">
      <c r="B22" s="3"/>
    </row>
    <row r="23" spans="2:7" s="1" customFormat="1">
      <c r="B23" s="3"/>
    </row>
    <row r="24" spans="2:7" s="1" customFormat="1">
      <c r="B24" s="3"/>
    </row>
  </sheetData>
  <phoneticPr fontId="2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100"/>
  <sheetViews>
    <sheetView workbookViewId="0">
      <selection activeCell="F32" sqref="F32"/>
    </sheetView>
  </sheetViews>
  <sheetFormatPr baseColWidth="10" defaultColWidth="6.85546875" defaultRowHeight="12.75"/>
  <cols>
    <col min="1" max="1" width="7" style="75" bestFit="1" customWidth="1"/>
    <col min="2" max="2" width="10.42578125" style="75" bestFit="1" customWidth="1"/>
    <col min="3" max="3" width="12" style="75" bestFit="1" customWidth="1"/>
    <col min="4" max="4" width="8.5703125" style="75" bestFit="1" customWidth="1"/>
    <col min="5" max="5" width="9.7109375" style="75" bestFit="1" customWidth="1"/>
    <col min="6" max="6" width="4.85546875" style="75" bestFit="1" customWidth="1"/>
    <col min="7" max="7" width="7.7109375" style="75" bestFit="1" customWidth="1"/>
    <col min="8" max="8" width="35.7109375" style="75" bestFit="1" customWidth="1"/>
    <col min="9" max="9" width="10.42578125" style="75" bestFit="1" customWidth="1"/>
    <col min="10" max="10" width="15" style="75" bestFit="1" customWidth="1"/>
    <col min="11" max="11" width="9.28515625" style="153" bestFit="1" customWidth="1"/>
    <col min="12" max="12" width="9.7109375" style="153" bestFit="1" customWidth="1"/>
    <col min="13" max="13" width="17.85546875" style="153" bestFit="1" customWidth="1"/>
    <col min="14" max="14" width="7.140625" style="153" bestFit="1" customWidth="1"/>
    <col min="15" max="15" width="6.42578125" style="153" bestFit="1" customWidth="1"/>
    <col min="16" max="16" width="8" style="84" bestFit="1" customWidth="1"/>
    <col min="17" max="17" width="8.42578125" style="84" bestFit="1" customWidth="1"/>
    <col min="18" max="18" width="11" style="153" bestFit="1" customWidth="1"/>
    <col min="19" max="19" width="6.42578125" style="75" bestFit="1" customWidth="1"/>
    <col min="20" max="20" width="4.85546875" style="75" bestFit="1" customWidth="1"/>
    <col min="21" max="21" width="9.5703125" style="85" bestFit="1" customWidth="1"/>
    <col min="22" max="22" width="13" style="75" bestFit="1" customWidth="1"/>
    <col min="23" max="16384" width="6.85546875" style="75"/>
  </cols>
  <sheetData>
    <row r="1" spans="1:22" s="63" customFormat="1">
      <c r="A1" s="76" t="s">
        <v>145</v>
      </c>
      <c r="B1" s="76" t="s">
        <v>146</v>
      </c>
      <c r="C1" s="63" t="s">
        <v>147</v>
      </c>
      <c r="D1" s="63" t="s">
        <v>148</v>
      </c>
      <c r="E1" s="63" t="s">
        <v>149</v>
      </c>
      <c r="F1" s="63" t="s">
        <v>150</v>
      </c>
      <c r="G1" s="63" t="s">
        <v>0</v>
      </c>
      <c r="H1" s="76" t="s">
        <v>151</v>
      </c>
      <c r="I1" s="63" t="s">
        <v>152</v>
      </c>
      <c r="J1" s="63" t="s">
        <v>153</v>
      </c>
      <c r="K1" s="72" t="s">
        <v>154</v>
      </c>
      <c r="L1" s="77" t="s">
        <v>155</v>
      </c>
      <c r="M1" s="72" t="s">
        <v>156</v>
      </c>
      <c r="N1" s="72" t="s">
        <v>157</v>
      </c>
      <c r="O1" s="72" t="s">
        <v>158</v>
      </c>
      <c r="P1" s="84" t="s">
        <v>159</v>
      </c>
      <c r="Q1" s="84" t="s">
        <v>160</v>
      </c>
      <c r="R1" s="72" t="s">
        <v>161</v>
      </c>
      <c r="S1" s="63" t="s">
        <v>162</v>
      </c>
      <c r="T1" s="63" t="s">
        <v>163</v>
      </c>
      <c r="U1" s="87" t="s">
        <v>413</v>
      </c>
      <c r="V1" s="72" t="s">
        <v>522</v>
      </c>
    </row>
    <row r="2" spans="1:22" s="63" customFormat="1">
      <c r="A2" s="76">
        <v>213366</v>
      </c>
      <c r="B2" s="77" t="s">
        <v>437</v>
      </c>
      <c r="C2" s="63" t="s">
        <v>171</v>
      </c>
      <c r="D2" s="72" t="s">
        <v>443</v>
      </c>
      <c r="E2" s="71">
        <v>6399</v>
      </c>
      <c r="G2" s="63" t="s">
        <v>19</v>
      </c>
      <c r="H2" s="76" t="s">
        <v>20</v>
      </c>
      <c r="K2" s="155">
        <v>40513</v>
      </c>
      <c r="L2" s="141">
        <v>40480</v>
      </c>
      <c r="M2" s="140" t="s">
        <v>172</v>
      </c>
      <c r="N2" s="140"/>
      <c r="O2" s="140" t="s">
        <v>166</v>
      </c>
      <c r="P2" s="84">
        <v>2168</v>
      </c>
      <c r="Q2" s="84">
        <v>760</v>
      </c>
      <c r="R2" s="74">
        <v>40585.082488425927</v>
      </c>
      <c r="U2" s="88">
        <f t="shared" ref="U2:U65" si="0">P2-Q2</f>
        <v>1408</v>
      </c>
      <c r="V2" s="63" t="s">
        <v>515</v>
      </c>
    </row>
    <row r="3" spans="1:22" s="63" customFormat="1">
      <c r="A3" s="76">
        <v>213366</v>
      </c>
      <c r="B3" s="77" t="s">
        <v>437</v>
      </c>
      <c r="C3" s="63" t="s">
        <v>171</v>
      </c>
      <c r="D3" s="72" t="s">
        <v>443</v>
      </c>
      <c r="E3" s="71">
        <v>6399</v>
      </c>
      <c r="G3" s="63" t="s">
        <v>19</v>
      </c>
      <c r="H3" s="76" t="s">
        <v>20</v>
      </c>
      <c r="K3" s="155">
        <v>40527</v>
      </c>
      <c r="L3" s="141">
        <v>40494</v>
      </c>
      <c r="M3" s="140" t="s">
        <v>173</v>
      </c>
      <c r="N3" s="140"/>
      <c r="O3" s="140" t="s">
        <v>164</v>
      </c>
      <c r="P3" s="84">
        <v>350</v>
      </c>
      <c r="Q3" s="84">
        <v>0</v>
      </c>
      <c r="R3" s="74">
        <v>40469.424085648148</v>
      </c>
      <c r="U3" s="88">
        <f t="shared" si="0"/>
        <v>350</v>
      </c>
      <c r="V3" s="63" t="s">
        <v>515</v>
      </c>
    </row>
    <row r="4" spans="1:22" s="63" customFormat="1">
      <c r="A4" s="76">
        <v>213366</v>
      </c>
      <c r="B4" s="77" t="s">
        <v>437</v>
      </c>
      <c r="C4" s="63" t="s">
        <v>171</v>
      </c>
      <c r="D4" s="72" t="s">
        <v>443</v>
      </c>
      <c r="E4" s="71">
        <v>6399</v>
      </c>
      <c r="G4" s="63" t="s">
        <v>19</v>
      </c>
      <c r="H4" s="76" t="s">
        <v>20</v>
      </c>
      <c r="K4" s="155">
        <v>40575</v>
      </c>
      <c r="L4" s="141">
        <v>40542</v>
      </c>
      <c r="M4" s="140" t="s">
        <v>174</v>
      </c>
      <c r="N4" s="140"/>
      <c r="O4" s="140" t="s">
        <v>164</v>
      </c>
      <c r="P4" s="84">
        <v>500</v>
      </c>
      <c r="Q4" s="84">
        <v>0</v>
      </c>
      <c r="R4" s="74">
        <v>40471.446250000001</v>
      </c>
      <c r="U4" s="88">
        <f t="shared" si="0"/>
        <v>500</v>
      </c>
      <c r="V4" s="63" t="s">
        <v>515</v>
      </c>
    </row>
    <row r="5" spans="1:22" s="63" customFormat="1">
      <c r="A5" s="76">
        <v>213366</v>
      </c>
      <c r="B5" s="77" t="s">
        <v>437</v>
      </c>
      <c r="C5" s="63" t="s">
        <v>171</v>
      </c>
      <c r="D5" s="72" t="s">
        <v>443</v>
      </c>
      <c r="E5" s="71">
        <v>6399</v>
      </c>
      <c r="G5" s="63" t="s">
        <v>27</v>
      </c>
      <c r="H5" s="76" t="s">
        <v>28</v>
      </c>
      <c r="K5" s="155">
        <v>40608</v>
      </c>
      <c r="L5" s="141">
        <v>40569</v>
      </c>
      <c r="M5" s="140" t="s">
        <v>170</v>
      </c>
      <c r="N5" s="140"/>
      <c r="O5" s="140" t="s">
        <v>166</v>
      </c>
      <c r="P5" s="84">
        <v>34000</v>
      </c>
      <c r="Q5" s="84">
        <v>19200</v>
      </c>
      <c r="R5" s="74">
        <v>40592.083321759259</v>
      </c>
      <c r="U5" s="88">
        <f t="shared" si="0"/>
        <v>14800</v>
      </c>
      <c r="V5" s="63" t="s">
        <v>515</v>
      </c>
    </row>
    <row r="6" spans="1:22" s="63" customFormat="1">
      <c r="A6" s="76">
        <v>213366</v>
      </c>
      <c r="B6" s="77" t="s">
        <v>437</v>
      </c>
      <c r="C6" s="63" t="s">
        <v>171</v>
      </c>
      <c r="D6" s="72" t="s">
        <v>443</v>
      </c>
      <c r="E6" s="71">
        <v>6399</v>
      </c>
      <c r="G6" s="63" t="s">
        <v>7</v>
      </c>
      <c r="H6" s="76" t="s">
        <v>8</v>
      </c>
      <c r="K6" s="155">
        <v>40608</v>
      </c>
      <c r="L6" s="141">
        <v>40581</v>
      </c>
      <c r="M6" s="140" t="s">
        <v>170</v>
      </c>
      <c r="N6" s="140"/>
      <c r="O6" s="140" t="s">
        <v>164</v>
      </c>
      <c r="P6" s="84">
        <v>500</v>
      </c>
      <c r="Q6" s="84">
        <v>0</v>
      </c>
      <c r="R6" s="74">
        <v>40437.070833333331</v>
      </c>
      <c r="U6" s="88">
        <f t="shared" si="0"/>
        <v>500</v>
      </c>
      <c r="V6" s="63" t="s">
        <v>515</v>
      </c>
    </row>
    <row r="7" spans="1:22" s="63" customFormat="1">
      <c r="A7" s="76">
        <v>213366</v>
      </c>
      <c r="B7" s="77" t="s">
        <v>437</v>
      </c>
      <c r="C7" s="63" t="s">
        <v>171</v>
      </c>
      <c r="D7" s="72" t="s">
        <v>443</v>
      </c>
      <c r="E7" s="71">
        <v>6399</v>
      </c>
      <c r="G7" s="63" t="s">
        <v>27</v>
      </c>
      <c r="H7" s="76" t="s">
        <v>28</v>
      </c>
      <c r="K7" s="155">
        <v>40639</v>
      </c>
      <c r="L7" s="141">
        <v>40600</v>
      </c>
      <c r="M7" s="140" t="s">
        <v>176</v>
      </c>
      <c r="N7" s="140"/>
      <c r="O7" s="140" t="s">
        <v>164</v>
      </c>
      <c r="P7" s="84">
        <v>26000</v>
      </c>
      <c r="Q7" s="84">
        <v>0</v>
      </c>
      <c r="R7" s="74">
        <v>40528.070173611108</v>
      </c>
      <c r="U7" s="88">
        <f t="shared" si="0"/>
        <v>26000</v>
      </c>
      <c r="V7" s="63" t="s">
        <v>515</v>
      </c>
    </row>
    <row r="8" spans="1:22" s="63" customFormat="1">
      <c r="A8" s="76">
        <v>213366</v>
      </c>
      <c r="B8" s="77" t="s">
        <v>437</v>
      </c>
      <c r="C8" s="63" t="s">
        <v>171</v>
      </c>
      <c r="D8" s="72" t="s">
        <v>443</v>
      </c>
      <c r="E8" s="71">
        <v>6399</v>
      </c>
      <c r="G8" s="63" t="s">
        <v>25</v>
      </c>
      <c r="H8" s="76" t="s">
        <v>26</v>
      </c>
      <c r="K8" s="155">
        <v>40639</v>
      </c>
      <c r="L8" s="141">
        <v>40604</v>
      </c>
      <c r="M8" s="140" t="s">
        <v>176</v>
      </c>
      <c r="N8" s="140"/>
      <c r="O8" s="140" t="s">
        <v>164</v>
      </c>
      <c r="P8" s="84">
        <v>900</v>
      </c>
      <c r="Q8" s="84">
        <v>0</v>
      </c>
      <c r="R8" s="74">
        <v>40467.069710648146</v>
      </c>
      <c r="U8" s="88">
        <f t="shared" si="0"/>
        <v>900</v>
      </c>
      <c r="V8" s="63" t="s">
        <v>515</v>
      </c>
    </row>
    <row r="9" spans="1:22" s="63" customFormat="1">
      <c r="A9" s="76">
        <v>213366</v>
      </c>
      <c r="B9" s="77" t="s">
        <v>437</v>
      </c>
      <c r="C9" s="63" t="s">
        <v>171</v>
      </c>
      <c r="D9" s="72" t="s">
        <v>443</v>
      </c>
      <c r="E9" s="71">
        <v>6399</v>
      </c>
      <c r="G9" s="63" t="s">
        <v>7</v>
      </c>
      <c r="H9" s="76" t="s">
        <v>8</v>
      </c>
      <c r="K9" s="155">
        <v>40639</v>
      </c>
      <c r="L9" s="141">
        <v>40612</v>
      </c>
      <c r="M9" s="140" t="s">
        <v>176</v>
      </c>
      <c r="N9" s="140"/>
      <c r="O9" s="140" t="s">
        <v>164</v>
      </c>
      <c r="P9" s="84">
        <v>350</v>
      </c>
      <c r="Q9" s="84">
        <v>0</v>
      </c>
      <c r="R9" s="74">
        <v>40467.069965277777</v>
      </c>
      <c r="U9" s="88">
        <f t="shared" si="0"/>
        <v>350</v>
      </c>
      <c r="V9" s="63" t="s">
        <v>515</v>
      </c>
    </row>
    <row r="10" spans="1:22" s="63" customFormat="1">
      <c r="A10" s="76">
        <v>213366</v>
      </c>
      <c r="B10" s="77" t="s">
        <v>437</v>
      </c>
      <c r="C10" s="63" t="s">
        <v>171</v>
      </c>
      <c r="D10" s="72" t="s">
        <v>443</v>
      </c>
      <c r="E10" s="71">
        <v>6399</v>
      </c>
      <c r="G10" s="63" t="s">
        <v>31</v>
      </c>
      <c r="H10" s="76" t="s">
        <v>32</v>
      </c>
      <c r="K10" s="155">
        <v>40669</v>
      </c>
      <c r="L10" s="141">
        <v>40627</v>
      </c>
      <c r="M10" s="140" t="s">
        <v>168</v>
      </c>
      <c r="N10" s="140"/>
      <c r="O10" s="140" t="s">
        <v>164</v>
      </c>
      <c r="P10" s="84">
        <v>300</v>
      </c>
      <c r="Q10" s="84">
        <v>0</v>
      </c>
      <c r="R10" s="74">
        <v>40528.071122685185</v>
      </c>
      <c r="U10" s="88">
        <f t="shared" si="0"/>
        <v>300</v>
      </c>
      <c r="V10" s="63" t="s">
        <v>515</v>
      </c>
    </row>
    <row r="11" spans="1:22" s="63" customFormat="1">
      <c r="A11" s="76">
        <v>213366</v>
      </c>
      <c r="B11" s="77" t="s">
        <v>437</v>
      </c>
      <c r="C11" s="63" t="s">
        <v>171</v>
      </c>
      <c r="D11" s="72" t="s">
        <v>443</v>
      </c>
      <c r="E11" s="71">
        <v>6399</v>
      </c>
      <c r="G11" s="63" t="s">
        <v>27</v>
      </c>
      <c r="H11" s="76" t="s">
        <v>28</v>
      </c>
      <c r="K11" s="155">
        <v>40669</v>
      </c>
      <c r="L11" s="141">
        <v>40630</v>
      </c>
      <c r="M11" s="140" t="s">
        <v>168</v>
      </c>
      <c r="N11" s="140"/>
      <c r="O11" s="140" t="s">
        <v>164</v>
      </c>
      <c r="P11" s="84">
        <v>49000</v>
      </c>
      <c r="Q11" s="84">
        <v>0</v>
      </c>
      <c r="R11" s="74">
        <v>40499.073136574072</v>
      </c>
      <c r="U11" s="88">
        <f t="shared" si="0"/>
        <v>49000</v>
      </c>
      <c r="V11" s="63" t="s">
        <v>515</v>
      </c>
    </row>
    <row r="12" spans="1:22" s="63" customFormat="1">
      <c r="A12" s="76">
        <v>213366</v>
      </c>
      <c r="B12" s="77" t="s">
        <v>437</v>
      </c>
      <c r="C12" s="63" t="s">
        <v>171</v>
      </c>
      <c r="D12" s="72" t="s">
        <v>443</v>
      </c>
      <c r="E12" s="71">
        <v>6399</v>
      </c>
      <c r="G12" s="63" t="s">
        <v>19</v>
      </c>
      <c r="H12" s="76" t="s">
        <v>20</v>
      </c>
      <c r="K12" s="155">
        <v>40664</v>
      </c>
      <c r="L12" s="141">
        <v>40631</v>
      </c>
      <c r="M12" s="140" t="s">
        <v>175</v>
      </c>
      <c r="N12" s="140"/>
      <c r="O12" s="140" t="s">
        <v>164</v>
      </c>
      <c r="P12" s="84">
        <v>2168</v>
      </c>
      <c r="Q12" s="84">
        <v>0</v>
      </c>
      <c r="R12" s="74">
        <v>40217.665752314817</v>
      </c>
      <c r="U12" s="88">
        <f t="shared" si="0"/>
        <v>2168</v>
      </c>
      <c r="V12" s="63" t="s">
        <v>515</v>
      </c>
    </row>
    <row r="13" spans="1:22" s="63" customFormat="1">
      <c r="A13" s="76">
        <v>213366</v>
      </c>
      <c r="B13" s="77" t="s">
        <v>437</v>
      </c>
      <c r="C13" s="63" t="s">
        <v>171</v>
      </c>
      <c r="D13" s="72" t="s">
        <v>443</v>
      </c>
      <c r="E13" s="71">
        <v>6399</v>
      </c>
      <c r="G13" s="63" t="s">
        <v>25</v>
      </c>
      <c r="H13" s="76" t="s">
        <v>26</v>
      </c>
      <c r="K13" s="155">
        <v>40669</v>
      </c>
      <c r="L13" s="141">
        <v>40637</v>
      </c>
      <c r="M13" s="140" t="s">
        <v>168</v>
      </c>
      <c r="N13" s="140"/>
      <c r="O13" s="140" t="s">
        <v>164</v>
      </c>
      <c r="P13" s="84">
        <v>1000</v>
      </c>
      <c r="Q13" s="84">
        <v>0</v>
      </c>
      <c r="R13" s="74">
        <v>40499.074050925927</v>
      </c>
      <c r="U13" s="88">
        <f t="shared" si="0"/>
        <v>1000</v>
      </c>
      <c r="V13" s="63" t="s">
        <v>515</v>
      </c>
    </row>
    <row r="14" spans="1:22" s="63" customFormat="1">
      <c r="A14" s="76">
        <v>213366</v>
      </c>
      <c r="B14" s="77" t="s">
        <v>437</v>
      </c>
      <c r="C14" s="63" t="s">
        <v>171</v>
      </c>
      <c r="D14" s="72" t="s">
        <v>443</v>
      </c>
      <c r="E14" s="71">
        <v>6399</v>
      </c>
      <c r="G14" s="63" t="s">
        <v>7</v>
      </c>
      <c r="H14" s="76" t="s">
        <v>8</v>
      </c>
      <c r="K14" s="155">
        <v>40669</v>
      </c>
      <c r="L14" s="141">
        <v>40640</v>
      </c>
      <c r="M14" s="140" t="s">
        <v>168</v>
      </c>
      <c r="N14" s="140"/>
      <c r="O14" s="140" t="s">
        <v>164</v>
      </c>
      <c r="P14" s="84">
        <v>320</v>
      </c>
      <c r="Q14" s="84">
        <v>0</v>
      </c>
      <c r="R14" s="74">
        <v>40499.074293981481</v>
      </c>
      <c r="U14" s="88">
        <f t="shared" si="0"/>
        <v>320</v>
      </c>
      <c r="V14" s="63" t="s">
        <v>515</v>
      </c>
    </row>
    <row r="15" spans="1:22" s="63" customFormat="1">
      <c r="A15" s="76">
        <v>213366</v>
      </c>
      <c r="B15" s="77" t="s">
        <v>437</v>
      </c>
      <c r="C15" s="63" t="s">
        <v>171</v>
      </c>
      <c r="D15" s="72" t="s">
        <v>443</v>
      </c>
      <c r="E15" s="71">
        <v>6399</v>
      </c>
      <c r="G15" s="63" t="s">
        <v>31</v>
      </c>
      <c r="H15" s="76" t="s">
        <v>32</v>
      </c>
      <c r="K15" s="155">
        <v>40700</v>
      </c>
      <c r="L15" s="141">
        <v>40659</v>
      </c>
      <c r="M15" s="140" t="s">
        <v>169</v>
      </c>
      <c r="N15" s="140"/>
      <c r="O15" s="140" t="s">
        <v>164</v>
      </c>
      <c r="P15" s="84">
        <v>200</v>
      </c>
      <c r="Q15" s="84">
        <v>0</v>
      </c>
      <c r="R15" s="74">
        <v>40528.071122685185</v>
      </c>
      <c r="U15" s="88">
        <f t="shared" si="0"/>
        <v>200</v>
      </c>
      <c r="V15" s="63" t="s">
        <v>515</v>
      </c>
    </row>
    <row r="16" spans="1:22" s="63" customFormat="1">
      <c r="A16" s="76">
        <v>213366</v>
      </c>
      <c r="B16" s="77" t="s">
        <v>437</v>
      </c>
      <c r="C16" s="63" t="s">
        <v>171</v>
      </c>
      <c r="D16" s="72" t="s">
        <v>443</v>
      </c>
      <c r="E16" s="71">
        <v>6399</v>
      </c>
      <c r="G16" s="63" t="s">
        <v>27</v>
      </c>
      <c r="H16" s="76" t="s">
        <v>28</v>
      </c>
      <c r="K16" s="155">
        <v>40700</v>
      </c>
      <c r="L16" s="141">
        <v>40661</v>
      </c>
      <c r="M16" s="140" t="s">
        <v>169</v>
      </c>
      <c r="N16" s="140"/>
      <c r="O16" s="140" t="s">
        <v>164</v>
      </c>
      <c r="P16" s="84">
        <v>24000</v>
      </c>
      <c r="Q16" s="84">
        <v>0</v>
      </c>
      <c r="R16" s="74">
        <v>40499.073136574072</v>
      </c>
      <c r="U16" s="88">
        <f t="shared" si="0"/>
        <v>24000</v>
      </c>
      <c r="V16" s="63" t="s">
        <v>515</v>
      </c>
    </row>
    <row r="17" spans="1:22" s="63" customFormat="1">
      <c r="A17" s="76">
        <v>187278</v>
      </c>
      <c r="B17" s="77" t="s">
        <v>444</v>
      </c>
      <c r="C17" s="63" t="s">
        <v>171</v>
      </c>
      <c r="E17" s="71">
        <v>6399</v>
      </c>
      <c r="G17" s="63" t="s">
        <v>9</v>
      </c>
      <c r="H17" s="76" t="s">
        <v>10</v>
      </c>
      <c r="K17" s="155">
        <v>40466</v>
      </c>
      <c r="L17" s="156">
        <v>40456</v>
      </c>
      <c r="M17" s="140" t="s">
        <v>177</v>
      </c>
      <c r="N17" s="140"/>
      <c r="O17" s="140" t="s">
        <v>164</v>
      </c>
      <c r="P17" s="84">
        <v>120</v>
      </c>
      <c r="Q17" s="84">
        <v>0</v>
      </c>
      <c r="R17" s="74">
        <v>40448.42386574074</v>
      </c>
      <c r="U17" s="88">
        <f t="shared" si="0"/>
        <v>120</v>
      </c>
      <c r="V17" s="63" t="s">
        <v>515</v>
      </c>
    </row>
    <row r="18" spans="1:22" s="63" customFormat="1">
      <c r="A18" s="76">
        <v>203957</v>
      </c>
      <c r="B18" s="77" t="s">
        <v>447</v>
      </c>
      <c r="C18" s="63" t="s">
        <v>202</v>
      </c>
      <c r="E18" s="71">
        <v>8434</v>
      </c>
      <c r="G18" s="63" t="s">
        <v>37</v>
      </c>
      <c r="H18" s="76" t="s">
        <v>38</v>
      </c>
      <c r="K18" s="74">
        <v>40490</v>
      </c>
      <c r="L18" s="78">
        <v>40466</v>
      </c>
      <c r="M18" s="72" t="s">
        <v>206</v>
      </c>
      <c r="N18" s="72"/>
      <c r="O18" s="72" t="s">
        <v>164</v>
      </c>
      <c r="P18" s="84">
        <v>100</v>
      </c>
      <c r="Q18" s="84">
        <v>0</v>
      </c>
      <c r="R18" s="74">
        <v>40361.066307870373</v>
      </c>
      <c r="U18" s="88">
        <f t="shared" si="0"/>
        <v>100</v>
      </c>
      <c r="V18" s="63" t="s">
        <v>517</v>
      </c>
    </row>
    <row r="19" spans="1:22" s="63" customFormat="1">
      <c r="A19" s="76">
        <v>203957</v>
      </c>
      <c r="B19" s="77" t="s">
        <v>447</v>
      </c>
      <c r="C19" s="63" t="s">
        <v>202</v>
      </c>
      <c r="E19" s="71">
        <v>8434</v>
      </c>
      <c r="G19" s="63" t="s">
        <v>37</v>
      </c>
      <c r="H19" s="76" t="s">
        <v>38</v>
      </c>
      <c r="K19" s="74">
        <v>40679</v>
      </c>
      <c r="L19" s="78">
        <v>40655</v>
      </c>
      <c r="M19" s="72" t="s">
        <v>207</v>
      </c>
      <c r="N19" s="72"/>
      <c r="O19" s="72" t="s">
        <v>164</v>
      </c>
      <c r="P19" s="84">
        <v>100</v>
      </c>
      <c r="Q19" s="84">
        <v>0</v>
      </c>
      <c r="R19" s="74">
        <v>40591.598067129627</v>
      </c>
      <c r="U19" s="88">
        <f t="shared" si="0"/>
        <v>100</v>
      </c>
      <c r="V19" s="63" t="s">
        <v>517</v>
      </c>
    </row>
    <row r="20" spans="1:22" s="63" customFormat="1">
      <c r="A20" s="76">
        <v>203958</v>
      </c>
      <c r="B20" s="77" t="s">
        <v>448</v>
      </c>
      <c r="C20" s="63" t="s">
        <v>202</v>
      </c>
      <c r="E20" s="71">
        <v>8435</v>
      </c>
      <c r="G20" s="63" t="s">
        <v>37</v>
      </c>
      <c r="H20" s="76" t="s">
        <v>38</v>
      </c>
      <c r="K20" s="74">
        <v>40490</v>
      </c>
      <c r="L20" s="78">
        <v>40466</v>
      </c>
      <c r="M20" s="72" t="s">
        <v>204</v>
      </c>
      <c r="N20" s="72"/>
      <c r="O20" s="72" t="s">
        <v>164</v>
      </c>
      <c r="P20" s="84">
        <v>100</v>
      </c>
      <c r="Q20" s="84">
        <v>0</v>
      </c>
      <c r="R20" s="74">
        <v>40361.066307870373</v>
      </c>
      <c r="U20" s="88">
        <f t="shared" si="0"/>
        <v>100</v>
      </c>
      <c r="V20" s="63" t="s">
        <v>517</v>
      </c>
    </row>
    <row r="21" spans="1:22" s="63" customFormat="1">
      <c r="A21" s="76">
        <v>203958</v>
      </c>
      <c r="B21" s="77" t="s">
        <v>448</v>
      </c>
      <c r="C21" s="63" t="s">
        <v>202</v>
      </c>
      <c r="E21" s="71">
        <v>8435</v>
      </c>
      <c r="G21" s="63" t="s">
        <v>37</v>
      </c>
      <c r="H21" s="76" t="s">
        <v>38</v>
      </c>
      <c r="K21" s="74">
        <v>40651</v>
      </c>
      <c r="L21" s="78">
        <v>40627</v>
      </c>
      <c r="M21" s="72" t="s">
        <v>205</v>
      </c>
      <c r="N21" s="72"/>
      <c r="O21" s="72" t="s">
        <v>164</v>
      </c>
      <c r="P21" s="84">
        <v>100</v>
      </c>
      <c r="Q21" s="84">
        <v>0</v>
      </c>
      <c r="R21" s="74">
        <v>40568.406782407408</v>
      </c>
      <c r="U21" s="88">
        <f t="shared" si="0"/>
        <v>100</v>
      </c>
      <c r="V21" s="63" t="s">
        <v>517</v>
      </c>
    </row>
    <row r="22" spans="1:22" s="63" customFormat="1">
      <c r="A22" s="76">
        <v>206292</v>
      </c>
      <c r="B22" s="77" t="s">
        <v>449</v>
      </c>
      <c r="C22" s="63" t="s">
        <v>171</v>
      </c>
      <c r="E22" s="71">
        <v>6403</v>
      </c>
      <c r="G22" s="63" t="s">
        <v>13</v>
      </c>
      <c r="H22" s="76" t="s">
        <v>14</v>
      </c>
      <c r="K22" s="74">
        <v>40639</v>
      </c>
      <c r="L22" s="78">
        <v>40629</v>
      </c>
      <c r="M22" s="72" t="s">
        <v>176</v>
      </c>
      <c r="N22" s="72"/>
      <c r="O22" s="72" t="s">
        <v>164</v>
      </c>
      <c r="P22" s="84">
        <v>20000</v>
      </c>
      <c r="Q22" s="84">
        <v>0</v>
      </c>
      <c r="R22" s="74">
        <v>40499.073576388888</v>
      </c>
      <c r="U22" s="88">
        <f t="shared" si="0"/>
        <v>20000</v>
      </c>
      <c r="V22" s="63" t="s">
        <v>518</v>
      </c>
    </row>
    <row r="23" spans="1:22" s="63" customFormat="1">
      <c r="A23" s="76">
        <v>206293</v>
      </c>
      <c r="B23" s="77" t="s">
        <v>450</v>
      </c>
      <c r="C23" s="63" t="s">
        <v>202</v>
      </c>
      <c r="E23" s="71">
        <v>8435</v>
      </c>
      <c r="G23" s="63" t="s">
        <v>13</v>
      </c>
      <c r="H23" s="76" t="s">
        <v>14</v>
      </c>
      <c r="K23" s="74">
        <v>40580</v>
      </c>
      <c r="L23" s="78">
        <v>40570</v>
      </c>
      <c r="M23" s="72" t="s">
        <v>167</v>
      </c>
      <c r="N23" s="72"/>
      <c r="O23" s="72" t="s">
        <v>164</v>
      </c>
      <c r="P23" s="84">
        <v>9752</v>
      </c>
      <c r="Q23" s="84">
        <v>0</v>
      </c>
      <c r="R23" s="74">
        <v>40467.069247685184</v>
      </c>
      <c r="U23" s="88">
        <f t="shared" si="0"/>
        <v>9752</v>
      </c>
      <c r="V23" s="63" t="s">
        <v>517</v>
      </c>
    </row>
    <row r="24" spans="1:22" s="63" customFormat="1">
      <c r="A24" s="76">
        <v>206293</v>
      </c>
      <c r="B24" s="77" t="s">
        <v>450</v>
      </c>
      <c r="C24" s="63" t="s">
        <v>202</v>
      </c>
      <c r="E24" s="71">
        <v>8435</v>
      </c>
      <c r="G24" s="63" t="s">
        <v>13</v>
      </c>
      <c r="H24" s="76" t="s">
        <v>14</v>
      </c>
      <c r="K24" s="74">
        <v>40669</v>
      </c>
      <c r="L24" s="78">
        <v>40659</v>
      </c>
      <c r="M24" s="72" t="s">
        <v>168</v>
      </c>
      <c r="N24" s="72"/>
      <c r="O24" s="72" t="s">
        <v>164</v>
      </c>
      <c r="P24" s="84">
        <v>9752</v>
      </c>
      <c r="Q24" s="84">
        <v>0</v>
      </c>
      <c r="R24" s="74">
        <v>40563.073761574073</v>
      </c>
      <c r="U24" s="88">
        <f t="shared" si="0"/>
        <v>9752</v>
      </c>
      <c r="V24" s="63" t="s">
        <v>517</v>
      </c>
    </row>
    <row r="25" spans="1:22" s="63" customFormat="1">
      <c r="A25" s="76">
        <v>206294</v>
      </c>
      <c r="B25" s="77" t="s">
        <v>451</v>
      </c>
      <c r="C25" s="63" t="s">
        <v>202</v>
      </c>
      <c r="E25" s="71">
        <v>8434</v>
      </c>
      <c r="G25" s="63" t="s">
        <v>13</v>
      </c>
      <c r="H25" s="76" t="s">
        <v>14</v>
      </c>
      <c r="K25" s="74">
        <v>40580</v>
      </c>
      <c r="L25" s="78">
        <v>40570</v>
      </c>
      <c r="M25" s="72" t="s">
        <v>167</v>
      </c>
      <c r="N25" s="72"/>
      <c r="O25" s="72" t="s">
        <v>164</v>
      </c>
      <c r="P25" s="84">
        <v>24701</v>
      </c>
      <c r="Q25" s="84">
        <v>0</v>
      </c>
      <c r="R25" s="74">
        <v>40375.067488425928</v>
      </c>
      <c r="U25" s="88">
        <f t="shared" si="0"/>
        <v>24701</v>
      </c>
      <c r="V25" s="63" t="s">
        <v>517</v>
      </c>
    </row>
    <row r="26" spans="1:22" s="63" customFormat="1">
      <c r="A26" s="76">
        <v>206294</v>
      </c>
      <c r="B26" s="77" t="s">
        <v>451</v>
      </c>
      <c r="C26" s="63" t="s">
        <v>202</v>
      </c>
      <c r="E26" s="71">
        <v>8434</v>
      </c>
      <c r="G26" s="63" t="s">
        <v>13</v>
      </c>
      <c r="H26" s="76" t="s">
        <v>14</v>
      </c>
      <c r="K26" s="74">
        <v>40639</v>
      </c>
      <c r="L26" s="78">
        <v>40629</v>
      </c>
      <c r="M26" s="72" t="s">
        <v>176</v>
      </c>
      <c r="N26" s="72"/>
      <c r="O26" s="72" t="s">
        <v>164</v>
      </c>
      <c r="P26" s="84">
        <v>24701</v>
      </c>
      <c r="Q26" s="84">
        <v>0</v>
      </c>
      <c r="R26" s="74">
        <v>40375.067488425928</v>
      </c>
      <c r="U26" s="88">
        <f t="shared" si="0"/>
        <v>24701</v>
      </c>
      <c r="V26" s="63" t="s">
        <v>517</v>
      </c>
    </row>
    <row r="27" spans="1:22" s="63" customFormat="1">
      <c r="A27" s="76">
        <v>206708</v>
      </c>
      <c r="B27" s="77" t="s">
        <v>452</v>
      </c>
      <c r="C27" s="63" t="s">
        <v>171</v>
      </c>
      <c r="E27" s="71">
        <v>6399</v>
      </c>
      <c r="G27" s="63" t="s">
        <v>13</v>
      </c>
      <c r="H27" s="76" t="s">
        <v>14</v>
      </c>
      <c r="K27" s="74">
        <v>40608</v>
      </c>
      <c r="L27" s="78">
        <v>40598</v>
      </c>
      <c r="M27" s="72" t="s">
        <v>170</v>
      </c>
      <c r="N27" s="72"/>
      <c r="O27" s="72" t="s">
        <v>164</v>
      </c>
      <c r="P27" s="84">
        <v>5000</v>
      </c>
      <c r="Q27" s="84">
        <v>0</v>
      </c>
      <c r="R27" s="74">
        <v>40505.669814814813</v>
      </c>
      <c r="U27" s="88">
        <f t="shared" si="0"/>
        <v>5000</v>
      </c>
      <c r="V27" s="63" t="s">
        <v>515</v>
      </c>
    </row>
    <row r="28" spans="1:22" s="63" customFormat="1">
      <c r="A28" s="76">
        <v>207201</v>
      </c>
      <c r="B28" s="77" t="s">
        <v>453</v>
      </c>
      <c r="C28" s="63" t="s">
        <v>184</v>
      </c>
      <c r="E28" s="71">
        <v>4621</v>
      </c>
      <c r="G28" s="63" t="s">
        <v>3</v>
      </c>
      <c r="H28" s="76" t="s">
        <v>4</v>
      </c>
      <c r="K28" s="74">
        <v>40664</v>
      </c>
      <c r="L28" s="78">
        <v>40660</v>
      </c>
      <c r="M28" s="72" t="s">
        <v>186</v>
      </c>
      <c r="N28" s="72"/>
      <c r="O28" s="72" t="s">
        <v>164</v>
      </c>
      <c r="P28" s="84">
        <v>10000</v>
      </c>
      <c r="Q28" s="84">
        <v>0</v>
      </c>
      <c r="R28" s="74">
        <v>40526.664340277777</v>
      </c>
      <c r="U28" s="88">
        <f t="shared" si="0"/>
        <v>10000</v>
      </c>
      <c r="V28" s="63" t="s">
        <v>519</v>
      </c>
    </row>
    <row r="29" spans="1:22" s="63" customFormat="1">
      <c r="A29" s="76">
        <v>208636</v>
      </c>
      <c r="B29" s="77" t="s">
        <v>454</v>
      </c>
      <c r="C29" s="63" t="s">
        <v>202</v>
      </c>
      <c r="E29" s="71">
        <v>8434</v>
      </c>
      <c r="G29" s="63" t="s">
        <v>13</v>
      </c>
      <c r="H29" s="76" t="s">
        <v>14</v>
      </c>
      <c r="K29" s="74">
        <v>40608</v>
      </c>
      <c r="L29" s="78">
        <v>40603</v>
      </c>
      <c r="M29" s="72" t="s">
        <v>170</v>
      </c>
      <c r="N29" s="72"/>
      <c r="O29" s="72" t="s">
        <v>166</v>
      </c>
      <c r="P29" s="84">
        <v>20000</v>
      </c>
      <c r="Q29" s="84">
        <v>6967</v>
      </c>
      <c r="R29" s="74">
        <v>40571.079629629632</v>
      </c>
      <c r="U29" s="88">
        <f t="shared" si="0"/>
        <v>13033</v>
      </c>
      <c r="V29" s="63" t="s">
        <v>517</v>
      </c>
    </row>
    <row r="30" spans="1:22" s="63" customFormat="1">
      <c r="A30" s="76">
        <v>208636</v>
      </c>
      <c r="B30" s="77" t="s">
        <v>454</v>
      </c>
      <c r="C30" s="63" t="s">
        <v>202</v>
      </c>
      <c r="E30" s="71">
        <v>8434</v>
      </c>
      <c r="G30" s="63" t="s">
        <v>13</v>
      </c>
      <c r="H30" s="76" t="s">
        <v>14</v>
      </c>
      <c r="K30" s="74">
        <v>40639</v>
      </c>
      <c r="L30" s="78">
        <v>40634</v>
      </c>
      <c r="M30" s="72" t="s">
        <v>176</v>
      </c>
      <c r="N30" s="72"/>
      <c r="O30" s="72" t="s">
        <v>164</v>
      </c>
      <c r="P30" s="84">
        <v>5000</v>
      </c>
      <c r="Q30" s="84">
        <v>0</v>
      </c>
      <c r="R30" s="74">
        <v>40375.067499999997</v>
      </c>
      <c r="U30" s="88">
        <f t="shared" si="0"/>
        <v>5000</v>
      </c>
      <c r="V30" s="63" t="s">
        <v>517</v>
      </c>
    </row>
    <row r="31" spans="1:22" s="63" customFormat="1">
      <c r="A31" s="76">
        <v>210060</v>
      </c>
      <c r="B31" s="77" t="s">
        <v>455</v>
      </c>
      <c r="C31" s="63" t="s">
        <v>190</v>
      </c>
      <c r="E31" s="71">
        <v>993</v>
      </c>
      <c r="G31" s="63" t="s">
        <v>1</v>
      </c>
      <c r="H31" s="76" t="s">
        <v>2</v>
      </c>
      <c r="K31" s="74">
        <v>40643</v>
      </c>
      <c r="L31" s="78">
        <v>40643</v>
      </c>
      <c r="M31" s="72" t="s">
        <v>192</v>
      </c>
      <c r="N31" s="72"/>
      <c r="O31" s="72" t="s">
        <v>164</v>
      </c>
      <c r="P31" s="84">
        <v>120</v>
      </c>
      <c r="Q31" s="84">
        <v>0</v>
      </c>
      <c r="R31" s="74">
        <v>40565.073194444441</v>
      </c>
      <c r="U31" s="88">
        <f t="shared" si="0"/>
        <v>120</v>
      </c>
      <c r="V31" s="63" t="s">
        <v>516</v>
      </c>
    </row>
    <row r="32" spans="1:22" s="63" customFormat="1">
      <c r="A32" s="76">
        <v>210067</v>
      </c>
      <c r="B32" s="77" t="s">
        <v>456</v>
      </c>
      <c r="C32" s="63" t="s">
        <v>190</v>
      </c>
      <c r="E32" s="71">
        <v>991</v>
      </c>
      <c r="G32" s="63" t="s">
        <v>1</v>
      </c>
      <c r="H32" s="76" t="s">
        <v>2</v>
      </c>
      <c r="K32" s="74">
        <v>40594</v>
      </c>
      <c r="L32" s="78">
        <v>40594</v>
      </c>
      <c r="M32" s="72" t="s">
        <v>191</v>
      </c>
      <c r="N32" s="72"/>
      <c r="O32" s="72" t="s">
        <v>164</v>
      </c>
      <c r="P32" s="84">
        <v>520</v>
      </c>
      <c r="Q32" s="84">
        <v>0</v>
      </c>
      <c r="R32" s="74">
        <v>40565.073194444441</v>
      </c>
      <c r="U32" s="88">
        <f t="shared" si="0"/>
        <v>520</v>
      </c>
      <c r="V32" s="63" t="s">
        <v>516</v>
      </c>
    </row>
    <row r="33" spans="1:22" s="63" customFormat="1">
      <c r="A33" s="76">
        <v>187414</v>
      </c>
      <c r="B33" s="77" t="s">
        <v>445</v>
      </c>
      <c r="C33" s="63" t="s">
        <v>198</v>
      </c>
      <c r="E33" s="71">
        <v>7629</v>
      </c>
      <c r="G33" s="63" t="s">
        <v>5</v>
      </c>
      <c r="H33" s="76" t="s">
        <v>6</v>
      </c>
      <c r="K33" s="74">
        <v>40618</v>
      </c>
      <c r="L33" s="78">
        <v>40602</v>
      </c>
      <c r="M33" s="72" t="s">
        <v>170</v>
      </c>
      <c r="N33" s="72"/>
      <c r="O33" s="72" t="s">
        <v>164</v>
      </c>
      <c r="P33" s="84">
        <v>20000</v>
      </c>
      <c r="Q33" s="84">
        <v>0</v>
      </c>
      <c r="R33" s="74">
        <v>40564.432488425926</v>
      </c>
      <c r="U33" s="88">
        <f t="shared" si="0"/>
        <v>20000</v>
      </c>
      <c r="V33" s="63" t="s">
        <v>519</v>
      </c>
    </row>
    <row r="34" spans="1:22" s="63" customFormat="1">
      <c r="A34" s="76">
        <v>213373</v>
      </c>
      <c r="B34" s="77" t="s">
        <v>457</v>
      </c>
      <c r="C34" s="63" t="s">
        <v>171</v>
      </c>
      <c r="E34" s="71">
        <v>6403</v>
      </c>
      <c r="G34" s="63" t="s">
        <v>21</v>
      </c>
      <c r="H34" s="76" t="s">
        <v>22</v>
      </c>
      <c r="K34" s="74">
        <v>40544</v>
      </c>
      <c r="L34" s="78">
        <v>40493</v>
      </c>
      <c r="M34" s="72" t="s">
        <v>180</v>
      </c>
      <c r="N34" s="72"/>
      <c r="O34" s="72" t="s">
        <v>164</v>
      </c>
      <c r="P34" s="84">
        <v>300</v>
      </c>
      <c r="Q34" s="84">
        <v>0</v>
      </c>
      <c r="R34" s="74">
        <v>40256.446215277778</v>
      </c>
      <c r="U34" s="88">
        <f t="shared" si="0"/>
        <v>300</v>
      </c>
      <c r="V34" s="63" t="s">
        <v>518</v>
      </c>
    </row>
    <row r="35" spans="1:22" s="63" customFormat="1">
      <c r="A35" s="76">
        <v>213373</v>
      </c>
      <c r="B35" s="77" t="s">
        <v>457</v>
      </c>
      <c r="C35" s="63" t="s">
        <v>171</v>
      </c>
      <c r="E35" s="71">
        <v>6403</v>
      </c>
      <c r="G35" s="63" t="s">
        <v>21</v>
      </c>
      <c r="H35" s="76" t="s">
        <v>22</v>
      </c>
      <c r="K35" s="74">
        <v>40575</v>
      </c>
      <c r="L35" s="78">
        <v>40524</v>
      </c>
      <c r="M35" s="72" t="s">
        <v>181</v>
      </c>
      <c r="N35" s="72"/>
      <c r="O35" s="72" t="s">
        <v>164</v>
      </c>
      <c r="P35" s="84">
        <v>400</v>
      </c>
      <c r="Q35" s="84">
        <v>0</v>
      </c>
      <c r="R35" s="74">
        <v>40401.422905092593</v>
      </c>
      <c r="U35" s="88">
        <f t="shared" si="0"/>
        <v>400</v>
      </c>
      <c r="V35" s="63" t="s">
        <v>518</v>
      </c>
    </row>
    <row r="36" spans="1:22" s="63" customFormat="1">
      <c r="A36" s="76">
        <v>213373</v>
      </c>
      <c r="B36" s="77" t="s">
        <v>457</v>
      </c>
      <c r="C36" s="63" t="s">
        <v>171</v>
      </c>
      <c r="E36" s="71">
        <v>6403</v>
      </c>
      <c r="G36" s="63" t="s">
        <v>31</v>
      </c>
      <c r="H36" s="76" t="s">
        <v>32</v>
      </c>
      <c r="K36" s="74">
        <v>40569</v>
      </c>
      <c r="L36" s="78">
        <v>40527</v>
      </c>
      <c r="M36" s="72" t="s">
        <v>179</v>
      </c>
      <c r="N36" s="72"/>
      <c r="O36" s="72" t="s">
        <v>164</v>
      </c>
      <c r="P36" s="84">
        <v>4320</v>
      </c>
      <c r="Q36" s="84">
        <v>0</v>
      </c>
      <c r="R36" s="74">
        <v>40504.521064814813</v>
      </c>
      <c r="U36" s="88">
        <f t="shared" si="0"/>
        <v>4320</v>
      </c>
      <c r="V36" s="63" t="s">
        <v>518</v>
      </c>
    </row>
    <row r="37" spans="1:22" s="63" customFormat="1">
      <c r="A37" s="76">
        <v>213373</v>
      </c>
      <c r="B37" s="77" t="s">
        <v>457</v>
      </c>
      <c r="C37" s="63" t="s">
        <v>171</v>
      </c>
      <c r="E37" s="71">
        <v>6403</v>
      </c>
      <c r="G37" s="63" t="s">
        <v>21</v>
      </c>
      <c r="H37" s="76" t="s">
        <v>22</v>
      </c>
      <c r="K37" s="74">
        <v>40584</v>
      </c>
      <c r="L37" s="78">
        <v>40533</v>
      </c>
      <c r="M37" s="72" t="s">
        <v>182</v>
      </c>
      <c r="N37" s="72"/>
      <c r="O37" s="72" t="s">
        <v>164</v>
      </c>
      <c r="P37" s="84">
        <v>1000</v>
      </c>
      <c r="Q37" s="84">
        <v>0</v>
      </c>
      <c r="R37" s="74">
        <v>40560.415289351855</v>
      </c>
      <c r="U37" s="88">
        <f t="shared" si="0"/>
        <v>1000</v>
      </c>
      <c r="V37" s="63" t="s">
        <v>518</v>
      </c>
    </row>
    <row r="38" spans="1:22" s="63" customFormat="1">
      <c r="A38" s="76">
        <v>213373</v>
      </c>
      <c r="B38" s="77" t="s">
        <v>457</v>
      </c>
      <c r="C38" s="63" t="s">
        <v>171</v>
      </c>
      <c r="E38" s="71">
        <v>6403</v>
      </c>
      <c r="G38" s="63" t="s">
        <v>31</v>
      </c>
      <c r="H38" s="76" t="s">
        <v>32</v>
      </c>
      <c r="K38" s="74">
        <v>40580</v>
      </c>
      <c r="L38" s="78">
        <v>40538</v>
      </c>
      <c r="M38" s="72" t="s">
        <v>167</v>
      </c>
      <c r="N38" s="72"/>
      <c r="O38" s="72" t="s">
        <v>164</v>
      </c>
      <c r="P38" s="84">
        <v>960</v>
      </c>
      <c r="Q38" s="84">
        <v>0</v>
      </c>
      <c r="R38" s="74">
        <v>40437.070752314816</v>
      </c>
      <c r="U38" s="88">
        <f t="shared" si="0"/>
        <v>960</v>
      </c>
      <c r="V38" s="63" t="s">
        <v>518</v>
      </c>
    </row>
    <row r="39" spans="1:22" s="63" customFormat="1">
      <c r="A39" s="76">
        <v>213373</v>
      </c>
      <c r="B39" s="77" t="s">
        <v>457</v>
      </c>
      <c r="C39" s="63" t="s">
        <v>171</v>
      </c>
      <c r="E39" s="71">
        <v>6403</v>
      </c>
      <c r="G39" s="63" t="s">
        <v>7</v>
      </c>
      <c r="H39" s="76" t="s">
        <v>8</v>
      </c>
      <c r="K39" s="74">
        <v>40580</v>
      </c>
      <c r="L39" s="78">
        <v>40553</v>
      </c>
      <c r="M39" s="72" t="s">
        <v>167</v>
      </c>
      <c r="N39" s="72"/>
      <c r="O39" s="72" t="s">
        <v>166</v>
      </c>
      <c r="P39" s="84">
        <v>9760</v>
      </c>
      <c r="Q39" s="84">
        <v>8160</v>
      </c>
      <c r="R39" s="74">
        <v>40571.079548611109</v>
      </c>
      <c r="U39" s="88">
        <f t="shared" si="0"/>
        <v>1600</v>
      </c>
      <c r="V39" s="63" t="s">
        <v>518</v>
      </c>
    </row>
    <row r="40" spans="1:22" s="63" customFormat="1">
      <c r="A40" s="76">
        <v>213373</v>
      </c>
      <c r="B40" s="77" t="s">
        <v>457</v>
      </c>
      <c r="C40" s="63" t="s">
        <v>171</v>
      </c>
      <c r="E40" s="71">
        <v>6403</v>
      </c>
      <c r="G40" s="63" t="s">
        <v>17</v>
      </c>
      <c r="H40" s="76" t="s">
        <v>18</v>
      </c>
      <c r="K40" s="74">
        <v>40608</v>
      </c>
      <c r="L40" s="78">
        <v>40566</v>
      </c>
      <c r="M40" s="72" t="s">
        <v>170</v>
      </c>
      <c r="N40" s="72"/>
      <c r="O40" s="72" t="s">
        <v>164</v>
      </c>
      <c r="P40" s="84">
        <v>15750</v>
      </c>
      <c r="Q40" s="84">
        <v>0</v>
      </c>
      <c r="R40" s="74">
        <v>40456.694641203707</v>
      </c>
      <c r="U40" s="88">
        <f t="shared" si="0"/>
        <v>15750</v>
      </c>
      <c r="V40" s="63" t="s">
        <v>518</v>
      </c>
    </row>
    <row r="41" spans="1:22" s="63" customFormat="1">
      <c r="A41" s="76">
        <v>213373</v>
      </c>
      <c r="B41" s="77" t="s">
        <v>457</v>
      </c>
      <c r="C41" s="63" t="s">
        <v>171</v>
      </c>
      <c r="E41" s="71">
        <v>6403</v>
      </c>
      <c r="G41" s="63" t="s">
        <v>31</v>
      </c>
      <c r="H41" s="76" t="s">
        <v>32</v>
      </c>
      <c r="K41" s="74">
        <v>40608</v>
      </c>
      <c r="L41" s="78">
        <v>40566</v>
      </c>
      <c r="M41" s="72" t="s">
        <v>170</v>
      </c>
      <c r="N41" s="72"/>
      <c r="O41" s="72" t="s">
        <v>164</v>
      </c>
      <c r="P41" s="84">
        <v>5000</v>
      </c>
      <c r="Q41" s="84">
        <v>0</v>
      </c>
      <c r="R41" s="74">
        <v>40522.379942129628</v>
      </c>
      <c r="U41" s="88">
        <f t="shared" si="0"/>
        <v>5000</v>
      </c>
      <c r="V41" s="63" t="s">
        <v>518</v>
      </c>
    </row>
    <row r="42" spans="1:22" s="63" customFormat="1">
      <c r="A42" s="76">
        <v>213373</v>
      </c>
      <c r="B42" s="77" t="s">
        <v>457</v>
      </c>
      <c r="C42" s="63" t="s">
        <v>171</v>
      </c>
      <c r="E42" s="71">
        <v>6403</v>
      </c>
      <c r="G42" s="63" t="s">
        <v>13</v>
      </c>
      <c r="H42" s="76" t="s">
        <v>14</v>
      </c>
      <c r="K42" s="74">
        <v>40580</v>
      </c>
      <c r="L42" s="78">
        <v>40570</v>
      </c>
      <c r="M42" s="72" t="s">
        <v>167</v>
      </c>
      <c r="N42" s="72"/>
      <c r="O42" s="72" t="s">
        <v>166</v>
      </c>
      <c r="P42" s="84">
        <v>18000</v>
      </c>
      <c r="Q42" s="84">
        <v>14380</v>
      </c>
      <c r="R42" s="74">
        <v>40590.084178240744</v>
      </c>
      <c r="U42" s="88">
        <f t="shared" si="0"/>
        <v>3620</v>
      </c>
      <c r="V42" s="63" t="s">
        <v>518</v>
      </c>
    </row>
    <row r="43" spans="1:22" s="63" customFormat="1">
      <c r="A43" s="76">
        <v>213373</v>
      </c>
      <c r="B43" s="77" t="s">
        <v>457</v>
      </c>
      <c r="C43" s="63" t="s">
        <v>171</v>
      </c>
      <c r="E43" s="71">
        <v>6403</v>
      </c>
      <c r="G43" s="63" t="s">
        <v>7</v>
      </c>
      <c r="H43" s="76" t="s">
        <v>8</v>
      </c>
      <c r="K43" s="74">
        <v>40608</v>
      </c>
      <c r="L43" s="78">
        <v>40581</v>
      </c>
      <c r="M43" s="72" t="s">
        <v>170</v>
      </c>
      <c r="N43" s="72"/>
      <c r="O43" s="72" t="s">
        <v>164</v>
      </c>
      <c r="P43" s="84">
        <v>7040</v>
      </c>
      <c r="Q43" s="84">
        <v>0</v>
      </c>
      <c r="R43" s="74">
        <v>40467.069965277777</v>
      </c>
      <c r="U43" s="88">
        <f t="shared" si="0"/>
        <v>7040</v>
      </c>
      <c r="V43" s="63" t="s">
        <v>518</v>
      </c>
    </row>
    <row r="44" spans="1:22" s="63" customFormat="1">
      <c r="A44" s="76">
        <v>213373</v>
      </c>
      <c r="B44" s="77" t="s">
        <v>457</v>
      </c>
      <c r="C44" s="63" t="s">
        <v>171</v>
      </c>
      <c r="E44" s="71">
        <v>6403</v>
      </c>
      <c r="G44" s="63" t="s">
        <v>21</v>
      </c>
      <c r="H44" s="76" t="s">
        <v>22</v>
      </c>
      <c r="K44" s="74">
        <v>40634</v>
      </c>
      <c r="L44" s="78">
        <v>40583</v>
      </c>
      <c r="M44" s="72" t="s">
        <v>183</v>
      </c>
      <c r="N44" s="72"/>
      <c r="O44" s="72" t="s">
        <v>164</v>
      </c>
      <c r="P44" s="84">
        <v>1000</v>
      </c>
      <c r="Q44" s="84">
        <v>0</v>
      </c>
      <c r="R44" s="74">
        <v>40401.423738425925</v>
      </c>
      <c r="U44" s="88">
        <f t="shared" si="0"/>
        <v>1000</v>
      </c>
      <c r="V44" s="63" t="s">
        <v>518</v>
      </c>
    </row>
    <row r="45" spans="1:22" s="63" customFormat="1">
      <c r="A45" s="76">
        <v>213373</v>
      </c>
      <c r="B45" s="77" t="s">
        <v>457</v>
      </c>
      <c r="C45" s="63" t="s">
        <v>171</v>
      </c>
      <c r="E45" s="71">
        <v>6403</v>
      </c>
      <c r="G45" s="63" t="s">
        <v>25</v>
      </c>
      <c r="H45" s="76" t="s">
        <v>26</v>
      </c>
      <c r="K45" s="74">
        <v>40639</v>
      </c>
      <c r="L45" s="78">
        <v>40604</v>
      </c>
      <c r="M45" s="72" t="s">
        <v>176</v>
      </c>
      <c r="N45" s="72"/>
      <c r="O45" s="72" t="s">
        <v>164</v>
      </c>
      <c r="P45" s="84">
        <v>6080</v>
      </c>
      <c r="Q45" s="84">
        <v>0</v>
      </c>
      <c r="R45" s="74">
        <v>40499.074050925927</v>
      </c>
      <c r="U45" s="88">
        <f t="shared" si="0"/>
        <v>6080</v>
      </c>
      <c r="V45" s="63" t="s">
        <v>518</v>
      </c>
    </row>
    <row r="46" spans="1:22" s="63" customFormat="1">
      <c r="A46" s="76">
        <v>213373</v>
      </c>
      <c r="B46" s="77" t="s">
        <v>457</v>
      </c>
      <c r="C46" s="63" t="s">
        <v>171</v>
      </c>
      <c r="E46" s="71">
        <v>6403</v>
      </c>
      <c r="G46" s="63" t="s">
        <v>7</v>
      </c>
      <c r="H46" s="76" t="s">
        <v>8</v>
      </c>
      <c r="K46" s="74">
        <v>40639</v>
      </c>
      <c r="L46" s="78">
        <v>40612</v>
      </c>
      <c r="M46" s="72" t="s">
        <v>176</v>
      </c>
      <c r="N46" s="72"/>
      <c r="O46" s="72" t="s">
        <v>164</v>
      </c>
      <c r="P46" s="84">
        <v>11040</v>
      </c>
      <c r="Q46" s="84">
        <v>0</v>
      </c>
      <c r="R46" s="74">
        <v>40499.074293981481</v>
      </c>
      <c r="U46" s="88">
        <f t="shared" si="0"/>
        <v>11040</v>
      </c>
      <c r="V46" s="63" t="s">
        <v>518</v>
      </c>
    </row>
    <row r="47" spans="1:22" s="63" customFormat="1">
      <c r="A47" s="76">
        <v>213373</v>
      </c>
      <c r="B47" s="77" t="s">
        <v>457</v>
      </c>
      <c r="C47" s="63" t="s">
        <v>171</v>
      </c>
      <c r="E47" s="71">
        <v>6403</v>
      </c>
      <c r="G47" s="63" t="s">
        <v>25</v>
      </c>
      <c r="H47" s="76" t="s">
        <v>26</v>
      </c>
      <c r="K47" s="74">
        <v>40669</v>
      </c>
      <c r="L47" s="78">
        <v>40634</v>
      </c>
      <c r="M47" s="72" t="s">
        <v>168</v>
      </c>
      <c r="N47" s="72"/>
      <c r="O47" s="72" t="s">
        <v>164</v>
      </c>
      <c r="P47" s="84">
        <v>160</v>
      </c>
      <c r="Q47" s="84">
        <v>0</v>
      </c>
      <c r="R47" s="74">
        <v>40528.572164351855</v>
      </c>
      <c r="U47" s="88">
        <f t="shared" si="0"/>
        <v>160</v>
      </c>
      <c r="V47" s="63" t="s">
        <v>518</v>
      </c>
    </row>
    <row r="48" spans="1:22" s="63" customFormat="1">
      <c r="A48" s="76">
        <v>213701</v>
      </c>
      <c r="B48" s="77" t="s">
        <v>458</v>
      </c>
      <c r="C48" s="63" t="s">
        <v>202</v>
      </c>
      <c r="E48" s="71">
        <v>8435</v>
      </c>
      <c r="G48" s="63" t="s">
        <v>13</v>
      </c>
      <c r="H48" s="76" t="s">
        <v>14</v>
      </c>
      <c r="K48" s="74">
        <v>40608</v>
      </c>
      <c r="L48" s="78">
        <v>40598</v>
      </c>
      <c r="M48" s="72" t="s">
        <v>170</v>
      </c>
      <c r="N48" s="72"/>
      <c r="O48" s="72" t="s">
        <v>166</v>
      </c>
      <c r="P48" s="84">
        <v>4000</v>
      </c>
      <c r="Q48" s="84">
        <v>1450</v>
      </c>
      <c r="R48" s="74">
        <v>40584.082511574074</v>
      </c>
      <c r="U48" s="88">
        <f t="shared" si="0"/>
        <v>2550</v>
      </c>
      <c r="V48" s="63" t="s">
        <v>517</v>
      </c>
    </row>
    <row r="49" spans="1:22" s="63" customFormat="1">
      <c r="A49" s="76">
        <v>213701</v>
      </c>
      <c r="B49" s="77" t="s">
        <v>458</v>
      </c>
      <c r="C49" s="63" t="s">
        <v>202</v>
      </c>
      <c r="E49" s="71">
        <v>8435</v>
      </c>
      <c r="G49" s="63" t="s">
        <v>13</v>
      </c>
      <c r="H49" s="76" t="s">
        <v>14</v>
      </c>
      <c r="K49" s="74">
        <v>40639</v>
      </c>
      <c r="L49" s="78">
        <v>40629</v>
      </c>
      <c r="M49" s="72" t="s">
        <v>176</v>
      </c>
      <c r="N49" s="72"/>
      <c r="O49" s="72" t="s">
        <v>164</v>
      </c>
      <c r="P49" s="84">
        <v>2000</v>
      </c>
      <c r="Q49" s="84">
        <v>0</v>
      </c>
      <c r="R49" s="74">
        <v>40467.069247685184</v>
      </c>
      <c r="U49" s="88">
        <f t="shared" si="0"/>
        <v>2000</v>
      </c>
      <c r="V49" s="63" t="s">
        <v>517</v>
      </c>
    </row>
    <row r="50" spans="1:22" s="63" customFormat="1">
      <c r="A50" s="76">
        <v>213702</v>
      </c>
      <c r="B50" s="77" t="s">
        <v>459</v>
      </c>
      <c r="C50" s="63" t="s">
        <v>202</v>
      </c>
      <c r="E50" s="71">
        <v>11</v>
      </c>
      <c r="G50" s="63" t="s">
        <v>42</v>
      </c>
      <c r="H50" s="76" t="s">
        <v>43</v>
      </c>
      <c r="K50" s="74">
        <v>40518</v>
      </c>
      <c r="L50" s="78">
        <v>40465</v>
      </c>
      <c r="M50" s="72" t="s">
        <v>178</v>
      </c>
      <c r="N50" s="72"/>
      <c r="O50" s="72" t="s">
        <v>166</v>
      </c>
      <c r="P50" s="84">
        <v>68500</v>
      </c>
      <c r="Q50" s="84">
        <v>38100</v>
      </c>
      <c r="R50" s="74">
        <v>40561.078993055555</v>
      </c>
      <c r="U50" s="88">
        <f t="shared" si="0"/>
        <v>30400</v>
      </c>
      <c r="V50" s="63" t="s">
        <v>519</v>
      </c>
    </row>
    <row r="51" spans="1:22" s="63" customFormat="1">
      <c r="A51" s="76">
        <v>213702</v>
      </c>
      <c r="B51" s="77" t="s">
        <v>459</v>
      </c>
      <c r="C51" s="63" t="s">
        <v>202</v>
      </c>
      <c r="E51" s="71">
        <v>11</v>
      </c>
      <c r="G51" s="63" t="s">
        <v>42</v>
      </c>
      <c r="H51" s="76" t="s">
        <v>43</v>
      </c>
      <c r="K51" s="74">
        <v>40549</v>
      </c>
      <c r="L51" s="78">
        <v>40496</v>
      </c>
      <c r="M51" s="72" t="s">
        <v>179</v>
      </c>
      <c r="N51" s="72"/>
      <c r="O51" s="72" t="s">
        <v>164</v>
      </c>
      <c r="P51" s="84">
        <v>10400</v>
      </c>
      <c r="Q51" s="84">
        <v>0</v>
      </c>
      <c r="R51" s="74">
        <v>40375.068124999998</v>
      </c>
      <c r="U51" s="88">
        <f t="shared" si="0"/>
        <v>10400</v>
      </c>
      <c r="V51" s="63" t="s">
        <v>519</v>
      </c>
    </row>
    <row r="52" spans="1:22" s="63" customFormat="1">
      <c r="A52" s="76">
        <v>213702</v>
      </c>
      <c r="B52" s="77" t="s">
        <v>459</v>
      </c>
      <c r="C52" s="63" t="s">
        <v>202</v>
      </c>
      <c r="E52" s="71">
        <v>11</v>
      </c>
      <c r="G52" s="63" t="s">
        <v>44</v>
      </c>
      <c r="H52" s="76" t="s">
        <v>45</v>
      </c>
      <c r="K52" s="74">
        <v>40549</v>
      </c>
      <c r="L52" s="78">
        <v>40523</v>
      </c>
      <c r="M52" s="72" t="s">
        <v>179</v>
      </c>
      <c r="N52" s="72"/>
      <c r="O52" s="72" t="s">
        <v>164</v>
      </c>
      <c r="P52" s="84">
        <v>2760</v>
      </c>
      <c r="Q52" s="84">
        <v>0</v>
      </c>
      <c r="R52" s="74">
        <v>40479.64534722222</v>
      </c>
      <c r="U52" s="88">
        <f t="shared" si="0"/>
        <v>2760</v>
      </c>
      <c r="V52" s="63" t="s">
        <v>519</v>
      </c>
    </row>
    <row r="53" spans="1:22" s="63" customFormat="1">
      <c r="A53" s="76">
        <v>213702</v>
      </c>
      <c r="B53" s="77" t="s">
        <v>459</v>
      </c>
      <c r="C53" s="63" t="s">
        <v>202</v>
      </c>
      <c r="E53" s="71">
        <v>11</v>
      </c>
      <c r="G53" s="63" t="s">
        <v>42</v>
      </c>
      <c r="H53" s="76" t="s">
        <v>43</v>
      </c>
      <c r="K53" s="74">
        <v>40580</v>
      </c>
      <c r="L53" s="78">
        <v>40527</v>
      </c>
      <c r="M53" s="72" t="s">
        <v>167</v>
      </c>
      <c r="N53" s="72"/>
      <c r="O53" s="72" t="s">
        <v>164</v>
      </c>
      <c r="P53" s="84">
        <v>10700</v>
      </c>
      <c r="Q53" s="84">
        <v>0</v>
      </c>
      <c r="R53" s="74">
        <v>40407.062800925924</v>
      </c>
      <c r="U53" s="88">
        <f t="shared" si="0"/>
        <v>10700</v>
      </c>
      <c r="V53" s="63" t="s">
        <v>519</v>
      </c>
    </row>
    <row r="54" spans="1:22" s="63" customFormat="1">
      <c r="A54" s="76">
        <v>213702</v>
      </c>
      <c r="B54" s="77" t="s">
        <v>459</v>
      </c>
      <c r="C54" s="63" t="s">
        <v>202</v>
      </c>
      <c r="E54" s="71">
        <v>11</v>
      </c>
      <c r="G54" s="63" t="s">
        <v>7</v>
      </c>
      <c r="H54" s="76" t="s">
        <v>8</v>
      </c>
      <c r="K54" s="74">
        <v>40608</v>
      </c>
      <c r="L54" s="78">
        <v>40581</v>
      </c>
      <c r="M54" s="72" t="s">
        <v>170</v>
      </c>
      <c r="N54" s="72"/>
      <c r="O54" s="72" t="s">
        <v>166</v>
      </c>
      <c r="P54" s="84">
        <v>6320</v>
      </c>
      <c r="Q54" s="84">
        <v>20</v>
      </c>
      <c r="R54" s="74">
        <v>40529.076215277775</v>
      </c>
      <c r="U54" s="88">
        <f t="shared" si="0"/>
        <v>6300</v>
      </c>
      <c r="V54" s="63" t="s">
        <v>519</v>
      </c>
    </row>
    <row r="55" spans="1:22" s="63" customFormat="1">
      <c r="A55" s="76">
        <v>213702</v>
      </c>
      <c r="B55" s="77" t="s">
        <v>459</v>
      </c>
      <c r="C55" s="63" t="s">
        <v>202</v>
      </c>
      <c r="E55" s="71">
        <v>11</v>
      </c>
      <c r="G55" s="63" t="s">
        <v>42</v>
      </c>
      <c r="H55" s="76" t="s">
        <v>43</v>
      </c>
      <c r="K55" s="74">
        <v>40639</v>
      </c>
      <c r="L55" s="78">
        <v>40586</v>
      </c>
      <c r="M55" s="72" t="s">
        <v>176</v>
      </c>
      <c r="N55" s="72"/>
      <c r="O55" s="72" t="s">
        <v>164</v>
      </c>
      <c r="P55" s="84">
        <v>36100</v>
      </c>
      <c r="Q55" s="84">
        <v>0</v>
      </c>
      <c r="R55" s="74">
        <v>40467.069837962961</v>
      </c>
      <c r="U55" s="88">
        <f t="shared" si="0"/>
        <v>36100</v>
      </c>
      <c r="V55" s="63" t="s">
        <v>519</v>
      </c>
    </row>
    <row r="56" spans="1:22" s="63" customFormat="1">
      <c r="A56" s="76">
        <v>213702</v>
      </c>
      <c r="B56" s="77" t="s">
        <v>459</v>
      </c>
      <c r="C56" s="63" t="s">
        <v>202</v>
      </c>
      <c r="E56" s="71">
        <v>11</v>
      </c>
      <c r="G56" s="63" t="s">
        <v>27</v>
      </c>
      <c r="H56" s="76" t="s">
        <v>28</v>
      </c>
      <c r="K56" s="74">
        <v>40639</v>
      </c>
      <c r="L56" s="78">
        <v>40600</v>
      </c>
      <c r="M56" s="72" t="s">
        <v>176</v>
      </c>
      <c r="N56" s="72"/>
      <c r="O56" s="72" t="s">
        <v>164</v>
      </c>
      <c r="P56" s="84">
        <v>30000</v>
      </c>
      <c r="Q56" s="84">
        <v>0</v>
      </c>
      <c r="R56" s="74">
        <v>40285.064849537041</v>
      </c>
      <c r="U56" s="88">
        <f t="shared" si="0"/>
        <v>30000</v>
      </c>
      <c r="V56" s="63" t="s">
        <v>519</v>
      </c>
    </row>
    <row r="57" spans="1:22" s="63" customFormat="1">
      <c r="A57" s="76">
        <v>213702</v>
      </c>
      <c r="B57" s="77" t="s">
        <v>459</v>
      </c>
      <c r="C57" s="63" t="s">
        <v>202</v>
      </c>
      <c r="E57" s="71">
        <v>11</v>
      </c>
      <c r="G57" s="63" t="s">
        <v>7</v>
      </c>
      <c r="H57" s="76" t="s">
        <v>8</v>
      </c>
      <c r="K57" s="74">
        <v>40639</v>
      </c>
      <c r="L57" s="78">
        <v>40612</v>
      </c>
      <c r="M57" s="72" t="s">
        <v>176</v>
      </c>
      <c r="N57" s="72"/>
      <c r="O57" s="72" t="s">
        <v>164</v>
      </c>
      <c r="P57" s="84">
        <v>3250</v>
      </c>
      <c r="Q57" s="84">
        <v>0</v>
      </c>
      <c r="R57" s="74">
        <v>40499.074305555558</v>
      </c>
      <c r="U57" s="88">
        <f t="shared" si="0"/>
        <v>3250</v>
      </c>
      <c r="V57" s="63" t="s">
        <v>519</v>
      </c>
    </row>
    <row r="58" spans="1:22" s="63" customFormat="1">
      <c r="A58" s="76">
        <v>213702</v>
      </c>
      <c r="B58" s="77" t="s">
        <v>459</v>
      </c>
      <c r="C58" s="63" t="s">
        <v>202</v>
      </c>
      <c r="E58" s="71">
        <v>11</v>
      </c>
      <c r="G58" s="63" t="s">
        <v>42</v>
      </c>
      <c r="H58" s="76" t="s">
        <v>43</v>
      </c>
      <c r="K58" s="74">
        <v>40669</v>
      </c>
      <c r="L58" s="78">
        <v>40616</v>
      </c>
      <c r="M58" s="72" t="s">
        <v>168</v>
      </c>
      <c r="N58" s="72"/>
      <c r="O58" s="72" t="s">
        <v>164</v>
      </c>
      <c r="P58" s="84">
        <v>40000</v>
      </c>
      <c r="Q58" s="84">
        <v>0</v>
      </c>
      <c r="R58" s="74">
        <v>40496.300057870372</v>
      </c>
      <c r="U58" s="88">
        <f t="shared" si="0"/>
        <v>40000</v>
      </c>
      <c r="V58" s="63" t="s">
        <v>519</v>
      </c>
    </row>
    <row r="59" spans="1:22" s="63" customFormat="1">
      <c r="A59" s="76">
        <v>213702</v>
      </c>
      <c r="B59" s="77" t="s">
        <v>459</v>
      </c>
      <c r="C59" s="63" t="s">
        <v>202</v>
      </c>
      <c r="E59" s="71">
        <v>11</v>
      </c>
      <c r="G59" s="63" t="s">
        <v>27</v>
      </c>
      <c r="H59" s="76" t="s">
        <v>28</v>
      </c>
      <c r="K59" s="74">
        <v>40700</v>
      </c>
      <c r="L59" s="78">
        <v>40661</v>
      </c>
      <c r="M59" s="72" t="s">
        <v>169</v>
      </c>
      <c r="N59" s="72"/>
      <c r="O59" s="72" t="s">
        <v>164</v>
      </c>
      <c r="P59" s="84">
        <v>30000</v>
      </c>
      <c r="Q59" s="84">
        <v>0</v>
      </c>
      <c r="R59" s="74">
        <v>40528.070173611108</v>
      </c>
      <c r="U59" s="88">
        <f t="shared" si="0"/>
        <v>30000</v>
      </c>
      <c r="V59" s="63" t="s">
        <v>519</v>
      </c>
    </row>
    <row r="60" spans="1:22" s="63" customFormat="1">
      <c r="A60" s="76">
        <v>213703</v>
      </c>
      <c r="B60" s="77" t="s">
        <v>460</v>
      </c>
      <c r="C60" s="63" t="s">
        <v>202</v>
      </c>
      <c r="E60" s="71">
        <v>6975</v>
      </c>
      <c r="G60" s="63" t="s">
        <v>7</v>
      </c>
      <c r="H60" s="76" t="s">
        <v>8</v>
      </c>
      <c r="K60" s="74">
        <v>40518</v>
      </c>
      <c r="L60" s="78">
        <v>40491</v>
      </c>
      <c r="M60" s="72" t="s">
        <v>178</v>
      </c>
      <c r="N60" s="72"/>
      <c r="O60" s="72" t="s">
        <v>164</v>
      </c>
      <c r="P60" s="84">
        <v>950</v>
      </c>
      <c r="Q60" s="84">
        <v>0</v>
      </c>
      <c r="R60" s="74">
        <v>40375.068240740744</v>
      </c>
      <c r="U60" s="88">
        <f t="shared" si="0"/>
        <v>950</v>
      </c>
      <c r="V60" s="63" t="s">
        <v>519</v>
      </c>
    </row>
    <row r="61" spans="1:22" s="63" customFormat="1">
      <c r="A61" s="76">
        <v>213703</v>
      </c>
      <c r="B61" s="77" t="s">
        <v>460</v>
      </c>
      <c r="C61" s="63" t="s">
        <v>202</v>
      </c>
      <c r="E61" s="71">
        <v>6975</v>
      </c>
      <c r="G61" s="63" t="s">
        <v>23</v>
      </c>
      <c r="H61" s="76" t="s">
        <v>24</v>
      </c>
      <c r="K61" s="74">
        <v>40548</v>
      </c>
      <c r="L61" s="78">
        <v>40518</v>
      </c>
      <c r="M61" s="72" t="s">
        <v>203</v>
      </c>
      <c r="N61" s="72"/>
      <c r="O61" s="72" t="s">
        <v>164</v>
      </c>
      <c r="P61" s="84">
        <v>750</v>
      </c>
      <c r="Q61" s="84">
        <v>0</v>
      </c>
      <c r="R61" s="74">
        <v>40479.573194444441</v>
      </c>
      <c r="U61" s="88">
        <f t="shared" si="0"/>
        <v>750</v>
      </c>
      <c r="V61" s="63" t="s">
        <v>519</v>
      </c>
    </row>
    <row r="62" spans="1:22" s="63" customFormat="1">
      <c r="A62" s="76">
        <v>213703</v>
      </c>
      <c r="B62" s="77" t="s">
        <v>460</v>
      </c>
      <c r="C62" s="63" t="s">
        <v>202</v>
      </c>
      <c r="E62" s="71">
        <v>6975</v>
      </c>
      <c r="G62" s="63" t="s">
        <v>7</v>
      </c>
      <c r="H62" s="76" t="s">
        <v>8</v>
      </c>
      <c r="K62" s="74">
        <v>40549</v>
      </c>
      <c r="L62" s="78">
        <v>40522</v>
      </c>
      <c r="M62" s="72" t="s">
        <v>179</v>
      </c>
      <c r="N62" s="72"/>
      <c r="O62" s="72" t="s">
        <v>164</v>
      </c>
      <c r="P62" s="84">
        <v>100</v>
      </c>
      <c r="Q62" s="84">
        <v>0</v>
      </c>
      <c r="R62" s="74">
        <v>40375.068240740744</v>
      </c>
      <c r="U62" s="88">
        <f t="shared" si="0"/>
        <v>100</v>
      </c>
      <c r="V62" s="63" t="s">
        <v>519</v>
      </c>
    </row>
    <row r="63" spans="1:22" s="63" customFormat="1">
      <c r="A63" s="76">
        <v>213703</v>
      </c>
      <c r="B63" s="77" t="s">
        <v>460</v>
      </c>
      <c r="C63" s="63" t="s">
        <v>202</v>
      </c>
      <c r="E63" s="71">
        <v>6975</v>
      </c>
      <c r="G63" s="63" t="s">
        <v>7</v>
      </c>
      <c r="H63" s="76" t="s">
        <v>8</v>
      </c>
      <c r="K63" s="74">
        <v>40669</v>
      </c>
      <c r="L63" s="78">
        <v>40642</v>
      </c>
      <c r="M63" s="72" t="s">
        <v>168</v>
      </c>
      <c r="N63" s="72"/>
      <c r="O63" s="72" t="s">
        <v>164</v>
      </c>
      <c r="P63" s="84">
        <v>1520</v>
      </c>
      <c r="Q63" s="84">
        <v>0</v>
      </c>
      <c r="R63" s="74">
        <v>40528.071215277778</v>
      </c>
      <c r="U63" s="88">
        <f t="shared" si="0"/>
        <v>1520</v>
      </c>
      <c r="V63" s="63" t="s">
        <v>519</v>
      </c>
    </row>
    <row r="64" spans="1:22" s="63" customFormat="1">
      <c r="A64" s="76">
        <v>214057</v>
      </c>
      <c r="B64" s="77" t="s">
        <v>461</v>
      </c>
      <c r="C64" s="63" t="s">
        <v>202</v>
      </c>
      <c r="E64" s="71">
        <v>8434</v>
      </c>
      <c r="G64" s="63" t="s">
        <v>7</v>
      </c>
      <c r="H64" s="76" t="s">
        <v>8</v>
      </c>
      <c r="K64" s="74">
        <v>40488</v>
      </c>
      <c r="L64" s="78">
        <v>40461</v>
      </c>
      <c r="M64" s="72" t="s">
        <v>165</v>
      </c>
      <c r="N64" s="72"/>
      <c r="O64" s="72" t="s">
        <v>166</v>
      </c>
      <c r="P64" s="84">
        <v>12900</v>
      </c>
      <c r="Q64" s="84">
        <v>8080</v>
      </c>
      <c r="R64" s="74">
        <v>40571.079548611109</v>
      </c>
      <c r="U64" s="88">
        <f t="shared" si="0"/>
        <v>4820</v>
      </c>
      <c r="V64" s="63" t="s">
        <v>517</v>
      </c>
    </row>
    <row r="65" spans="1:22" s="63" customFormat="1">
      <c r="A65" s="76">
        <v>214057</v>
      </c>
      <c r="B65" s="77" t="s">
        <v>461</v>
      </c>
      <c r="C65" s="63" t="s">
        <v>202</v>
      </c>
      <c r="E65" s="71">
        <v>8434</v>
      </c>
      <c r="G65" s="63" t="s">
        <v>44</v>
      </c>
      <c r="H65" s="76" t="s">
        <v>45</v>
      </c>
      <c r="K65" s="74">
        <v>40518</v>
      </c>
      <c r="L65" s="78">
        <v>40492</v>
      </c>
      <c r="M65" s="72" t="s">
        <v>178</v>
      </c>
      <c r="N65" s="72"/>
      <c r="O65" s="72" t="s">
        <v>164</v>
      </c>
      <c r="P65" s="84">
        <v>2800</v>
      </c>
      <c r="Q65" s="84">
        <v>0</v>
      </c>
      <c r="R65" s="74">
        <v>40556.64949074074</v>
      </c>
      <c r="U65" s="88">
        <f t="shared" si="0"/>
        <v>2800</v>
      </c>
      <c r="V65" s="63" t="s">
        <v>517</v>
      </c>
    </row>
    <row r="66" spans="1:22" s="63" customFormat="1">
      <c r="A66" s="76">
        <v>214057</v>
      </c>
      <c r="B66" s="77" t="s">
        <v>461</v>
      </c>
      <c r="C66" s="63" t="s">
        <v>202</v>
      </c>
      <c r="E66" s="71">
        <v>8434</v>
      </c>
      <c r="G66" s="63" t="s">
        <v>7</v>
      </c>
      <c r="H66" s="76" t="s">
        <v>8</v>
      </c>
      <c r="K66" s="74">
        <v>40549</v>
      </c>
      <c r="L66" s="78">
        <v>40522</v>
      </c>
      <c r="M66" s="72" t="s">
        <v>179</v>
      </c>
      <c r="N66" s="72"/>
      <c r="O66" s="72" t="s">
        <v>164</v>
      </c>
      <c r="P66" s="84">
        <v>9920</v>
      </c>
      <c r="Q66" s="84">
        <v>0</v>
      </c>
      <c r="R66" s="74">
        <v>40407.062905092593</v>
      </c>
      <c r="U66" s="88">
        <f t="shared" ref="U66:U100" si="1">P66-Q66</f>
        <v>9920</v>
      </c>
      <c r="V66" s="63" t="s">
        <v>517</v>
      </c>
    </row>
    <row r="67" spans="1:22" s="63" customFormat="1">
      <c r="A67" s="76">
        <v>214057</v>
      </c>
      <c r="B67" s="77" t="s">
        <v>461</v>
      </c>
      <c r="C67" s="63" t="s">
        <v>202</v>
      </c>
      <c r="E67" s="71">
        <v>8434</v>
      </c>
      <c r="G67" s="63" t="s">
        <v>44</v>
      </c>
      <c r="H67" s="76" t="s">
        <v>45</v>
      </c>
      <c r="K67" s="74">
        <v>40549</v>
      </c>
      <c r="L67" s="78">
        <v>40523</v>
      </c>
      <c r="M67" s="72" t="s">
        <v>179</v>
      </c>
      <c r="N67" s="72"/>
      <c r="O67" s="72" t="s">
        <v>164</v>
      </c>
      <c r="P67" s="84">
        <v>15000</v>
      </c>
      <c r="Q67" s="84">
        <v>0</v>
      </c>
      <c r="R67" s="74">
        <v>40491.72760416667</v>
      </c>
      <c r="U67" s="88">
        <f t="shared" si="1"/>
        <v>15000</v>
      </c>
      <c r="V67" s="63" t="s">
        <v>517</v>
      </c>
    </row>
    <row r="68" spans="1:22" s="63" customFormat="1">
      <c r="A68" s="76">
        <v>214057</v>
      </c>
      <c r="B68" s="77" t="s">
        <v>461</v>
      </c>
      <c r="C68" s="63" t="s">
        <v>202</v>
      </c>
      <c r="E68" s="71">
        <v>8434</v>
      </c>
      <c r="G68" s="63" t="s">
        <v>7</v>
      </c>
      <c r="H68" s="76" t="s">
        <v>8</v>
      </c>
      <c r="K68" s="74">
        <v>40580</v>
      </c>
      <c r="L68" s="78">
        <v>40553</v>
      </c>
      <c r="M68" s="72" t="s">
        <v>167</v>
      </c>
      <c r="N68" s="72"/>
      <c r="O68" s="72" t="s">
        <v>164</v>
      </c>
      <c r="P68" s="84">
        <v>31250</v>
      </c>
      <c r="Q68" s="84">
        <v>0</v>
      </c>
      <c r="R68" s="74">
        <v>40437.070844907408</v>
      </c>
      <c r="U68" s="88">
        <f t="shared" si="1"/>
        <v>31250</v>
      </c>
      <c r="V68" s="63" t="s">
        <v>517</v>
      </c>
    </row>
    <row r="69" spans="1:22" s="63" customFormat="1">
      <c r="A69" s="76">
        <v>214057</v>
      </c>
      <c r="B69" s="77" t="s">
        <v>461</v>
      </c>
      <c r="C69" s="63" t="s">
        <v>202</v>
      </c>
      <c r="E69" s="71">
        <v>8434</v>
      </c>
      <c r="G69" s="63" t="s">
        <v>7</v>
      </c>
      <c r="H69" s="76" t="s">
        <v>8</v>
      </c>
      <c r="K69" s="74">
        <v>40608</v>
      </c>
      <c r="L69" s="78">
        <v>40581</v>
      </c>
      <c r="M69" s="72" t="s">
        <v>170</v>
      </c>
      <c r="N69" s="72"/>
      <c r="O69" s="72" t="s">
        <v>164</v>
      </c>
      <c r="P69" s="84">
        <v>26810</v>
      </c>
      <c r="Q69" s="84">
        <v>0</v>
      </c>
      <c r="R69" s="74">
        <v>40467.069965277777</v>
      </c>
      <c r="U69" s="88">
        <f t="shared" si="1"/>
        <v>26810</v>
      </c>
      <c r="V69" s="63" t="s">
        <v>517</v>
      </c>
    </row>
    <row r="70" spans="1:22" s="63" customFormat="1">
      <c r="A70" s="76">
        <v>214057</v>
      </c>
      <c r="B70" s="77" t="s">
        <v>461</v>
      </c>
      <c r="C70" s="63" t="s">
        <v>202</v>
      </c>
      <c r="E70" s="71">
        <v>8434</v>
      </c>
      <c r="G70" s="63" t="s">
        <v>17</v>
      </c>
      <c r="H70" s="76" t="s">
        <v>18</v>
      </c>
      <c r="K70" s="74">
        <v>40639</v>
      </c>
      <c r="L70" s="78">
        <v>40597</v>
      </c>
      <c r="M70" s="72" t="s">
        <v>176</v>
      </c>
      <c r="N70" s="72"/>
      <c r="O70" s="72" t="s">
        <v>164</v>
      </c>
      <c r="P70" s="84">
        <v>5300</v>
      </c>
      <c r="Q70" s="84">
        <v>0</v>
      </c>
      <c r="R70" s="74">
        <v>40471.45721064815</v>
      </c>
      <c r="U70" s="88">
        <f t="shared" si="1"/>
        <v>5300</v>
      </c>
      <c r="V70" s="63" t="s">
        <v>517</v>
      </c>
    </row>
    <row r="71" spans="1:22" s="63" customFormat="1">
      <c r="A71" s="76">
        <v>214057</v>
      </c>
      <c r="B71" s="77" t="s">
        <v>461</v>
      </c>
      <c r="C71" s="63" t="s">
        <v>202</v>
      </c>
      <c r="E71" s="71">
        <v>8434</v>
      </c>
      <c r="G71" s="63" t="s">
        <v>13</v>
      </c>
      <c r="H71" s="76" t="s">
        <v>14</v>
      </c>
      <c r="K71" s="74">
        <v>40608</v>
      </c>
      <c r="L71" s="78">
        <v>40598</v>
      </c>
      <c r="M71" s="72" t="s">
        <v>170</v>
      </c>
      <c r="N71" s="72"/>
      <c r="O71" s="72" t="s">
        <v>164</v>
      </c>
      <c r="P71" s="84">
        <v>24701</v>
      </c>
      <c r="Q71" s="84">
        <v>0</v>
      </c>
      <c r="R71" s="74">
        <v>40467.06925925926</v>
      </c>
      <c r="U71" s="88">
        <f t="shared" si="1"/>
        <v>24701</v>
      </c>
      <c r="V71" s="63" t="s">
        <v>517</v>
      </c>
    </row>
    <row r="72" spans="1:22" s="63" customFormat="1">
      <c r="A72" s="76">
        <v>214057</v>
      </c>
      <c r="B72" s="77" t="s">
        <v>461</v>
      </c>
      <c r="C72" s="63" t="s">
        <v>202</v>
      </c>
      <c r="E72" s="71">
        <v>8434</v>
      </c>
      <c r="G72" s="63" t="s">
        <v>25</v>
      </c>
      <c r="H72" s="76" t="s">
        <v>26</v>
      </c>
      <c r="K72" s="74">
        <v>40639</v>
      </c>
      <c r="L72" s="78">
        <v>40604</v>
      </c>
      <c r="M72" s="72" t="s">
        <v>176</v>
      </c>
      <c r="N72" s="72"/>
      <c r="O72" s="72" t="s">
        <v>166</v>
      </c>
      <c r="P72" s="84">
        <v>47100</v>
      </c>
      <c r="Q72" s="84">
        <v>20497</v>
      </c>
      <c r="R72" s="74">
        <v>40591.084062499998</v>
      </c>
      <c r="U72" s="88">
        <f t="shared" si="1"/>
        <v>26603</v>
      </c>
      <c r="V72" s="63" t="s">
        <v>517</v>
      </c>
    </row>
    <row r="73" spans="1:22" s="63" customFormat="1">
      <c r="A73" s="76">
        <v>214057</v>
      </c>
      <c r="B73" s="77" t="s">
        <v>461</v>
      </c>
      <c r="C73" s="63" t="s">
        <v>202</v>
      </c>
      <c r="E73" s="71">
        <v>8434</v>
      </c>
      <c r="G73" s="63" t="s">
        <v>17</v>
      </c>
      <c r="H73" s="76" t="s">
        <v>18</v>
      </c>
      <c r="K73" s="74">
        <v>40669</v>
      </c>
      <c r="L73" s="78">
        <v>40627</v>
      </c>
      <c r="M73" s="72" t="s">
        <v>168</v>
      </c>
      <c r="N73" s="72"/>
      <c r="O73" s="72" t="s">
        <v>164</v>
      </c>
      <c r="P73" s="84">
        <v>6350</v>
      </c>
      <c r="Q73" s="84">
        <v>0</v>
      </c>
      <c r="R73" s="74">
        <v>40549.413831018515</v>
      </c>
      <c r="U73" s="88">
        <f t="shared" si="1"/>
        <v>6350</v>
      </c>
      <c r="V73" s="63" t="s">
        <v>517</v>
      </c>
    </row>
    <row r="74" spans="1:22" s="63" customFormat="1">
      <c r="A74" s="76">
        <v>214057</v>
      </c>
      <c r="B74" s="77" t="s">
        <v>461</v>
      </c>
      <c r="C74" s="63" t="s">
        <v>202</v>
      </c>
      <c r="E74" s="71">
        <v>8434</v>
      </c>
      <c r="G74" s="63" t="s">
        <v>27</v>
      </c>
      <c r="H74" s="76" t="s">
        <v>28</v>
      </c>
      <c r="K74" s="74">
        <v>40669</v>
      </c>
      <c r="L74" s="78">
        <v>40630</v>
      </c>
      <c r="M74" s="72" t="s">
        <v>168</v>
      </c>
      <c r="N74" s="72"/>
      <c r="O74" s="72" t="s">
        <v>164</v>
      </c>
      <c r="P74" s="84">
        <v>24752</v>
      </c>
      <c r="Q74" s="84">
        <v>0</v>
      </c>
      <c r="R74" s="74">
        <v>40499.073148148149</v>
      </c>
      <c r="U74" s="88">
        <f t="shared" si="1"/>
        <v>24752</v>
      </c>
      <c r="V74" s="63" t="s">
        <v>517</v>
      </c>
    </row>
    <row r="75" spans="1:22" s="63" customFormat="1">
      <c r="A75" s="76">
        <v>214057</v>
      </c>
      <c r="B75" s="77" t="s">
        <v>461</v>
      </c>
      <c r="C75" s="63" t="s">
        <v>202</v>
      </c>
      <c r="E75" s="71">
        <v>8434</v>
      </c>
      <c r="G75" s="63" t="s">
        <v>25</v>
      </c>
      <c r="H75" s="76" t="s">
        <v>26</v>
      </c>
      <c r="K75" s="74">
        <v>40669</v>
      </c>
      <c r="L75" s="78">
        <v>40634</v>
      </c>
      <c r="M75" s="72" t="s">
        <v>168</v>
      </c>
      <c r="N75" s="72"/>
      <c r="O75" s="72" t="s">
        <v>164</v>
      </c>
      <c r="P75" s="84">
        <v>20700</v>
      </c>
      <c r="Q75" s="84">
        <v>0</v>
      </c>
      <c r="R75" s="74">
        <v>40528.070972222224</v>
      </c>
      <c r="U75" s="88">
        <f t="shared" si="1"/>
        <v>20700</v>
      </c>
      <c r="V75" s="63" t="s">
        <v>517</v>
      </c>
    </row>
    <row r="76" spans="1:22" s="63" customFormat="1">
      <c r="A76" s="76">
        <v>214057</v>
      </c>
      <c r="B76" s="77" t="s">
        <v>461</v>
      </c>
      <c r="C76" s="63" t="s">
        <v>202</v>
      </c>
      <c r="E76" s="71">
        <v>8434</v>
      </c>
      <c r="G76" s="63" t="s">
        <v>44</v>
      </c>
      <c r="H76" s="76" t="s">
        <v>45</v>
      </c>
      <c r="K76" s="74">
        <v>40669</v>
      </c>
      <c r="L76" s="78">
        <v>40643</v>
      </c>
      <c r="M76" s="72" t="s">
        <v>168</v>
      </c>
      <c r="N76" s="72"/>
      <c r="O76" s="72" t="s">
        <v>164</v>
      </c>
      <c r="P76" s="84">
        <v>20450</v>
      </c>
      <c r="Q76" s="84">
        <v>0</v>
      </c>
      <c r="R76" s="74">
        <v>40528.07136574074</v>
      </c>
      <c r="U76" s="88">
        <f t="shared" si="1"/>
        <v>20450</v>
      </c>
      <c r="V76" s="63" t="s">
        <v>517</v>
      </c>
    </row>
    <row r="77" spans="1:22" s="63" customFormat="1">
      <c r="A77" s="76">
        <v>214057</v>
      </c>
      <c r="B77" s="77" t="s">
        <v>461</v>
      </c>
      <c r="C77" s="63" t="s">
        <v>202</v>
      </c>
      <c r="E77" s="71">
        <v>8434</v>
      </c>
      <c r="G77" s="63" t="s">
        <v>27</v>
      </c>
      <c r="H77" s="76" t="s">
        <v>28</v>
      </c>
      <c r="K77" s="74">
        <v>40700</v>
      </c>
      <c r="L77" s="78">
        <v>40661</v>
      </c>
      <c r="M77" s="72" t="s">
        <v>169</v>
      </c>
      <c r="N77" s="72"/>
      <c r="O77" s="72" t="s">
        <v>164</v>
      </c>
      <c r="P77" s="84">
        <v>24752</v>
      </c>
      <c r="Q77" s="84">
        <v>0</v>
      </c>
      <c r="R77" s="74">
        <v>40561.072488425925</v>
      </c>
      <c r="U77" s="88">
        <f t="shared" si="1"/>
        <v>24752</v>
      </c>
      <c r="V77" s="63" t="s">
        <v>517</v>
      </c>
    </row>
    <row r="78" spans="1:22" s="63" customFormat="1">
      <c r="A78" s="76">
        <v>214058</v>
      </c>
      <c r="B78" s="77" t="s">
        <v>462</v>
      </c>
      <c r="C78" s="63" t="s">
        <v>202</v>
      </c>
      <c r="E78" s="71">
        <v>8435</v>
      </c>
      <c r="G78" s="63" t="s">
        <v>13</v>
      </c>
      <c r="H78" s="76" t="s">
        <v>14</v>
      </c>
      <c r="K78" s="74">
        <v>40549</v>
      </c>
      <c r="L78" s="78">
        <v>40544</v>
      </c>
      <c r="M78" s="72" t="s">
        <v>179</v>
      </c>
      <c r="N78" s="72"/>
      <c r="O78" s="72" t="s">
        <v>166</v>
      </c>
      <c r="P78" s="84">
        <v>9752</v>
      </c>
      <c r="Q78" s="84">
        <v>6889</v>
      </c>
      <c r="R78" s="74">
        <v>40584.082511574074</v>
      </c>
      <c r="U78" s="88">
        <f t="shared" si="1"/>
        <v>2863</v>
      </c>
      <c r="V78" s="63" t="s">
        <v>517</v>
      </c>
    </row>
    <row r="79" spans="1:22" s="63" customFormat="1">
      <c r="A79" s="76">
        <v>214058</v>
      </c>
      <c r="B79" s="77" t="s">
        <v>462</v>
      </c>
      <c r="C79" s="63" t="s">
        <v>202</v>
      </c>
      <c r="E79" s="71">
        <v>8435</v>
      </c>
      <c r="G79" s="63" t="s">
        <v>13</v>
      </c>
      <c r="H79" s="76" t="s">
        <v>14</v>
      </c>
      <c r="K79" s="74">
        <v>40608</v>
      </c>
      <c r="L79" s="78">
        <v>40603</v>
      </c>
      <c r="M79" s="72" t="s">
        <v>170</v>
      </c>
      <c r="N79" s="72"/>
      <c r="O79" s="72" t="s">
        <v>164</v>
      </c>
      <c r="P79" s="84">
        <v>9752</v>
      </c>
      <c r="Q79" s="84">
        <v>0</v>
      </c>
      <c r="R79" s="74">
        <v>40499.073587962965</v>
      </c>
      <c r="U79" s="88">
        <f t="shared" si="1"/>
        <v>9752</v>
      </c>
      <c r="V79" s="63" t="s">
        <v>517</v>
      </c>
    </row>
    <row r="80" spans="1:22" s="63" customFormat="1">
      <c r="A80" s="76">
        <v>214082</v>
      </c>
      <c r="B80" s="77" t="s">
        <v>463</v>
      </c>
      <c r="C80" s="63" t="s">
        <v>200</v>
      </c>
      <c r="E80" s="71">
        <v>7226</v>
      </c>
      <c r="G80" s="63" t="s">
        <v>19</v>
      </c>
      <c r="H80" s="76" t="s">
        <v>20</v>
      </c>
      <c r="K80" s="74">
        <v>40603</v>
      </c>
      <c r="L80" s="78">
        <v>40570</v>
      </c>
      <c r="M80" s="72" t="s">
        <v>174</v>
      </c>
      <c r="N80" s="72"/>
      <c r="O80" s="72" t="s">
        <v>164</v>
      </c>
      <c r="P80" s="84">
        <v>1650</v>
      </c>
      <c r="Q80" s="84">
        <v>0</v>
      </c>
      <c r="R80" s="74">
        <v>40451.476400462961</v>
      </c>
      <c r="U80" s="88">
        <f t="shared" si="1"/>
        <v>1650</v>
      </c>
      <c r="V80" s="63" t="s">
        <v>521</v>
      </c>
    </row>
    <row r="81" spans="1:22" s="63" customFormat="1">
      <c r="A81" s="76">
        <v>214082</v>
      </c>
      <c r="B81" s="77" t="s">
        <v>463</v>
      </c>
      <c r="C81" s="63" t="s">
        <v>200</v>
      </c>
      <c r="E81" s="71">
        <v>7226</v>
      </c>
      <c r="G81" s="63" t="s">
        <v>13</v>
      </c>
      <c r="H81" s="76" t="s">
        <v>14</v>
      </c>
      <c r="K81" s="74">
        <v>40580</v>
      </c>
      <c r="L81" s="78">
        <v>40570</v>
      </c>
      <c r="M81" s="72" t="s">
        <v>167</v>
      </c>
      <c r="N81" s="72"/>
      <c r="O81" s="72" t="s">
        <v>166</v>
      </c>
      <c r="P81" s="84">
        <v>10000</v>
      </c>
      <c r="Q81" s="84">
        <v>8264</v>
      </c>
      <c r="R81" s="74">
        <v>40582.080972222226</v>
      </c>
      <c r="U81" s="88">
        <f t="shared" si="1"/>
        <v>1736</v>
      </c>
      <c r="V81" s="63" t="s">
        <v>521</v>
      </c>
    </row>
    <row r="82" spans="1:22" s="63" customFormat="1">
      <c r="A82" s="76">
        <v>214082</v>
      </c>
      <c r="B82" s="77" t="s">
        <v>463</v>
      </c>
      <c r="C82" s="63" t="s">
        <v>200</v>
      </c>
      <c r="E82" s="71">
        <v>7226</v>
      </c>
      <c r="G82" s="63" t="s">
        <v>19</v>
      </c>
      <c r="H82" s="76" t="s">
        <v>20</v>
      </c>
      <c r="K82" s="74">
        <v>40678</v>
      </c>
      <c r="L82" s="78">
        <v>40645</v>
      </c>
      <c r="M82" s="72" t="s">
        <v>201</v>
      </c>
      <c r="N82" s="72"/>
      <c r="O82" s="72" t="s">
        <v>164</v>
      </c>
      <c r="P82" s="84">
        <v>1650</v>
      </c>
      <c r="Q82" s="84">
        <v>0</v>
      </c>
      <c r="R82" s="74">
        <v>40519.361550925925</v>
      </c>
      <c r="U82" s="88">
        <f t="shared" si="1"/>
        <v>1650</v>
      </c>
      <c r="V82" s="63" t="s">
        <v>521</v>
      </c>
    </row>
    <row r="83" spans="1:22" s="63" customFormat="1">
      <c r="A83" s="76">
        <v>214104</v>
      </c>
      <c r="B83" s="77" t="s">
        <v>464</v>
      </c>
      <c r="C83" s="63" t="s">
        <v>193</v>
      </c>
      <c r="E83" s="71">
        <v>909</v>
      </c>
      <c r="G83" s="63" t="s">
        <v>29</v>
      </c>
      <c r="H83" s="76" t="s">
        <v>30</v>
      </c>
      <c r="K83" s="74">
        <v>40552</v>
      </c>
      <c r="L83" s="78">
        <v>40551</v>
      </c>
      <c r="M83" s="72" t="s">
        <v>194</v>
      </c>
      <c r="N83" s="72"/>
      <c r="O83" s="72" t="s">
        <v>164</v>
      </c>
      <c r="P83" s="84">
        <v>468</v>
      </c>
      <c r="Q83" s="84">
        <v>0</v>
      </c>
      <c r="R83" s="74">
        <v>40562.43378472222</v>
      </c>
      <c r="U83" s="88">
        <f t="shared" si="1"/>
        <v>468</v>
      </c>
      <c r="V83" s="63" t="s">
        <v>519</v>
      </c>
    </row>
    <row r="84" spans="1:22" s="63" customFormat="1">
      <c r="A84" s="76">
        <v>214104</v>
      </c>
      <c r="B84" s="77" t="s">
        <v>464</v>
      </c>
      <c r="C84" s="63" t="s">
        <v>193</v>
      </c>
      <c r="E84" s="71">
        <v>909</v>
      </c>
      <c r="G84" s="63" t="s">
        <v>29</v>
      </c>
      <c r="H84" s="76" t="s">
        <v>30</v>
      </c>
      <c r="K84" s="74">
        <v>40602</v>
      </c>
      <c r="L84" s="78">
        <v>40601</v>
      </c>
      <c r="M84" s="72" t="s">
        <v>195</v>
      </c>
      <c r="N84" s="72"/>
      <c r="O84" s="72" t="s">
        <v>164</v>
      </c>
      <c r="P84" s="84">
        <v>251</v>
      </c>
      <c r="Q84" s="84">
        <v>0</v>
      </c>
      <c r="R84" s="74">
        <v>40562.433125000003</v>
      </c>
      <c r="U84" s="88">
        <f t="shared" si="1"/>
        <v>251</v>
      </c>
      <c r="V84" s="63" t="s">
        <v>519</v>
      </c>
    </row>
    <row r="85" spans="1:22" s="63" customFormat="1">
      <c r="A85" s="76">
        <v>214104</v>
      </c>
      <c r="B85" s="77" t="s">
        <v>464</v>
      </c>
      <c r="C85" s="63" t="s">
        <v>193</v>
      </c>
      <c r="E85" s="71">
        <v>909</v>
      </c>
      <c r="G85" s="63" t="s">
        <v>29</v>
      </c>
      <c r="H85" s="76" t="s">
        <v>30</v>
      </c>
      <c r="K85" s="74">
        <v>40604</v>
      </c>
      <c r="L85" s="78">
        <v>40603</v>
      </c>
      <c r="M85" s="72" t="s">
        <v>196</v>
      </c>
      <c r="N85" s="72"/>
      <c r="O85" s="72" t="s">
        <v>164</v>
      </c>
      <c r="P85" s="84">
        <v>156</v>
      </c>
      <c r="Q85" s="84">
        <v>0</v>
      </c>
      <c r="R85" s="74">
        <v>40562.433506944442</v>
      </c>
      <c r="U85" s="88">
        <f t="shared" si="1"/>
        <v>156</v>
      </c>
      <c r="V85" s="63" t="s">
        <v>519</v>
      </c>
    </row>
    <row r="86" spans="1:22" s="63" customFormat="1">
      <c r="A86" s="76">
        <v>222428</v>
      </c>
      <c r="B86" s="77" t="s">
        <v>465</v>
      </c>
      <c r="C86" s="63" t="s">
        <v>187</v>
      </c>
      <c r="E86" s="71">
        <v>13</v>
      </c>
      <c r="G86" s="63" t="s">
        <v>7</v>
      </c>
      <c r="H86" s="76" t="s">
        <v>8</v>
      </c>
      <c r="K86" s="74">
        <v>40549</v>
      </c>
      <c r="L86" s="78">
        <v>40522</v>
      </c>
      <c r="M86" s="72" t="s">
        <v>179</v>
      </c>
      <c r="N86" s="72"/>
      <c r="O86" s="72" t="s">
        <v>166</v>
      </c>
      <c r="P86" s="84">
        <v>59350</v>
      </c>
      <c r="Q86" s="84">
        <v>42720</v>
      </c>
      <c r="R86" s="74">
        <v>40571.079548611109</v>
      </c>
      <c r="U86" s="88">
        <f t="shared" si="1"/>
        <v>16630</v>
      </c>
      <c r="V86" s="63" t="s">
        <v>520</v>
      </c>
    </row>
    <row r="87" spans="1:22" s="63" customFormat="1">
      <c r="A87" s="76">
        <v>222428</v>
      </c>
      <c r="B87" s="77" t="s">
        <v>465</v>
      </c>
      <c r="C87" s="63" t="s">
        <v>187</v>
      </c>
      <c r="E87" s="71">
        <v>13</v>
      </c>
      <c r="G87" s="63" t="s">
        <v>7</v>
      </c>
      <c r="H87" s="76" t="s">
        <v>8</v>
      </c>
      <c r="K87" s="74">
        <v>40608</v>
      </c>
      <c r="L87" s="78">
        <v>40581</v>
      </c>
      <c r="M87" s="72" t="s">
        <v>170</v>
      </c>
      <c r="N87" s="72"/>
      <c r="O87" s="72" t="s">
        <v>164</v>
      </c>
      <c r="P87" s="84">
        <v>10960</v>
      </c>
      <c r="Q87" s="84">
        <v>0</v>
      </c>
      <c r="R87" s="74">
        <v>40467.069976851853</v>
      </c>
      <c r="U87" s="88">
        <f t="shared" si="1"/>
        <v>10960</v>
      </c>
      <c r="V87" s="63" t="s">
        <v>520</v>
      </c>
    </row>
    <row r="88" spans="1:22" s="63" customFormat="1">
      <c r="A88" s="76">
        <v>222428</v>
      </c>
      <c r="B88" s="77" t="s">
        <v>465</v>
      </c>
      <c r="C88" s="63" t="s">
        <v>187</v>
      </c>
      <c r="E88" s="71">
        <v>13</v>
      </c>
      <c r="G88" s="63" t="s">
        <v>21</v>
      </c>
      <c r="H88" s="76" t="s">
        <v>22</v>
      </c>
      <c r="K88" s="74">
        <v>40617</v>
      </c>
      <c r="L88" s="78">
        <v>40585</v>
      </c>
      <c r="M88" s="72" t="s">
        <v>188</v>
      </c>
      <c r="N88" s="72"/>
      <c r="O88" s="72" t="s">
        <v>164</v>
      </c>
      <c r="P88" s="84">
        <v>1000</v>
      </c>
      <c r="Q88" s="84">
        <v>0</v>
      </c>
      <c r="R88" s="74">
        <v>40560.526828703703</v>
      </c>
      <c r="U88" s="88">
        <f t="shared" si="1"/>
        <v>1000</v>
      </c>
      <c r="V88" s="63" t="s">
        <v>520</v>
      </c>
    </row>
    <row r="89" spans="1:22" s="63" customFormat="1">
      <c r="A89" s="76">
        <v>222428</v>
      </c>
      <c r="B89" s="77" t="s">
        <v>465</v>
      </c>
      <c r="C89" s="63" t="s">
        <v>187</v>
      </c>
      <c r="E89" s="71">
        <v>13</v>
      </c>
      <c r="G89" s="63" t="s">
        <v>17</v>
      </c>
      <c r="H89" s="76" t="s">
        <v>18</v>
      </c>
      <c r="K89" s="74">
        <v>40639</v>
      </c>
      <c r="L89" s="78">
        <v>40597</v>
      </c>
      <c r="M89" s="72" t="s">
        <v>176</v>
      </c>
      <c r="N89" s="72"/>
      <c r="O89" s="72" t="s">
        <v>164</v>
      </c>
      <c r="P89" s="84">
        <v>5300</v>
      </c>
      <c r="Q89" s="84">
        <v>0</v>
      </c>
      <c r="R89" s="74">
        <v>40471.457800925928</v>
      </c>
      <c r="U89" s="88">
        <f t="shared" si="1"/>
        <v>5300</v>
      </c>
      <c r="V89" s="63" t="s">
        <v>520</v>
      </c>
    </row>
    <row r="90" spans="1:22" s="63" customFormat="1">
      <c r="A90" s="76">
        <v>222428</v>
      </c>
      <c r="B90" s="77" t="s">
        <v>465</v>
      </c>
      <c r="C90" s="63" t="s">
        <v>187</v>
      </c>
      <c r="E90" s="71">
        <v>13</v>
      </c>
      <c r="G90" s="63" t="s">
        <v>21</v>
      </c>
      <c r="H90" s="76" t="s">
        <v>22</v>
      </c>
      <c r="K90" s="74">
        <v>40635</v>
      </c>
      <c r="L90" s="78">
        <v>40603</v>
      </c>
      <c r="M90" s="72" t="s">
        <v>183</v>
      </c>
      <c r="N90" s="72"/>
      <c r="O90" s="72" t="s">
        <v>164</v>
      </c>
      <c r="P90" s="84">
        <v>2000</v>
      </c>
      <c r="Q90" s="84">
        <v>0</v>
      </c>
      <c r="R90" s="74">
        <v>40560.526689814818</v>
      </c>
      <c r="U90" s="88">
        <f t="shared" si="1"/>
        <v>2000</v>
      </c>
      <c r="V90" s="63" t="s">
        <v>520</v>
      </c>
    </row>
    <row r="91" spans="1:22" s="63" customFormat="1">
      <c r="A91" s="76">
        <v>222428</v>
      </c>
      <c r="B91" s="77" t="s">
        <v>465</v>
      </c>
      <c r="C91" s="63" t="s">
        <v>187</v>
      </c>
      <c r="E91" s="71">
        <v>13</v>
      </c>
      <c r="G91" s="63" t="s">
        <v>25</v>
      </c>
      <c r="H91" s="76" t="s">
        <v>26</v>
      </c>
      <c r="K91" s="74">
        <v>40639</v>
      </c>
      <c r="L91" s="78">
        <v>40604</v>
      </c>
      <c r="M91" s="72" t="s">
        <v>176</v>
      </c>
      <c r="N91" s="72"/>
      <c r="O91" s="72" t="s">
        <v>164</v>
      </c>
      <c r="P91" s="84">
        <v>39780</v>
      </c>
      <c r="Q91" s="84">
        <v>0</v>
      </c>
      <c r="R91" s="74">
        <v>40499.074062500003</v>
      </c>
      <c r="U91" s="88">
        <f t="shared" si="1"/>
        <v>39780</v>
      </c>
      <c r="V91" s="63" t="s">
        <v>520</v>
      </c>
    </row>
    <row r="92" spans="1:22" s="63" customFormat="1">
      <c r="A92" s="76">
        <v>222428</v>
      </c>
      <c r="B92" s="77" t="s">
        <v>465</v>
      </c>
      <c r="C92" s="63" t="s">
        <v>187</v>
      </c>
      <c r="E92" s="71">
        <v>13</v>
      </c>
      <c r="G92" s="63" t="s">
        <v>15</v>
      </c>
      <c r="H92" s="76" t="s">
        <v>16</v>
      </c>
      <c r="K92" s="74">
        <v>40639</v>
      </c>
      <c r="L92" s="78">
        <v>40616</v>
      </c>
      <c r="M92" s="72" t="s">
        <v>176</v>
      </c>
      <c r="N92" s="72"/>
      <c r="O92" s="72" t="s">
        <v>164</v>
      </c>
      <c r="P92" s="84">
        <v>32400</v>
      </c>
      <c r="Q92" s="84">
        <v>0</v>
      </c>
      <c r="R92" s="74">
        <v>40492.444976851853</v>
      </c>
      <c r="U92" s="88">
        <f t="shared" si="1"/>
        <v>32400</v>
      </c>
      <c r="V92" s="63" t="s">
        <v>520</v>
      </c>
    </row>
    <row r="93" spans="1:22" s="63" customFormat="1">
      <c r="A93" s="76">
        <v>222428</v>
      </c>
      <c r="B93" s="77" t="s">
        <v>465</v>
      </c>
      <c r="C93" s="63" t="s">
        <v>187</v>
      </c>
      <c r="E93" s="71">
        <v>13</v>
      </c>
      <c r="G93" s="63" t="s">
        <v>31</v>
      </c>
      <c r="H93" s="76" t="s">
        <v>32</v>
      </c>
      <c r="K93" s="74">
        <v>40669</v>
      </c>
      <c r="L93" s="78">
        <v>40619</v>
      </c>
      <c r="M93" s="72" t="s">
        <v>169</v>
      </c>
      <c r="N93" s="72"/>
      <c r="O93" s="72" t="s">
        <v>164</v>
      </c>
      <c r="P93" s="84">
        <v>6413</v>
      </c>
      <c r="Q93" s="84">
        <v>0</v>
      </c>
      <c r="R93" s="74">
        <v>40583.513645833336</v>
      </c>
      <c r="U93" s="88">
        <f t="shared" si="1"/>
        <v>6413</v>
      </c>
      <c r="V93" s="63" t="s">
        <v>520</v>
      </c>
    </row>
    <row r="94" spans="1:22" s="63" customFormat="1">
      <c r="A94" s="76">
        <v>222428</v>
      </c>
      <c r="B94" s="77" t="s">
        <v>465</v>
      </c>
      <c r="C94" s="63" t="s">
        <v>187</v>
      </c>
      <c r="E94" s="71">
        <v>13</v>
      </c>
      <c r="G94" s="63" t="s">
        <v>13</v>
      </c>
      <c r="H94" s="76" t="s">
        <v>14</v>
      </c>
      <c r="K94" s="74">
        <v>40639</v>
      </c>
      <c r="L94" s="78">
        <v>40629</v>
      </c>
      <c r="M94" s="72" t="s">
        <v>176</v>
      </c>
      <c r="N94" s="72"/>
      <c r="O94" s="72" t="s">
        <v>164</v>
      </c>
      <c r="P94" s="84">
        <v>6000</v>
      </c>
      <c r="Q94" s="84">
        <v>0</v>
      </c>
      <c r="R94" s="74">
        <v>40528.070555555554</v>
      </c>
      <c r="U94" s="88">
        <f t="shared" si="1"/>
        <v>6000</v>
      </c>
      <c r="V94" s="63" t="s">
        <v>520</v>
      </c>
    </row>
    <row r="95" spans="1:22" s="63" customFormat="1">
      <c r="A95" s="76">
        <v>222428</v>
      </c>
      <c r="B95" s="77" t="s">
        <v>465</v>
      </c>
      <c r="C95" s="63" t="s">
        <v>187</v>
      </c>
      <c r="E95" s="71">
        <v>13</v>
      </c>
      <c r="G95" s="63" t="s">
        <v>21</v>
      </c>
      <c r="H95" s="76" t="s">
        <v>22</v>
      </c>
      <c r="K95" s="74">
        <v>40665</v>
      </c>
      <c r="L95" s="78">
        <v>40633</v>
      </c>
      <c r="M95" s="72" t="s">
        <v>189</v>
      </c>
      <c r="N95" s="72"/>
      <c r="O95" s="72" t="s">
        <v>164</v>
      </c>
      <c r="P95" s="84">
        <v>3000</v>
      </c>
      <c r="Q95" s="84">
        <v>0</v>
      </c>
      <c r="R95" s="74">
        <v>40553.475856481484</v>
      </c>
      <c r="U95" s="88">
        <f t="shared" si="1"/>
        <v>3000</v>
      </c>
      <c r="V95" s="63" t="s">
        <v>520</v>
      </c>
    </row>
    <row r="96" spans="1:22" s="63" customFormat="1">
      <c r="A96" s="76">
        <v>222428</v>
      </c>
      <c r="B96" s="77" t="s">
        <v>465</v>
      </c>
      <c r="C96" s="63" t="s">
        <v>187</v>
      </c>
      <c r="E96" s="71">
        <v>13</v>
      </c>
      <c r="G96" s="63" t="s">
        <v>13</v>
      </c>
      <c r="H96" s="76" t="s">
        <v>14</v>
      </c>
      <c r="K96" s="74">
        <v>40669</v>
      </c>
      <c r="L96" s="78">
        <v>40659</v>
      </c>
      <c r="M96" s="72" t="s">
        <v>168</v>
      </c>
      <c r="N96" s="72"/>
      <c r="O96" s="72" t="s">
        <v>164</v>
      </c>
      <c r="P96" s="84">
        <v>6000</v>
      </c>
      <c r="Q96" s="84">
        <v>0</v>
      </c>
      <c r="R96" s="74">
        <v>40563.073773148149</v>
      </c>
      <c r="U96" s="88">
        <f t="shared" si="1"/>
        <v>6000</v>
      </c>
      <c r="V96" s="63" t="s">
        <v>520</v>
      </c>
    </row>
    <row r="97" spans="1:22" s="63" customFormat="1">
      <c r="A97" s="76">
        <v>225637</v>
      </c>
      <c r="B97" s="77" t="s">
        <v>466</v>
      </c>
      <c r="C97" s="63" t="s">
        <v>187</v>
      </c>
      <c r="E97" s="71">
        <v>13</v>
      </c>
      <c r="G97" s="63" t="s">
        <v>13</v>
      </c>
      <c r="H97" s="76" t="s">
        <v>14</v>
      </c>
      <c r="K97" s="74">
        <v>40569</v>
      </c>
      <c r="L97" s="78">
        <v>40559</v>
      </c>
      <c r="M97" s="72" t="s">
        <v>179</v>
      </c>
      <c r="N97" s="72"/>
      <c r="O97" s="72" t="s">
        <v>164</v>
      </c>
      <c r="P97" s="84">
        <v>15000</v>
      </c>
      <c r="Q97" s="84">
        <v>0</v>
      </c>
      <c r="R97" s="74">
        <v>40462.51457175926</v>
      </c>
      <c r="U97" s="88">
        <f t="shared" si="1"/>
        <v>15000</v>
      </c>
      <c r="V97" s="63" t="s">
        <v>520</v>
      </c>
    </row>
    <row r="98" spans="1:22" s="63" customFormat="1">
      <c r="A98" s="76">
        <v>225637</v>
      </c>
      <c r="B98" s="77" t="s">
        <v>466</v>
      </c>
      <c r="C98" s="63" t="s">
        <v>187</v>
      </c>
      <c r="E98" s="71">
        <v>13</v>
      </c>
      <c r="G98" s="63" t="s">
        <v>13</v>
      </c>
      <c r="H98" s="76" t="s">
        <v>14</v>
      </c>
      <c r="K98" s="74">
        <v>40608</v>
      </c>
      <c r="L98" s="78">
        <v>40598</v>
      </c>
      <c r="M98" s="72" t="s">
        <v>170</v>
      </c>
      <c r="N98" s="72"/>
      <c r="O98" s="72" t="s">
        <v>164</v>
      </c>
      <c r="P98" s="84">
        <v>15000</v>
      </c>
      <c r="Q98" s="84">
        <v>0</v>
      </c>
      <c r="R98" s="74">
        <v>40499.073587962965</v>
      </c>
      <c r="U98" s="88">
        <f t="shared" si="1"/>
        <v>15000</v>
      </c>
      <c r="V98" s="63" t="s">
        <v>520</v>
      </c>
    </row>
    <row r="99" spans="1:22" s="63" customFormat="1">
      <c r="A99" s="76">
        <v>225637</v>
      </c>
      <c r="B99" s="77" t="s">
        <v>466</v>
      </c>
      <c r="C99" s="63" t="s">
        <v>187</v>
      </c>
      <c r="E99" s="71">
        <v>13</v>
      </c>
      <c r="G99" s="63" t="s">
        <v>13</v>
      </c>
      <c r="H99" s="76" t="s">
        <v>14</v>
      </c>
      <c r="K99" s="74">
        <v>40669</v>
      </c>
      <c r="L99" s="78">
        <v>40659</v>
      </c>
      <c r="M99" s="72" t="s">
        <v>168</v>
      </c>
      <c r="N99" s="72"/>
      <c r="O99" s="72" t="s">
        <v>164</v>
      </c>
      <c r="P99" s="84">
        <v>15000</v>
      </c>
      <c r="Q99" s="84">
        <v>0</v>
      </c>
      <c r="R99" s="74">
        <v>40499.073587962965</v>
      </c>
      <c r="U99" s="88">
        <f t="shared" si="1"/>
        <v>15000</v>
      </c>
      <c r="V99" s="63" t="s">
        <v>520</v>
      </c>
    </row>
    <row r="100" spans="1:22" s="63" customFormat="1">
      <c r="A100" s="76">
        <v>187420</v>
      </c>
      <c r="B100" s="77" t="s">
        <v>446</v>
      </c>
      <c r="C100" s="63" t="s">
        <v>184</v>
      </c>
      <c r="E100" s="71">
        <v>4615</v>
      </c>
      <c r="G100" s="63" t="s">
        <v>1</v>
      </c>
      <c r="H100" s="76" t="s">
        <v>2</v>
      </c>
      <c r="K100" s="74">
        <v>40490</v>
      </c>
      <c r="L100" s="78">
        <v>40490</v>
      </c>
      <c r="M100" s="72" t="s">
        <v>185</v>
      </c>
      <c r="N100" s="72"/>
      <c r="O100" s="72" t="s">
        <v>166</v>
      </c>
      <c r="P100" s="84">
        <v>2000</v>
      </c>
      <c r="Q100" s="84">
        <v>1718</v>
      </c>
      <c r="R100" s="74">
        <v>40558.080613425926</v>
      </c>
      <c r="U100" s="88">
        <f t="shared" si="1"/>
        <v>282</v>
      </c>
      <c r="V100" s="63" t="s">
        <v>519</v>
      </c>
    </row>
  </sheetData>
  <phoneticPr fontId="2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T100"/>
  <sheetViews>
    <sheetView workbookViewId="0">
      <selection activeCell="E11" sqref="E11"/>
    </sheetView>
  </sheetViews>
  <sheetFormatPr baseColWidth="10" defaultColWidth="6.85546875" defaultRowHeight="12.75"/>
  <cols>
    <col min="1" max="1" width="7" style="75" bestFit="1" customWidth="1"/>
    <col min="2" max="2" width="11.42578125" style="75" bestFit="1" customWidth="1"/>
    <col min="3" max="3" width="12" style="75" bestFit="1" customWidth="1"/>
    <col min="4" max="4" width="6.5703125" style="75" bestFit="1" customWidth="1"/>
    <col min="5" max="5" width="9.7109375" style="153" bestFit="1" customWidth="1"/>
    <col min="6" max="6" width="4.85546875" style="75" bestFit="1" customWidth="1"/>
    <col min="7" max="7" width="12.85546875" style="75" bestFit="1" customWidth="1"/>
    <col min="8" max="8" width="28.5703125" style="75" bestFit="1" customWidth="1"/>
    <col min="9" max="9" width="15" style="75" bestFit="1" customWidth="1"/>
    <col min="10" max="10" width="10.42578125" style="153" bestFit="1" customWidth="1"/>
    <col min="11" max="11" width="12.5703125" style="153" bestFit="1" customWidth="1"/>
    <col min="12" max="12" width="15.5703125" style="153" bestFit="1" customWidth="1"/>
    <col min="13" max="13" width="6.5703125" style="153" bestFit="1" customWidth="1"/>
    <col min="14" max="14" width="4.5703125" style="153" bestFit="1" customWidth="1"/>
    <col min="15" max="15" width="8.5703125" style="153" bestFit="1" customWidth="1"/>
    <col min="16" max="16" width="9" style="153" bestFit="1" customWidth="1"/>
    <col min="17" max="17" width="10.42578125" style="153" bestFit="1" customWidth="1"/>
    <col min="18" max="18" width="10.140625" style="153" bestFit="1" customWidth="1"/>
    <col min="19" max="19" width="11.28515625" style="153" bestFit="1" customWidth="1"/>
    <col min="20" max="20" width="8.140625" style="153" bestFit="1" customWidth="1"/>
    <col min="21" max="21" width="18.28515625" style="153" bestFit="1" customWidth="1"/>
    <col min="22" max="22" width="10.7109375" style="153" bestFit="1" customWidth="1"/>
    <col min="23" max="46" width="7.140625" style="153" customWidth="1"/>
    <col min="47" max="16384" width="6.85546875" style="75"/>
  </cols>
  <sheetData>
    <row r="1" spans="1:46" s="63" customFormat="1">
      <c r="A1" s="119" t="s">
        <v>145</v>
      </c>
      <c r="B1" s="119" t="s">
        <v>146</v>
      </c>
      <c r="C1" s="63" t="s">
        <v>147</v>
      </c>
      <c r="D1" s="63" t="s">
        <v>148</v>
      </c>
      <c r="E1" s="72" t="s">
        <v>149</v>
      </c>
      <c r="F1" s="63" t="s">
        <v>150</v>
      </c>
      <c r="G1" s="63" t="s">
        <v>362</v>
      </c>
      <c r="H1" s="63" t="s">
        <v>363</v>
      </c>
      <c r="I1" s="63" t="s">
        <v>364</v>
      </c>
      <c r="J1" s="72" t="s">
        <v>152</v>
      </c>
      <c r="K1" s="72" t="s">
        <v>365</v>
      </c>
      <c r="L1" s="72" t="s">
        <v>366</v>
      </c>
      <c r="M1" s="72" t="s">
        <v>367</v>
      </c>
      <c r="N1" s="72" t="s">
        <v>217</v>
      </c>
      <c r="O1" s="120" t="s">
        <v>368</v>
      </c>
      <c r="P1" s="72" t="s">
        <v>369</v>
      </c>
      <c r="Q1" s="72" t="s">
        <v>370</v>
      </c>
      <c r="R1" s="72" t="s">
        <v>371</v>
      </c>
      <c r="S1" s="72" t="s">
        <v>372</v>
      </c>
      <c r="T1" s="72" t="s">
        <v>373</v>
      </c>
      <c r="U1" s="72" t="s">
        <v>374</v>
      </c>
      <c r="V1" s="72" t="s">
        <v>375</v>
      </c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</row>
    <row r="2" spans="1:46" s="63" customFormat="1">
      <c r="A2" s="119">
        <v>213366</v>
      </c>
      <c r="B2" s="120" t="s">
        <v>437</v>
      </c>
      <c r="C2" s="63" t="s">
        <v>171</v>
      </c>
      <c r="E2" s="73">
        <v>6399</v>
      </c>
      <c r="G2" s="63" t="s">
        <v>385</v>
      </c>
      <c r="H2" s="163" t="s">
        <v>386</v>
      </c>
      <c r="J2" s="72"/>
      <c r="K2" s="72" t="s">
        <v>376</v>
      </c>
      <c r="L2" s="72"/>
      <c r="M2" s="72" t="s">
        <v>377</v>
      </c>
      <c r="N2" s="72" t="s">
        <v>220</v>
      </c>
      <c r="O2" s="121">
        <v>14395</v>
      </c>
      <c r="P2" s="79">
        <v>13395</v>
      </c>
      <c r="Q2" s="79">
        <v>1000</v>
      </c>
      <c r="R2" s="79">
        <v>0</v>
      </c>
      <c r="S2" s="79">
        <v>0</v>
      </c>
      <c r="T2" s="72"/>
      <c r="U2" s="72"/>
      <c r="V2" s="80">
        <v>40593.080289351848</v>
      </c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</row>
    <row r="3" spans="1:46" s="63" customFormat="1">
      <c r="A3" s="119">
        <v>213366</v>
      </c>
      <c r="B3" s="120" t="s">
        <v>437</v>
      </c>
      <c r="C3" s="63" t="s">
        <v>171</v>
      </c>
      <c r="E3" s="73">
        <v>6399</v>
      </c>
      <c r="G3" s="63" t="s">
        <v>394</v>
      </c>
      <c r="H3" s="63" t="s">
        <v>395</v>
      </c>
      <c r="J3" s="72"/>
      <c r="K3" s="72" t="s">
        <v>376</v>
      </c>
      <c r="L3" s="72"/>
      <c r="M3" s="72" t="s">
        <v>377</v>
      </c>
      <c r="N3" s="72" t="s">
        <v>220</v>
      </c>
      <c r="O3" s="121">
        <v>0</v>
      </c>
      <c r="P3" s="79">
        <v>0</v>
      </c>
      <c r="Q3" s="79">
        <v>0</v>
      </c>
      <c r="R3" s="79">
        <v>0</v>
      </c>
      <c r="S3" s="79">
        <v>0</v>
      </c>
      <c r="T3" s="72"/>
      <c r="U3" s="72"/>
      <c r="V3" s="80">
        <v>40593.081863425927</v>
      </c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2"/>
      <c r="AP3" s="72"/>
      <c r="AQ3" s="72"/>
      <c r="AR3" s="72"/>
      <c r="AS3" s="72"/>
      <c r="AT3" s="72"/>
    </row>
    <row r="4" spans="1:46" s="63" customFormat="1">
      <c r="A4" s="119">
        <v>213366</v>
      </c>
      <c r="B4" s="120" t="s">
        <v>437</v>
      </c>
      <c r="C4" s="63" t="s">
        <v>171</v>
      </c>
      <c r="E4" s="73">
        <v>6399</v>
      </c>
      <c r="G4" s="63" t="s">
        <v>40</v>
      </c>
      <c r="H4" s="63" t="s">
        <v>41</v>
      </c>
      <c r="J4" s="72"/>
      <c r="K4" s="72" t="s">
        <v>376</v>
      </c>
      <c r="L4" s="79">
        <v>28</v>
      </c>
      <c r="M4" s="72" t="s">
        <v>377</v>
      </c>
      <c r="N4" s="72" t="s">
        <v>220</v>
      </c>
      <c r="O4" s="121">
        <v>0</v>
      </c>
      <c r="P4" s="79">
        <v>0</v>
      </c>
      <c r="Q4" s="79">
        <v>0</v>
      </c>
      <c r="R4" s="79">
        <v>0</v>
      </c>
      <c r="S4" s="79">
        <v>0</v>
      </c>
      <c r="T4" s="72"/>
      <c r="U4" s="72"/>
      <c r="V4" s="80">
        <v>40593.084027777775</v>
      </c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</row>
    <row r="5" spans="1:46" s="63" customFormat="1">
      <c r="A5" s="119">
        <v>187278</v>
      </c>
      <c r="B5" s="119" t="s">
        <v>444</v>
      </c>
      <c r="C5" s="63" t="s">
        <v>171</v>
      </c>
      <c r="E5" s="73">
        <v>6399</v>
      </c>
      <c r="G5" s="63" t="s">
        <v>385</v>
      </c>
      <c r="H5" s="63" t="s">
        <v>386</v>
      </c>
      <c r="J5" s="72"/>
      <c r="K5" s="72" t="s">
        <v>376</v>
      </c>
      <c r="L5" s="72"/>
      <c r="M5" s="72" t="s">
        <v>377</v>
      </c>
      <c r="N5" s="72" t="s">
        <v>220</v>
      </c>
      <c r="O5" s="121">
        <v>20026</v>
      </c>
      <c r="P5" s="79">
        <v>20026</v>
      </c>
      <c r="Q5" s="79">
        <v>0</v>
      </c>
      <c r="R5" s="79">
        <v>0</v>
      </c>
      <c r="S5" s="79">
        <v>0</v>
      </c>
      <c r="T5" s="72"/>
      <c r="U5" s="72"/>
      <c r="V5" s="80">
        <v>40593.080289351848</v>
      </c>
      <c r="W5" s="72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72"/>
      <c r="AL5" s="72"/>
      <c r="AM5" s="72"/>
      <c r="AN5" s="72"/>
      <c r="AO5" s="72"/>
      <c r="AP5" s="72"/>
      <c r="AQ5" s="72"/>
      <c r="AR5" s="72"/>
      <c r="AS5" s="72"/>
      <c r="AT5" s="72"/>
    </row>
    <row r="6" spans="1:46" s="63" customFormat="1">
      <c r="A6" s="119">
        <v>187278</v>
      </c>
      <c r="B6" s="119" t="s">
        <v>444</v>
      </c>
      <c r="C6" s="63" t="s">
        <v>171</v>
      </c>
      <c r="E6" s="73">
        <v>6399</v>
      </c>
      <c r="G6" s="63" t="s">
        <v>394</v>
      </c>
      <c r="H6" s="63" t="s">
        <v>395</v>
      </c>
      <c r="J6" s="72"/>
      <c r="K6" s="72" t="s">
        <v>376</v>
      </c>
      <c r="L6" s="72"/>
      <c r="M6" s="72" t="s">
        <v>377</v>
      </c>
      <c r="N6" s="72" t="s">
        <v>220</v>
      </c>
      <c r="O6" s="121">
        <v>120</v>
      </c>
      <c r="P6" s="79">
        <v>120</v>
      </c>
      <c r="Q6" s="79">
        <v>0</v>
      </c>
      <c r="R6" s="79">
        <v>0</v>
      </c>
      <c r="S6" s="79">
        <v>0</v>
      </c>
      <c r="T6" s="72"/>
      <c r="U6" s="72"/>
      <c r="V6" s="80">
        <v>40593.081863425927</v>
      </c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</row>
    <row r="7" spans="1:46" s="63" customFormat="1">
      <c r="A7" s="119">
        <v>187278</v>
      </c>
      <c r="B7" s="119" t="s">
        <v>444</v>
      </c>
      <c r="C7" s="63" t="s">
        <v>171</v>
      </c>
      <c r="E7" s="73">
        <v>6399</v>
      </c>
      <c r="G7" s="63" t="s">
        <v>56</v>
      </c>
      <c r="H7" s="63" t="s">
        <v>57</v>
      </c>
      <c r="J7" s="72"/>
      <c r="K7" s="72" t="s">
        <v>376</v>
      </c>
      <c r="L7" s="79">
        <v>21</v>
      </c>
      <c r="M7" s="72" t="s">
        <v>377</v>
      </c>
      <c r="N7" s="72" t="s">
        <v>220</v>
      </c>
      <c r="O7" s="121">
        <v>127330</v>
      </c>
      <c r="P7" s="79">
        <v>127330</v>
      </c>
      <c r="Q7" s="79">
        <v>0</v>
      </c>
      <c r="R7" s="79">
        <v>0</v>
      </c>
      <c r="S7" s="79">
        <v>5</v>
      </c>
      <c r="T7" s="72"/>
      <c r="U7" s="72"/>
      <c r="V7" s="80">
        <v>40593.083969907406</v>
      </c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</row>
    <row r="8" spans="1:46" s="63" customFormat="1">
      <c r="A8" s="119">
        <v>187278</v>
      </c>
      <c r="B8" s="119" t="s">
        <v>444</v>
      </c>
      <c r="C8" s="63" t="s">
        <v>171</v>
      </c>
      <c r="E8" s="73">
        <v>6399</v>
      </c>
      <c r="G8" s="63" t="s">
        <v>56</v>
      </c>
      <c r="H8" s="63" t="s">
        <v>57</v>
      </c>
      <c r="J8" s="72"/>
      <c r="K8" s="72" t="s">
        <v>376</v>
      </c>
      <c r="L8" s="79">
        <v>21</v>
      </c>
      <c r="M8" s="72"/>
      <c r="N8" s="72" t="s">
        <v>220</v>
      </c>
      <c r="O8" s="120"/>
      <c r="P8" s="72"/>
      <c r="Q8" s="72"/>
      <c r="R8" s="72"/>
      <c r="S8" s="72"/>
      <c r="T8" s="79">
        <v>32299</v>
      </c>
      <c r="U8" s="80">
        <v>40653</v>
      </c>
      <c r="V8" s="80">
        <v>40593</v>
      </c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</row>
    <row r="9" spans="1:46" s="63" customFormat="1">
      <c r="A9" s="119">
        <v>203957</v>
      </c>
      <c r="B9" s="119" t="s">
        <v>447</v>
      </c>
      <c r="C9" s="63" t="s">
        <v>202</v>
      </c>
      <c r="E9" s="73">
        <v>8434</v>
      </c>
      <c r="G9" s="63" t="s">
        <v>385</v>
      </c>
      <c r="H9" s="63" t="s">
        <v>386</v>
      </c>
      <c r="J9" s="72"/>
      <c r="K9" s="72" t="s">
        <v>376</v>
      </c>
      <c r="L9" s="72"/>
      <c r="M9" s="72" t="s">
        <v>377</v>
      </c>
      <c r="N9" s="72" t="s">
        <v>230</v>
      </c>
      <c r="O9" s="121">
        <v>0</v>
      </c>
      <c r="P9" s="79">
        <v>0</v>
      </c>
      <c r="Q9" s="79">
        <v>0</v>
      </c>
      <c r="R9" s="79">
        <v>0</v>
      </c>
      <c r="S9" s="79">
        <v>0</v>
      </c>
      <c r="T9" s="72"/>
      <c r="U9" s="72"/>
      <c r="V9" s="80">
        <v>40593.080289351848</v>
      </c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</row>
    <row r="10" spans="1:46" s="63" customFormat="1">
      <c r="A10" s="119">
        <v>203957</v>
      </c>
      <c r="B10" s="119" t="s">
        <v>447</v>
      </c>
      <c r="C10" s="63" t="s">
        <v>202</v>
      </c>
      <c r="E10" s="73">
        <v>8434</v>
      </c>
      <c r="G10" s="63" t="s">
        <v>37</v>
      </c>
      <c r="H10" s="63" t="s">
        <v>38</v>
      </c>
      <c r="J10" s="72"/>
      <c r="K10" s="72" t="s">
        <v>231</v>
      </c>
      <c r="L10" s="79">
        <v>24</v>
      </c>
      <c r="M10" s="72" t="s">
        <v>378</v>
      </c>
      <c r="N10" s="72" t="s">
        <v>230</v>
      </c>
      <c r="O10" s="121">
        <v>100</v>
      </c>
      <c r="P10" s="79">
        <v>0</v>
      </c>
      <c r="Q10" s="79">
        <v>0</v>
      </c>
      <c r="R10" s="79">
        <v>100</v>
      </c>
      <c r="S10" s="79">
        <v>0</v>
      </c>
      <c r="T10" s="72"/>
      <c r="U10" s="72"/>
      <c r="V10" s="80">
        <v>40589.084444444445</v>
      </c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</row>
    <row r="11" spans="1:46" s="63" customFormat="1">
      <c r="A11" s="119">
        <v>203957</v>
      </c>
      <c r="B11" s="119" t="s">
        <v>447</v>
      </c>
      <c r="C11" s="63" t="s">
        <v>202</v>
      </c>
      <c r="E11" s="73">
        <v>8434</v>
      </c>
      <c r="G11" s="63" t="s">
        <v>37</v>
      </c>
      <c r="H11" s="63" t="s">
        <v>38</v>
      </c>
      <c r="J11" s="72"/>
      <c r="K11" s="72" t="s">
        <v>376</v>
      </c>
      <c r="L11" s="79">
        <v>24</v>
      </c>
      <c r="M11" s="72" t="s">
        <v>377</v>
      </c>
      <c r="N11" s="72" t="s">
        <v>230</v>
      </c>
      <c r="O11" s="121">
        <v>0</v>
      </c>
      <c r="P11" s="79">
        <v>0</v>
      </c>
      <c r="Q11" s="79">
        <v>0</v>
      </c>
      <c r="R11" s="79">
        <v>0</v>
      </c>
      <c r="S11" s="79">
        <v>0</v>
      </c>
      <c r="T11" s="72"/>
      <c r="U11" s="72"/>
      <c r="V11" s="80">
        <v>40593.084004629629</v>
      </c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</row>
    <row r="12" spans="1:46" s="63" customFormat="1">
      <c r="A12" s="119">
        <v>298694</v>
      </c>
      <c r="B12" s="119" t="s">
        <v>467</v>
      </c>
      <c r="C12" s="63" t="s">
        <v>208</v>
      </c>
      <c r="E12" s="73">
        <v>9026</v>
      </c>
      <c r="G12" s="63" t="s">
        <v>385</v>
      </c>
      <c r="H12" s="63" t="s">
        <v>386</v>
      </c>
      <c r="J12" s="72"/>
      <c r="K12" s="72" t="s">
        <v>376</v>
      </c>
      <c r="L12" s="72"/>
      <c r="M12" s="72" t="s">
        <v>377</v>
      </c>
      <c r="N12" s="72" t="s">
        <v>220</v>
      </c>
      <c r="O12" s="121">
        <v>6000</v>
      </c>
      <c r="P12" s="79">
        <v>6000</v>
      </c>
      <c r="Q12" s="79">
        <v>0</v>
      </c>
      <c r="R12" s="79">
        <v>0</v>
      </c>
      <c r="S12" s="79">
        <v>0</v>
      </c>
      <c r="T12" s="72"/>
      <c r="U12" s="72"/>
      <c r="V12" s="80">
        <v>40593.080289351848</v>
      </c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</row>
    <row r="13" spans="1:46" s="63" customFormat="1">
      <c r="A13" s="119">
        <v>298694</v>
      </c>
      <c r="B13" s="119" t="s">
        <v>467</v>
      </c>
      <c r="C13" s="63" t="s">
        <v>208</v>
      </c>
      <c r="E13" s="73">
        <v>9026</v>
      </c>
      <c r="G13" s="63" t="s">
        <v>394</v>
      </c>
      <c r="H13" s="63" t="s">
        <v>395</v>
      </c>
      <c r="J13" s="72"/>
      <c r="K13" s="72" t="s">
        <v>376</v>
      </c>
      <c r="L13" s="72"/>
      <c r="M13" s="72" t="s">
        <v>377</v>
      </c>
      <c r="N13" s="72" t="s">
        <v>220</v>
      </c>
      <c r="O13" s="121">
        <v>0</v>
      </c>
      <c r="P13" s="79">
        <v>0</v>
      </c>
      <c r="Q13" s="79">
        <v>0</v>
      </c>
      <c r="R13" s="79">
        <v>0</v>
      </c>
      <c r="S13" s="79">
        <v>0</v>
      </c>
      <c r="T13" s="72"/>
      <c r="U13" s="72"/>
      <c r="V13" s="80">
        <v>40593.081863425927</v>
      </c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</row>
    <row r="14" spans="1:46" s="63" customFormat="1">
      <c r="A14" s="119">
        <v>299142</v>
      </c>
      <c r="B14" s="119" t="s">
        <v>468</v>
      </c>
      <c r="C14" s="63" t="s">
        <v>187</v>
      </c>
      <c r="E14" s="73">
        <v>6847</v>
      </c>
      <c r="G14" s="63" t="s">
        <v>385</v>
      </c>
      <c r="H14" s="63" t="s">
        <v>386</v>
      </c>
      <c r="J14" s="72"/>
      <c r="K14" s="72" t="s">
        <v>376</v>
      </c>
      <c r="L14" s="72"/>
      <c r="M14" s="72" t="s">
        <v>377</v>
      </c>
      <c r="N14" s="72" t="s">
        <v>220</v>
      </c>
      <c r="O14" s="121">
        <v>0</v>
      </c>
      <c r="P14" s="79">
        <v>0</v>
      </c>
      <c r="Q14" s="79">
        <v>0</v>
      </c>
      <c r="R14" s="79">
        <v>0</v>
      </c>
      <c r="S14" s="79">
        <v>0</v>
      </c>
      <c r="T14" s="72"/>
      <c r="U14" s="72"/>
      <c r="V14" s="80">
        <v>40593.080289351848</v>
      </c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</row>
    <row r="15" spans="1:46" s="63" customFormat="1">
      <c r="A15" s="119">
        <v>299142</v>
      </c>
      <c r="B15" s="119" t="s">
        <v>468</v>
      </c>
      <c r="C15" s="63" t="s">
        <v>187</v>
      </c>
      <c r="E15" s="73">
        <v>6847</v>
      </c>
      <c r="G15" s="63" t="s">
        <v>48</v>
      </c>
      <c r="H15" s="63" t="s">
        <v>49</v>
      </c>
      <c r="J15" s="72"/>
      <c r="K15" s="72" t="s">
        <v>376</v>
      </c>
      <c r="L15" s="79">
        <v>10</v>
      </c>
      <c r="M15" s="72" t="s">
        <v>377</v>
      </c>
      <c r="N15" s="72" t="s">
        <v>220</v>
      </c>
      <c r="O15" s="121">
        <v>311</v>
      </c>
      <c r="P15" s="79">
        <v>311</v>
      </c>
      <c r="Q15" s="79">
        <v>0</v>
      </c>
      <c r="R15" s="79">
        <v>0</v>
      </c>
      <c r="S15" s="79">
        <v>40</v>
      </c>
      <c r="T15" s="72"/>
      <c r="U15" s="72"/>
      <c r="V15" s="80">
        <v>40593.077916666669</v>
      </c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</row>
    <row r="16" spans="1:46" s="63" customFormat="1">
      <c r="A16" s="119">
        <v>299146</v>
      </c>
      <c r="B16" s="119" t="s">
        <v>469</v>
      </c>
      <c r="C16" s="63" t="s">
        <v>187</v>
      </c>
      <c r="E16" s="73">
        <v>6847</v>
      </c>
      <c r="G16" s="63" t="s">
        <v>385</v>
      </c>
      <c r="H16" s="63" t="s">
        <v>386</v>
      </c>
      <c r="J16" s="72"/>
      <c r="K16" s="72" t="s">
        <v>376</v>
      </c>
      <c r="L16" s="72"/>
      <c r="M16" s="72" t="s">
        <v>377</v>
      </c>
      <c r="N16" s="72" t="s">
        <v>220</v>
      </c>
      <c r="O16" s="121">
        <v>0</v>
      </c>
      <c r="P16" s="79">
        <v>0</v>
      </c>
      <c r="Q16" s="79">
        <v>0</v>
      </c>
      <c r="R16" s="79">
        <v>0</v>
      </c>
      <c r="S16" s="79">
        <v>0</v>
      </c>
      <c r="T16" s="72"/>
      <c r="U16" s="72"/>
      <c r="V16" s="80">
        <v>40593.080289351848</v>
      </c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</row>
    <row r="17" spans="1:46" s="63" customFormat="1">
      <c r="A17" s="119">
        <v>299146</v>
      </c>
      <c r="B17" s="119" t="s">
        <v>469</v>
      </c>
      <c r="C17" s="63" t="s">
        <v>187</v>
      </c>
      <c r="E17" s="73">
        <v>6847</v>
      </c>
      <c r="G17" s="63" t="s">
        <v>48</v>
      </c>
      <c r="H17" s="63" t="s">
        <v>49</v>
      </c>
      <c r="J17" s="72"/>
      <c r="K17" s="72" t="s">
        <v>376</v>
      </c>
      <c r="L17" s="79">
        <v>10</v>
      </c>
      <c r="M17" s="72" t="s">
        <v>377</v>
      </c>
      <c r="N17" s="72" t="s">
        <v>220</v>
      </c>
      <c r="O17" s="121">
        <v>2464</v>
      </c>
      <c r="P17" s="79">
        <v>2464</v>
      </c>
      <c r="Q17" s="79">
        <v>0</v>
      </c>
      <c r="R17" s="79">
        <v>0</v>
      </c>
      <c r="S17" s="79">
        <v>0</v>
      </c>
      <c r="T17" s="72"/>
      <c r="U17" s="72"/>
      <c r="V17" s="80">
        <v>40593.077916666669</v>
      </c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</row>
    <row r="18" spans="1:46" s="63" customFormat="1">
      <c r="A18" s="119">
        <v>299247</v>
      </c>
      <c r="B18" s="119" t="s">
        <v>470</v>
      </c>
      <c r="C18" s="63" t="s">
        <v>187</v>
      </c>
      <c r="E18" s="73">
        <v>6847</v>
      </c>
      <c r="G18" s="63" t="s">
        <v>385</v>
      </c>
      <c r="H18" s="63" t="s">
        <v>386</v>
      </c>
      <c r="J18" s="72"/>
      <c r="K18" s="72" t="s">
        <v>376</v>
      </c>
      <c r="L18" s="72"/>
      <c r="M18" s="72" t="s">
        <v>377</v>
      </c>
      <c r="N18" s="72" t="s">
        <v>220</v>
      </c>
      <c r="O18" s="121">
        <v>0</v>
      </c>
      <c r="P18" s="79">
        <v>0</v>
      </c>
      <c r="Q18" s="79">
        <v>0</v>
      </c>
      <c r="R18" s="79">
        <v>0</v>
      </c>
      <c r="S18" s="79">
        <v>0</v>
      </c>
      <c r="T18" s="72"/>
      <c r="U18" s="72"/>
      <c r="V18" s="80">
        <v>40593.080289351848</v>
      </c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</row>
    <row r="19" spans="1:46" s="63" customFormat="1">
      <c r="A19" s="119">
        <v>299247</v>
      </c>
      <c r="B19" s="119" t="s">
        <v>470</v>
      </c>
      <c r="C19" s="63" t="s">
        <v>187</v>
      </c>
      <c r="E19" s="73">
        <v>6847</v>
      </c>
      <c r="G19" s="63" t="s">
        <v>398</v>
      </c>
      <c r="H19" s="63" t="s">
        <v>399</v>
      </c>
      <c r="J19" s="72"/>
      <c r="K19" s="72" t="s">
        <v>376</v>
      </c>
      <c r="L19" s="79">
        <v>10</v>
      </c>
      <c r="M19" s="72" t="s">
        <v>377</v>
      </c>
      <c r="N19" s="72" t="s">
        <v>220</v>
      </c>
      <c r="O19" s="121">
        <v>78</v>
      </c>
      <c r="P19" s="79">
        <v>78</v>
      </c>
      <c r="Q19" s="79">
        <v>0</v>
      </c>
      <c r="R19" s="79">
        <v>0</v>
      </c>
      <c r="S19" s="79">
        <v>0</v>
      </c>
      <c r="T19" s="72"/>
      <c r="U19" s="72"/>
      <c r="V19" s="80">
        <v>40593.083831018521</v>
      </c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</row>
    <row r="20" spans="1:46" s="63" customFormat="1">
      <c r="A20" s="119">
        <v>299247</v>
      </c>
      <c r="B20" s="119" t="s">
        <v>470</v>
      </c>
      <c r="C20" s="63" t="s">
        <v>187</v>
      </c>
      <c r="E20" s="73">
        <v>6847</v>
      </c>
      <c r="G20" s="63" t="s">
        <v>398</v>
      </c>
      <c r="H20" s="63" t="s">
        <v>399</v>
      </c>
      <c r="J20" s="72"/>
      <c r="K20" s="72" t="s">
        <v>376</v>
      </c>
      <c r="L20" s="79">
        <v>10</v>
      </c>
      <c r="M20" s="72"/>
      <c r="N20" s="72" t="s">
        <v>220</v>
      </c>
      <c r="O20" s="120"/>
      <c r="P20" s="72"/>
      <c r="Q20" s="72"/>
      <c r="R20" s="72"/>
      <c r="S20" s="72"/>
      <c r="T20" s="79">
        <v>53</v>
      </c>
      <c r="U20" s="80">
        <v>40607</v>
      </c>
      <c r="V20" s="80">
        <v>40593</v>
      </c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</row>
    <row r="21" spans="1:46" s="63" customFormat="1">
      <c r="A21" s="119">
        <v>203958</v>
      </c>
      <c r="B21" s="119" t="s">
        <v>448</v>
      </c>
      <c r="C21" s="63" t="s">
        <v>202</v>
      </c>
      <c r="E21" s="73">
        <v>8435</v>
      </c>
      <c r="G21" s="63" t="s">
        <v>385</v>
      </c>
      <c r="H21" s="63" t="s">
        <v>386</v>
      </c>
      <c r="J21" s="72"/>
      <c r="K21" s="72" t="s">
        <v>376</v>
      </c>
      <c r="L21" s="72"/>
      <c r="M21" s="72" t="s">
        <v>377</v>
      </c>
      <c r="N21" s="72" t="s">
        <v>230</v>
      </c>
      <c r="O21" s="121">
        <v>0</v>
      </c>
      <c r="P21" s="79">
        <v>0</v>
      </c>
      <c r="Q21" s="79">
        <v>0</v>
      </c>
      <c r="R21" s="79">
        <v>0</v>
      </c>
      <c r="S21" s="79">
        <v>0</v>
      </c>
      <c r="T21" s="72"/>
      <c r="U21" s="72"/>
      <c r="V21" s="80">
        <v>40593.080289351848</v>
      </c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</row>
    <row r="22" spans="1:46" s="63" customFormat="1">
      <c r="A22" s="119">
        <v>203958</v>
      </c>
      <c r="B22" s="119" t="s">
        <v>448</v>
      </c>
      <c r="C22" s="63" t="s">
        <v>202</v>
      </c>
      <c r="E22" s="73">
        <v>8435</v>
      </c>
      <c r="G22" s="63" t="s">
        <v>37</v>
      </c>
      <c r="H22" s="63" t="s">
        <v>38</v>
      </c>
      <c r="J22" s="72"/>
      <c r="K22" s="72" t="s">
        <v>376</v>
      </c>
      <c r="L22" s="79">
        <v>24</v>
      </c>
      <c r="M22" s="72" t="s">
        <v>377</v>
      </c>
      <c r="N22" s="72" t="s">
        <v>230</v>
      </c>
      <c r="O22" s="121">
        <v>0</v>
      </c>
      <c r="P22" s="79">
        <v>0</v>
      </c>
      <c r="Q22" s="79">
        <v>0</v>
      </c>
      <c r="R22" s="79">
        <v>0</v>
      </c>
      <c r="S22" s="79">
        <v>0</v>
      </c>
      <c r="T22" s="72"/>
      <c r="U22" s="72"/>
      <c r="V22" s="80">
        <v>40593.084004629629</v>
      </c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</row>
    <row r="23" spans="1:46" s="63" customFormat="1">
      <c r="A23" s="119">
        <v>299251</v>
      </c>
      <c r="B23" s="119" t="s">
        <v>471</v>
      </c>
      <c r="C23" s="63" t="s">
        <v>187</v>
      </c>
      <c r="E23" s="73">
        <v>6847</v>
      </c>
      <c r="G23" s="63" t="s">
        <v>11</v>
      </c>
      <c r="H23" s="63" t="s">
        <v>12</v>
      </c>
      <c r="J23" s="72"/>
      <c r="K23" s="72" t="s">
        <v>376</v>
      </c>
      <c r="L23" s="79">
        <v>10</v>
      </c>
      <c r="M23" s="72" t="s">
        <v>377</v>
      </c>
      <c r="N23" s="72" t="s">
        <v>220</v>
      </c>
      <c r="O23" s="121">
        <v>0</v>
      </c>
      <c r="P23" s="79">
        <v>0</v>
      </c>
      <c r="Q23" s="79">
        <v>0</v>
      </c>
      <c r="R23" s="79">
        <v>0</v>
      </c>
      <c r="S23" s="79">
        <v>0</v>
      </c>
      <c r="T23" s="72"/>
      <c r="U23" s="72"/>
      <c r="V23" s="80">
        <v>40593.078043981484</v>
      </c>
      <c r="W23" s="72"/>
      <c r="X23" s="72"/>
      <c r="Y23" s="72"/>
      <c r="Z23" s="72"/>
      <c r="AA23" s="72"/>
      <c r="AB23" s="72"/>
      <c r="AC23" s="72"/>
      <c r="AD23" s="72"/>
      <c r="AE23" s="72"/>
      <c r="AF23" s="72"/>
      <c r="AG23" s="72"/>
      <c r="AH23" s="72"/>
      <c r="AI23" s="72"/>
      <c r="AJ23" s="72"/>
      <c r="AK23" s="72"/>
      <c r="AL23" s="72"/>
      <c r="AM23" s="72"/>
      <c r="AN23" s="72"/>
      <c r="AO23" s="72"/>
      <c r="AP23" s="72"/>
      <c r="AQ23" s="72"/>
      <c r="AR23" s="72"/>
      <c r="AS23" s="72"/>
      <c r="AT23" s="72"/>
    </row>
    <row r="24" spans="1:46" s="63" customFormat="1">
      <c r="A24" s="119">
        <v>299251</v>
      </c>
      <c r="B24" s="119" t="s">
        <v>471</v>
      </c>
      <c r="C24" s="63" t="s">
        <v>187</v>
      </c>
      <c r="E24" s="73">
        <v>6847</v>
      </c>
      <c r="G24" s="63" t="s">
        <v>385</v>
      </c>
      <c r="H24" s="63" t="s">
        <v>386</v>
      </c>
      <c r="J24" s="72"/>
      <c r="K24" s="72" t="s">
        <v>376</v>
      </c>
      <c r="L24" s="72"/>
      <c r="M24" s="72" t="s">
        <v>377</v>
      </c>
      <c r="N24" s="72" t="s">
        <v>220</v>
      </c>
      <c r="O24" s="121">
        <v>0</v>
      </c>
      <c r="P24" s="79">
        <v>0</v>
      </c>
      <c r="Q24" s="79">
        <v>0</v>
      </c>
      <c r="R24" s="79">
        <v>0</v>
      </c>
      <c r="S24" s="79">
        <v>0</v>
      </c>
      <c r="T24" s="72"/>
      <c r="U24" s="72"/>
      <c r="V24" s="80">
        <v>40593.080289351848</v>
      </c>
      <c r="W24" s="72"/>
      <c r="X24" s="72"/>
      <c r="Y24" s="72"/>
      <c r="Z24" s="72"/>
      <c r="AA24" s="72"/>
      <c r="AB24" s="72"/>
      <c r="AC24" s="72"/>
      <c r="AD24" s="72"/>
      <c r="AE24" s="72"/>
      <c r="AF24" s="72"/>
      <c r="AG24" s="72"/>
      <c r="AH24" s="72"/>
      <c r="AI24" s="72"/>
      <c r="AJ24" s="72"/>
      <c r="AK24" s="72"/>
      <c r="AL24" s="72"/>
      <c r="AM24" s="72"/>
      <c r="AN24" s="72"/>
      <c r="AO24" s="72"/>
      <c r="AP24" s="72"/>
      <c r="AQ24" s="72"/>
      <c r="AR24" s="72"/>
      <c r="AS24" s="72"/>
      <c r="AT24" s="72"/>
    </row>
    <row r="25" spans="1:46" s="63" customFormat="1">
      <c r="A25" s="119">
        <v>300756</v>
      </c>
      <c r="B25" s="119" t="s">
        <v>472</v>
      </c>
      <c r="C25" s="63" t="s">
        <v>202</v>
      </c>
      <c r="E25" s="73">
        <v>6982</v>
      </c>
      <c r="G25" s="63" t="s">
        <v>385</v>
      </c>
      <c r="H25" s="63" t="s">
        <v>386</v>
      </c>
      <c r="J25" s="72"/>
      <c r="K25" s="72" t="s">
        <v>376</v>
      </c>
      <c r="L25" s="72"/>
      <c r="M25" s="72" t="s">
        <v>377</v>
      </c>
      <c r="N25" s="72" t="s">
        <v>230</v>
      </c>
      <c r="O25" s="121">
        <v>0</v>
      </c>
      <c r="P25" s="79">
        <v>0</v>
      </c>
      <c r="Q25" s="79">
        <v>0</v>
      </c>
      <c r="R25" s="79">
        <v>0</v>
      </c>
      <c r="S25" s="79">
        <v>0</v>
      </c>
      <c r="T25" s="72"/>
      <c r="U25" s="72"/>
      <c r="V25" s="80">
        <v>40593.080289351848</v>
      </c>
      <c r="W25" s="72"/>
      <c r="X25" s="72"/>
      <c r="Y25" s="72"/>
      <c r="Z25" s="72"/>
      <c r="AA25" s="72"/>
      <c r="AB25" s="72"/>
      <c r="AC25" s="72"/>
      <c r="AD25" s="72"/>
      <c r="AE25" s="72"/>
      <c r="AF25" s="72"/>
      <c r="AG25" s="72"/>
      <c r="AH25" s="72"/>
      <c r="AI25" s="72"/>
      <c r="AJ25" s="72"/>
      <c r="AK25" s="72"/>
      <c r="AL25" s="72"/>
      <c r="AM25" s="72"/>
      <c r="AN25" s="72"/>
      <c r="AO25" s="72"/>
      <c r="AP25" s="72"/>
      <c r="AQ25" s="72"/>
      <c r="AR25" s="72"/>
      <c r="AS25" s="72"/>
      <c r="AT25" s="72"/>
    </row>
    <row r="26" spans="1:46" s="63" customFormat="1">
      <c r="A26" s="119">
        <v>301112</v>
      </c>
      <c r="B26" s="119" t="s">
        <v>473</v>
      </c>
      <c r="C26" s="63" t="s">
        <v>197</v>
      </c>
      <c r="E26" s="73">
        <v>8105</v>
      </c>
      <c r="G26" s="63" t="s">
        <v>382</v>
      </c>
      <c r="H26" s="63" t="s">
        <v>383</v>
      </c>
      <c r="J26" s="72"/>
      <c r="K26" s="72" t="s">
        <v>376</v>
      </c>
      <c r="L26" s="72"/>
      <c r="M26" s="72" t="s">
        <v>377</v>
      </c>
      <c r="N26" s="72" t="s">
        <v>220</v>
      </c>
      <c r="O26" s="121">
        <v>0</v>
      </c>
      <c r="P26" s="79">
        <v>0</v>
      </c>
      <c r="Q26" s="79">
        <v>0</v>
      </c>
      <c r="R26" s="79">
        <v>0</v>
      </c>
      <c r="S26" s="79">
        <v>0</v>
      </c>
      <c r="T26" s="72"/>
      <c r="U26" s="72"/>
      <c r="V26" s="80">
        <v>40593.078668981485</v>
      </c>
      <c r="W26" s="72"/>
      <c r="X26" s="72"/>
      <c r="Y26" s="72"/>
      <c r="Z26" s="72"/>
      <c r="AA26" s="72"/>
      <c r="AB26" s="72"/>
      <c r="AC26" s="72"/>
      <c r="AD26" s="72"/>
      <c r="AE26" s="72"/>
      <c r="AF26" s="72"/>
      <c r="AG26" s="72"/>
      <c r="AH26" s="72"/>
      <c r="AI26" s="72"/>
      <c r="AJ26" s="72"/>
      <c r="AK26" s="72"/>
      <c r="AL26" s="72"/>
      <c r="AM26" s="72"/>
      <c r="AN26" s="72"/>
      <c r="AO26" s="72"/>
      <c r="AP26" s="72"/>
      <c r="AQ26" s="72"/>
      <c r="AR26" s="72"/>
      <c r="AS26" s="72"/>
      <c r="AT26" s="72"/>
    </row>
    <row r="27" spans="1:46" s="63" customFormat="1">
      <c r="A27" s="119">
        <v>301112</v>
      </c>
      <c r="B27" s="119" t="s">
        <v>473</v>
      </c>
      <c r="C27" s="63" t="s">
        <v>197</v>
      </c>
      <c r="E27" s="73">
        <v>8105</v>
      </c>
      <c r="G27" s="63" t="s">
        <v>33</v>
      </c>
      <c r="H27" s="63" t="s">
        <v>34</v>
      </c>
      <c r="J27" s="72"/>
      <c r="K27" s="72" t="s">
        <v>376</v>
      </c>
      <c r="L27" s="79">
        <v>42</v>
      </c>
      <c r="M27" s="72" t="s">
        <v>377</v>
      </c>
      <c r="N27" s="72" t="s">
        <v>220</v>
      </c>
      <c r="O27" s="121">
        <v>0</v>
      </c>
      <c r="P27" s="79">
        <v>0</v>
      </c>
      <c r="Q27" s="79">
        <v>0</v>
      </c>
      <c r="R27" s="79">
        <v>0</v>
      </c>
      <c r="S27" s="79">
        <v>0</v>
      </c>
      <c r="T27" s="72"/>
      <c r="U27" s="72"/>
      <c r="V27" s="80">
        <v>40593.078645833331</v>
      </c>
      <c r="W27" s="72"/>
      <c r="X27" s="72"/>
      <c r="Y27" s="72"/>
      <c r="Z27" s="72"/>
      <c r="AA27" s="72"/>
      <c r="AB27" s="72"/>
      <c r="AC27" s="72"/>
      <c r="AD27" s="72"/>
      <c r="AE27" s="72"/>
      <c r="AF27" s="72"/>
      <c r="AG27" s="72"/>
      <c r="AH27" s="72"/>
      <c r="AI27" s="72"/>
      <c r="AJ27" s="72"/>
      <c r="AK27" s="72"/>
      <c r="AL27" s="72"/>
      <c r="AM27" s="72"/>
      <c r="AN27" s="72"/>
      <c r="AO27" s="72"/>
      <c r="AP27" s="72"/>
      <c r="AQ27" s="72"/>
      <c r="AR27" s="72"/>
      <c r="AS27" s="72"/>
      <c r="AT27" s="72"/>
    </row>
    <row r="28" spans="1:46" s="63" customFormat="1">
      <c r="A28" s="119">
        <v>301192</v>
      </c>
      <c r="B28" s="119" t="s">
        <v>474</v>
      </c>
      <c r="C28" s="63" t="s">
        <v>384</v>
      </c>
      <c r="E28" s="73">
        <v>8033</v>
      </c>
      <c r="G28" s="63" t="s">
        <v>54</v>
      </c>
      <c r="H28" s="63" t="s">
        <v>55</v>
      </c>
      <c r="J28" s="72"/>
      <c r="K28" s="72" t="s">
        <v>376</v>
      </c>
      <c r="L28" s="79">
        <v>4</v>
      </c>
      <c r="M28" s="72" t="s">
        <v>377</v>
      </c>
      <c r="N28" s="72" t="s">
        <v>220</v>
      </c>
      <c r="O28" s="121">
        <v>0</v>
      </c>
      <c r="P28" s="79">
        <v>0</v>
      </c>
      <c r="Q28" s="79">
        <v>0</v>
      </c>
      <c r="R28" s="79">
        <v>0</v>
      </c>
      <c r="S28" s="79">
        <v>7</v>
      </c>
      <c r="T28" s="72"/>
      <c r="U28" s="72"/>
      <c r="V28" s="80">
        <v>40593.081631944442</v>
      </c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</row>
    <row r="29" spans="1:46" s="63" customFormat="1">
      <c r="A29" s="119">
        <v>301192</v>
      </c>
      <c r="B29" s="119" t="s">
        <v>474</v>
      </c>
      <c r="C29" s="63" t="s">
        <v>384</v>
      </c>
      <c r="E29" s="73">
        <v>8033</v>
      </c>
      <c r="G29" s="63" t="s">
        <v>385</v>
      </c>
      <c r="H29" s="63" t="s">
        <v>386</v>
      </c>
      <c r="J29" s="72"/>
      <c r="K29" s="72" t="s">
        <v>376</v>
      </c>
      <c r="L29" s="72"/>
      <c r="M29" s="72" t="s">
        <v>377</v>
      </c>
      <c r="N29" s="72" t="s">
        <v>220</v>
      </c>
      <c r="O29" s="121">
        <v>0</v>
      </c>
      <c r="P29" s="79">
        <v>0</v>
      </c>
      <c r="Q29" s="79">
        <v>0</v>
      </c>
      <c r="R29" s="79">
        <v>0</v>
      </c>
      <c r="S29" s="79">
        <v>0</v>
      </c>
      <c r="T29" s="72"/>
      <c r="U29" s="72"/>
      <c r="V29" s="80">
        <v>40593.080289351848</v>
      </c>
      <c r="W29" s="72"/>
      <c r="X29" s="72"/>
      <c r="Y29" s="72"/>
      <c r="Z29" s="72"/>
      <c r="AA29" s="72"/>
      <c r="AB29" s="72"/>
      <c r="AC29" s="72"/>
      <c r="AD29" s="72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</row>
    <row r="30" spans="1:46" s="63" customFormat="1">
      <c r="A30" s="119">
        <v>301194</v>
      </c>
      <c r="B30" s="119" t="s">
        <v>475</v>
      </c>
      <c r="C30" s="63" t="s">
        <v>187</v>
      </c>
      <c r="E30" s="73">
        <v>6847</v>
      </c>
      <c r="G30" s="63" t="s">
        <v>385</v>
      </c>
      <c r="H30" s="63" t="s">
        <v>386</v>
      </c>
      <c r="J30" s="72"/>
      <c r="K30" s="72" t="s">
        <v>376</v>
      </c>
      <c r="L30" s="72"/>
      <c r="M30" s="72" t="s">
        <v>377</v>
      </c>
      <c r="N30" s="72" t="s">
        <v>220</v>
      </c>
      <c r="O30" s="121">
        <v>0</v>
      </c>
      <c r="P30" s="79">
        <v>0</v>
      </c>
      <c r="Q30" s="79">
        <v>0</v>
      </c>
      <c r="R30" s="79">
        <v>0</v>
      </c>
      <c r="S30" s="79">
        <v>0</v>
      </c>
      <c r="T30" s="72"/>
      <c r="U30" s="72"/>
      <c r="V30" s="80">
        <v>40593.080289351848</v>
      </c>
      <c r="W30" s="72"/>
      <c r="X30" s="72"/>
      <c r="Y30" s="72"/>
      <c r="Z30" s="72"/>
      <c r="AA30" s="72"/>
      <c r="AB30" s="72"/>
      <c r="AC30" s="72"/>
      <c r="AD30" s="72"/>
      <c r="AE30" s="72"/>
      <c r="AF30" s="72"/>
      <c r="AG30" s="72"/>
      <c r="AH30" s="72"/>
      <c r="AI30" s="72"/>
      <c r="AJ30" s="72"/>
      <c r="AK30" s="72"/>
      <c r="AL30" s="72"/>
      <c r="AM30" s="72"/>
      <c r="AN30" s="72"/>
      <c r="AO30" s="72"/>
      <c r="AP30" s="72"/>
      <c r="AQ30" s="72"/>
      <c r="AR30" s="72"/>
      <c r="AS30" s="72"/>
      <c r="AT30" s="72"/>
    </row>
    <row r="31" spans="1:46" s="63" customFormat="1">
      <c r="A31" s="119">
        <v>301194</v>
      </c>
      <c r="B31" s="119" t="s">
        <v>475</v>
      </c>
      <c r="C31" s="63" t="s">
        <v>187</v>
      </c>
      <c r="E31" s="73">
        <v>6847</v>
      </c>
      <c r="G31" s="63" t="s">
        <v>394</v>
      </c>
      <c r="H31" s="63" t="s">
        <v>395</v>
      </c>
      <c r="J31" s="72"/>
      <c r="K31" s="72" t="s">
        <v>376</v>
      </c>
      <c r="L31" s="72"/>
      <c r="M31" s="72" t="s">
        <v>377</v>
      </c>
      <c r="N31" s="72" t="s">
        <v>220</v>
      </c>
      <c r="O31" s="121">
        <v>0</v>
      </c>
      <c r="P31" s="79">
        <v>0</v>
      </c>
      <c r="Q31" s="79">
        <v>0</v>
      </c>
      <c r="R31" s="79">
        <v>0</v>
      </c>
      <c r="S31" s="79">
        <v>0</v>
      </c>
      <c r="T31" s="72"/>
      <c r="U31" s="72"/>
      <c r="V31" s="80">
        <v>40593.081863425927</v>
      </c>
      <c r="W31" s="72"/>
      <c r="X31" s="72"/>
      <c r="Y31" s="72"/>
      <c r="Z31" s="72"/>
      <c r="AA31" s="72"/>
      <c r="AB31" s="72"/>
      <c r="AC31" s="72"/>
      <c r="AD31" s="72"/>
      <c r="AE31" s="72"/>
      <c r="AF31" s="72"/>
      <c r="AG31" s="72"/>
      <c r="AH31" s="72"/>
      <c r="AI31" s="72"/>
      <c r="AJ31" s="72"/>
      <c r="AK31" s="72"/>
      <c r="AL31" s="72"/>
      <c r="AM31" s="72"/>
      <c r="AN31" s="72"/>
      <c r="AO31" s="72"/>
      <c r="AP31" s="72"/>
      <c r="AQ31" s="72"/>
      <c r="AR31" s="72"/>
      <c r="AS31" s="72"/>
      <c r="AT31" s="72"/>
    </row>
    <row r="32" spans="1:46" s="63" customFormat="1">
      <c r="A32" s="119">
        <v>301194</v>
      </c>
      <c r="B32" s="119" t="s">
        <v>475</v>
      </c>
      <c r="C32" s="63" t="s">
        <v>187</v>
      </c>
      <c r="E32" s="73">
        <v>6847</v>
      </c>
      <c r="G32" s="63" t="s">
        <v>40</v>
      </c>
      <c r="H32" s="63" t="s">
        <v>41</v>
      </c>
      <c r="J32" s="72"/>
      <c r="K32" s="72" t="s">
        <v>376</v>
      </c>
      <c r="L32" s="79">
        <v>22</v>
      </c>
      <c r="M32" s="72" t="s">
        <v>377</v>
      </c>
      <c r="N32" s="72" t="s">
        <v>220</v>
      </c>
      <c r="O32" s="121">
        <v>117</v>
      </c>
      <c r="P32" s="79">
        <v>117</v>
      </c>
      <c r="Q32" s="79">
        <v>0</v>
      </c>
      <c r="R32" s="79">
        <v>0</v>
      </c>
      <c r="S32" s="79">
        <v>0</v>
      </c>
      <c r="T32" s="72"/>
      <c r="U32" s="72"/>
      <c r="V32" s="80">
        <v>40593.084027777775</v>
      </c>
      <c r="W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72"/>
      <c r="AJ32" s="72"/>
      <c r="AK32" s="72"/>
      <c r="AL32" s="72"/>
      <c r="AM32" s="72"/>
      <c r="AN32" s="72"/>
      <c r="AO32" s="72"/>
      <c r="AP32" s="72"/>
      <c r="AQ32" s="72"/>
      <c r="AR32" s="72"/>
      <c r="AS32" s="72"/>
      <c r="AT32" s="72"/>
    </row>
    <row r="33" spans="1:46" s="63" customFormat="1">
      <c r="A33" s="119">
        <v>206292</v>
      </c>
      <c r="B33" s="119" t="s">
        <v>449</v>
      </c>
      <c r="C33" s="63" t="s">
        <v>171</v>
      </c>
      <c r="E33" s="73">
        <v>6403</v>
      </c>
      <c r="G33" s="63" t="s">
        <v>385</v>
      </c>
      <c r="H33" s="63" t="s">
        <v>386</v>
      </c>
      <c r="J33" s="72"/>
      <c r="K33" s="72" t="s">
        <v>376</v>
      </c>
      <c r="L33" s="72"/>
      <c r="M33" s="72" t="s">
        <v>377</v>
      </c>
      <c r="N33" s="72" t="s">
        <v>220</v>
      </c>
      <c r="O33" s="121">
        <v>0</v>
      </c>
      <c r="P33" s="79">
        <v>0</v>
      </c>
      <c r="Q33" s="79">
        <v>0</v>
      </c>
      <c r="R33" s="79">
        <v>0</v>
      </c>
      <c r="S33" s="79">
        <v>0</v>
      </c>
      <c r="T33" s="72"/>
      <c r="U33" s="72"/>
      <c r="V33" s="80">
        <v>40593.080289351848</v>
      </c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72"/>
      <c r="AJ33" s="72"/>
      <c r="AK33" s="72"/>
      <c r="AL33" s="72"/>
      <c r="AM33" s="72"/>
      <c r="AN33" s="72"/>
      <c r="AO33" s="72"/>
      <c r="AP33" s="72"/>
      <c r="AQ33" s="72"/>
      <c r="AR33" s="72"/>
      <c r="AS33" s="72"/>
      <c r="AT33" s="72"/>
    </row>
    <row r="34" spans="1:46" s="63" customFormat="1">
      <c r="A34" s="119">
        <v>206292</v>
      </c>
      <c r="B34" s="119" t="s">
        <v>449</v>
      </c>
      <c r="C34" s="63" t="s">
        <v>171</v>
      </c>
      <c r="E34" s="73">
        <v>6403</v>
      </c>
      <c r="G34" s="63" t="s">
        <v>394</v>
      </c>
      <c r="H34" s="63" t="s">
        <v>395</v>
      </c>
      <c r="J34" s="72"/>
      <c r="K34" s="72" t="s">
        <v>376</v>
      </c>
      <c r="L34" s="72"/>
      <c r="M34" s="72" t="s">
        <v>377</v>
      </c>
      <c r="N34" s="72" t="s">
        <v>220</v>
      </c>
      <c r="O34" s="121">
        <v>0</v>
      </c>
      <c r="P34" s="79">
        <v>0</v>
      </c>
      <c r="Q34" s="79">
        <v>0</v>
      </c>
      <c r="R34" s="79">
        <v>0</v>
      </c>
      <c r="S34" s="79">
        <v>0</v>
      </c>
      <c r="T34" s="72"/>
      <c r="U34" s="72"/>
      <c r="V34" s="80">
        <v>40593.081863425927</v>
      </c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2"/>
      <c r="AJ34" s="72"/>
      <c r="AK34" s="72"/>
      <c r="AL34" s="72"/>
      <c r="AM34" s="72"/>
      <c r="AN34" s="72"/>
      <c r="AO34" s="72"/>
      <c r="AP34" s="72"/>
      <c r="AQ34" s="72"/>
      <c r="AR34" s="72"/>
      <c r="AS34" s="72"/>
      <c r="AT34" s="72"/>
    </row>
    <row r="35" spans="1:46" s="63" customFormat="1">
      <c r="A35" s="119">
        <v>301387</v>
      </c>
      <c r="B35" s="119" t="s">
        <v>476</v>
      </c>
      <c r="C35" s="63" t="s">
        <v>171</v>
      </c>
      <c r="E35" s="73">
        <v>6403</v>
      </c>
      <c r="G35" s="63" t="s">
        <v>385</v>
      </c>
      <c r="H35" s="63" t="s">
        <v>386</v>
      </c>
      <c r="J35" s="72"/>
      <c r="K35" s="72" t="s">
        <v>376</v>
      </c>
      <c r="L35" s="72"/>
      <c r="M35" s="72" t="s">
        <v>377</v>
      </c>
      <c r="N35" s="72" t="s">
        <v>220</v>
      </c>
      <c r="O35" s="121">
        <v>0</v>
      </c>
      <c r="P35" s="79">
        <v>0</v>
      </c>
      <c r="Q35" s="79">
        <v>0</v>
      </c>
      <c r="R35" s="79">
        <v>0</v>
      </c>
      <c r="S35" s="79">
        <v>0</v>
      </c>
      <c r="T35" s="72"/>
      <c r="U35" s="72"/>
      <c r="V35" s="80">
        <v>40593.080289351848</v>
      </c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72"/>
      <c r="AJ35" s="72"/>
      <c r="AK35" s="72"/>
      <c r="AL35" s="72"/>
      <c r="AM35" s="72"/>
      <c r="AN35" s="72"/>
      <c r="AO35" s="72"/>
      <c r="AP35" s="72"/>
      <c r="AQ35" s="72"/>
      <c r="AR35" s="72"/>
      <c r="AS35" s="72"/>
      <c r="AT35" s="72"/>
    </row>
    <row r="36" spans="1:46" s="63" customFormat="1">
      <c r="A36" s="119">
        <v>301402</v>
      </c>
      <c r="B36" s="119" t="s">
        <v>477</v>
      </c>
      <c r="C36" s="63" t="s">
        <v>199</v>
      </c>
      <c r="E36" s="73">
        <v>6769</v>
      </c>
      <c r="G36" s="63" t="s">
        <v>385</v>
      </c>
      <c r="H36" s="63" t="s">
        <v>386</v>
      </c>
      <c r="J36" s="72"/>
      <c r="K36" s="72" t="s">
        <v>376</v>
      </c>
      <c r="L36" s="72"/>
      <c r="M36" s="72" t="s">
        <v>377</v>
      </c>
      <c r="N36" s="72" t="s">
        <v>220</v>
      </c>
      <c r="O36" s="121">
        <v>0</v>
      </c>
      <c r="P36" s="79">
        <v>0</v>
      </c>
      <c r="Q36" s="79">
        <v>0</v>
      </c>
      <c r="R36" s="79">
        <v>0</v>
      </c>
      <c r="S36" s="79">
        <v>0</v>
      </c>
      <c r="T36" s="72"/>
      <c r="U36" s="72"/>
      <c r="V36" s="80">
        <v>40593.080289351848</v>
      </c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</row>
    <row r="37" spans="1:46" s="63" customFormat="1">
      <c r="A37" s="119">
        <v>301453</v>
      </c>
      <c r="B37" s="119" t="s">
        <v>478</v>
      </c>
      <c r="C37" s="63" t="s">
        <v>199</v>
      </c>
      <c r="E37" s="73">
        <v>6769</v>
      </c>
      <c r="G37" s="63" t="s">
        <v>385</v>
      </c>
      <c r="H37" s="63" t="s">
        <v>386</v>
      </c>
      <c r="J37" s="72"/>
      <c r="K37" s="72" t="s">
        <v>376</v>
      </c>
      <c r="L37" s="72"/>
      <c r="M37" s="72" t="s">
        <v>377</v>
      </c>
      <c r="N37" s="72" t="s">
        <v>220</v>
      </c>
      <c r="O37" s="121">
        <v>0</v>
      </c>
      <c r="P37" s="79">
        <v>0</v>
      </c>
      <c r="Q37" s="79">
        <v>0</v>
      </c>
      <c r="R37" s="79">
        <v>0</v>
      </c>
      <c r="S37" s="79">
        <v>0</v>
      </c>
      <c r="T37" s="72"/>
      <c r="U37" s="72"/>
      <c r="V37" s="80">
        <v>40593.080289351848</v>
      </c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</row>
    <row r="38" spans="1:46" s="63" customFormat="1">
      <c r="A38" s="119">
        <v>301889</v>
      </c>
      <c r="B38" s="119" t="s">
        <v>479</v>
      </c>
      <c r="C38" s="63" t="s">
        <v>187</v>
      </c>
      <c r="E38" s="73">
        <v>6847</v>
      </c>
      <c r="G38" s="63" t="s">
        <v>385</v>
      </c>
      <c r="H38" s="63" t="s">
        <v>386</v>
      </c>
      <c r="J38" s="72"/>
      <c r="K38" s="72" t="s">
        <v>376</v>
      </c>
      <c r="L38" s="72"/>
      <c r="M38" s="72" t="s">
        <v>377</v>
      </c>
      <c r="N38" s="72" t="s">
        <v>220</v>
      </c>
      <c r="O38" s="121">
        <v>0</v>
      </c>
      <c r="P38" s="79">
        <v>0</v>
      </c>
      <c r="Q38" s="79">
        <v>0</v>
      </c>
      <c r="R38" s="79">
        <v>0</v>
      </c>
      <c r="S38" s="79">
        <v>0</v>
      </c>
      <c r="T38" s="72"/>
      <c r="U38" s="72"/>
      <c r="V38" s="80">
        <v>40593.080289351848</v>
      </c>
      <c r="W38" s="72"/>
      <c r="X38" s="72"/>
      <c r="Y38" s="72"/>
      <c r="Z38" s="72"/>
      <c r="AA38" s="72"/>
      <c r="AB38" s="72"/>
      <c r="AC38" s="72"/>
      <c r="AD38" s="72"/>
      <c r="AE38" s="72"/>
      <c r="AF38" s="72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2"/>
      <c r="AR38" s="72"/>
      <c r="AS38" s="72"/>
      <c r="AT38" s="72"/>
    </row>
    <row r="39" spans="1:46" s="63" customFormat="1">
      <c r="A39" s="119">
        <v>301926</v>
      </c>
      <c r="B39" s="119" t="s">
        <v>480</v>
      </c>
      <c r="C39" s="63" t="s">
        <v>187</v>
      </c>
      <c r="E39" s="73">
        <v>8548</v>
      </c>
      <c r="G39" s="63" t="s">
        <v>385</v>
      </c>
      <c r="H39" s="63" t="s">
        <v>386</v>
      </c>
      <c r="J39" s="72"/>
      <c r="K39" s="72" t="s">
        <v>376</v>
      </c>
      <c r="L39" s="72"/>
      <c r="M39" s="72" t="s">
        <v>377</v>
      </c>
      <c r="N39" s="72" t="s">
        <v>220</v>
      </c>
      <c r="O39" s="121">
        <v>0</v>
      </c>
      <c r="P39" s="79">
        <v>0</v>
      </c>
      <c r="Q39" s="79">
        <v>0</v>
      </c>
      <c r="R39" s="79">
        <v>0</v>
      </c>
      <c r="S39" s="79">
        <v>0</v>
      </c>
      <c r="T39" s="72"/>
      <c r="U39" s="72"/>
      <c r="V39" s="80">
        <v>40593.080289351848</v>
      </c>
      <c r="W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</row>
    <row r="40" spans="1:46" s="63" customFormat="1">
      <c r="A40" s="119">
        <v>303426</v>
      </c>
      <c r="B40" s="119" t="s">
        <v>481</v>
      </c>
      <c r="C40" s="63" t="s">
        <v>197</v>
      </c>
      <c r="E40" s="73">
        <v>8105</v>
      </c>
      <c r="G40" s="63" t="s">
        <v>385</v>
      </c>
      <c r="H40" s="63" t="s">
        <v>386</v>
      </c>
      <c r="J40" s="72"/>
      <c r="K40" s="72" t="s">
        <v>376</v>
      </c>
      <c r="L40" s="72"/>
      <c r="M40" s="72" t="s">
        <v>377</v>
      </c>
      <c r="N40" s="72" t="s">
        <v>230</v>
      </c>
      <c r="O40" s="121">
        <v>0</v>
      </c>
      <c r="P40" s="79">
        <v>0</v>
      </c>
      <c r="Q40" s="79">
        <v>0</v>
      </c>
      <c r="R40" s="79">
        <v>0</v>
      </c>
      <c r="S40" s="79">
        <v>0</v>
      </c>
      <c r="T40" s="72"/>
      <c r="U40" s="72"/>
      <c r="V40" s="80">
        <v>40593.080289351848</v>
      </c>
      <c r="W40" s="72"/>
      <c r="X40" s="72"/>
      <c r="Y40" s="72"/>
      <c r="Z40" s="72"/>
      <c r="AA40" s="72"/>
      <c r="AB40" s="72"/>
      <c r="AC40" s="72"/>
      <c r="AD40" s="72"/>
      <c r="AE40" s="72"/>
      <c r="AF40" s="72"/>
      <c r="AG40" s="72"/>
      <c r="AH40" s="72"/>
      <c r="AI40" s="72"/>
      <c r="AJ40" s="72"/>
      <c r="AK40" s="72"/>
      <c r="AL40" s="72"/>
      <c r="AM40" s="72"/>
      <c r="AN40" s="72"/>
      <c r="AO40" s="72"/>
      <c r="AP40" s="72"/>
      <c r="AQ40" s="72"/>
      <c r="AR40" s="72"/>
      <c r="AS40" s="72"/>
      <c r="AT40" s="72"/>
    </row>
    <row r="41" spans="1:46" s="63" customFormat="1">
      <c r="A41" s="119">
        <v>304091</v>
      </c>
      <c r="B41" s="119" t="s">
        <v>482</v>
      </c>
      <c r="C41" s="63" t="s">
        <v>187</v>
      </c>
      <c r="E41" s="73">
        <v>6847</v>
      </c>
      <c r="G41" s="63" t="s">
        <v>385</v>
      </c>
      <c r="H41" s="63" t="s">
        <v>386</v>
      </c>
      <c r="J41" s="72"/>
      <c r="K41" s="72" t="s">
        <v>376</v>
      </c>
      <c r="L41" s="72"/>
      <c r="M41" s="72" t="s">
        <v>377</v>
      </c>
      <c r="N41" s="72" t="s">
        <v>220</v>
      </c>
      <c r="O41" s="121">
        <v>0</v>
      </c>
      <c r="P41" s="79">
        <v>0</v>
      </c>
      <c r="Q41" s="79">
        <v>0</v>
      </c>
      <c r="R41" s="79">
        <v>0</v>
      </c>
      <c r="S41" s="79">
        <v>0</v>
      </c>
      <c r="T41" s="72"/>
      <c r="U41" s="72"/>
      <c r="V41" s="80">
        <v>40593.080289351848</v>
      </c>
      <c r="W41" s="72"/>
      <c r="X41" s="72"/>
      <c r="Y41" s="72"/>
      <c r="Z41" s="72"/>
      <c r="AA41" s="72"/>
      <c r="AB41" s="72"/>
      <c r="AC41" s="72"/>
      <c r="AD41" s="72"/>
      <c r="AE41" s="72"/>
      <c r="AF41" s="72"/>
      <c r="AG41" s="72"/>
      <c r="AH41" s="72"/>
      <c r="AI41" s="72"/>
      <c r="AJ41" s="72"/>
      <c r="AK41" s="72"/>
      <c r="AL41" s="72"/>
      <c r="AM41" s="72"/>
      <c r="AN41" s="72"/>
      <c r="AO41" s="72"/>
      <c r="AP41" s="72"/>
      <c r="AQ41" s="72"/>
      <c r="AR41" s="72"/>
      <c r="AS41" s="72"/>
      <c r="AT41" s="72"/>
    </row>
    <row r="42" spans="1:46" s="63" customFormat="1">
      <c r="A42" s="119">
        <v>304091</v>
      </c>
      <c r="B42" s="119" t="s">
        <v>482</v>
      </c>
      <c r="C42" s="63" t="s">
        <v>187</v>
      </c>
      <c r="E42" s="73">
        <v>6847</v>
      </c>
      <c r="G42" s="63" t="s">
        <v>396</v>
      </c>
      <c r="H42" s="63" t="s">
        <v>397</v>
      </c>
      <c r="J42" s="72"/>
      <c r="K42" s="72" t="s">
        <v>284</v>
      </c>
      <c r="L42" s="79">
        <v>10</v>
      </c>
      <c r="M42" s="72" t="s">
        <v>378</v>
      </c>
      <c r="N42" s="72" t="s">
        <v>220</v>
      </c>
      <c r="O42" s="121">
        <v>2000</v>
      </c>
      <c r="P42" s="79">
        <v>0</v>
      </c>
      <c r="Q42" s="79">
        <v>0</v>
      </c>
      <c r="R42" s="79">
        <v>2000</v>
      </c>
      <c r="S42" s="79">
        <v>0</v>
      </c>
      <c r="T42" s="72"/>
      <c r="U42" s="72"/>
      <c r="V42" s="80">
        <v>40593.084548611114</v>
      </c>
      <c r="W42" s="72"/>
      <c r="X42" s="72"/>
      <c r="Y42" s="72"/>
      <c r="Z42" s="72"/>
      <c r="AA42" s="72"/>
      <c r="AB42" s="72"/>
      <c r="AC42" s="72"/>
      <c r="AD42" s="72"/>
      <c r="AE42" s="72"/>
      <c r="AF42" s="72"/>
      <c r="AG42" s="72"/>
      <c r="AH42" s="72"/>
      <c r="AI42" s="72"/>
      <c r="AJ42" s="72"/>
      <c r="AK42" s="72"/>
      <c r="AL42" s="72"/>
      <c r="AM42" s="72"/>
      <c r="AN42" s="72"/>
      <c r="AO42" s="72"/>
      <c r="AP42" s="72"/>
      <c r="AQ42" s="72"/>
      <c r="AR42" s="72"/>
      <c r="AS42" s="72"/>
      <c r="AT42" s="72"/>
    </row>
    <row r="43" spans="1:46" s="63" customFormat="1">
      <c r="A43" s="119">
        <v>304091</v>
      </c>
      <c r="B43" s="119" t="s">
        <v>482</v>
      </c>
      <c r="C43" s="63" t="s">
        <v>187</v>
      </c>
      <c r="E43" s="73">
        <v>6847</v>
      </c>
      <c r="G43" s="63" t="s">
        <v>396</v>
      </c>
      <c r="H43" s="63" t="s">
        <v>397</v>
      </c>
      <c r="J43" s="72"/>
      <c r="K43" s="72" t="s">
        <v>376</v>
      </c>
      <c r="L43" s="79">
        <v>10</v>
      </c>
      <c r="M43" s="72" t="s">
        <v>377</v>
      </c>
      <c r="N43" s="72" t="s">
        <v>220</v>
      </c>
      <c r="O43" s="121">
        <v>3508</v>
      </c>
      <c r="P43" s="79">
        <v>3508</v>
      </c>
      <c r="Q43" s="79">
        <v>0</v>
      </c>
      <c r="R43" s="79">
        <v>0</v>
      </c>
      <c r="S43" s="79">
        <v>0</v>
      </c>
      <c r="T43" s="72"/>
      <c r="U43" s="72"/>
      <c r="V43" s="80">
        <v>40593.07744212963</v>
      </c>
      <c r="W43" s="72"/>
      <c r="X43" s="72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  <c r="AT43" s="72"/>
    </row>
    <row r="44" spans="1:46" s="63" customFormat="1">
      <c r="A44" s="119">
        <v>304100</v>
      </c>
      <c r="B44" s="119" t="s">
        <v>483</v>
      </c>
      <c r="C44" s="63" t="s">
        <v>187</v>
      </c>
      <c r="E44" s="73">
        <v>6847</v>
      </c>
      <c r="G44" s="63" t="s">
        <v>385</v>
      </c>
      <c r="H44" s="63" t="s">
        <v>386</v>
      </c>
      <c r="J44" s="72"/>
      <c r="K44" s="72" t="s">
        <v>376</v>
      </c>
      <c r="L44" s="72"/>
      <c r="M44" s="72" t="s">
        <v>377</v>
      </c>
      <c r="N44" s="72" t="s">
        <v>220</v>
      </c>
      <c r="O44" s="121">
        <v>0</v>
      </c>
      <c r="P44" s="79">
        <v>0</v>
      </c>
      <c r="Q44" s="79">
        <v>0</v>
      </c>
      <c r="R44" s="79">
        <v>0</v>
      </c>
      <c r="S44" s="79">
        <v>0</v>
      </c>
      <c r="T44" s="72"/>
      <c r="U44" s="72"/>
      <c r="V44" s="80">
        <v>40593.080289351848</v>
      </c>
      <c r="W44" s="72"/>
      <c r="X44" s="72"/>
      <c r="Y44" s="72"/>
      <c r="Z44" s="72"/>
      <c r="AA44" s="72"/>
      <c r="AB44" s="72"/>
      <c r="AC44" s="72"/>
      <c r="AD44" s="72"/>
      <c r="AE44" s="72"/>
      <c r="AF44" s="72"/>
      <c r="AG44" s="72"/>
      <c r="AH44" s="72"/>
      <c r="AI44" s="72"/>
      <c r="AJ44" s="72"/>
      <c r="AK44" s="72"/>
      <c r="AL44" s="72"/>
      <c r="AM44" s="72"/>
      <c r="AN44" s="72"/>
      <c r="AO44" s="72"/>
      <c r="AP44" s="72"/>
      <c r="AQ44" s="72"/>
      <c r="AR44" s="72"/>
      <c r="AS44" s="72"/>
      <c r="AT44" s="72"/>
    </row>
    <row r="45" spans="1:46" s="63" customFormat="1">
      <c r="A45" s="119">
        <v>206293</v>
      </c>
      <c r="B45" s="119" t="s">
        <v>450</v>
      </c>
      <c r="C45" s="63" t="s">
        <v>202</v>
      </c>
      <c r="E45" s="73">
        <v>8435</v>
      </c>
      <c r="G45" s="63" t="s">
        <v>385</v>
      </c>
      <c r="H45" s="63" t="s">
        <v>386</v>
      </c>
      <c r="J45" s="72"/>
      <c r="K45" s="72" t="s">
        <v>376</v>
      </c>
      <c r="L45" s="72"/>
      <c r="M45" s="72" t="s">
        <v>377</v>
      </c>
      <c r="N45" s="72" t="s">
        <v>220</v>
      </c>
      <c r="O45" s="121">
        <v>0</v>
      </c>
      <c r="P45" s="79">
        <v>0</v>
      </c>
      <c r="Q45" s="79">
        <v>0</v>
      </c>
      <c r="R45" s="79">
        <v>0</v>
      </c>
      <c r="S45" s="79">
        <v>0</v>
      </c>
      <c r="T45" s="72"/>
      <c r="U45" s="72"/>
      <c r="V45" s="80">
        <v>40593.080289351848</v>
      </c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</row>
    <row r="46" spans="1:46" s="63" customFormat="1">
      <c r="A46" s="119">
        <v>206293</v>
      </c>
      <c r="B46" s="119" t="s">
        <v>450</v>
      </c>
      <c r="C46" s="63" t="s">
        <v>202</v>
      </c>
      <c r="E46" s="73">
        <v>8435</v>
      </c>
      <c r="G46" s="63" t="s">
        <v>394</v>
      </c>
      <c r="H46" s="63" t="s">
        <v>395</v>
      </c>
      <c r="J46" s="72"/>
      <c r="K46" s="72" t="s">
        <v>376</v>
      </c>
      <c r="L46" s="72"/>
      <c r="M46" s="72" t="s">
        <v>377</v>
      </c>
      <c r="N46" s="72" t="s">
        <v>220</v>
      </c>
      <c r="O46" s="121">
        <v>0</v>
      </c>
      <c r="P46" s="79">
        <v>0</v>
      </c>
      <c r="Q46" s="79">
        <v>0</v>
      </c>
      <c r="R46" s="79">
        <v>0</v>
      </c>
      <c r="S46" s="79">
        <v>0</v>
      </c>
      <c r="T46" s="72"/>
      <c r="U46" s="72"/>
      <c r="V46" s="80">
        <v>40593.081863425927</v>
      </c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</row>
    <row r="47" spans="1:46" s="63" customFormat="1">
      <c r="A47" s="119">
        <v>304103</v>
      </c>
      <c r="B47" s="119" t="s">
        <v>484</v>
      </c>
      <c r="C47" s="63" t="s">
        <v>187</v>
      </c>
      <c r="E47" s="73">
        <v>6847</v>
      </c>
      <c r="G47" s="63" t="s">
        <v>385</v>
      </c>
      <c r="H47" s="63" t="s">
        <v>386</v>
      </c>
      <c r="J47" s="72"/>
      <c r="K47" s="72" t="s">
        <v>376</v>
      </c>
      <c r="L47" s="72"/>
      <c r="M47" s="72" t="s">
        <v>377</v>
      </c>
      <c r="N47" s="72" t="s">
        <v>220</v>
      </c>
      <c r="O47" s="121">
        <v>1100</v>
      </c>
      <c r="P47" s="79">
        <v>1100</v>
      </c>
      <c r="Q47" s="79">
        <v>0</v>
      </c>
      <c r="R47" s="79">
        <v>0</v>
      </c>
      <c r="S47" s="79">
        <v>0</v>
      </c>
      <c r="T47" s="72"/>
      <c r="U47" s="72"/>
      <c r="V47" s="80">
        <v>40593.080289351848</v>
      </c>
      <c r="W47" s="72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</row>
    <row r="48" spans="1:46" s="63" customFormat="1">
      <c r="A48" s="119">
        <v>304103</v>
      </c>
      <c r="B48" s="119" t="s">
        <v>484</v>
      </c>
      <c r="C48" s="63" t="s">
        <v>187</v>
      </c>
      <c r="E48" s="73">
        <v>6847</v>
      </c>
      <c r="G48" s="63" t="s">
        <v>400</v>
      </c>
      <c r="H48" s="63" t="s">
        <v>401</v>
      </c>
      <c r="J48" s="72"/>
      <c r="K48" s="72" t="s">
        <v>376</v>
      </c>
      <c r="L48" s="79">
        <v>10</v>
      </c>
      <c r="M48" s="72" t="s">
        <v>377</v>
      </c>
      <c r="N48" s="72" t="s">
        <v>220</v>
      </c>
      <c r="O48" s="121">
        <v>1043</v>
      </c>
      <c r="P48" s="79">
        <v>1043</v>
      </c>
      <c r="Q48" s="79">
        <v>0</v>
      </c>
      <c r="R48" s="79">
        <v>0</v>
      </c>
      <c r="S48" s="79">
        <v>0</v>
      </c>
      <c r="T48" s="72"/>
      <c r="U48" s="72"/>
      <c r="V48" s="80">
        <v>40593.078750000001</v>
      </c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</row>
    <row r="49" spans="1:46" s="63" customFormat="1">
      <c r="A49" s="119">
        <v>304309</v>
      </c>
      <c r="B49" s="119" t="s">
        <v>485</v>
      </c>
      <c r="C49" s="63" t="s">
        <v>199</v>
      </c>
      <c r="E49" s="73">
        <v>6769</v>
      </c>
      <c r="G49" s="63" t="s">
        <v>385</v>
      </c>
      <c r="H49" s="63" t="s">
        <v>386</v>
      </c>
      <c r="J49" s="72"/>
      <c r="K49" s="72" t="s">
        <v>376</v>
      </c>
      <c r="L49" s="72"/>
      <c r="M49" s="72" t="s">
        <v>377</v>
      </c>
      <c r="N49" s="72" t="s">
        <v>220</v>
      </c>
      <c r="O49" s="121">
        <v>0</v>
      </c>
      <c r="P49" s="79">
        <v>0</v>
      </c>
      <c r="Q49" s="79">
        <v>0</v>
      </c>
      <c r="R49" s="79">
        <v>0</v>
      </c>
      <c r="S49" s="79">
        <v>0</v>
      </c>
      <c r="T49" s="72"/>
      <c r="U49" s="72"/>
      <c r="V49" s="80">
        <v>40593.080289351848</v>
      </c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</row>
    <row r="50" spans="1:46" s="63" customFormat="1">
      <c r="A50" s="119">
        <v>304309</v>
      </c>
      <c r="B50" s="119" t="s">
        <v>485</v>
      </c>
      <c r="C50" s="63" t="s">
        <v>199</v>
      </c>
      <c r="E50" s="73">
        <v>6769</v>
      </c>
      <c r="G50" s="63" t="s">
        <v>56</v>
      </c>
      <c r="H50" s="63" t="s">
        <v>57</v>
      </c>
      <c r="J50" s="72"/>
      <c r="K50" s="72" t="s">
        <v>376</v>
      </c>
      <c r="L50" s="79">
        <v>20</v>
      </c>
      <c r="M50" s="72" t="s">
        <v>377</v>
      </c>
      <c r="N50" s="72" t="s">
        <v>220</v>
      </c>
      <c r="O50" s="121">
        <v>2371</v>
      </c>
      <c r="P50" s="79">
        <v>2371</v>
      </c>
      <c r="Q50" s="79">
        <v>0</v>
      </c>
      <c r="R50" s="79">
        <v>0</v>
      </c>
      <c r="S50" s="79">
        <v>92</v>
      </c>
      <c r="T50" s="72"/>
      <c r="U50" s="72"/>
      <c r="V50" s="80">
        <v>40593.083969907406</v>
      </c>
      <c r="W50" s="72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</row>
    <row r="51" spans="1:46" s="63" customFormat="1">
      <c r="A51" s="119">
        <v>304309</v>
      </c>
      <c r="B51" s="119" t="s">
        <v>485</v>
      </c>
      <c r="C51" s="63" t="s">
        <v>199</v>
      </c>
      <c r="E51" s="73">
        <v>6769</v>
      </c>
      <c r="G51" s="63" t="s">
        <v>56</v>
      </c>
      <c r="H51" s="63" t="s">
        <v>57</v>
      </c>
      <c r="J51" s="72"/>
      <c r="K51" s="72" t="s">
        <v>376</v>
      </c>
      <c r="L51" s="79">
        <v>20</v>
      </c>
      <c r="M51" s="72"/>
      <c r="N51" s="72" t="s">
        <v>220</v>
      </c>
      <c r="O51" s="120"/>
      <c r="P51" s="72"/>
      <c r="Q51" s="72"/>
      <c r="R51" s="72"/>
      <c r="S51" s="72"/>
      <c r="T51" s="79">
        <v>2271</v>
      </c>
      <c r="U51" s="80">
        <v>40744</v>
      </c>
      <c r="V51" s="80">
        <v>40593</v>
      </c>
      <c r="W51" s="72"/>
      <c r="X51" s="72"/>
      <c r="Y51" s="72"/>
      <c r="Z51" s="72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</row>
    <row r="52" spans="1:46" s="63" customFormat="1">
      <c r="A52" s="119">
        <v>304310</v>
      </c>
      <c r="B52" s="119" t="s">
        <v>486</v>
      </c>
      <c r="C52" s="63" t="s">
        <v>197</v>
      </c>
      <c r="E52" s="73">
        <v>8105</v>
      </c>
      <c r="G52" s="63" t="s">
        <v>385</v>
      </c>
      <c r="H52" s="63" t="s">
        <v>386</v>
      </c>
      <c r="J52" s="72"/>
      <c r="K52" s="72" t="s">
        <v>376</v>
      </c>
      <c r="L52" s="72"/>
      <c r="M52" s="72" t="s">
        <v>377</v>
      </c>
      <c r="N52" s="72" t="s">
        <v>220</v>
      </c>
      <c r="O52" s="121">
        <v>0</v>
      </c>
      <c r="P52" s="79">
        <v>0</v>
      </c>
      <c r="Q52" s="79">
        <v>0</v>
      </c>
      <c r="R52" s="79">
        <v>0</v>
      </c>
      <c r="S52" s="79">
        <v>0</v>
      </c>
      <c r="T52" s="72"/>
      <c r="U52" s="72"/>
      <c r="V52" s="80">
        <v>40593.080289351848</v>
      </c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</row>
    <row r="53" spans="1:46" s="63" customFormat="1">
      <c r="A53" s="119">
        <v>304310</v>
      </c>
      <c r="B53" s="119" t="s">
        <v>486</v>
      </c>
      <c r="C53" s="63" t="s">
        <v>197</v>
      </c>
      <c r="E53" s="73">
        <v>8105</v>
      </c>
      <c r="G53" s="63" t="s">
        <v>392</v>
      </c>
      <c r="H53" s="63" t="s">
        <v>393</v>
      </c>
      <c r="J53" s="72"/>
      <c r="K53" s="72" t="s">
        <v>376</v>
      </c>
      <c r="L53" s="79">
        <v>10</v>
      </c>
      <c r="M53" s="72" t="s">
        <v>377</v>
      </c>
      <c r="N53" s="72" t="s">
        <v>220</v>
      </c>
      <c r="O53" s="121">
        <v>44546</v>
      </c>
      <c r="P53" s="79">
        <v>0</v>
      </c>
      <c r="Q53" s="79">
        <v>44546</v>
      </c>
      <c r="R53" s="79">
        <v>0</v>
      </c>
      <c r="S53" s="79">
        <v>0</v>
      </c>
      <c r="T53" s="72"/>
      <c r="U53" s="72"/>
      <c r="V53" s="80">
        <v>40593.081712962965</v>
      </c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</row>
    <row r="54" spans="1:46" s="63" customFormat="1">
      <c r="A54" s="119">
        <v>304652</v>
      </c>
      <c r="B54" s="119" t="s">
        <v>487</v>
      </c>
      <c r="C54" s="63" t="s">
        <v>187</v>
      </c>
      <c r="E54" s="73">
        <v>6847</v>
      </c>
      <c r="G54" s="63" t="s">
        <v>385</v>
      </c>
      <c r="H54" s="63" t="s">
        <v>386</v>
      </c>
      <c r="J54" s="72"/>
      <c r="K54" s="72" t="s">
        <v>376</v>
      </c>
      <c r="L54" s="72"/>
      <c r="M54" s="72" t="s">
        <v>377</v>
      </c>
      <c r="N54" s="72" t="s">
        <v>220</v>
      </c>
      <c r="O54" s="121">
        <v>0</v>
      </c>
      <c r="P54" s="79">
        <v>0</v>
      </c>
      <c r="Q54" s="79">
        <v>0</v>
      </c>
      <c r="R54" s="79">
        <v>0</v>
      </c>
      <c r="S54" s="79">
        <v>0</v>
      </c>
      <c r="T54" s="72"/>
      <c r="U54" s="72"/>
      <c r="V54" s="80">
        <v>40593.080289351848</v>
      </c>
      <c r="W54" s="72"/>
      <c r="X54" s="72"/>
      <c r="Y54" s="72"/>
      <c r="Z54" s="72"/>
      <c r="AA54" s="72"/>
      <c r="AB54" s="72"/>
      <c r="AC54" s="72"/>
      <c r="AD54" s="72"/>
      <c r="AE54" s="72"/>
      <c r="AF54" s="72"/>
      <c r="AG54" s="72"/>
      <c r="AH54" s="72"/>
      <c r="AI54" s="72"/>
      <c r="AJ54" s="72"/>
      <c r="AK54" s="72"/>
      <c r="AL54" s="72"/>
      <c r="AM54" s="72"/>
      <c r="AN54" s="72"/>
      <c r="AO54" s="72"/>
      <c r="AP54" s="72"/>
      <c r="AQ54" s="72"/>
      <c r="AR54" s="72"/>
      <c r="AS54" s="72"/>
      <c r="AT54" s="72"/>
    </row>
    <row r="55" spans="1:46" s="63" customFormat="1">
      <c r="A55" s="119">
        <v>304752</v>
      </c>
      <c r="B55" s="119" t="s">
        <v>488</v>
      </c>
      <c r="C55" s="63" t="s">
        <v>197</v>
      </c>
      <c r="E55" s="73">
        <v>8105</v>
      </c>
      <c r="G55" s="63" t="s">
        <v>385</v>
      </c>
      <c r="H55" s="63" t="s">
        <v>386</v>
      </c>
      <c r="J55" s="72"/>
      <c r="K55" s="72" t="s">
        <v>376</v>
      </c>
      <c r="L55" s="72"/>
      <c r="M55" s="72" t="s">
        <v>377</v>
      </c>
      <c r="N55" s="72" t="s">
        <v>220</v>
      </c>
      <c r="O55" s="121">
        <v>3360</v>
      </c>
      <c r="P55" s="79">
        <v>3360</v>
      </c>
      <c r="Q55" s="79">
        <v>0</v>
      </c>
      <c r="R55" s="79">
        <v>0</v>
      </c>
      <c r="S55" s="79">
        <v>0</v>
      </c>
      <c r="T55" s="72"/>
      <c r="U55" s="72"/>
      <c r="V55" s="80">
        <v>40593.080289351848</v>
      </c>
      <c r="W55" s="72"/>
      <c r="X55" s="72"/>
      <c r="Y55" s="72"/>
      <c r="Z55" s="72"/>
      <c r="AA55" s="72"/>
      <c r="AB55" s="72"/>
      <c r="AC55" s="72"/>
      <c r="AD55" s="72"/>
      <c r="AE55" s="72"/>
      <c r="AF55" s="72"/>
      <c r="AG55" s="72"/>
      <c r="AH55" s="72"/>
      <c r="AI55" s="72"/>
      <c r="AJ55" s="72"/>
      <c r="AK55" s="72"/>
      <c r="AL55" s="72"/>
      <c r="AM55" s="72"/>
      <c r="AN55" s="72"/>
      <c r="AO55" s="72"/>
      <c r="AP55" s="72"/>
      <c r="AQ55" s="72"/>
      <c r="AR55" s="72"/>
      <c r="AS55" s="72"/>
      <c r="AT55" s="72"/>
    </row>
    <row r="56" spans="1:46" s="63" customFormat="1">
      <c r="A56" s="119">
        <v>304752</v>
      </c>
      <c r="B56" s="119" t="s">
        <v>488</v>
      </c>
      <c r="C56" s="63" t="s">
        <v>197</v>
      </c>
      <c r="E56" s="73">
        <v>8105</v>
      </c>
      <c r="G56" s="63" t="s">
        <v>387</v>
      </c>
      <c r="H56" s="63" t="s">
        <v>388</v>
      </c>
      <c r="J56" s="72"/>
      <c r="K56" s="72" t="s">
        <v>376</v>
      </c>
      <c r="L56" s="79">
        <v>10</v>
      </c>
      <c r="M56" s="72" t="s">
        <v>377</v>
      </c>
      <c r="N56" s="72" t="s">
        <v>220</v>
      </c>
      <c r="O56" s="121">
        <v>6322</v>
      </c>
      <c r="P56" s="79">
        <v>6322</v>
      </c>
      <c r="Q56" s="79">
        <v>0</v>
      </c>
      <c r="R56" s="79">
        <v>0</v>
      </c>
      <c r="S56" s="79">
        <v>0</v>
      </c>
      <c r="T56" s="72"/>
      <c r="U56" s="72"/>
      <c r="V56" s="80">
        <v>40593.077384259261</v>
      </c>
      <c r="W56" s="72"/>
      <c r="X56" s="72"/>
      <c r="Y56" s="72"/>
      <c r="Z56" s="72"/>
      <c r="AA56" s="72"/>
      <c r="AB56" s="72"/>
      <c r="AC56" s="72"/>
      <c r="AD56" s="72"/>
      <c r="AE56" s="72"/>
      <c r="AF56" s="72"/>
      <c r="AG56" s="72"/>
      <c r="AH56" s="72"/>
      <c r="AI56" s="72"/>
      <c r="AJ56" s="72"/>
      <c r="AK56" s="72"/>
      <c r="AL56" s="72"/>
      <c r="AM56" s="72"/>
      <c r="AN56" s="72"/>
      <c r="AO56" s="72"/>
      <c r="AP56" s="72"/>
      <c r="AQ56" s="72"/>
      <c r="AR56" s="72"/>
      <c r="AS56" s="72"/>
      <c r="AT56" s="72"/>
    </row>
    <row r="57" spans="1:46" s="63" customFormat="1">
      <c r="A57" s="119">
        <v>206294</v>
      </c>
      <c r="B57" s="119" t="s">
        <v>451</v>
      </c>
      <c r="C57" s="63" t="s">
        <v>202</v>
      </c>
      <c r="E57" s="73">
        <v>8434</v>
      </c>
      <c r="G57" s="63" t="s">
        <v>385</v>
      </c>
      <c r="H57" s="63" t="s">
        <v>386</v>
      </c>
      <c r="J57" s="72"/>
      <c r="K57" s="72" t="s">
        <v>376</v>
      </c>
      <c r="L57" s="72"/>
      <c r="M57" s="72" t="s">
        <v>377</v>
      </c>
      <c r="N57" s="72" t="s">
        <v>220</v>
      </c>
      <c r="O57" s="121">
        <v>0</v>
      </c>
      <c r="P57" s="79">
        <v>0</v>
      </c>
      <c r="Q57" s="79">
        <v>0</v>
      </c>
      <c r="R57" s="79">
        <v>0</v>
      </c>
      <c r="S57" s="79">
        <v>0</v>
      </c>
      <c r="T57" s="72"/>
      <c r="U57" s="72"/>
      <c r="V57" s="80">
        <v>40593.080289351848</v>
      </c>
      <c r="W57" s="72"/>
      <c r="X57" s="72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  <c r="AT57" s="72"/>
    </row>
    <row r="58" spans="1:46" s="63" customFormat="1">
      <c r="A58" s="119">
        <v>206294</v>
      </c>
      <c r="B58" s="119" t="s">
        <v>451</v>
      </c>
      <c r="C58" s="63" t="s">
        <v>202</v>
      </c>
      <c r="E58" s="73">
        <v>8434</v>
      </c>
      <c r="G58" s="63" t="s">
        <v>394</v>
      </c>
      <c r="H58" s="63" t="s">
        <v>395</v>
      </c>
      <c r="J58" s="72"/>
      <c r="K58" s="72" t="s">
        <v>376</v>
      </c>
      <c r="L58" s="72"/>
      <c r="M58" s="72" t="s">
        <v>377</v>
      </c>
      <c r="N58" s="72" t="s">
        <v>220</v>
      </c>
      <c r="O58" s="121">
        <v>0</v>
      </c>
      <c r="P58" s="79">
        <v>0</v>
      </c>
      <c r="Q58" s="79">
        <v>0</v>
      </c>
      <c r="R58" s="79">
        <v>0</v>
      </c>
      <c r="S58" s="79">
        <v>0</v>
      </c>
      <c r="T58" s="72"/>
      <c r="U58" s="72"/>
      <c r="V58" s="80">
        <v>40593.081863425927</v>
      </c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</row>
    <row r="59" spans="1:46" s="63" customFormat="1">
      <c r="A59" s="119">
        <v>306045</v>
      </c>
      <c r="B59" s="119" t="s">
        <v>489</v>
      </c>
      <c r="C59" s="63" t="s">
        <v>197</v>
      </c>
      <c r="E59" s="73">
        <v>8105</v>
      </c>
      <c r="G59" s="63" t="s">
        <v>385</v>
      </c>
      <c r="H59" s="63" t="s">
        <v>386</v>
      </c>
      <c r="J59" s="72"/>
      <c r="K59" s="72" t="s">
        <v>376</v>
      </c>
      <c r="L59" s="72"/>
      <c r="M59" s="72" t="s">
        <v>377</v>
      </c>
      <c r="N59" s="72" t="s">
        <v>220</v>
      </c>
      <c r="O59" s="121">
        <v>7970</v>
      </c>
      <c r="P59" s="79">
        <v>7970</v>
      </c>
      <c r="Q59" s="79">
        <v>0</v>
      </c>
      <c r="R59" s="79">
        <v>0</v>
      </c>
      <c r="S59" s="79">
        <v>0</v>
      </c>
      <c r="T59" s="72"/>
      <c r="U59" s="72"/>
      <c r="V59" s="80">
        <v>40593.080289351848</v>
      </c>
      <c r="W59" s="72"/>
      <c r="X59" s="72"/>
      <c r="Y59" s="72"/>
      <c r="Z59" s="72"/>
      <c r="AA59" s="72"/>
      <c r="AB59" s="72"/>
      <c r="AC59" s="72"/>
      <c r="AD59" s="72"/>
      <c r="AE59" s="72"/>
      <c r="AF59" s="72"/>
      <c r="AG59" s="72"/>
      <c r="AH59" s="72"/>
      <c r="AI59" s="72"/>
      <c r="AJ59" s="72"/>
      <c r="AK59" s="72"/>
      <c r="AL59" s="72"/>
      <c r="AM59" s="72"/>
      <c r="AN59" s="72"/>
      <c r="AO59" s="72"/>
      <c r="AP59" s="72"/>
      <c r="AQ59" s="72"/>
      <c r="AR59" s="72"/>
      <c r="AS59" s="72"/>
      <c r="AT59" s="72"/>
    </row>
    <row r="60" spans="1:46" s="63" customFormat="1">
      <c r="A60" s="119">
        <v>306045</v>
      </c>
      <c r="B60" s="119" t="s">
        <v>489</v>
      </c>
      <c r="C60" s="63" t="s">
        <v>197</v>
      </c>
      <c r="E60" s="73">
        <v>8105</v>
      </c>
      <c r="G60" s="63" t="s">
        <v>387</v>
      </c>
      <c r="H60" s="63" t="s">
        <v>388</v>
      </c>
      <c r="J60" s="72"/>
      <c r="K60" s="72" t="s">
        <v>389</v>
      </c>
      <c r="L60" s="79">
        <v>10</v>
      </c>
      <c r="M60" s="72" t="s">
        <v>378</v>
      </c>
      <c r="N60" s="72" t="s">
        <v>220</v>
      </c>
      <c r="O60" s="121">
        <v>353</v>
      </c>
      <c r="P60" s="79">
        <v>0</v>
      </c>
      <c r="Q60" s="79">
        <v>0</v>
      </c>
      <c r="R60" s="79">
        <v>353</v>
      </c>
      <c r="S60" s="79">
        <v>0</v>
      </c>
      <c r="T60" s="72"/>
      <c r="U60" s="72"/>
      <c r="V60" s="80">
        <v>40591.084074074075</v>
      </c>
      <c r="W60" s="72"/>
      <c r="X60" s="72"/>
      <c r="Y60" s="72"/>
      <c r="Z60" s="72"/>
      <c r="AA60" s="72"/>
      <c r="AB60" s="72"/>
      <c r="AC60" s="72"/>
      <c r="AD60" s="72"/>
      <c r="AE60" s="72"/>
      <c r="AF60" s="72"/>
      <c r="AG60" s="72"/>
      <c r="AH60" s="72"/>
      <c r="AI60" s="72"/>
      <c r="AJ60" s="72"/>
      <c r="AK60" s="72"/>
      <c r="AL60" s="72"/>
      <c r="AM60" s="72"/>
      <c r="AN60" s="72"/>
      <c r="AO60" s="72"/>
      <c r="AP60" s="72"/>
      <c r="AQ60" s="72"/>
      <c r="AR60" s="72"/>
      <c r="AS60" s="72"/>
      <c r="AT60" s="72"/>
    </row>
    <row r="61" spans="1:46" s="63" customFormat="1">
      <c r="A61" s="119">
        <v>306045</v>
      </c>
      <c r="B61" s="119" t="s">
        <v>489</v>
      </c>
      <c r="C61" s="63" t="s">
        <v>197</v>
      </c>
      <c r="E61" s="73">
        <v>8105</v>
      </c>
      <c r="G61" s="63" t="s">
        <v>387</v>
      </c>
      <c r="H61" s="63" t="s">
        <v>388</v>
      </c>
      <c r="J61" s="72"/>
      <c r="K61" s="72" t="s">
        <v>223</v>
      </c>
      <c r="L61" s="79">
        <v>10</v>
      </c>
      <c r="M61" s="72" t="s">
        <v>378</v>
      </c>
      <c r="N61" s="72" t="s">
        <v>220</v>
      </c>
      <c r="O61" s="121">
        <v>5760</v>
      </c>
      <c r="P61" s="79">
        <v>0</v>
      </c>
      <c r="Q61" s="79">
        <v>0</v>
      </c>
      <c r="R61" s="79">
        <v>5760</v>
      </c>
      <c r="S61" s="79">
        <v>0</v>
      </c>
      <c r="T61" s="72"/>
      <c r="U61" s="72"/>
      <c r="V61" s="80">
        <v>40591.084074074075</v>
      </c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</row>
    <row r="62" spans="1:46" s="63" customFormat="1">
      <c r="A62" s="119">
        <v>306045</v>
      </c>
      <c r="B62" s="119" t="s">
        <v>489</v>
      </c>
      <c r="C62" s="63" t="s">
        <v>197</v>
      </c>
      <c r="E62" s="73">
        <v>8105</v>
      </c>
      <c r="G62" s="63" t="s">
        <v>387</v>
      </c>
      <c r="H62" s="63" t="s">
        <v>388</v>
      </c>
      <c r="J62" s="72"/>
      <c r="K62" s="72" t="s">
        <v>376</v>
      </c>
      <c r="L62" s="79">
        <v>10</v>
      </c>
      <c r="M62" s="72" t="s">
        <v>377</v>
      </c>
      <c r="N62" s="72" t="s">
        <v>220</v>
      </c>
      <c r="O62" s="121">
        <v>3348</v>
      </c>
      <c r="P62" s="79">
        <v>3348</v>
      </c>
      <c r="Q62" s="79">
        <v>0</v>
      </c>
      <c r="R62" s="79">
        <v>0</v>
      </c>
      <c r="S62" s="79">
        <v>0</v>
      </c>
      <c r="T62" s="72"/>
      <c r="U62" s="72"/>
      <c r="V62" s="80">
        <v>40593.077384259261</v>
      </c>
      <c r="W62" s="72"/>
      <c r="X62" s="72"/>
      <c r="Y62" s="72"/>
      <c r="Z62" s="72"/>
      <c r="AA62" s="72"/>
      <c r="AB62" s="72"/>
      <c r="AC62" s="72"/>
      <c r="AD62" s="72"/>
      <c r="AE62" s="72"/>
      <c r="AF62" s="72"/>
      <c r="AG62" s="72"/>
      <c r="AH62" s="72"/>
      <c r="AI62" s="72"/>
      <c r="AJ62" s="72"/>
      <c r="AK62" s="72"/>
      <c r="AL62" s="72"/>
      <c r="AM62" s="72"/>
      <c r="AN62" s="72"/>
      <c r="AO62" s="72"/>
      <c r="AP62" s="72"/>
      <c r="AQ62" s="72"/>
      <c r="AR62" s="72"/>
      <c r="AS62" s="72"/>
      <c r="AT62" s="72"/>
    </row>
    <row r="63" spans="1:46" s="63" customFormat="1">
      <c r="A63" s="119">
        <v>306045</v>
      </c>
      <c r="B63" s="119" t="s">
        <v>489</v>
      </c>
      <c r="C63" s="63" t="s">
        <v>197</v>
      </c>
      <c r="E63" s="73">
        <v>8105</v>
      </c>
      <c r="G63" s="63" t="s">
        <v>35</v>
      </c>
      <c r="H63" s="63" t="s">
        <v>36</v>
      </c>
      <c r="J63" s="72"/>
      <c r="K63" s="72" t="s">
        <v>376</v>
      </c>
      <c r="L63" s="79">
        <v>10</v>
      </c>
      <c r="M63" s="72" t="s">
        <v>377</v>
      </c>
      <c r="N63" s="72" t="s">
        <v>220</v>
      </c>
      <c r="O63" s="121">
        <v>2716</v>
      </c>
      <c r="P63" s="79">
        <v>2716</v>
      </c>
      <c r="Q63" s="79">
        <v>0</v>
      </c>
      <c r="R63" s="79">
        <v>0</v>
      </c>
      <c r="S63" s="79">
        <v>0</v>
      </c>
      <c r="T63" s="72"/>
      <c r="U63" s="72"/>
      <c r="V63" s="80">
        <v>40593.077418981484</v>
      </c>
      <c r="W63" s="72"/>
      <c r="X63" s="72"/>
      <c r="Y63" s="72"/>
      <c r="Z63" s="72"/>
      <c r="AA63" s="72"/>
      <c r="AB63" s="72"/>
      <c r="AC63" s="72"/>
      <c r="AD63" s="72"/>
      <c r="AE63" s="72"/>
      <c r="AF63" s="72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</row>
    <row r="64" spans="1:46" s="63" customFormat="1">
      <c r="A64" s="119">
        <v>306141</v>
      </c>
      <c r="B64" s="119" t="s">
        <v>490</v>
      </c>
      <c r="C64" s="63" t="s">
        <v>197</v>
      </c>
      <c r="E64" s="73">
        <v>8105</v>
      </c>
      <c r="G64" s="63" t="s">
        <v>385</v>
      </c>
      <c r="H64" s="63" t="s">
        <v>386</v>
      </c>
      <c r="J64" s="72"/>
      <c r="K64" s="72" t="s">
        <v>376</v>
      </c>
      <c r="L64" s="72"/>
      <c r="M64" s="72" t="s">
        <v>377</v>
      </c>
      <c r="N64" s="72" t="s">
        <v>220</v>
      </c>
      <c r="O64" s="121">
        <v>0</v>
      </c>
      <c r="P64" s="79">
        <v>0</v>
      </c>
      <c r="Q64" s="79">
        <v>0</v>
      </c>
      <c r="R64" s="79">
        <v>0</v>
      </c>
      <c r="S64" s="79">
        <v>0</v>
      </c>
      <c r="T64" s="72"/>
      <c r="U64" s="72"/>
      <c r="V64" s="80">
        <v>40593.080289351848</v>
      </c>
      <c r="W64" s="72"/>
      <c r="X64" s="72"/>
      <c r="Y64" s="72"/>
      <c r="Z64" s="72"/>
      <c r="AA64" s="72"/>
      <c r="AB64" s="72"/>
      <c r="AC64" s="72"/>
      <c r="AD64" s="72"/>
      <c r="AE64" s="72"/>
      <c r="AF64" s="72"/>
      <c r="AG64" s="72"/>
      <c r="AH64" s="72"/>
      <c r="AI64" s="72"/>
      <c r="AJ64" s="72"/>
      <c r="AK64" s="72"/>
      <c r="AL64" s="72"/>
      <c r="AM64" s="72"/>
      <c r="AN64" s="72"/>
      <c r="AO64" s="72"/>
      <c r="AP64" s="72"/>
      <c r="AQ64" s="72"/>
      <c r="AR64" s="72"/>
      <c r="AS64" s="72"/>
      <c r="AT64" s="72"/>
    </row>
    <row r="65" spans="1:46" s="63" customFormat="1">
      <c r="A65" s="119">
        <v>306141</v>
      </c>
      <c r="B65" s="119" t="s">
        <v>490</v>
      </c>
      <c r="C65" s="63" t="s">
        <v>197</v>
      </c>
      <c r="E65" s="73">
        <v>8105</v>
      </c>
      <c r="G65" s="63" t="s">
        <v>50</v>
      </c>
      <c r="H65" s="63" t="s">
        <v>51</v>
      </c>
      <c r="J65" s="72"/>
      <c r="K65" s="72" t="s">
        <v>376</v>
      </c>
      <c r="L65" s="79">
        <v>10</v>
      </c>
      <c r="M65" s="72" t="s">
        <v>377</v>
      </c>
      <c r="N65" s="72" t="s">
        <v>220</v>
      </c>
      <c r="O65" s="121">
        <v>31450</v>
      </c>
      <c r="P65" s="79">
        <v>31450</v>
      </c>
      <c r="Q65" s="79">
        <v>0</v>
      </c>
      <c r="R65" s="79">
        <v>0</v>
      </c>
      <c r="S65" s="79">
        <v>0</v>
      </c>
      <c r="T65" s="72"/>
      <c r="U65" s="72"/>
      <c r="V65" s="80">
        <v>40593.078310185185</v>
      </c>
      <c r="W65" s="72"/>
      <c r="X65" s="72"/>
      <c r="Y65" s="72"/>
      <c r="Z65" s="72"/>
      <c r="AA65" s="72"/>
      <c r="AB65" s="72"/>
      <c r="AC65" s="72"/>
      <c r="AD65" s="72"/>
      <c r="AE65" s="72"/>
      <c r="AF65" s="72"/>
      <c r="AG65" s="72"/>
      <c r="AH65" s="72"/>
      <c r="AI65" s="72"/>
      <c r="AJ65" s="72"/>
      <c r="AK65" s="72"/>
      <c r="AL65" s="72"/>
      <c r="AM65" s="72"/>
      <c r="AN65" s="72"/>
      <c r="AO65" s="72"/>
      <c r="AP65" s="72"/>
      <c r="AQ65" s="72"/>
      <c r="AR65" s="72"/>
      <c r="AS65" s="72"/>
      <c r="AT65" s="72"/>
    </row>
    <row r="66" spans="1:46" s="63" customFormat="1">
      <c r="A66" s="119">
        <v>306143</v>
      </c>
      <c r="B66" s="119" t="s">
        <v>491</v>
      </c>
      <c r="C66" s="63" t="s">
        <v>197</v>
      </c>
      <c r="E66" s="73">
        <v>8105</v>
      </c>
      <c r="G66" s="63" t="s">
        <v>46</v>
      </c>
      <c r="H66" s="63" t="s">
        <v>47</v>
      </c>
      <c r="J66" s="72"/>
      <c r="K66" s="72" t="s">
        <v>227</v>
      </c>
      <c r="L66" s="79">
        <v>10</v>
      </c>
      <c r="M66" s="72" t="s">
        <v>378</v>
      </c>
      <c r="N66" s="72" t="s">
        <v>220</v>
      </c>
      <c r="O66" s="121">
        <v>4619</v>
      </c>
      <c r="P66" s="79">
        <v>0</v>
      </c>
      <c r="Q66" s="79">
        <v>0</v>
      </c>
      <c r="R66" s="79">
        <v>4619</v>
      </c>
      <c r="S66" s="79">
        <v>0</v>
      </c>
      <c r="T66" s="72"/>
      <c r="U66" s="72"/>
      <c r="V66" s="80">
        <v>40592.083333333336</v>
      </c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  <c r="AI66" s="72"/>
      <c r="AJ66" s="72"/>
      <c r="AK66" s="72"/>
      <c r="AL66" s="72"/>
      <c r="AM66" s="72"/>
      <c r="AN66" s="72"/>
      <c r="AO66" s="72"/>
      <c r="AP66" s="72"/>
      <c r="AQ66" s="72"/>
      <c r="AR66" s="72"/>
      <c r="AS66" s="72"/>
      <c r="AT66" s="72"/>
    </row>
    <row r="67" spans="1:46" s="63" customFormat="1">
      <c r="A67" s="119">
        <v>306143</v>
      </c>
      <c r="B67" s="119" t="s">
        <v>491</v>
      </c>
      <c r="C67" s="63" t="s">
        <v>197</v>
      </c>
      <c r="E67" s="73">
        <v>8105</v>
      </c>
      <c r="G67" s="63" t="s">
        <v>46</v>
      </c>
      <c r="H67" s="63" t="s">
        <v>47</v>
      </c>
      <c r="J67" s="72"/>
      <c r="K67" s="72" t="s">
        <v>376</v>
      </c>
      <c r="L67" s="79">
        <v>10</v>
      </c>
      <c r="M67" s="72" t="s">
        <v>377</v>
      </c>
      <c r="N67" s="72" t="s">
        <v>220</v>
      </c>
      <c r="O67" s="121">
        <v>4101</v>
      </c>
      <c r="P67" s="79">
        <v>4101</v>
      </c>
      <c r="Q67" s="79">
        <v>0</v>
      </c>
      <c r="R67" s="79">
        <v>0</v>
      </c>
      <c r="S67" s="79">
        <v>0</v>
      </c>
      <c r="T67" s="72"/>
      <c r="U67" s="72"/>
      <c r="V67" s="80">
        <v>40593.077349537038</v>
      </c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</row>
    <row r="68" spans="1:46" s="63" customFormat="1">
      <c r="A68" s="119">
        <v>306143</v>
      </c>
      <c r="B68" s="119" t="s">
        <v>491</v>
      </c>
      <c r="C68" s="63" t="s">
        <v>197</v>
      </c>
      <c r="E68" s="73">
        <v>8105</v>
      </c>
      <c r="G68" s="63" t="s">
        <v>385</v>
      </c>
      <c r="H68" s="63" t="s">
        <v>386</v>
      </c>
      <c r="J68" s="72"/>
      <c r="K68" s="72" t="s">
        <v>376</v>
      </c>
      <c r="L68" s="72"/>
      <c r="M68" s="72" t="s">
        <v>377</v>
      </c>
      <c r="N68" s="72" t="s">
        <v>220</v>
      </c>
      <c r="O68" s="121">
        <v>4619</v>
      </c>
      <c r="P68" s="79">
        <v>4619</v>
      </c>
      <c r="Q68" s="79">
        <v>0</v>
      </c>
      <c r="R68" s="79">
        <v>0</v>
      </c>
      <c r="S68" s="79">
        <v>0</v>
      </c>
      <c r="T68" s="72"/>
      <c r="U68" s="72"/>
      <c r="V68" s="80">
        <v>40593.080289351848</v>
      </c>
      <c r="W68" s="72"/>
      <c r="X68" s="72"/>
      <c r="Y68" s="72"/>
      <c r="Z68" s="72"/>
      <c r="AA68" s="72"/>
      <c r="AB68" s="72"/>
      <c r="AC68" s="72"/>
      <c r="AD68" s="72"/>
      <c r="AE68" s="72"/>
      <c r="AF68" s="72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</row>
    <row r="69" spans="1:46" s="63" customFormat="1">
      <c r="A69" s="119">
        <v>306143</v>
      </c>
      <c r="B69" s="119" t="s">
        <v>491</v>
      </c>
      <c r="C69" s="63" t="s">
        <v>197</v>
      </c>
      <c r="E69" s="73">
        <v>8105</v>
      </c>
      <c r="G69" s="63" t="s">
        <v>50</v>
      </c>
      <c r="H69" s="63" t="s">
        <v>51</v>
      </c>
      <c r="J69" s="72"/>
      <c r="K69" s="72" t="s">
        <v>376</v>
      </c>
      <c r="L69" s="79">
        <v>10</v>
      </c>
      <c r="M69" s="72" t="s">
        <v>377</v>
      </c>
      <c r="N69" s="72" t="s">
        <v>220</v>
      </c>
      <c r="O69" s="121">
        <v>14728</v>
      </c>
      <c r="P69" s="79">
        <v>14728</v>
      </c>
      <c r="Q69" s="79">
        <v>0</v>
      </c>
      <c r="R69" s="79">
        <v>0</v>
      </c>
      <c r="S69" s="79">
        <v>0</v>
      </c>
      <c r="T69" s="72"/>
      <c r="U69" s="72"/>
      <c r="V69" s="80">
        <v>40593.078310185185</v>
      </c>
      <c r="W69" s="72"/>
      <c r="X69" s="72"/>
      <c r="Y69" s="72"/>
      <c r="Z69" s="72"/>
      <c r="AA69" s="72"/>
      <c r="AB69" s="72"/>
      <c r="AC69" s="72"/>
      <c r="AD69" s="72"/>
      <c r="AE69" s="72"/>
      <c r="AF69" s="72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</row>
    <row r="70" spans="1:46" s="63" customFormat="1">
      <c r="A70" s="119">
        <v>206708</v>
      </c>
      <c r="B70" s="119" t="s">
        <v>452</v>
      </c>
      <c r="C70" s="63" t="s">
        <v>171</v>
      </c>
      <c r="E70" s="73">
        <v>6399</v>
      </c>
      <c r="G70" s="63" t="s">
        <v>385</v>
      </c>
      <c r="H70" s="63" t="s">
        <v>386</v>
      </c>
      <c r="J70" s="72"/>
      <c r="K70" s="72" t="s">
        <v>376</v>
      </c>
      <c r="L70" s="72"/>
      <c r="M70" s="72" t="s">
        <v>377</v>
      </c>
      <c r="N70" s="72" t="s">
        <v>220</v>
      </c>
      <c r="O70" s="121">
        <v>0</v>
      </c>
      <c r="P70" s="79">
        <v>0</v>
      </c>
      <c r="Q70" s="79">
        <v>0</v>
      </c>
      <c r="R70" s="79">
        <v>0</v>
      </c>
      <c r="S70" s="79">
        <v>0</v>
      </c>
      <c r="T70" s="72"/>
      <c r="U70" s="72"/>
      <c r="V70" s="80">
        <v>40593.080289351848</v>
      </c>
      <c r="W70" s="72"/>
      <c r="X70" s="72"/>
      <c r="Y70" s="72"/>
      <c r="Z70" s="72"/>
      <c r="AA70" s="72"/>
      <c r="AB70" s="72"/>
      <c r="AC70" s="72"/>
      <c r="AD70" s="72"/>
      <c r="AE70" s="72"/>
      <c r="AF70" s="72"/>
      <c r="AG70" s="72"/>
      <c r="AH70" s="72"/>
      <c r="AI70" s="72"/>
      <c r="AJ70" s="72"/>
      <c r="AK70" s="72"/>
      <c r="AL70" s="72"/>
      <c r="AM70" s="72"/>
      <c r="AN70" s="72"/>
      <c r="AO70" s="72"/>
      <c r="AP70" s="72"/>
      <c r="AQ70" s="72"/>
      <c r="AR70" s="72"/>
      <c r="AS70" s="72"/>
      <c r="AT70" s="72"/>
    </row>
    <row r="71" spans="1:46" s="63" customFormat="1">
      <c r="A71" s="119">
        <v>206708</v>
      </c>
      <c r="B71" s="119" t="s">
        <v>452</v>
      </c>
      <c r="C71" s="63" t="s">
        <v>171</v>
      </c>
      <c r="E71" s="73">
        <v>6399</v>
      </c>
      <c r="G71" s="63" t="s">
        <v>394</v>
      </c>
      <c r="H71" s="63" t="s">
        <v>395</v>
      </c>
      <c r="J71" s="72"/>
      <c r="K71" s="72" t="s">
        <v>376</v>
      </c>
      <c r="L71" s="72"/>
      <c r="M71" s="72" t="s">
        <v>377</v>
      </c>
      <c r="N71" s="72" t="s">
        <v>220</v>
      </c>
      <c r="O71" s="121">
        <v>0</v>
      </c>
      <c r="P71" s="79">
        <v>0</v>
      </c>
      <c r="Q71" s="79">
        <v>0</v>
      </c>
      <c r="R71" s="79">
        <v>0</v>
      </c>
      <c r="S71" s="79">
        <v>0</v>
      </c>
      <c r="T71" s="72"/>
      <c r="U71" s="72"/>
      <c r="V71" s="80">
        <v>40593.081863425927</v>
      </c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2"/>
      <c r="AM71" s="72"/>
      <c r="AN71" s="72"/>
      <c r="AO71" s="72"/>
      <c r="AP71" s="72"/>
      <c r="AQ71" s="72"/>
      <c r="AR71" s="72"/>
      <c r="AS71" s="72"/>
      <c r="AT71" s="72"/>
    </row>
    <row r="72" spans="1:46" s="63" customFormat="1">
      <c r="A72" s="119">
        <v>306144</v>
      </c>
      <c r="B72" s="119" t="s">
        <v>492</v>
      </c>
      <c r="C72" s="63" t="s">
        <v>197</v>
      </c>
      <c r="E72" s="73">
        <v>8105</v>
      </c>
      <c r="G72" s="63" t="s">
        <v>385</v>
      </c>
      <c r="H72" s="63" t="s">
        <v>386</v>
      </c>
      <c r="J72" s="72"/>
      <c r="K72" s="72" t="s">
        <v>376</v>
      </c>
      <c r="L72" s="72"/>
      <c r="M72" s="72" t="s">
        <v>377</v>
      </c>
      <c r="N72" s="72" t="s">
        <v>220</v>
      </c>
      <c r="O72" s="121">
        <v>16539</v>
      </c>
      <c r="P72" s="79">
        <v>16539</v>
      </c>
      <c r="Q72" s="79">
        <v>0</v>
      </c>
      <c r="R72" s="79">
        <v>0</v>
      </c>
      <c r="S72" s="79">
        <v>0</v>
      </c>
      <c r="T72" s="72"/>
      <c r="U72" s="72"/>
      <c r="V72" s="80">
        <v>40593.080289351848</v>
      </c>
      <c r="W72" s="72"/>
      <c r="X72" s="72"/>
      <c r="Y72" s="72"/>
      <c r="Z72" s="72"/>
      <c r="AA72" s="72"/>
      <c r="AB72" s="72"/>
      <c r="AC72" s="72"/>
      <c r="AD72" s="72"/>
      <c r="AE72" s="72"/>
      <c r="AF72" s="72"/>
      <c r="AG72" s="72"/>
      <c r="AH72" s="72"/>
      <c r="AI72" s="72"/>
      <c r="AJ72" s="72"/>
      <c r="AK72" s="72"/>
      <c r="AL72" s="72"/>
      <c r="AM72" s="72"/>
      <c r="AN72" s="72"/>
      <c r="AO72" s="72"/>
      <c r="AP72" s="72"/>
      <c r="AQ72" s="72"/>
      <c r="AR72" s="72"/>
      <c r="AS72" s="72"/>
      <c r="AT72" s="72"/>
    </row>
    <row r="73" spans="1:46" s="63" customFormat="1">
      <c r="A73" s="119">
        <v>306144</v>
      </c>
      <c r="B73" s="119" t="s">
        <v>492</v>
      </c>
      <c r="C73" s="63" t="s">
        <v>197</v>
      </c>
      <c r="E73" s="73">
        <v>8105</v>
      </c>
      <c r="G73" s="63" t="s">
        <v>50</v>
      </c>
      <c r="H73" s="63" t="s">
        <v>51</v>
      </c>
      <c r="J73" s="72"/>
      <c r="K73" s="72" t="s">
        <v>376</v>
      </c>
      <c r="L73" s="79">
        <v>10</v>
      </c>
      <c r="M73" s="72" t="s">
        <v>377</v>
      </c>
      <c r="N73" s="72" t="s">
        <v>220</v>
      </c>
      <c r="O73" s="121">
        <v>11324</v>
      </c>
      <c r="P73" s="79">
        <v>11324</v>
      </c>
      <c r="Q73" s="79">
        <v>0</v>
      </c>
      <c r="R73" s="79">
        <v>0</v>
      </c>
      <c r="S73" s="79">
        <v>0</v>
      </c>
      <c r="T73" s="72"/>
      <c r="U73" s="72"/>
      <c r="V73" s="80">
        <v>40593.078310185185</v>
      </c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</row>
    <row r="74" spans="1:46" s="63" customFormat="1">
      <c r="A74" s="119">
        <v>306187</v>
      </c>
      <c r="B74" s="119" t="s">
        <v>493</v>
      </c>
      <c r="C74" s="63" t="s">
        <v>381</v>
      </c>
      <c r="E74" s="73">
        <v>22</v>
      </c>
      <c r="G74" s="63" t="s">
        <v>385</v>
      </c>
      <c r="H74" s="63" t="s">
        <v>386</v>
      </c>
      <c r="J74" s="72"/>
      <c r="K74" s="72" t="s">
        <v>376</v>
      </c>
      <c r="L74" s="72"/>
      <c r="M74" s="72" t="s">
        <v>377</v>
      </c>
      <c r="N74" s="72" t="s">
        <v>220</v>
      </c>
      <c r="O74" s="121">
        <v>0</v>
      </c>
      <c r="P74" s="79">
        <v>0</v>
      </c>
      <c r="Q74" s="79">
        <v>0</v>
      </c>
      <c r="R74" s="79">
        <v>0</v>
      </c>
      <c r="S74" s="79">
        <v>0</v>
      </c>
      <c r="T74" s="72"/>
      <c r="U74" s="72"/>
      <c r="V74" s="80">
        <v>40593.080289351848</v>
      </c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  <c r="AI74" s="72"/>
      <c r="AJ74" s="72"/>
      <c r="AK74" s="72"/>
      <c r="AL74" s="72"/>
      <c r="AM74" s="72"/>
      <c r="AN74" s="72"/>
      <c r="AO74" s="72"/>
      <c r="AP74" s="72"/>
      <c r="AQ74" s="72"/>
      <c r="AR74" s="72"/>
      <c r="AS74" s="72"/>
      <c r="AT74" s="72"/>
    </row>
    <row r="75" spans="1:46" s="63" customFormat="1">
      <c r="A75" s="119">
        <v>306187</v>
      </c>
      <c r="B75" s="119" t="s">
        <v>493</v>
      </c>
      <c r="C75" s="63" t="s">
        <v>381</v>
      </c>
      <c r="E75" s="73">
        <v>22</v>
      </c>
      <c r="G75" s="63" t="s">
        <v>394</v>
      </c>
      <c r="H75" s="63" t="s">
        <v>395</v>
      </c>
      <c r="J75" s="72"/>
      <c r="K75" s="72" t="s">
        <v>376</v>
      </c>
      <c r="L75" s="72"/>
      <c r="M75" s="72" t="s">
        <v>377</v>
      </c>
      <c r="N75" s="72" t="s">
        <v>220</v>
      </c>
      <c r="O75" s="121">
        <v>0</v>
      </c>
      <c r="P75" s="79">
        <v>0</v>
      </c>
      <c r="Q75" s="79">
        <v>0</v>
      </c>
      <c r="R75" s="79">
        <v>0</v>
      </c>
      <c r="S75" s="79">
        <v>0</v>
      </c>
      <c r="T75" s="72"/>
      <c r="U75" s="72"/>
      <c r="V75" s="80">
        <v>40593.081863425927</v>
      </c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  <c r="AI75" s="72"/>
      <c r="AJ75" s="72"/>
      <c r="AK75" s="72"/>
      <c r="AL75" s="72"/>
      <c r="AM75" s="72"/>
      <c r="AN75" s="72"/>
      <c r="AO75" s="72"/>
      <c r="AP75" s="72"/>
      <c r="AQ75" s="72"/>
      <c r="AR75" s="72"/>
      <c r="AS75" s="72"/>
      <c r="AT75" s="72"/>
    </row>
    <row r="76" spans="1:46" s="63" customFormat="1">
      <c r="A76" s="119">
        <v>306523</v>
      </c>
      <c r="B76" s="119" t="s">
        <v>494</v>
      </c>
      <c r="C76" s="63" t="s">
        <v>187</v>
      </c>
      <c r="E76" s="73">
        <v>6847</v>
      </c>
      <c r="G76" s="63" t="s">
        <v>385</v>
      </c>
      <c r="H76" s="63" t="s">
        <v>386</v>
      </c>
      <c r="J76" s="72"/>
      <c r="K76" s="72" t="s">
        <v>376</v>
      </c>
      <c r="L76" s="72"/>
      <c r="M76" s="72" t="s">
        <v>377</v>
      </c>
      <c r="N76" s="72" t="s">
        <v>220</v>
      </c>
      <c r="O76" s="121">
        <v>0</v>
      </c>
      <c r="P76" s="79">
        <v>0</v>
      </c>
      <c r="Q76" s="79">
        <v>0</v>
      </c>
      <c r="R76" s="79">
        <v>0</v>
      </c>
      <c r="S76" s="79">
        <v>0</v>
      </c>
      <c r="T76" s="72"/>
      <c r="U76" s="72"/>
      <c r="V76" s="80">
        <v>40593.080289351848</v>
      </c>
      <c r="W76" s="72"/>
      <c r="X76" s="72"/>
      <c r="Y76" s="72"/>
      <c r="Z76" s="72"/>
      <c r="AA76" s="72"/>
      <c r="AB76" s="72"/>
      <c r="AC76" s="72"/>
      <c r="AD76" s="72"/>
      <c r="AE76" s="72"/>
      <c r="AF76" s="72"/>
      <c r="AG76" s="72"/>
      <c r="AH76" s="72"/>
      <c r="AI76" s="72"/>
      <c r="AJ76" s="72"/>
      <c r="AK76" s="72"/>
      <c r="AL76" s="72"/>
      <c r="AM76" s="72"/>
      <c r="AN76" s="72"/>
      <c r="AO76" s="72"/>
      <c r="AP76" s="72"/>
      <c r="AQ76" s="72"/>
      <c r="AR76" s="72"/>
      <c r="AS76" s="72"/>
      <c r="AT76" s="72"/>
    </row>
    <row r="77" spans="1:46" s="63" customFormat="1">
      <c r="A77" s="119">
        <v>306523</v>
      </c>
      <c r="B77" s="119" t="s">
        <v>494</v>
      </c>
      <c r="C77" s="63" t="s">
        <v>187</v>
      </c>
      <c r="E77" s="73">
        <v>6847</v>
      </c>
      <c r="G77" s="63" t="s">
        <v>394</v>
      </c>
      <c r="H77" s="63" t="s">
        <v>395</v>
      </c>
      <c r="J77" s="72"/>
      <c r="K77" s="72" t="s">
        <v>376</v>
      </c>
      <c r="L77" s="72"/>
      <c r="M77" s="72" t="s">
        <v>377</v>
      </c>
      <c r="N77" s="72" t="s">
        <v>220</v>
      </c>
      <c r="O77" s="121">
        <v>0</v>
      </c>
      <c r="P77" s="79">
        <v>0</v>
      </c>
      <c r="Q77" s="79">
        <v>0</v>
      </c>
      <c r="R77" s="79">
        <v>0</v>
      </c>
      <c r="S77" s="79">
        <v>0</v>
      </c>
      <c r="T77" s="72"/>
      <c r="U77" s="72"/>
      <c r="V77" s="80">
        <v>40593.081863425927</v>
      </c>
      <c r="W77" s="72"/>
      <c r="X77" s="72"/>
      <c r="Y77" s="72"/>
      <c r="Z77" s="72"/>
      <c r="AA77" s="72"/>
      <c r="AB77" s="72"/>
      <c r="AC77" s="72"/>
      <c r="AD77" s="72"/>
      <c r="AE77" s="72"/>
      <c r="AF77" s="72"/>
      <c r="AG77" s="72"/>
      <c r="AH77" s="72"/>
      <c r="AI77" s="72"/>
      <c r="AJ77" s="72"/>
      <c r="AK77" s="72"/>
      <c r="AL77" s="72"/>
      <c r="AM77" s="72"/>
      <c r="AN77" s="72"/>
      <c r="AO77" s="72"/>
      <c r="AP77" s="72"/>
      <c r="AQ77" s="72"/>
      <c r="AR77" s="72"/>
      <c r="AS77" s="72"/>
      <c r="AT77" s="72"/>
    </row>
    <row r="78" spans="1:46" s="63" customFormat="1">
      <c r="A78" s="119">
        <v>306545</v>
      </c>
      <c r="B78" s="119" t="s">
        <v>495</v>
      </c>
      <c r="C78" s="63" t="s">
        <v>187</v>
      </c>
      <c r="E78" s="73">
        <v>8548</v>
      </c>
      <c r="G78" s="63" t="s">
        <v>385</v>
      </c>
      <c r="H78" s="63" t="s">
        <v>386</v>
      </c>
      <c r="J78" s="72"/>
      <c r="K78" s="72" t="s">
        <v>376</v>
      </c>
      <c r="L78" s="72"/>
      <c r="M78" s="72" t="s">
        <v>377</v>
      </c>
      <c r="N78" s="72" t="s">
        <v>220</v>
      </c>
      <c r="O78" s="121">
        <v>0</v>
      </c>
      <c r="P78" s="79">
        <v>0</v>
      </c>
      <c r="Q78" s="79">
        <v>0</v>
      </c>
      <c r="R78" s="79">
        <v>0</v>
      </c>
      <c r="S78" s="79">
        <v>0</v>
      </c>
      <c r="T78" s="72"/>
      <c r="U78" s="72"/>
      <c r="V78" s="80">
        <v>40593.080289351848</v>
      </c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  <c r="AI78" s="72"/>
      <c r="AJ78" s="72"/>
      <c r="AK78" s="72"/>
      <c r="AL78" s="72"/>
      <c r="AM78" s="72"/>
      <c r="AN78" s="72"/>
      <c r="AO78" s="72"/>
      <c r="AP78" s="72"/>
      <c r="AQ78" s="72"/>
      <c r="AR78" s="72"/>
      <c r="AS78" s="72"/>
      <c r="AT78" s="72"/>
    </row>
    <row r="79" spans="1:46" s="63" customFormat="1">
      <c r="A79" s="119">
        <v>306868</v>
      </c>
      <c r="B79" s="119" t="s">
        <v>496</v>
      </c>
      <c r="C79" s="63" t="s">
        <v>199</v>
      </c>
      <c r="E79" s="73">
        <v>6767</v>
      </c>
      <c r="G79" s="63" t="s">
        <v>385</v>
      </c>
      <c r="H79" s="63" t="s">
        <v>386</v>
      </c>
      <c r="J79" s="72"/>
      <c r="K79" s="72" t="s">
        <v>376</v>
      </c>
      <c r="L79" s="72"/>
      <c r="M79" s="72" t="s">
        <v>377</v>
      </c>
      <c r="N79" s="72" t="s">
        <v>220</v>
      </c>
      <c r="O79" s="121">
        <v>0</v>
      </c>
      <c r="P79" s="79">
        <v>0</v>
      </c>
      <c r="Q79" s="79">
        <v>0</v>
      </c>
      <c r="R79" s="79">
        <v>0</v>
      </c>
      <c r="S79" s="79">
        <v>0</v>
      </c>
      <c r="T79" s="72"/>
      <c r="U79" s="72"/>
      <c r="V79" s="80">
        <v>40593.080289351848</v>
      </c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  <c r="AI79" s="72"/>
      <c r="AJ79" s="72"/>
      <c r="AK79" s="72"/>
      <c r="AL79" s="72"/>
      <c r="AM79" s="72"/>
      <c r="AN79" s="72"/>
      <c r="AO79" s="72"/>
      <c r="AP79" s="72"/>
      <c r="AQ79" s="72"/>
      <c r="AR79" s="72"/>
      <c r="AS79" s="72"/>
      <c r="AT79" s="72"/>
    </row>
    <row r="80" spans="1:46" s="63" customFormat="1">
      <c r="A80" s="119">
        <v>306868</v>
      </c>
      <c r="B80" s="119" t="s">
        <v>496</v>
      </c>
      <c r="C80" s="63" t="s">
        <v>199</v>
      </c>
      <c r="E80" s="73">
        <v>6767</v>
      </c>
      <c r="G80" s="63" t="s">
        <v>52</v>
      </c>
      <c r="H80" s="63" t="s">
        <v>53</v>
      </c>
      <c r="J80" s="72"/>
      <c r="K80" s="72" t="s">
        <v>376</v>
      </c>
      <c r="L80" s="79">
        <v>59</v>
      </c>
      <c r="M80" s="72" t="s">
        <v>377</v>
      </c>
      <c r="N80" s="72" t="s">
        <v>220</v>
      </c>
      <c r="O80" s="121">
        <v>10571</v>
      </c>
      <c r="P80" s="79">
        <v>10569</v>
      </c>
      <c r="Q80" s="79">
        <v>2</v>
      </c>
      <c r="R80" s="79">
        <v>0</v>
      </c>
      <c r="S80" s="79">
        <v>0</v>
      </c>
      <c r="T80" s="72"/>
      <c r="U80" s="72"/>
      <c r="V80" s="80">
        <v>40593.084398148145</v>
      </c>
      <c r="W80" s="72"/>
      <c r="X80" s="72"/>
      <c r="Y80" s="72"/>
      <c r="Z80" s="72"/>
      <c r="AA80" s="72"/>
      <c r="AB80" s="72"/>
      <c r="AC80" s="72"/>
      <c r="AD80" s="72"/>
      <c r="AE80" s="72"/>
      <c r="AF80" s="72"/>
      <c r="AG80" s="72"/>
      <c r="AH80" s="72"/>
      <c r="AI80" s="72"/>
      <c r="AJ80" s="72"/>
      <c r="AK80" s="72"/>
      <c r="AL80" s="72"/>
      <c r="AM80" s="72"/>
      <c r="AN80" s="72"/>
      <c r="AO80" s="72"/>
      <c r="AP80" s="72"/>
      <c r="AQ80" s="72"/>
      <c r="AR80" s="72"/>
      <c r="AS80" s="72"/>
      <c r="AT80" s="72"/>
    </row>
    <row r="81" spans="1:46" s="63" customFormat="1">
      <c r="A81" s="119">
        <v>207201</v>
      </c>
      <c r="B81" s="119" t="s">
        <v>453</v>
      </c>
      <c r="C81" s="63" t="s">
        <v>184</v>
      </c>
      <c r="E81" s="73">
        <v>4621</v>
      </c>
      <c r="G81" s="63" t="s">
        <v>385</v>
      </c>
      <c r="H81" s="63" t="s">
        <v>386</v>
      </c>
      <c r="J81" s="72"/>
      <c r="K81" s="72" t="s">
        <v>376</v>
      </c>
      <c r="L81" s="72"/>
      <c r="M81" s="72" t="s">
        <v>377</v>
      </c>
      <c r="N81" s="72" t="s">
        <v>220</v>
      </c>
      <c r="O81" s="121">
        <v>0</v>
      </c>
      <c r="P81" s="79">
        <v>0</v>
      </c>
      <c r="Q81" s="79">
        <v>0</v>
      </c>
      <c r="R81" s="79">
        <v>0</v>
      </c>
      <c r="S81" s="79">
        <v>0</v>
      </c>
      <c r="T81" s="72"/>
      <c r="U81" s="72"/>
      <c r="V81" s="80">
        <v>40593.080289351848</v>
      </c>
      <c r="W81" s="72"/>
      <c r="X81" s="72"/>
      <c r="Y81" s="72"/>
      <c r="Z81" s="72"/>
      <c r="AA81" s="72"/>
      <c r="AB81" s="72"/>
      <c r="AC81" s="72"/>
      <c r="AD81" s="72"/>
      <c r="AE81" s="72"/>
      <c r="AF81" s="72"/>
      <c r="AG81" s="72"/>
      <c r="AH81" s="72"/>
      <c r="AI81" s="72"/>
      <c r="AJ81" s="72"/>
      <c r="AK81" s="72"/>
      <c r="AL81" s="72"/>
      <c r="AM81" s="72"/>
      <c r="AN81" s="72"/>
      <c r="AO81" s="72"/>
      <c r="AP81" s="72"/>
      <c r="AQ81" s="72"/>
      <c r="AR81" s="72"/>
      <c r="AS81" s="72"/>
      <c r="AT81" s="72"/>
    </row>
    <row r="82" spans="1:46" s="63" customFormat="1">
      <c r="A82" s="119">
        <v>306871</v>
      </c>
      <c r="B82" s="119" t="s">
        <v>497</v>
      </c>
      <c r="C82" s="63" t="s">
        <v>199</v>
      </c>
      <c r="E82" s="73">
        <v>6768</v>
      </c>
      <c r="G82" s="63" t="s">
        <v>385</v>
      </c>
      <c r="H82" s="63" t="s">
        <v>386</v>
      </c>
      <c r="J82" s="72"/>
      <c r="K82" s="72" t="s">
        <v>376</v>
      </c>
      <c r="L82" s="72"/>
      <c r="M82" s="72" t="s">
        <v>377</v>
      </c>
      <c r="N82" s="72" t="s">
        <v>220</v>
      </c>
      <c r="O82" s="121">
        <v>0</v>
      </c>
      <c r="P82" s="79">
        <v>0</v>
      </c>
      <c r="Q82" s="79">
        <v>0</v>
      </c>
      <c r="R82" s="79">
        <v>0</v>
      </c>
      <c r="S82" s="79">
        <v>0</v>
      </c>
      <c r="T82" s="72"/>
      <c r="U82" s="72"/>
      <c r="V82" s="80">
        <v>40593.080289351848</v>
      </c>
      <c r="W82" s="72"/>
      <c r="X82" s="72"/>
      <c r="Y82" s="72"/>
      <c r="Z82" s="72"/>
      <c r="AA82" s="72"/>
      <c r="AB82" s="72"/>
      <c r="AC82" s="72"/>
      <c r="AD82" s="72"/>
      <c r="AE82" s="72"/>
      <c r="AF82" s="72"/>
      <c r="AG82" s="72"/>
      <c r="AH82" s="72"/>
      <c r="AI82" s="72"/>
      <c r="AJ82" s="72"/>
      <c r="AK82" s="72"/>
      <c r="AL82" s="72"/>
      <c r="AM82" s="72"/>
      <c r="AN82" s="72"/>
      <c r="AO82" s="72"/>
      <c r="AP82" s="72"/>
      <c r="AQ82" s="72"/>
      <c r="AR82" s="72"/>
      <c r="AS82" s="72"/>
      <c r="AT82" s="72"/>
    </row>
    <row r="83" spans="1:46" s="63" customFormat="1">
      <c r="A83" s="119">
        <v>306871</v>
      </c>
      <c r="B83" s="119" t="s">
        <v>497</v>
      </c>
      <c r="C83" s="63" t="s">
        <v>199</v>
      </c>
      <c r="E83" s="73">
        <v>6768</v>
      </c>
      <c r="G83" s="63" t="s">
        <v>52</v>
      </c>
      <c r="H83" s="63" t="s">
        <v>53</v>
      </c>
      <c r="J83" s="72"/>
      <c r="K83" s="72" t="s">
        <v>376</v>
      </c>
      <c r="L83" s="79">
        <v>59</v>
      </c>
      <c r="M83" s="72" t="s">
        <v>377</v>
      </c>
      <c r="N83" s="72" t="s">
        <v>220</v>
      </c>
      <c r="O83" s="121">
        <v>11326</v>
      </c>
      <c r="P83" s="79">
        <v>11326</v>
      </c>
      <c r="Q83" s="79">
        <v>0</v>
      </c>
      <c r="R83" s="79">
        <v>0</v>
      </c>
      <c r="S83" s="79">
        <v>0</v>
      </c>
      <c r="T83" s="72"/>
      <c r="U83" s="72"/>
      <c r="V83" s="80">
        <v>40593.084398148145</v>
      </c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</row>
    <row r="84" spans="1:46" s="63" customFormat="1">
      <c r="A84" s="119">
        <v>306872</v>
      </c>
      <c r="B84" s="119" t="s">
        <v>498</v>
      </c>
      <c r="C84" s="63" t="s">
        <v>199</v>
      </c>
      <c r="E84" s="73">
        <v>6650</v>
      </c>
      <c r="G84" s="63" t="s">
        <v>385</v>
      </c>
      <c r="H84" s="63" t="s">
        <v>386</v>
      </c>
      <c r="J84" s="72"/>
      <c r="K84" s="72" t="s">
        <v>376</v>
      </c>
      <c r="L84" s="72"/>
      <c r="M84" s="72" t="s">
        <v>377</v>
      </c>
      <c r="N84" s="72" t="s">
        <v>220</v>
      </c>
      <c r="O84" s="121">
        <v>0</v>
      </c>
      <c r="P84" s="79">
        <v>0</v>
      </c>
      <c r="Q84" s="79">
        <v>0</v>
      </c>
      <c r="R84" s="79">
        <v>0</v>
      </c>
      <c r="S84" s="79">
        <v>0</v>
      </c>
      <c r="T84" s="72"/>
      <c r="U84" s="72"/>
      <c r="V84" s="80">
        <v>40593.080289351848</v>
      </c>
      <c r="W84" s="72"/>
      <c r="X84" s="72"/>
      <c r="Y84" s="72"/>
      <c r="Z84" s="72"/>
      <c r="AA84" s="72"/>
      <c r="AB84" s="72"/>
      <c r="AC84" s="72"/>
      <c r="AD84" s="72"/>
      <c r="AE84" s="72"/>
      <c r="AF84" s="72"/>
      <c r="AG84" s="72"/>
      <c r="AH84" s="72"/>
      <c r="AI84" s="72"/>
      <c r="AJ84" s="72"/>
      <c r="AK84" s="72"/>
      <c r="AL84" s="72"/>
      <c r="AM84" s="72"/>
      <c r="AN84" s="72"/>
      <c r="AO84" s="72"/>
      <c r="AP84" s="72"/>
      <c r="AQ84" s="72"/>
      <c r="AR84" s="72"/>
      <c r="AS84" s="72"/>
      <c r="AT84" s="72"/>
    </row>
    <row r="85" spans="1:46" s="63" customFormat="1">
      <c r="A85" s="119">
        <v>306872</v>
      </c>
      <c r="B85" s="119" t="s">
        <v>498</v>
      </c>
      <c r="C85" s="63" t="s">
        <v>199</v>
      </c>
      <c r="E85" s="73">
        <v>6650</v>
      </c>
      <c r="G85" s="63" t="s">
        <v>52</v>
      </c>
      <c r="H85" s="63" t="s">
        <v>53</v>
      </c>
      <c r="J85" s="72"/>
      <c r="K85" s="72" t="s">
        <v>376</v>
      </c>
      <c r="L85" s="79">
        <v>59</v>
      </c>
      <c r="M85" s="72" t="s">
        <v>377</v>
      </c>
      <c r="N85" s="72" t="s">
        <v>220</v>
      </c>
      <c r="O85" s="121">
        <v>18392</v>
      </c>
      <c r="P85" s="79">
        <v>18392</v>
      </c>
      <c r="Q85" s="79">
        <v>0</v>
      </c>
      <c r="R85" s="79">
        <v>0</v>
      </c>
      <c r="S85" s="79">
        <v>0</v>
      </c>
      <c r="T85" s="72"/>
      <c r="U85" s="72"/>
      <c r="V85" s="80">
        <v>40593.084398148145</v>
      </c>
      <c r="W85" s="72"/>
      <c r="X85" s="72"/>
      <c r="Y85" s="72"/>
      <c r="Z85" s="72"/>
      <c r="AA85" s="72"/>
      <c r="AB85" s="72"/>
      <c r="AC85" s="72"/>
      <c r="AD85" s="72"/>
      <c r="AE85" s="72"/>
      <c r="AF85" s="72"/>
      <c r="AG85" s="72"/>
      <c r="AH85" s="72"/>
      <c r="AI85" s="72"/>
      <c r="AJ85" s="72"/>
      <c r="AK85" s="72"/>
      <c r="AL85" s="72"/>
      <c r="AM85" s="72"/>
      <c r="AN85" s="72"/>
      <c r="AO85" s="72"/>
      <c r="AP85" s="72"/>
      <c r="AQ85" s="72"/>
      <c r="AR85" s="72"/>
      <c r="AS85" s="72"/>
      <c r="AT85" s="72"/>
    </row>
    <row r="86" spans="1:46" s="63" customFormat="1">
      <c r="A86" s="119">
        <v>306873</v>
      </c>
      <c r="B86" s="119" t="s">
        <v>499</v>
      </c>
      <c r="C86" s="63" t="s">
        <v>199</v>
      </c>
      <c r="E86" s="73">
        <v>6651</v>
      </c>
      <c r="G86" s="63" t="s">
        <v>385</v>
      </c>
      <c r="H86" s="63" t="s">
        <v>386</v>
      </c>
      <c r="J86" s="72"/>
      <c r="K86" s="72" t="s">
        <v>376</v>
      </c>
      <c r="L86" s="72"/>
      <c r="M86" s="72" t="s">
        <v>377</v>
      </c>
      <c r="N86" s="72" t="s">
        <v>220</v>
      </c>
      <c r="O86" s="121">
        <v>0</v>
      </c>
      <c r="P86" s="79">
        <v>0</v>
      </c>
      <c r="Q86" s="79">
        <v>0</v>
      </c>
      <c r="R86" s="79">
        <v>0</v>
      </c>
      <c r="S86" s="79">
        <v>0</v>
      </c>
      <c r="T86" s="72"/>
      <c r="U86" s="72"/>
      <c r="V86" s="80">
        <v>40593.080289351848</v>
      </c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  <c r="AH86" s="72"/>
      <c r="AI86" s="72"/>
      <c r="AJ86" s="72"/>
      <c r="AK86" s="72"/>
      <c r="AL86" s="72"/>
      <c r="AM86" s="72"/>
      <c r="AN86" s="72"/>
      <c r="AO86" s="72"/>
      <c r="AP86" s="72"/>
      <c r="AQ86" s="72"/>
      <c r="AR86" s="72"/>
      <c r="AS86" s="72"/>
      <c r="AT86" s="72"/>
    </row>
    <row r="87" spans="1:46" s="63" customFormat="1">
      <c r="A87" s="119">
        <v>306873</v>
      </c>
      <c r="B87" s="119" t="s">
        <v>499</v>
      </c>
      <c r="C87" s="63" t="s">
        <v>199</v>
      </c>
      <c r="E87" s="73">
        <v>6651</v>
      </c>
      <c r="G87" s="63" t="s">
        <v>52</v>
      </c>
      <c r="H87" s="63" t="s">
        <v>53</v>
      </c>
      <c r="J87" s="72"/>
      <c r="K87" s="72" t="s">
        <v>376</v>
      </c>
      <c r="L87" s="79">
        <v>59</v>
      </c>
      <c r="M87" s="72" t="s">
        <v>377</v>
      </c>
      <c r="N87" s="72" t="s">
        <v>220</v>
      </c>
      <c r="O87" s="121">
        <v>13932</v>
      </c>
      <c r="P87" s="79">
        <v>13928</v>
      </c>
      <c r="Q87" s="79">
        <v>4</v>
      </c>
      <c r="R87" s="79">
        <v>0</v>
      </c>
      <c r="S87" s="79">
        <v>0</v>
      </c>
      <c r="T87" s="72"/>
      <c r="U87" s="72"/>
      <c r="V87" s="80">
        <v>40593.084398148145</v>
      </c>
      <c r="W87" s="72"/>
      <c r="X87" s="72"/>
      <c r="Y87" s="72"/>
      <c r="Z87" s="72"/>
      <c r="AA87" s="72"/>
      <c r="AB87" s="72"/>
      <c r="AC87" s="72"/>
      <c r="AD87" s="72"/>
      <c r="AE87" s="72"/>
      <c r="AF87" s="72"/>
      <c r="AG87" s="72"/>
      <c r="AH87" s="72"/>
      <c r="AI87" s="72"/>
      <c r="AJ87" s="72"/>
      <c r="AK87" s="72"/>
      <c r="AL87" s="72"/>
      <c r="AM87" s="72"/>
      <c r="AN87" s="72"/>
      <c r="AO87" s="72"/>
      <c r="AP87" s="72"/>
      <c r="AQ87" s="72"/>
      <c r="AR87" s="72"/>
      <c r="AS87" s="72"/>
      <c r="AT87" s="72"/>
    </row>
    <row r="88" spans="1:46" s="63" customFormat="1">
      <c r="A88" s="119">
        <v>306942</v>
      </c>
      <c r="B88" s="119" t="s">
        <v>500</v>
      </c>
      <c r="C88" s="63" t="s">
        <v>187</v>
      </c>
      <c r="E88" s="73">
        <v>6847</v>
      </c>
      <c r="G88" s="63" t="s">
        <v>385</v>
      </c>
      <c r="H88" s="63" t="s">
        <v>386</v>
      </c>
      <c r="J88" s="72"/>
      <c r="K88" s="72" t="s">
        <v>376</v>
      </c>
      <c r="L88" s="72"/>
      <c r="M88" s="72" t="s">
        <v>377</v>
      </c>
      <c r="N88" s="72" t="s">
        <v>220</v>
      </c>
      <c r="O88" s="121">
        <v>0</v>
      </c>
      <c r="P88" s="79">
        <v>0</v>
      </c>
      <c r="Q88" s="79">
        <v>0</v>
      </c>
      <c r="R88" s="79">
        <v>0</v>
      </c>
      <c r="S88" s="79">
        <v>0</v>
      </c>
      <c r="T88" s="72"/>
      <c r="U88" s="72"/>
      <c r="V88" s="80">
        <v>40593.080289351848</v>
      </c>
      <c r="W88" s="72"/>
      <c r="X88" s="72"/>
      <c r="Y88" s="72"/>
      <c r="Z88" s="72"/>
      <c r="AA88" s="72"/>
      <c r="AB88" s="72"/>
      <c r="AC88" s="72"/>
      <c r="AD88" s="72"/>
      <c r="AE88" s="72"/>
      <c r="AF88" s="72"/>
      <c r="AG88" s="72"/>
      <c r="AH88" s="72"/>
      <c r="AI88" s="72"/>
      <c r="AJ88" s="72"/>
      <c r="AK88" s="72"/>
      <c r="AL88" s="72"/>
      <c r="AM88" s="72"/>
      <c r="AN88" s="72"/>
      <c r="AO88" s="72"/>
      <c r="AP88" s="72"/>
      <c r="AQ88" s="72"/>
      <c r="AR88" s="72"/>
      <c r="AS88" s="72"/>
      <c r="AT88" s="72"/>
    </row>
    <row r="89" spans="1:46" s="63" customFormat="1">
      <c r="A89" s="119">
        <v>307318</v>
      </c>
      <c r="B89" s="119" t="s">
        <v>501</v>
      </c>
      <c r="C89" s="63" t="s">
        <v>197</v>
      </c>
      <c r="E89" s="73">
        <v>8105</v>
      </c>
      <c r="G89" s="63" t="s">
        <v>385</v>
      </c>
      <c r="H89" s="63" t="s">
        <v>386</v>
      </c>
      <c r="J89" s="72"/>
      <c r="K89" s="72" t="s">
        <v>376</v>
      </c>
      <c r="L89" s="72"/>
      <c r="M89" s="72" t="s">
        <v>377</v>
      </c>
      <c r="N89" s="72" t="s">
        <v>220</v>
      </c>
      <c r="O89" s="121">
        <v>0</v>
      </c>
      <c r="P89" s="79">
        <v>0</v>
      </c>
      <c r="Q89" s="79">
        <v>0</v>
      </c>
      <c r="R89" s="79">
        <v>0</v>
      </c>
      <c r="S89" s="79">
        <v>0</v>
      </c>
      <c r="T89" s="72"/>
      <c r="U89" s="72"/>
      <c r="V89" s="80">
        <v>40593.080289351848</v>
      </c>
      <c r="W89" s="72"/>
      <c r="X89" s="72"/>
      <c r="Y89" s="72"/>
      <c r="Z89" s="72"/>
      <c r="AA89" s="72"/>
      <c r="AB89" s="72"/>
      <c r="AC89" s="72"/>
      <c r="AD89" s="72"/>
      <c r="AE89" s="72"/>
      <c r="AF89" s="72"/>
      <c r="AG89" s="72"/>
      <c r="AH89" s="72"/>
      <c r="AI89" s="72"/>
      <c r="AJ89" s="72"/>
      <c r="AK89" s="72"/>
      <c r="AL89" s="72"/>
      <c r="AM89" s="72"/>
      <c r="AN89" s="72"/>
      <c r="AO89" s="72"/>
      <c r="AP89" s="72"/>
      <c r="AQ89" s="72"/>
      <c r="AR89" s="72"/>
      <c r="AS89" s="72"/>
      <c r="AT89" s="72"/>
    </row>
    <row r="90" spans="1:46" s="63" customFormat="1">
      <c r="A90" s="119">
        <v>307318</v>
      </c>
      <c r="B90" s="119" t="s">
        <v>501</v>
      </c>
      <c r="C90" s="63" t="s">
        <v>197</v>
      </c>
      <c r="E90" s="73">
        <v>8105</v>
      </c>
      <c r="G90" s="63" t="s">
        <v>390</v>
      </c>
      <c r="H90" s="63" t="s">
        <v>391</v>
      </c>
      <c r="J90" s="72"/>
      <c r="K90" s="72" t="s">
        <v>376</v>
      </c>
      <c r="L90" s="79">
        <v>15</v>
      </c>
      <c r="M90" s="72" t="s">
        <v>377</v>
      </c>
      <c r="N90" s="72" t="s">
        <v>220</v>
      </c>
      <c r="O90" s="121">
        <v>24622</v>
      </c>
      <c r="P90" s="79">
        <v>24622</v>
      </c>
      <c r="Q90" s="79">
        <v>0</v>
      </c>
      <c r="R90" s="79">
        <v>0</v>
      </c>
      <c r="S90" s="79">
        <v>0</v>
      </c>
      <c r="T90" s="72"/>
      <c r="U90" s="72"/>
      <c r="V90" s="80">
        <v>40593.077407407407</v>
      </c>
      <c r="W90" s="72"/>
      <c r="X90" s="72"/>
      <c r="Y90" s="72"/>
      <c r="Z90" s="72"/>
      <c r="AA90" s="72"/>
      <c r="AB90" s="72"/>
      <c r="AC90" s="72"/>
      <c r="AD90" s="72"/>
      <c r="AE90" s="72"/>
      <c r="AF90" s="72"/>
      <c r="AG90" s="72"/>
      <c r="AH90" s="72"/>
      <c r="AI90" s="72"/>
      <c r="AJ90" s="72"/>
      <c r="AK90" s="72"/>
      <c r="AL90" s="72"/>
      <c r="AM90" s="72"/>
      <c r="AN90" s="72"/>
      <c r="AO90" s="72"/>
      <c r="AP90" s="72"/>
      <c r="AQ90" s="72"/>
      <c r="AR90" s="72"/>
      <c r="AS90" s="72"/>
      <c r="AT90" s="72"/>
    </row>
    <row r="91" spans="1:46" s="63" customFormat="1">
      <c r="A91" s="119">
        <v>308919</v>
      </c>
      <c r="B91" s="119" t="s">
        <v>502</v>
      </c>
      <c r="C91" s="63" t="s">
        <v>171</v>
      </c>
      <c r="E91" s="73">
        <v>6399</v>
      </c>
      <c r="G91" s="63" t="s">
        <v>379</v>
      </c>
      <c r="H91" s="63" t="s">
        <v>380</v>
      </c>
      <c r="J91" s="72"/>
      <c r="K91" s="72" t="s">
        <v>376</v>
      </c>
      <c r="L91" s="79">
        <v>16</v>
      </c>
      <c r="M91" s="72" t="s">
        <v>377</v>
      </c>
      <c r="N91" s="72" t="s">
        <v>220</v>
      </c>
      <c r="O91" s="121">
        <v>6007</v>
      </c>
      <c r="P91" s="79">
        <v>6007</v>
      </c>
      <c r="Q91" s="79">
        <v>0</v>
      </c>
      <c r="R91" s="79">
        <v>0</v>
      </c>
      <c r="S91" s="79">
        <v>0</v>
      </c>
      <c r="T91" s="72"/>
      <c r="U91" s="72"/>
      <c r="V91" s="80">
        <v>40593.077546296299</v>
      </c>
      <c r="W91" s="72"/>
      <c r="X91" s="72"/>
      <c r="Y91" s="72"/>
      <c r="Z91" s="72"/>
      <c r="AA91" s="72"/>
      <c r="AB91" s="72"/>
      <c r="AC91" s="72"/>
      <c r="AD91" s="72"/>
      <c r="AE91" s="72"/>
      <c r="AF91" s="72"/>
      <c r="AG91" s="72"/>
      <c r="AH91" s="72"/>
      <c r="AI91" s="72"/>
      <c r="AJ91" s="72"/>
      <c r="AK91" s="72"/>
      <c r="AL91" s="72"/>
      <c r="AM91" s="72"/>
      <c r="AN91" s="72"/>
      <c r="AO91" s="72"/>
      <c r="AP91" s="72"/>
      <c r="AQ91" s="72"/>
      <c r="AR91" s="72"/>
      <c r="AS91" s="72"/>
      <c r="AT91" s="72"/>
    </row>
    <row r="92" spans="1:46" s="63" customFormat="1">
      <c r="A92" s="119">
        <v>308919</v>
      </c>
      <c r="B92" s="119" t="s">
        <v>502</v>
      </c>
      <c r="C92" s="63" t="s">
        <v>171</v>
      </c>
      <c r="E92" s="73">
        <v>6399</v>
      </c>
      <c r="G92" s="63" t="s">
        <v>385</v>
      </c>
      <c r="H92" s="63" t="s">
        <v>386</v>
      </c>
      <c r="J92" s="72"/>
      <c r="K92" s="72" t="s">
        <v>376</v>
      </c>
      <c r="L92" s="72"/>
      <c r="M92" s="72" t="s">
        <v>377</v>
      </c>
      <c r="N92" s="72" t="s">
        <v>220</v>
      </c>
      <c r="O92" s="121">
        <v>0</v>
      </c>
      <c r="P92" s="79">
        <v>0</v>
      </c>
      <c r="Q92" s="79">
        <v>0</v>
      </c>
      <c r="R92" s="79">
        <v>0</v>
      </c>
      <c r="S92" s="79">
        <v>0</v>
      </c>
      <c r="T92" s="72"/>
      <c r="U92" s="72"/>
      <c r="V92" s="80">
        <v>40593.080289351848</v>
      </c>
      <c r="W92" s="72"/>
      <c r="X92" s="72"/>
      <c r="Y92" s="72"/>
      <c r="Z92" s="72"/>
      <c r="AA92" s="72"/>
      <c r="AB92" s="72"/>
      <c r="AC92" s="72"/>
      <c r="AD92" s="72"/>
      <c r="AE92" s="72"/>
      <c r="AF92" s="72"/>
      <c r="AG92" s="72"/>
      <c r="AH92" s="72"/>
      <c r="AI92" s="72"/>
      <c r="AJ92" s="72"/>
      <c r="AK92" s="72"/>
      <c r="AL92" s="72"/>
      <c r="AM92" s="72"/>
      <c r="AN92" s="72"/>
      <c r="AO92" s="72"/>
      <c r="AP92" s="72"/>
      <c r="AQ92" s="72"/>
      <c r="AR92" s="72"/>
      <c r="AS92" s="72"/>
      <c r="AT92" s="72"/>
    </row>
    <row r="93" spans="1:46" s="63" customFormat="1">
      <c r="A93" s="119">
        <v>308919</v>
      </c>
      <c r="B93" s="119" t="s">
        <v>502</v>
      </c>
      <c r="C93" s="63" t="s">
        <v>171</v>
      </c>
      <c r="E93" s="73">
        <v>6399</v>
      </c>
      <c r="G93" s="63" t="s">
        <v>394</v>
      </c>
      <c r="H93" s="63" t="s">
        <v>395</v>
      </c>
      <c r="J93" s="72"/>
      <c r="K93" s="72" t="s">
        <v>376</v>
      </c>
      <c r="L93" s="72"/>
      <c r="M93" s="72" t="s">
        <v>377</v>
      </c>
      <c r="N93" s="72" t="s">
        <v>220</v>
      </c>
      <c r="O93" s="121">
        <v>0</v>
      </c>
      <c r="P93" s="79">
        <v>0</v>
      </c>
      <c r="Q93" s="79">
        <v>0</v>
      </c>
      <c r="R93" s="79">
        <v>0</v>
      </c>
      <c r="S93" s="79">
        <v>0</v>
      </c>
      <c r="T93" s="72"/>
      <c r="U93" s="72"/>
      <c r="V93" s="80">
        <v>40593.081863425927</v>
      </c>
      <c r="W93" s="72"/>
      <c r="X93" s="72"/>
      <c r="Y93" s="72"/>
      <c r="Z93" s="72"/>
      <c r="AA93" s="72"/>
      <c r="AB93" s="72"/>
      <c r="AC93" s="72"/>
      <c r="AD93" s="72"/>
      <c r="AE93" s="72"/>
      <c r="AF93" s="72"/>
      <c r="AG93" s="72"/>
      <c r="AH93" s="72"/>
      <c r="AI93" s="72"/>
      <c r="AJ93" s="72"/>
      <c r="AK93" s="72"/>
      <c r="AL93" s="72"/>
      <c r="AM93" s="72"/>
      <c r="AN93" s="72"/>
      <c r="AO93" s="72"/>
      <c r="AP93" s="72"/>
      <c r="AQ93" s="72"/>
      <c r="AR93" s="72"/>
      <c r="AS93" s="72"/>
      <c r="AT93" s="72"/>
    </row>
    <row r="94" spans="1:46" s="63" customFormat="1">
      <c r="A94" s="119">
        <v>208636</v>
      </c>
      <c r="B94" s="119" t="s">
        <v>454</v>
      </c>
      <c r="C94" s="63" t="s">
        <v>202</v>
      </c>
      <c r="E94" s="73">
        <v>8434</v>
      </c>
      <c r="G94" s="63" t="s">
        <v>385</v>
      </c>
      <c r="H94" s="63" t="s">
        <v>386</v>
      </c>
      <c r="J94" s="72"/>
      <c r="K94" s="72" t="s">
        <v>376</v>
      </c>
      <c r="L94" s="72"/>
      <c r="M94" s="72" t="s">
        <v>377</v>
      </c>
      <c r="N94" s="72" t="s">
        <v>220</v>
      </c>
      <c r="O94" s="121">
        <v>0</v>
      </c>
      <c r="P94" s="79">
        <v>0</v>
      </c>
      <c r="Q94" s="79">
        <v>0</v>
      </c>
      <c r="R94" s="79">
        <v>0</v>
      </c>
      <c r="S94" s="79">
        <v>0</v>
      </c>
      <c r="T94" s="72"/>
      <c r="U94" s="72"/>
      <c r="V94" s="80">
        <v>40593.080289351848</v>
      </c>
      <c r="W94" s="72"/>
      <c r="X94" s="72"/>
      <c r="Y94" s="72"/>
      <c r="Z94" s="72"/>
      <c r="AA94" s="72"/>
      <c r="AB94" s="72"/>
      <c r="AC94" s="72"/>
      <c r="AD94" s="72"/>
      <c r="AE94" s="72"/>
      <c r="AF94" s="72"/>
      <c r="AG94" s="72"/>
      <c r="AH94" s="72"/>
      <c r="AI94" s="72"/>
      <c r="AJ94" s="72"/>
      <c r="AK94" s="72"/>
      <c r="AL94" s="72"/>
      <c r="AM94" s="72"/>
      <c r="AN94" s="72"/>
      <c r="AO94" s="72"/>
      <c r="AP94" s="72"/>
      <c r="AQ94" s="72"/>
      <c r="AR94" s="72"/>
      <c r="AS94" s="72"/>
      <c r="AT94" s="72"/>
    </row>
    <row r="95" spans="1:46" s="63" customFormat="1">
      <c r="A95" s="119">
        <v>208636</v>
      </c>
      <c r="B95" s="119" t="s">
        <v>454</v>
      </c>
      <c r="C95" s="63" t="s">
        <v>202</v>
      </c>
      <c r="E95" s="73">
        <v>8434</v>
      </c>
      <c r="G95" s="63" t="s">
        <v>394</v>
      </c>
      <c r="H95" s="63" t="s">
        <v>395</v>
      </c>
      <c r="J95" s="72"/>
      <c r="K95" s="72" t="s">
        <v>376</v>
      </c>
      <c r="L95" s="72"/>
      <c r="M95" s="72" t="s">
        <v>377</v>
      </c>
      <c r="N95" s="72" t="s">
        <v>220</v>
      </c>
      <c r="O95" s="121">
        <v>0</v>
      </c>
      <c r="P95" s="79">
        <v>0</v>
      </c>
      <c r="Q95" s="79">
        <v>0</v>
      </c>
      <c r="R95" s="79">
        <v>0</v>
      </c>
      <c r="S95" s="79">
        <v>0</v>
      </c>
      <c r="T95" s="72"/>
      <c r="U95" s="72"/>
      <c r="V95" s="80">
        <v>40593.081863425927</v>
      </c>
      <c r="W95" s="72"/>
      <c r="X95" s="72"/>
      <c r="Y95" s="72"/>
      <c r="Z95" s="72"/>
      <c r="AA95" s="72"/>
      <c r="AB95" s="72"/>
      <c r="AC95" s="72"/>
      <c r="AD95" s="72"/>
      <c r="AE95" s="72"/>
      <c r="AF95" s="72"/>
      <c r="AG95" s="72"/>
      <c r="AH95" s="72"/>
      <c r="AI95" s="72"/>
      <c r="AJ95" s="72"/>
      <c r="AK95" s="72"/>
      <c r="AL95" s="72"/>
      <c r="AM95" s="72"/>
      <c r="AN95" s="72"/>
      <c r="AO95" s="72"/>
      <c r="AP95" s="72"/>
      <c r="AQ95" s="72"/>
      <c r="AR95" s="72"/>
      <c r="AS95" s="72"/>
      <c r="AT95" s="72"/>
    </row>
    <row r="96" spans="1:46" s="63" customFormat="1">
      <c r="A96" s="119">
        <v>309522</v>
      </c>
      <c r="B96" s="119" t="s">
        <v>503</v>
      </c>
      <c r="C96" s="63" t="s">
        <v>199</v>
      </c>
      <c r="E96" s="73">
        <v>6651</v>
      </c>
      <c r="G96" s="63" t="s">
        <v>385</v>
      </c>
      <c r="H96" s="63" t="s">
        <v>386</v>
      </c>
      <c r="J96" s="72"/>
      <c r="K96" s="72" t="s">
        <v>376</v>
      </c>
      <c r="L96" s="72"/>
      <c r="M96" s="72" t="s">
        <v>377</v>
      </c>
      <c r="N96" s="72" t="s">
        <v>220</v>
      </c>
      <c r="O96" s="121">
        <v>0</v>
      </c>
      <c r="P96" s="79">
        <v>0</v>
      </c>
      <c r="Q96" s="79">
        <v>0</v>
      </c>
      <c r="R96" s="79">
        <v>0</v>
      </c>
      <c r="S96" s="79">
        <v>0</v>
      </c>
      <c r="T96" s="72"/>
      <c r="U96" s="72"/>
      <c r="V96" s="80">
        <v>40593.080289351848</v>
      </c>
      <c r="W96" s="72"/>
      <c r="X96" s="72"/>
      <c r="Y96" s="72"/>
      <c r="Z96" s="72"/>
      <c r="AA96" s="72"/>
      <c r="AB96" s="72"/>
      <c r="AC96" s="72"/>
      <c r="AD96" s="72"/>
      <c r="AE96" s="72"/>
      <c r="AF96" s="72"/>
      <c r="AG96" s="72"/>
      <c r="AH96" s="72"/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</row>
    <row r="97" spans="1:46" s="63" customFormat="1">
      <c r="A97" s="119">
        <v>309581</v>
      </c>
      <c r="B97" s="119" t="s">
        <v>504</v>
      </c>
      <c r="C97" s="63" t="s">
        <v>187</v>
      </c>
      <c r="E97" s="73">
        <v>6847</v>
      </c>
      <c r="G97" s="63" t="s">
        <v>385</v>
      </c>
      <c r="H97" s="63" t="s">
        <v>386</v>
      </c>
      <c r="J97" s="72"/>
      <c r="K97" s="72" t="s">
        <v>376</v>
      </c>
      <c r="L97" s="72"/>
      <c r="M97" s="72" t="s">
        <v>377</v>
      </c>
      <c r="N97" s="72" t="s">
        <v>220</v>
      </c>
      <c r="O97" s="121">
        <v>0</v>
      </c>
      <c r="P97" s="79">
        <v>0</v>
      </c>
      <c r="Q97" s="79">
        <v>0</v>
      </c>
      <c r="R97" s="79">
        <v>0</v>
      </c>
      <c r="S97" s="79">
        <v>0</v>
      </c>
      <c r="T97" s="72"/>
      <c r="U97" s="72"/>
      <c r="V97" s="80">
        <v>40593.080289351848</v>
      </c>
      <c r="W97" s="72"/>
      <c r="X97" s="72"/>
      <c r="Y97" s="72"/>
      <c r="Z97" s="72"/>
      <c r="AA97" s="72"/>
      <c r="AB97" s="72"/>
      <c r="AC97" s="72"/>
      <c r="AD97" s="72"/>
      <c r="AE97" s="72"/>
      <c r="AF97" s="72"/>
      <c r="AG97" s="72"/>
      <c r="AH97" s="72"/>
      <c r="AI97" s="72"/>
      <c r="AJ97" s="72"/>
      <c r="AK97" s="72"/>
      <c r="AL97" s="72"/>
      <c r="AM97" s="72"/>
      <c r="AN97" s="72"/>
      <c r="AO97" s="72"/>
      <c r="AP97" s="72"/>
      <c r="AQ97" s="72"/>
      <c r="AR97" s="72"/>
      <c r="AS97" s="72"/>
      <c r="AT97" s="72"/>
    </row>
    <row r="98" spans="1:46" s="63" customFormat="1">
      <c r="A98" s="119">
        <v>309605</v>
      </c>
      <c r="B98" s="119" t="s">
        <v>505</v>
      </c>
      <c r="C98" s="63" t="s">
        <v>187</v>
      </c>
      <c r="E98" s="73">
        <v>6847</v>
      </c>
      <c r="G98" s="63" t="s">
        <v>394</v>
      </c>
      <c r="H98" s="63" t="s">
        <v>395</v>
      </c>
      <c r="J98" s="72"/>
      <c r="K98" s="72" t="s">
        <v>376</v>
      </c>
      <c r="L98" s="72"/>
      <c r="M98" s="72" t="s">
        <v>377</v>
      </c>
      <c r="N98" s="72" t="s">
        <v>220</v>
      </c>
      <c r="O98" s="121">
        <v>0</v>
      </c>
      <c r="P98" s="79">
        <v>0</v>
      </c>
      <c r="Q98" s="79">
        <v>0</v>
      </c>
      <c r="R98" s="79">
        <v>0</v>
      </c>
      <c r="S98" s="79">
        <v>0</v>
      </c>
      <c r="T98" s="72"/>
      <c r="U98" s="72"/>
      <c r="V98" s="80">
        <v>40593.081863425927</v>
      </c>
      <c r="W98" s="72"/>
      <c r="X98" s="72"/>
      <c r="Y98" s="72"/>
      <c r="Z98" s="72"/>
      <c r="AA98" s="72"/>
      <c r="AB98" s="72"/>
      <c r="AC98" s="72"/>
      <c r="AD98" s="72"/>
      <c r="AE98" s="72"/>
      <c r="AF98" s="72"/>
      <c r="AG98" s="72"/>
      <c r="AH98" s="72"/>
      <c r="AI98" s="72"/>
      <c r="AJ98" s="72"/>
      <c r="AK98" s="72"/>
      <c r="AL98" s="72"/>
      <c r="AM98" s="72"/>
      <c r="AN98" s="72"/>
      <c r="AO98" s="72"/>
      <c r="AP98" s="72"/>
      <c r="AQ98" s="72"/>
      <c r="AR98" s="72"/>
      <c r="AS98" s="72"/>
      <c r="AT98" s="72"/>
    </row>
    <row r="99" spans="1:46" s="63" customFormat="1">
      <c r="A99" s="119">
        <v>310125</v>
      </c>
      <c r="B99" s="119" t="s">
        <v>506</v>
      </c>
      <c r="C99" s="63" t="s">
        <v>187</v>
      </c>
      <c r="E99" s="73">
        <v>6847</v>
      </c>
      <c r="G99" s="63" t="s">
        <v>385</v>
      </c>
      <c r="H99" s="63" t="s">
        <v>386</v>
      </c>
      <c r="J99" s="72"/>
      <c r="K99" s="72" t="s">
        <v>376</v>
      </c>
      <c r="L99" s="72"/>
      <c r="M99" s="72" t="s">
        <v>377</v>
      </c>
      <c r="N99" s="72" t="s">
        <v>220</v>
      </c>
      <c r="O99" s="121">
        <v>0</v>
      </c>
      <c r="P99" s="79">
        <v>0</v>
      </c>
      <c r="Q99" s="79">
        <v>0</v>
      </c>
      <c r="R99" s="79">
        <v>0</v>
      </c>
      <c r="S99" s="79">
        <v>0</v>
      </c>
      <c r="T99" s="72"/>
      <c r="U99" s="72"/>
      <c r="V99" s="80">
        <v>40593.080289351848</v>
      </c>
      <c r="W99" s="72"/>
      <c r="X99" s="72"/>
      <c r="Y99" s="72"/>
      <c r="Z99" s="72"/>
      <c r="AA99" s="72"/>
      <c r="AB99" s="72"/>
      <c r="AC99" s="72"/>
      <c r="AD99" s="72"/>
      <c r="AE99" s="72"/>
      <c r="AF99" s="72"/>
      <c r="AG99" s="72"/>
      <c r="AH99" s="72"/>
      <c r="AI99" s="72"/>
      <c r="AJ99" s="72"/>
      <c r="AK99" s="72"/>
      <c r="AL99" s="72"/>
      <c r="AM99" s="72"/>
      <c r="AN99" s="72"/>
      <c r="AO99" s="72"/>
      <c r="AP99" s="72"/>
      <c r="AQ99" s="72"/>
      <c r="AR99" s="72"/>
      <c r="AS99" s="72"/>
      <c r="AT99" s="72"/>
    </row>
    <row r="100" spans="1:46" s="63" customFormat="1">
      <c r="A100" s="119">
        <v>310125</v>
      </c>
      <c r="B100" s="119" t="s">
        <v>506</v>
      </c>
      <c r="C100" s="63" t="s">
        <v>187</v>
      </c>
      <c r="E100" s="73">
        <v>6847</v>
      </c>
      <c r="G100" s="63" t="s">
        <v>394</v>
      </c>
      <c r="H100" s="63" t="s">
        <v>395</v>
      </c>
      <c r="J100" s="72"/>
      <c r="K100" s="72" t="s">
        <v>376</v>
      </c>
      <c r="L100" s="72"/>
      <c r="M100" s="72" t="s">
        <v>377</v>
      </c>
      <c r="N100" s="72" t="s">
        <v>220</v>
      </c>
      <c r="O100" s="121">
        <v>0</v>
      </c>
      <c r="P100" s="79">
        <v>0</v>
      </c>
      <c r="Q100" s="79">
        <v>0</v>
      </c>
      <c r="R100" s="79">
        <v>0</v>
      </c>
      <c r="S100" s="79">
        <v>0</v>
      </c>
      <c r="T100" s="72"/>
      <c r="U100" s="72"/>
      <c r="V100" s="80">
        <v>40593.081863425927</v>
      </c>
      <c r="W100" s="72"/>
      <c r="X100" s="72"/>
      <c r="Y100" s="72"/>
      <c r="Z100" s="72"/>
      <c r="AA100" s="72"/>
      <c r="AB100" s="72"/>
      <c r="AC100" s="72"/>
      <c r="AD100" s="72"/>
      <c r="AE100" s="72"/>
      <c r="AF100" s="72"/>
      <c r="AG100" s="72"/>
      <c r="AH100" s="72"/>
      <c r="AI100" s="72"/>
      <c r="AJ100" s="72"/>
      <c r="AK100" s="72"/>
      <c r="AL100" s="72"/>
      <c r="AM100" s="72"/>
      <c r="AN100" s="72"/>
      <c r="AO100" s="72"/>
      <c r="AP100" s="72"/>
      <c r="AQ100" s="72"/>
      <c r="AR100" s="72"/>
      <c r="AS100" s="72"/>
      <c r="AT100" s="72"/>
    </row>
  </sheetData>
  <phoneticPr fontId="2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00"/>
  <sheetViews>
    <sheetView workbookViewId="0">
      <selection activeCell="G46" sqref="G46"/>
    </sheetView>
  </sheetViews>
  <sheetFormatPr baseColWidth="10" defaultColWidth="6.85546875" defaultRowHeight="12.75"/>
  <cols>
    <col min="1" max="1" width="7" style="75" bestFit="1" customWidth="1"/>
    <col min="2" max="2" width="11.42578125" style="75" bestFit="1" customWidth="1"/>
    <col min="3" max="3" width="12" style="75" bestFit="1" customWidth="1"/>
    <col min="4" max="4" width="6.5703125" style="75" bestFit="1" customWidth="1"/>
    <col min="5" max="5" width="5" style="153" bestFit="1" customWidth="1"/>
    <col min="6" max="6" width="9.42578125" style="153" bestFit="1" customWidth="1"/>
    <col min="7" max="7" width="10.140625" style="153" bestFit="1" customWidth="1"/>
    <col min="8" max="8" width="5.28515625" style="153" bestFit="1" customWidth="1"/>
    <col min="9" max="9" width="17.42578125" style="153" bestFit="1" customWidth="1"/>
    <col min="10" max="10" width="12.28515625" style="153" bestFit="1" customWidth="1"/>
    <col min="11" max="11" width="6.28515625" style="153" bestFit="1" customWidth="1"/>
    <col min="12" max="12" width="8.140625" style="154" bestFit="1" customWidth="1"/>
    <col min="13" max="13" width="9.140625" style="153" bestFit="1" customWidth="1"/>
    <col min="14" max="14" width="4.5703125" style="153" bestFit="1" customWidth="1"/>
    <col min="15" max="16384" width="6.85546875" style="75"/>
  </cols>
  <sheetData>
    <row r="1" spans="1:14" s="63" customFormat="1">
      <c r="A1" s="119" t="s">
        <v>145</v>
      </c>
      <c r="B1" s="119" t="s">
        <v>146</v>
      </c>
      <c r="C1" s="63" t="s">
        <v>147</v>
      </c>
      <c r="D1" s="63" t="s">
        <v>148</v>
      </c>
      <c r="E1" s="72" t="s">
        <v>150</v>
      </c>
      <c r="F1" s="72" t="s">
        <v>209</v>
      </c>
      <c r="G1" s="72" t="s">
        <v>210</v>
      </c>
      <c r="H1" s="72" t="s">
        <v>211</v>
      </c>
      <c r="I1" s="72" t="s">
        <v>212</v>
      </c>
      <c r="J1" s="72" t="s">
        <v>213</v>
      </c>
      <c r="K1" s="120" t="s">
        <v>214</v>
      </c>
      <c r="L1" s="124" t="s">
        <v>215</v>
      </c>
      <c r="M1" s="120" t="s">
        <v>216</v>
      </c>
      <c r="N1" s="72" t="s">
        <v>217</v>
      </c>
    </row>
    <row r="2" spans="1:14" s="63" customFormat="1">
      <c r="A2" s="119">
        <v>213366</v>
      </c>
      <c r="B2" s="120" t="s">
        <v>437</v>
      </c>
      <c r="C2" s="63" t="s">
        <v>171</v>
      </c>
      <c r="E2" s="73">
        <v>6399</v>
      </c>
      <c r="F2" s="72"/>
      <c r="G2" s="72"/>
      <c r="H2" s="72"/>
      <c r="I2" s="72" t="s">
        <v>221</v>
      </c>
      <c r="J2" s="72" t="s">
        <v>258</v>
      </c>
      <c r="K2" s="120" t="s">
        <v>222</v>
      </c>
      <c r="L2" s="124">
        <v>40603</v>
      </c>
      <c r="M2" s="125">
        <v>24500</v>
      </c>
      <c r="N2" s="72" t="s">
        <v>220</v>
      </c>
    </row>
    <row r="3" spans="1:14" s="63" customFormat="1">
      <c r="A3" s="119">
        <v>213366</v>
      </c>
      <c r="B3" s="120" t="s">
        <v>437</v>
      </c>
      <c r="C3" s="63" t="s">
        <v>171</v>
      </c>
      <c r="E3" s="73">
        <v>6399</v>
      </c>
      <c r="F3" s="72"/>
      <c r="G3" s="72"/>
      <c r="H3" s="72"/>
      <c r="I3" s="72" t="s">
        <v>221</v>
      </c>
      <c r="J3" s="72" t="s">
        <v>259</v>
      </c>
      <c r="K3" s="120" t="s">
        <v>260</v>
      </c>
      <c r="L3" s="124">
        <v>40604</v>
      </c>
      <c r="M3" s="125">
        <v>24500</v>
      </c>
      <c r="N3" s="72" t="s">
        <v>220</v>
      </c>
    </row>
    <row r="4" spans="1:14" s="63" customFormat="1">
      <c r="A4" s="119">
        <v>213366</v>
      </c>
      <c r="B4" s="120" t="s">
        <v>437</v>
      </c>
      <c r="C4" s="63" t="s">
        <v>171</v>
      </c>
      <c r="E4" s="73">
        <v>6399</v>
      </c>
      <c r="F4" s="72"/>
      <c r="G4" s="72"/>
      <c r="H4" s="72"/>
      <c r="I4" s="72" t="s">
        <v>221</v>
      </c>
      <c r="J4" s="72" t="s">
        <v>261</v>
      </c>
      <c r="K4" s="120" t="s">
        <v>219</v>
      </c>
      <c r="L4" s="124">
        <v>40608</v>
      </c>
      <c r="M4" s="125">
        <v>24500</v>
      </c>
      <c r="N4" s="72" t="s">
        <v>220</v>
      </c>
    </row>
    <row r="5" spans="1:14" s="63" customFormat="1">
      <c r="A5" s="119">
        <v>213366</v>
      </c>
      <c r="B5" s="120" t="s">
        <v>437</v>
      </c>
      <c r="C5" s="63" t="s">
        <v>171</v>
      </c>
      <c r="E5" s="73">
        <v>6399</v>
      </c>
      <c r="F5" s="72"/>
      <c r="G5" s="72"/>
      <c r="H5" s="72"/>
      <c r="I5" s="72" t="s">
        <v>221</v>
      </c>
      <c r="J5" s="72" t="s">
        <v>262</v>
      </c>
      <c r="K5" s="120" t="s">
        <v>257</v>
      </c>
      <c r="L5" s="124">
        <v>40639</v>
      </c>
      <c r="M5" s="125">
        <v>18500</v>
      </c>
      <c r="N5" s="72" t="s">
        <v>220</v>
      </c>
    </row>
    <row r="6" spans="1:14" s="63" customFormat="1">
      <c r="A6" s="119">
        <v>213366</v>
      </c>
      <c r="B6" s="120" t="s">
        <v>437</v>
      </c>
      <c r="C6" s="63" t="s">
        <v>171</v>
      </c>
      <c r="E6" s="73">
        <v>6399</v>
      </c>
      <c r="F6" s="72"/>
      <c r="G6" s="72"/>
      <c r="H6" s="72"/>
      <c r="I6" s="72" t="s">
        <v>221</v>
      </c>
      <c r="J6" s="72" t="s">
        <v>263</v>
      </c>
      <c r="K6" s="120" t="s">
        <v>264</v>
      </c>
      <c r="L6" s="124">
        <v>40665</v>
      </c>
      <c r="M6" s="125">
        <v>24500</v>
      </c>
      <c r="N6" s="72" t="s">
        <v>220</v>
      </c>
    </row>
    <row r="7" spans="1:14" s="63" customFormat="1">
      <c r="A7" s="119">
        <v>213366</v>
      </c>
      <c r="B7" s="120" t="s">
        <v>437</v>
      </c>
      <c r="C7" s="63" t="s">
        <v>171</v>
      </c>
      <c r="E7" s="73">
        <v>6399</v>
      </c>
      <c r="F7" s="72"/>
      <c r="G7" s="72"/>
      <c r="H7" s="72"/>
      <c r="I7" s="72" t="s">
        <v>221</v>
      </c>
      <c r="J7" s="72" t="s">
        <v>265</v>
      </c>
      <c r="K7" s="120" t="s">
        <v>266</v>
      </c>
      <c r="L7" s="124">
        <v>40736</v>
      </c>
      <c r="M7" s="125">
        <v>24500</v>
      </c>
      <c r="N7" s="72" t="s">
        <v>220</v>
      </c>
    </row>
    <row r="8" spans="1:14" s="63" customFormat="1">
      <c r="A8" s="119">
        <v>213366</v>
      </c>
      <c r="B8" s="120" t="s">
        <v>437</v>
      </c>
      <c r="C8" s="63" t="s">
        <v>171</v>
      </c>
      <c r="E8" s="73">
        <v>6399</v>
      </c>
      <c r="F8" s="72"/>
      <c r="G8" s="72"/>
      <c r="H8" s="72"/>
      <c r="I8" s="72" t="s">
        <v>221</v>
      </c>
      <c r="J8" s="72" t="s">
        <v>267</v>
      </c>
      <c r="K8" s="120" t="s">
        <v>268</v>
      </c>
      <c r="L8" s="124">
        <v>40742</v>
      </c>
      <c r="M8" s="125">
        <v>24500</v>
      </c>
      <c r="N8" s="72" t="s">
        <v>220</v>
      </c>
    </row>
    <row r="9" spans="1:14" s="63" customFormat="1">
      <c r="A9" s="119">
        <v>213366</v>
      </c>
      <c r="B9" s="120" t="s">
        <v>437</v>
      </c>
      <c r="C9" s="63" t="s">
        <v>171</v>
      </c>
      <c r="E9" s="73">
        <v>6399</v>
      </c>
      <c r="F9" s="72"/>
      <c r="G9" s="72"/>
      <c r="H9" s="72"/>
      <c r="I9" s="72" t="s">
        <v>221</v>
      </c>
      <c r="J9" s="72" t="s">
        <v>269</v>
      </c>
      <c r="K9" s="120" t="s">
        <v>270</v>
      </c>
      <c r="L9" s="124">
        <v>40765</v>
      </c>
      <c r="M9" s="125">
        <v>24500</v>
      </c>
      <c r="N9" s="72" t="s">
        <v>220</v>
      </c>
    </row>
    <row r="10" spans="1:14" s="63" customFormat="1">
      <c r="A10" s="119">
        <v>213366</v>
      </c>
      <c r="B10" s="120" t="s">
        <v>437</v>
      </c>
      <c r="C10" s="63" t="s">
        <v>171</v>
      </c>
      <c r="E10" s="73">
        <v>6399</v>
      </c>
      <c r="F10" s="72"/>
      <c r="G10" s="72"/>
      <c r="H10" s="72"/>
      <c r="I10" s="72" t="s">
        <v>221</v>
      </c>
      <c r="J10" s="72" t="s">
        <v>271</v>
      </c>
      <c r="K10" s="120" t="s">
        <v>272</v>
      </c>
      <c r="L10" s="124">
        <v>40769</v>
      </c>
      <c r="M10" s="125">
        <v>24500</v>
      </c>
      <c r="N10" s="72" t="s">
        <v>220</v>
      </c>
    </row>
    <row r="11" spans="1:14" s="63" customFormat="1">
      <c r="A11" s="119">
        <v>213366</v>
      </c>
      <c r="B11" s="120" t="s">
        <v>437</v>
      </c>
      <c r="C11" s="63" t="s">
        <v>171</v>
      </c>
      <c r="E11" s="73">
        <v>6399</v>
      </c>
      <c r="F11" s="72"/>
      <c r="G11" s="72"/>
      <c r="H11" s="72"/>
      <c r="I11" s="72" t="s">
        <v>221</v>
      </c>
      <c r="J11" s="72" t="s">
        <v>273</v>
      </c>
      <c r="K11" s="120" t="s">
        <v>274</v>
      </c>
      <c r="L11" s="124">
        <v>40771</v>
      </c>
      <c r="M11" s="125">
        <v>24500</v>
      </c>
      <c r="N11" s="72" t="s">
        <v>220</v>
      </c>
    </row>
    <row r="12" spans="1:14" s="63" customFormat="1">
      <c r="A12" s="119">
        <v>187278</v>
      </c>
      <c r="B12" s="119" t="s">
        <v>444</v>
      </c>
      <c r="C12" s="63" t="s">
        <v>171</v>
      </c>
      <c r="E12" s="73">
        <v>6399</v>
      </c>
      <c r="F12" s="72"/>
      <c r="G12" s="72"/>
      <c r="H12" s="72"/>
      <c r="I12" s="72" t="s">
        <v>221</v>
      </c>
      <c r="J12" s="72" t="s">
        <v>241</v>
      </c>
      <c r="K12" s="120" t="s">
        <v>242</v>
      </c>
      <c r="L12" s="124">
        <v>40597</v>
      </c>
      <c r="M12" s="125">
        <v>10100</v>
      </c>
      <c r="N12" s="72" t="s">
        <v>220</v>
      </c>
    </row>
    <row r="13" spans="1:14" s="63" customFormat="1">
      <c r="A13" s="119">
        <v>187278</v>
      </c>
      <c r="B13" s="119" t="s">
        <v>444</v>
      </c>
      <c r="C13" s="63" t="s">
        <v>171</v>
      </c>
      <c r="E13" s="73">
        <v>6399</v>
      </c>
      <c r="F13" s="72"/>
      <c r="G13" s="72"/>
      <c r="H13" s="72"/>
      <c r="I13" s="72" t="s">
        <v>218</v>
      </c>
      <c r="J13" s="72" t="s">
        <v>241</v>
      </c>
      <c r="K13" s="120" t="s">
        <v>242</v>
      </c>
      <c r="L13" s="124">
        <v>40597</v>
      </c>
      <c r="M13" s="125">
        <v>14400</v>
      </c>
      <c r="N13" s="72" t="s">
        <v>220</v>
      </c>
    </row>
    <row r="14" spans="1:14" s="63" customFormat="1">
      <c r="A14" s="119">
        <v>187278</v>
      </c>
      <c r="B14" s="119" t="s">
        <v>444</v>
      </c>
      <c r="C14" s="63" t="s">
        <v>171</v>
      </c>
      <c r="E14" s="73">
        <v>6399</v>
      </c>
      <c r="F14" s="72"/>
      <c r="G14" s="72"/>
      <c r="H14" s="72"/>
      <c r="I14" s="72" t="s">
        <v>221</v>
      </c>
      <c r="J14" s="72" t="s">
        <v>243</v>
      </c>
      <c r="K14" s="120" t="s">
        <v>227</v>
      </c>
      <c r="L14" s="124">
        <v>40615</v>
      </c>
      <c r="M14" s="125">
        <v>24500</v>
      </c>
      <c r="N14" s="72" t="s">
        <v>220</v>
      </c>
    </row>
    <row r="15" spans="1:14" s="63" customFormat="1">
      <c r="A15" s="119">
        <v>187278</v>
      </c>
      <c r="B15" s="119" t="s">
        <v>444</v>
      </c>
      <c r="C15" s="63" t="s">
        <v>171</v>
      </c>
      <c r="E15" s="73">
        <v>6399</v>
      </c>
      <c r="F15" s="72"/>
      <c r="G15" s="72"/>
      <c r="H15" s="72"/>
      <c r="I15" s="72" t="s">
        <v>221</v>
      </c>
      <c r="J15" s="72" t="s">
        <v>244</v>
      </c>
      <c r="K15" s="120" t="s">
        <v>228</v>
      </c>
      <c r="L15" s="124">
        <v>40616</v>
      </c>
      <c r="M15" s="125">
        <v>24500</v>
      </c>
      <c r="N15" s="72" t="s">
        <v>220</v>
      </c>
    </row>
    <row r="16" spans="1:14" s="63" customFormat="1">
      <c r="A16" s="119">
        <v>187278</v>
      </c>
      <c r="B16" s="119" t="s">
        <v>444</v>
      </c>
      <c r="C16" s="63" t="s">
        <v>171</v>
      </c>
      <c r="E16" s="73">
        <v>6399</v>
      </c>
      <c r="F16" s="72"/>
      <c r="G16" s="72"/>
      <c r="H16" s="72"/>
      <c r="I16" s="72" t="s">
        <v>221</v>
      </c>
      <c r="J16" s="72" t="s">
        <v>245</v>
      </c>
      <c r="K16" s="120" t="s">
        <v>246</v>
      </c>
      <c r="L16" s="124">
        <v>40692</v>
      </c>
      <c r="M16" s="125">
        <v>24500</v>
      </c>
      <c r="N16" s="72" t="s">
        <v>220</v>
      </c>
    </row>
    <row r="17" spans="1:14" s="63" customFormat="1">
      <c r="A17" s="119">
        <v>187278</v>
      </c>
      <c r="B17" s="119" t="s">
        <v>444</v>
      </c>
      <c r="C17" s="63" t="s">
        <v>171</v>
      </c>
      <c r="E17" s="73">
        <v>6399</v>
      </c>
      <c r="F17" s="72"/>
      <c r="G17" s="72"/>
      <c r="H17" s="72"/>
      <c r="I17" s="72" t="s">
        <v>221</v>
      </c>
      <c r="J17" s="72" t="s">
        <v>247</v>
      </c>
      <c r="K17" s="120" t="s">
        <v>248</v>
      </c>
      <c r="L17" s="124">
        <v>40728</v>
      </c>
      <c r="M17" s="125">
        <v>24500</v>
      </c>
      <c r="N17" s="72" t="s">
        <v>220</v>
      </c>
    </row>
    <row r="18" spans="1:14" s="63" customFormat="1">
      <c r="A18" s="119">
        <v>187278</v>
      </c>
      <c r="B18" s="119" t="s">
        <v>444</v>
      </c>
      <c r="C18" s="63" t="s">
        <v>171</v>
      </c>
      <c r="E18" s="73">
        <v>6399</v>
      </c>
      <c r="F18" s="72"/>
      <c r="G18" s="72"/>
      <c r="H18" s="72"/>
      <c r="I18" s="72" t="s">
        <v>221</v>
      </c>
      <c r="J18" s="72" t="s">
        <v>249</v>
      </c>
      <c r="K18" s="120" t="s">
        <v>250</v>
      </c>
      <c r="L18" s="124">
        <v>40730</v>
      </c>
      <c r="M18" s="125">
        <v>24500</v>
      </c>
      <c r="N18" s="72" t="s">
        <v>220</v>
      </c>
    </row>
    <row r="19" spans="1:14" s="63" customFormat="1">
      <c r="A19" s="119">
        <v>187278</v>
      </c>
      <c r="B19" s="119" t="s">
        <v>444</v>
      </c>
      <c r="C19" s="63" t="s">
        <v>171</v>
      </c>
      <c r="E19" s="73">
        <v>6399</v>
      </c>
      <c r="F19" s="72"/>
      <c r="G19" s="72"/>
      <c r="H19" s="72"/>
      <c r="I19" s="72" t="s">
        <v>221</v>
      </c>
      <c r="J19" s="72" t="s">
        <v>251</v>
      </c>
      <c r="K19" s="120" t="s">
        <v>252</v>
      </c>
      <c r="L19" s="124">
        <v>40731</v>
      </c>
      <c r="M19" s="125">
        <v>24500</v>
      </c>
      <c r="N19" s="72" t="s">
        <v>220</v>
      </c>
    </row>
    <row r="20" spans="1:14" s="63" customFormat="1">
      <c r="A20" s="119">
        <v>187278</v>
      </c>
      <c r="B20" s="119" t="s">
        <v>444</v>
      </c>
      <c r="C20" s="63" t="s">
        <v>171</v>
      </c>
      <c r="E20" s="73">
        <v>6399</v>
      </c>
      <c r="F20" s="72"/>
      <c r="G20" s="72"/>
      <c r="H20" s="72"/>
      <c r="I20" s="72" t="s">
        <v>221</v>
      </c>
      <c r="J20" s="72" t="s">
        <v>253</v>
      </c>
      <c r="K20" s="120" t="s">
        <v>254</v>
      </c>
      <c r="L20" s="124">
        <v>40776</v>
      </c>
      <c r="M20" s="125">
        <v>24500</v>
      </c>
      <c r="N20" s="72" t="s">
        <v>220</v>
      </c>
    </row>
    <row r="21" spans="1:14" s="63" customFormat="1">
      <c r="A21" s="119">
        <v>203957</v>
      </c>
      <c r="B21" s="119" t="s">
        <v>447</v>
      </c>
      <c r="C21" s="63" t="s">
        <v>202</v>
      </c>
      <c r="E21" s="73">
        <v>8434</v>
      </c>
      <c r="F21" s="72"/>
      <c r="G21" s="72"/>
      <c r="H21" s="72"/>
      <c r="I21" s="72" t="s">
        <v>221</v>
      </c>
      <c r="J21" s="72" t="s">
        <v>361</v>
      </c>
      <c r="K21" s="120" t="s">
        <v>355</v>
      </c>
      <c r="L21" s="124">
        <v>40642</v>
      </c>
      <c r="M21" s="125">
        <v>109.599</v>
      </c>
      <c r="N21" s="72" t="s">
        <v>230</v>
      </c>
    </row>
    <row r="22" spans="1:14" s="63" customFormat="1">
      <c r="A22" s="119">
        <v>299247</v>
      </c>
      <c r="B22" s="119" t="s">
        <v>470</v>
      </c>
      <c r="C22" s="63" t="s">
        <v>187</v>
      </c>
      <c r="E22" s="73">
        <v>6847</v>
      </c>
      <c r="F22" s="72"/>
      <c r="G22" s="72"/>
      <c r="H22" s="72"/>
      <c r="I22" s="72" t="s">
        <v>218</v>
      </c>
      <c r="J22" s="72" t="s">
        <v>288</v>
      </c>
      <c r="K22" s="120" t="s">
        <v>224</v>
      </c>
      <c r="L22" s="124">
        <v>40593</v>
      </c>
      <c r="M22" s="125">
        <v>1000</v>
      </c>
      <c r="N22" s="72" t="s">
        <v>220</v>
      </c>
    </row>
    <row r="23" spans="1:14" s="63" customFormat="1">
      <c r="A23" s="119">
        <v>203958</v>
      </c>
      <c r="B23" s="119" t="s">
        <v>448</v>
      </c>
      <c r="C23" s="63" t="s">
        <v>202</v>
      </c>
      <c r="E23" s="73">
        <v>8435</v>
      </c>
      <c r="F23" s="72"/>
      <c r="G23" s="72"/>
      <c r="H23" s="72"/>
      <c r="I23" s="72" t="s">
        <v>218</v>
      </c>
      <c r="J23" s="72" t="s">
        <v>348</v>
      </c>
      <c r="K23" s="120" t="s">
        <v>225</v>
      </c>
      <c r="L23" s="124">
        <v>40594</v>
      </c>
      <c r="M23" s="125">
        <v>99.463000000000008</v>
      </c>
      <c r="N23" s="72" t="s">
        <v>230</v>
      </c>
    </row>
    <row r="24" spans="1:14" s="63" customFormat="1">
      <c r="A24" s="119">
        <v>203958</v>
      </c>
      <c r="B24" s="119" t="s">
        <v>448</v>
      </c>
      <c r="C24" s="63" t="s">
        <v>202</v>
      </c>
      <c r="E24" s="73">
        <v>8435</v>
      </c>
      <c r="F24" s="72"/>
      <c r="G24" s="72"/>
      <c r="H24" s="72"/>
      <c r="I24" s="72" t="s">
        <v>221</v>
      </c>
      <c r="J24" s="72" t="s">
        <v>349</v>
      </c>
      <c r="K24" s="120" t="s">
        <v>246</v>
      </c>
      <c r="L24" s="124">
        <v>40614</v>
      </c>
      <c r="M24" s="125">
        <v>100.01</v>
      </c>
      <c r="N24" s="72" t="s">
        <v>230</v>
      </c>
    </row>
    <row r="25" spans="1:14" s="63" customFormat="1">
      <c r="A25" s="119">
        <v>206292</v>
      </c>
      <c r="B25" s="119" t="s">
        <v>449</v>
      </c>
      <c r="C25" s="63" t="s">
        <v>171</v>
      </c>
      <c r="E25" s="73">
        <v>6403</v>
      </c>
      <c r="F25" s="72"/>
      <c r="G25" s="72"/>
      <c r="H25" s="72"/>
      <c r="I25" s="72" t="s">
        <v>221</v>
      </c>
      <c r="J25" s="72" t="s">
        <v>282</v>
      </c>
      <c r="K25" s="120" t="s">
        <v>226</v>
      </c>
      <c r="L25" s="124">
        <v>40617</v>
      </c>
      <c r="M25" s="125">
        <v>20000</v>
      </c>
      <c r="N25" s="72" t="s">
        <v>220</v>
      </c>
    </row>
    <row r="26" spans="1:14" s="63" customFormat="1">
      <c r="A26" s="119">
        <v>206292</v>
      </c>
      <c r="B26" s="119" t="s">
        <v>449</v>
      </c>
      <c r="C26" s="63" t="s">
        <v>171</v>
      </c>
      <c r="E26" s="73">
        <v>6403</v>
      </c>
      <c r="F26" s="72"/>
      <c r="G26" s="72"/>
      <c r="H26" s="72"/>
      <c r="I26" s="72" t="s">
        <v>221</v>
      </c>
      <c r="J26" s="72" t="s">
        <v>283</v>
      </c>
      <c r="K26" s="120"/>
      <c r="L26" s="124">
        <v>40684</v>
      </c>
      <c r="M26" s="125">
        <v>20000</v>
      </c>
      <c r="N26" s="72" t="s">
        <v>220</v>
      </c>
    </row>
    <row r="27" spans="1:14" s="63" customFormat="1">
      <c r="A27" s="119">
        <v>301387</v>
      </c>
      <c r="B27" s="119" t="s">
        <v>476</v>
      </c>
      <c r="C27" s="63" t="s">
        <v>171</v>
      </c>
      <c r="E27" s="73">
        <v>6403</v>
      </c>
      <c r="F27" s="72"/>
      <c r="G27" s="72"/>
      <c r="H27" s="72"/>
      <c r="I27" s="72" t="s">
        <v>221</v>
      </c>
      <c r="J27" s="72" t="s">
        <v>279</v>
      </c>
      <c r="K27" s="120"/>
      <c r="L27" s="124">
        <v>40666</v>
      </c>
      <c r="M27" s="125">
        <v>5000</v>
      </c>
      <c r="N27" s="72" t="s">
        <v>220</v>
      </c>
    </row>
    <row r="28" spans="1:14" s="63" customFormat="1">
      <c r="A28" s="119">
        <v>206293</v>
      </c>
      <c r="B28" s="119" t="s">
        <v>450</v>
      </c>
      <c r="C28" s="63" t="s">
        <v>202</v>
      </c>
      <c r="E28" s="73">
        <v>8435</v>
      </c>
      <c r="F28" s="72"/>
      <c r="G28" s="72"/>
      <c r="H28" s="72"/>
      <c r="I28" s="72" t="s">
        <v>221</v>
      </c>
      <c r="J28" s="72" t="s">
        <v>344</v>
      </c>
      <c r="K28" s="120" t="s">
        <v>231</v>
      </c>
      <c r="L28" s="124">
        <v>40628</v>
      </c>
      <c r="M28" s="125">
        <v>9752</v>
      </c>
      <c r="N28" s="72" t="s">
        <v>220</v>
      </c>
    </row>
    <row r="29" spans="1:14" s="63" customFormat="1">
      <c r="A29" s="119">
        <v>206293</v>
      </c>
      <c r="B29" s="119" t="s">
        <v>450</v>
      </c>
      <c r="C29" s="63" t="s">
        <v>202</v>
      </c>
      <c r="E29" s="73">
        <v>8435</v>
      </c>
      <c r="F29" s="72"/>
      <c r="G29" s="72"/>
      <c r="H29" s="72"/>
      <c r="I29" s="72" t="s">
        <v>221</v>
      </c>
      <c r="J29" s="72" t="s">
        <v>345</v>
      </c>
      <c r="K29" s="120"/>
      <c r="L29" s="124">
        <v>40667</v>
      </c>
      <c r="M29" s="125">
        <v>9752</v>
      </c>
      <c r="N29" s="72" t="s">
        <v>220</v>
      </c>
    </row>
    <row r="30" spans="1:14" s="63" customFormat="1">
      <c r="A30" s="119">
        <v>304752</v>
      </c>
      <c r="B30" s="119" t="s">
        <v>488</v>
      </c>
      <c r="C30" s="63" t="s">
        <v>197</v>
      </c>
      <c r="E30" s="73">
        <v>8105</v>
      </c>
      <c r="F30" s="72"/>
      <c r="G30" s="72"/>
      <c r="H30" s="72"/>
      <c r="I30" s="72" t="s">
        <v>221</v>
      </c>
      <c r="J30" s="72" t="s">
        <v>323</v>
      </c>
      <c r="K30" s="120"/>
      <c r="L30" s="124">
        <v>40695</v>
      </c>
      <c r="M30" s="125">
        <v>6500</v>
      </c>
      <c r="N30" s="72" t="s">
        <v>220</v>
      </c>
    </row>
    <row r="31" spans="1:14" s="63" customFormat="1">
      <c r="A31" s="119">
        <v>304752</v>
      </c>
      <c r="B31" s="119" t="s">
        <v>488</v>
      </c>
      <c r="C31" s="63" t="s">
        <v>197</v>
      </c>
      <c r="E31" s="73">
        <v>8105</v>
      </c>
      <c r="F31" s="72"/>
      <c r="G31" s="72"/>
      <c r="H31" s="72"/>
      <c r="I31" s="72" t="s">
        <v>221</v>
      </c>
      <c r="J31" s="72" t="s">
        <v>324</v>
      </c>
      <c r="K31" s="120"/>
      <c r="L31" s="124">
        <v>40716</v>
      </c>
      <c r="M31" s="125">
        <v>6500</v>
      </c>
      <c r="N31" s="72" t="s">
        <v>220</v>
      </c>
    </row>
    <row r="32" spans="1:14" s="63" customFormat="1">
      <c r="A32" s="119">
        <v>206294</v>
      </c>
      <c r="B32" s="119" t="s">
        <v>451</v>
      </c>
      <c r="C32" s="63" t="s">
        <v>202</v>
      </c>
      <c r="E32" s="73">
        <v>8434</v>
      </c>
      <c r="F32" s="72"/>
      <c r="G32" s="72"/>
      <c r="H32" s="72"/>
      <c r="I32" s="72" t="s">
        <v>218</v>
      </c>
      <c r="J32" s="72" t="s">
        <v>350</v>
      </c>
      <c r="K32" s="120" t="s">
        <v>351</v>
      </c>
      <c r="L32" s="124">
        <v>40595</v>
      </c>
      <c r="M32" s="125">
        <v>24647</v>
      </c>
      <c r="N32" s="72" t="s">
        <v>220</v>
      </c>
    </row>
    <row r="33" spans="1:14" s="63" customFormat="1">
      <c r="A33" s="119">
        <v>206294</v>
      </c>
      <c r="B33" s="119" t="s">
        <v>451</v>
      </c>
      <c r="C33" s="63" t="s">
        <v>202</v>
      </c>
      <c r="E33" s="73">
        <v>8434</v>
      </c>
      <c r="F33" s="72"/>
      <c r="G33" s="72"/>
      <c r="H33" s="72"/>
      <c r="I33" s="72" t="s">
        <v>221</v>
      </c>
      <c r="J33" s="72" t="s">
        <v>352</v>
      </c>
      <c r="K33" s="120" t="s">
        <v>353</v>
      </c>
      <c r="L33" s="124">
        <v>40625</v>
      </c>
      <c r="M33" s="125">
        <v>24701</v>
      </c>
      <c r="N33" s="72" t="s">
        <v>220</v>
      </c>
    </row>
    <row r="34" spans="1:14" s="63" customFormat="1">
      <c r="A34" s="119">
        <v>206294</v>
      </c>
      <c r="B34" s="119" t="s">
        <v>451</v>
      </c>
      <c r="C34" s="63" t="s">
        <v>202</v>
      </c>
      <c r="E34" s="73">
        <v>8434</v>
      </c>
      <c r="F34" s="72"/>
      <c r="G34" s="72"/>
      <c r="H34" s="72"/>
      <c r="I34" s="72" t="s">
        <v>221</v>
      </c>
      <c r="J34" s="72" t="s">
        <v>354</v>
      </c>
      <c r="K34" s="120"/>
      <c r="L34" s="124">
        <v>40684</v>
      </c>
      <c r="M34" s="125">
        <v>24701</v>
      </c>
      <c r="N34" s="72" t="s">
        <v>220</v>
      </c>
    </row>
    <row r="35" spans="1:14" s="63" customFormat="1">
      <c r="A35" s="119">
        <v>306045</v>
      </c>
      <c r="B35" s="119" t="s">
        <v>489</v>
      </c>
      <c r="C35" s="63" t="s">
        <v>197</v>
      </c>
      <c r="E35" s="73">
        <v>8105</v>
      </c>
      <c r="F35" s="72"/>
      <c r="G35" s="72"/>
      <c r="H35" s="72"/>
      <c r="I35" s="72" t="s">
        <v>218</v>
      </c>
      <c r="J35" s="72" t="s">
        <v>328</v>
      </c>
      <c r="K35" s="120" t="s">
        <v>276</v>
      </c>
      <c r="L35" s="124">
        <v>40593</v>
      </c>
      <c r="M35" s="125">
        <v>13808</v>
      </c>
      <c r="N35" s="72" t="s">
        <v>220</v>
      </c>
    </row>
    <row r="36" spans="1:14" s="63" customFormat="1">
      <c r="A36" s="119">
        <v>306045</v>
      </c>
      <c r="B36" s="119" t="s">
        <v>489</v>
      </c>
      <c r="C36" s="63" t="s">
        <v>197</v>
      </c>
      <c r="E36" s="73">
        <v>8105</v>
      </c>
      <c r="F36" s="72"/>
      <c r="G36" s="72"/>
      <c r="H36" s="72"/>
      <c r="I36" s="72" t="s">
        <v>221</v>
      </c>
      <c r="J36" s="72" t="s">
        <v>329</v>
      </c>
      <c r="K36" s="120"/>
      <c r="L36" s="124">
        <v>40650</v>
      </c>
      <c r="M36" s="125">
        <v>13746</v>
      </c>
      <c r="N36" s="72" t="s">
        <v>220</v>
      </c>
    </row>
    <row r="37" spans="1:14" s="63" customFormat="1">
      <c r="A37" s="119">
        <v>306045</v>
      </c>
      <c r="B37" s="119" t="s">
        <v>489</v>
      </c>
      <c r="C37" s="63" t="s">
        <v>197</v>
      </c>
      <c r="E37" s="73">
        <v>8105</v>
      </c>
      <c r="F37" s="72"/>
      <c r="G37" s="72"/>
      <c r="H37" s="72"/>
      <c r="I37" s="72" t="s">
        <v>221</v>
      </c>
      <c r="J37" s="72" t="s">
        <v>330</v>
      </c>
      <c r="K37" s="120"/>
      <c r="L37" s="124">
        <v>40729</v>
      </c>
      <c r="M37" s="125">
        <v>13746</v>
      </c>
      <c r="N37" s="72" t="s">
        <v>220</v>
      </c>
    </row>
    <row r="38" spans="1:14" s="63" customFormat="1">
      <c r="A38" s="119">
        <v>306045</v>
      </c>
      <c r="B38" s="119" t="s">
        <v>489</v>
      </c>
      <c r="C38" s="63" t="s">
        <v>197</v>
      </c>
      <c r="E38" s="73">
        <v>8105</v>
      </c>
      <c r="F38" s="72"/>
      <c r="G38" s="72"/>
      <c r="H38" s="72"/>
      <c r="I38" s="72" t="s">
        <v>221</v>
      </c>
      <c r="J38" s="72" t="s">
        <v>331</v>
      </c>
      <c r="K38" s="120"/>
      <c r="L38" s="124">
        <v>40749</v>
      </c>
      <c r="M38" s="125">
        <v>13746</v>
      </c>
      <c r="N38" s="72" t="s">
        <v>220</v>
      </c>
    </row>
    <row r="39" spans="1:14" s="63" customFormat="1">
      <c r="A39" s="119">
        <v>306141</v>
      </c>
      <c r="B39" s="119" t="s">
        <v>490</v>
      </c>
      <c r="C39" s="63" t="s">
        <v>197</v>
      </c>
      <c r="E39" s="73">
        <v>8105</v>
      </c>
      <c r="F39" s="72"/>
      <c r="G39" s="72"/>
      <c r="H39" s="72"/>
      <c r="I39" s="72" t="s">
        <v>221</v>
      </c>
      <c r="J39" s="72" t="s">
        <v>296</v>
      </c>
      <c r="K39" s="120" t="s">
        <v>231</v>
      </c>
      <c r="L39" s="124">
        <v>40595</v>
      </c>
      <c r="M39" s="125">
        <v>3780</v>
      </c>
      <c r="N39" s="72" t="s">
        <v>220</v>
      </c>
    </row>
    <row r="40" spans="1:14" s="63" customFormat="1">
      <c r="A40" s="119">
        <v>306141</v>
      </c>
      <c r="B40" s="119" t="s">
        <v>490</v>
      </c>
      <c r="C40" s="63" t="s">
        <v>197</v>
      </c>
      <c r="E40" s="73">
        <v>8105</v>
      </c>
      <c r="F40" s="72"/>
      <c r="G40" s="72"/>
      <c r="H40" s="72"/>
      <c r="I40" s="72" t="s">
        <v>221</v>
      </c>
      <c r="J40" s="72" t="s">
        <v>297</v>
      </c>
      <c r="K40" s="120" t="s">
        <v>275</v>
      </c>
      <c r="L40" s="124">
        <v>40597</v>
      </c>
      <c r="M40" s="125">
        <v>8247</v>
      </c>
      <c r="N40" s="72" t="s">
        <v>220</v>
      </c>
    </row>
    <row r="41" spans="1:14" s="63" customFormat="1">
      <c r="A41" s="119">
        <v>306141</v>
      </c>
      <c r="B41" s="119" t="s">
        <v>490</v>
      </c>
      <c r="C41" s="63" t="s">
        <v>197</v>
      </c>
      <c r="E41" s="73">
        <v>8105</v>
      </c>
      <c r="F41" s="72"/>
      <c r="G41" s="72"/>
      <c r="H41" s="72"/>
      <c r="I41" s="72" t="s">
        <v>221</v>
      </c>
      <c r="J41" s="72" t="s">
        <v>298</v>
      </c>
      <c r="K41" s="120" t="s">
        <v>231</v>
      </c>
      <c r="L41" s="124">
        <v>40597</v>
      </c>
      <c r="M41" s="125">
        <v>3780</v>
      </c>
      <c r="N41" s="72" t="s">
        <v>220</v>
      </c>
    </row>
    <row r="42" spans="1:14" s="63" customFormat="1">
      <c r="A42" s="119">
        <v>306141</v>
      </c>
      <c r="B42" s="119" t="s">
        <v>490</v>
      </c>
      <c r="C42" s="63" t="s">
        <v>197</v>
      </c>
      <c r="E42" s="73">
        <v>8105</v>
      </c>
      <c r="F42" s="72"/>
      <c r="G42" s="72"/>
      <c r="H42" s="72"/>
      <c r="I42" s="72" t="s">
        <v>221</v>
      </c>
      <c r="J42" s="72" t="s">
        <v>299</v>
      </c>
      <c r="K42" s="120" t="s">
        <v>233</v>
      </c>
      <c r="L42" s="124">
        <v>40602</v>
      </c>
      <c r="M42" s="125">
        <v>8247</v>
      </c>
      <c r="N42" s="72" t="s">
        <v>220</v>
      </c>
    </row>
    <row r="43" spans="1:14" s="63" customFormat="1">
      <c r="A43" s="119">
        <v>306141</v>
      </c>
      <c r="B43" s="119" t="s">
        <v>490</v>
      </c>
      <c r="C43" s="63" t="s">
        <v>197</v>
      </c>
      <c r="E43" s="73">
        <v>8105</v>
      </c>
      <c r="F43" s="72"/>
      <c r="G43" s="72"/>
      <c r="H43" s="72"/>
      <c r="I43" s="72" t="s">
        <v>221</v>
      </c>
      <c r="J43" s="72" t="s">
        <v>300</v>
      </c>
      <c r="K43" s="120" t="s">
        <v>266</v>
      </c>
      <c r="L43" s="124">
        <v>40603</v>
      </c>
      <c r="M43" s="125">
        <v>8247</v>
      </c>
      <c r="N43" s="72" t="s">
        <v>220</v>
      </c>
    </row>
    <row r="44" spans="1:14" s="63" customFormat="1">
      <c r="A44" s="119">
        <v>306141</v>
      </c>
      <c r="B44" s="119" t="s">
        <v>490</v>
      </c>
      <c r="C44" s="63" t="s">
        <v>197</v>
      </c>
      <c r="E44" s="73">
        <v>8105</v>
      </c>
      <c r="F44" s="72"/>
      <c r="G44" s="72"/>
      <c r="H44" s="72"/>
      <c r="I44" s="72" t="s">
        <v>221</v>
      </c>
      <c r="J44" s="72" t="s">
        <v>301</v>
      </c>
      <c r="K44" s="120" t="s">
        <v>277</v>
      </c>
      <c r="L44" s="124">
        <v>40608</v>
      </c>
      <c r="M44" s="125">
        <v>8247</v>
      </c>
      <c r="N44" s="72" t="s">
        <v>220</v>
      </c>
    </row>
    <row r="45" spans="1:14" s="63" customFormat="1">
      <c r="A45" s="119">
        <v>306141</v>
      </c>
      <c r="B45" s="119" t="s">
        <v>490</v>
      </c>
      <c r="C45" s="63" t="s">
        <v>197</v>
      </c>
      <c r="E45" s="73">
        <v>8105</v>
      </c>
      <c r="F45" s="72"/>
      <c r="G45" s="72"/>
      <c r="H45" s="72"/>
      <c r="I45" s="72" t="s">
        <v>221</v>
      </c>
      <c r="J45" s="72" t="s">
        <v>302</v>
      </c>
      <c r="K45" s="120" t="s">
        <v>278</v>
      </c>
      <c r="L45" s="124">
        <v>40609</v>
      </c>
      <c r="M45" s="125">
        <v>8247</v>
      </c>
      <c r="N45" s="72" t="s">
        <v>220</v>
      </c>
    </row>
    <row r="46" spans="1:14" s="63" customFormat="1">
      <c r="A46" s="119">
        <v>306141</v>
      </c>
      <c r="B46" s="119" t="s">
        <v>490</v>
      </c>
      <c r="C46" s="63" t="s">
        <v>197</v>
      </c>
      <c r="E46" s="73">
        <v>8105</v>
      </c>
      <c r="F46" s="72"/>
      <c r="G46" s="72"/>
      <c r="H46" s="72"/>
      <c r="I46" s="72" t="s">
        <v>221</v>
      </c>
      <c r="J46" s="72" t="s">
        <v>303</v>
      </c>
      <c r="K46" s="120"/>
      <c r="L46" s="124">
        <v>40626</v>
      </c>
      <c r="M46" s="125">
        <v>2000</v>
      </c>
      <c r="N46" s="72" t="s">
        <v>220</v>
      </c>
    </row>
    <row r="47" spans="1:14" s="63" customFormat="1">
      <c r="A47" s="119">
        <v>306141</v>
      </c>
      <c r="B47" s="119" t="s">
        <v>490</v>
      </c>
      <c r="C47" s="63" t="s">
        <v>197</v>
      </c>
      <c r="E47" s="73">
        <v>8105</v>
      </c>
      <c r="F47" s="72"/>
      <c r="G47" s="72"/>
      <c r="H47" s="72"/>
      <c r="I47" s="72" t="s">
        <v>221</v>
      </c>
      <c r="J47" s="72" t="s">
        <v>304</v>
      </c>
      <c r="K47" s="120"/>
      <c r="L47" s="124">
        <v>40696</v>
      </c>
      <c r="M47" s="125">
        <v>8247</v>
      </c>
      <c r="N47" s="72" t="s">
        <v>220</v>
      </c>
    </row>
    <row r="48" spans="1:14" s="63" customFormat="1">
      <c r="A48" s="119">
        <v>306141</v>
      </c>
      <c r="B48" s="119" t="s">
        <v>490</v>
      </c>
      <c r="C48" s="63" t="s">
        <v>197</v>
      </c>
      <c r="E48" s="73">
        <v>8105</v>
      </c>
      <c r="F48" s="72"/>
      <c r="G48" s="72"/>
      <c r="H48" s="72"/>
      <c r="I48" s="72" t="s">
        <v>221</v>
      </c>
      <c r="J48" s="72" t="s">
        <v>305</v>
      </c>
      <c r="K48" s="120"/>
      <c r="L48" s="124">
        <v>40699</v>
      </c>
      <c r="M48" s="125">
        <v>8247</v>
      </c>
      <c r="N48" s="72" t="s">
        <v>220</v>
      </c>
    </row>
    <row r="49" spans="1:14" s="63" customFormat="1">
      <c r="A49" s="119">
        <v>306141</v>
      </c>
      <c r="B49" s="119" t="s">
        <v>490</v>
      </c>
      <c r="C49" s="63" t="s">
        <v>197</v>
      </c>
      <c r="E49" s="73">
        <v>8105</v>
      </c>
      <c r="F49" s="72"/>
      <c r="G49" s="72"/>
      <c r="H49" s="72"/>
      <c r="I49" s="72" t="s">
        <v>221</v>
      </c>
      <c r="J49" s="72" t="s">
        <v>306</v>
      </c>
      <c r="K49" s="120"/>
      <c r="L49" s="124">
        <v>40701</v>
      </c>
      <c r="M49" s="125">
        <v>8247</v>
      </c>
      <c r="N49" s="72" t="s">
        <v>220</v>
      </c>
    </row>
    <row r="50" spans="1:14" s="63" customFormat="1">
      <c r="A50" s="119">
        <v>306141</v>
      </c>
      <c r="B50" s="119" t="s">
        <v>490</v>
      </c>
      <c r="C50" s="63" t="s">
        <v>197</v>
      </c>
      <c r="E50" s="73">
        <v>8105</v>
      </c>
      <c r="F50" s="72"/>
      <c r="G50" s="72"/>
      <c r="H50" s="72"/>
      <c r="I50" s="72" t="s">
        <v>221</v>
      </c>
      <c r="J50" s="72" t="s">
        <v>307</v>
      </c>
      <c r="K50" s="120"/>
      <c r="L50" s="124">
        <v>40706</v>
      </c>
      <c r="M50" s="125">
        <v>5800</v>
      </c>
      <c r="N50" s="72" t="s">
        <v>220</v>
      </c>
    </row>
    <row r="51" spans="1:14" s="63" customFormat="1">
      <c r="A51" s="119">
        <v>306141</v>
      </c>
      <c r="B51" s="119" t="s">
        <v>490</v>
      </c>
      <c r="C51" s="63" t="s">
        <v>197</v>
      </c>
      <c r="E51" s="73">
        <v>8105</v>
      </c>
      <c r="F51" s="72"/>
      <c r="G51" s="72"/>
      <c r="H51" s="72"/>
      <c r="I51" s="72" t="s">
        <v>221</v>
      </c>
      <c r="J51" s="72" t="s">
        <v>308</v>
      </c>
      <c r="K51" s="120"/>
      <c r="L51" s="124">
        <v>40707</v>
      </c>
      <c r="M51" s="125">
        <v>4247</v>
      </c>
      <c r="N51" s="72" t="s">
        <v>220</v>
      </c>
    </row>
    <row r="52" spans="1:14" s="63" customFormat="1">
      <c r="A52" s="119">
        <v>306141</v>
      </c>
      <c r="B52" s="119" t="s">
        <v>490</v>
      </c>
      <c r="C52" s="63" t="s">
        <v>197</v>
      </c>
      <c r="E52" s="73">
        <v>8105</v>
      </c>
      <c r="F52" s="72"/>
      <c r="G52" s="72"/>
      <c r="H52" s="72"/>
      <c r="I52" s="72" t="s">
        <v>221</v>
      </c>
      <c r="J52" s="72" t="s">
        <v>309</v>
      </c>
      <c r="K52" s="120"/>
      <c r="L52" s="124">
        <v>40717</v>
      </c>
      <c r="M52" s="125">
        <v>8247</v>
      </c>
      <c r="N52" s="72" t="s">
        <v>220</v>
      </c>
    </row>
    <row r="53" spans="1:14" s="63" customFormat="1">
      <c r="A53" s="119">
        <v>306141</v>
      </c>
      <c r="B53" s="119" t="s">
        <v>490</v>
      </c>
      <c r="C53" s="63" t="s">
        <v>197</v>
      </c>
      <c r="E53" s="73">
        <v>8105</v>
      </c>
      <c r="F53" s="72"/>
      <c r="G53" s="72"/>
      <c r="H53" s="72"/>
      <c r="I53" s="72" t="s">
        <v>221</v>
      </c>
      <c r="J53" s="72" t="s">
        <v>310</v>
      </c>
      <c r="K53" s="120"/>
      <c r="L53" s="124">
        <v>40721</v>
      </c>
      <c r="M53" s="125">
        <v>8247</v>
      </c>
      <c r="N53" s="72" t="s">
        <v>220</v>
      </c>
    </row>
    <row r="54" spans="1:14" s="63" customFormat="1">
      <c r="A54" s="119">
        <v>306141</v>
      </c>
      <c r="B54" s="119" t="s">
        <v>490</v>
      </c>
      <c r="C54" s="63" t="s">
        <v>197</v>
      </c>
      <c r="E54" s="73">
        <v>8105</v>
      </c>
      <c r="F54" s="72"/>
      <c r="G54" s="72"/>
      <c r="H54" s="72"/>
      <c r="I54" s="72" t="s">
        <v>221</v>
      </c>
      <c r="J54" s="72" t="s">
        <v>311</v>
      </c>
      <c r="K54" s="120"/>
      <c r="L54" s="124">
        <v>40722</v>
      </c>
      <c r="M54" s="125">
        <v>8247</v>
      </c>
      <c r="N54" s="72" t="s">
        <v>220</v>
      </c>
    </row>
    <row r="55" spans="1:14" s="63" customFormat="1">
      <c r="A55" s="119">
        <v>306141</v>
      </c>
      <c r="B55" s="119" t="s">
        <v>490</v>
      </c>
      <c r="C55" s="63" t="s">
        <v>197</v>
      </c>
      <c r="E55" s="73">
        <v>8105</v>
      </c>
      <c r="F55" s="72"/>
      <c r="G55" s="72"/>
      <c r="H55" s="72"/>
      <c r="I55" s="72" t="s">
        <v>221</v>
      </c>
      <c r="J55" s="72" t="s">
        <v>312</v>
      </c>
      <c r="K55" s="120"/>
      <c r="L55" s="124">
        <v>40723</v>
      </c>
      <c r="M55" s="125">
        <v>2000</v>
      </c>
      <c r="N55" s="72" t="s">
        <v>220</v>
      </c>
    </row>
    <row r="56" spans="1:14" s="63" customFormat="1">
      <c r="A56" s="119">
        <v>306141</v>
      </c>
      <c r="B56" s="119" t="s">
        <v>490</v>
      </c>
      <c r="C56" s="63" t="s">
        <v>197</v>
      </c>
      <c r="E56" s="73">
        <v>8105</v>
      </c>
      <c r="F56" s="72"/>
      <c r="G56" s="72"/>
      <c r="H56" s="72"/>
      <c r="I56" s="72" t="s">
        <v>221</v>
      </c>
      <c r="J56" s="72" t="s">
        <v>313</v>
      </c>
      <c r="K56" s="120"/>
      <c r="L56" s="124">
        <v>40743</v>
      </c>
      <c r="M56" s="125">
        <v>8247</v>
      </c>
      <c r="N56" s="72" t="s">
        <v>220</v>
      </c>
    </row>
    <row r="57" spans="1:14" s="63" customFormat="1">
      <c r="A57" s="119">
        <v>306141</v>
      </c>
      <c r="B57" s="119" t="s">
        <v>490</v>
      </c>
      <c r="C57" s="63" t="s">
        <v>197</v>
      </c>
      <c r="E57" s="73">
        <v>8105</v>
      </c>
      <c r="F57" s="72"/>
      <c r="G57" s="72"/>
      <c r="H57" s="72"/>
      <c r="I57" s="72" t="s">
        <v>221</v>
      </c>
      <c r="J57" s="72" t="s">
        <v>314</v>
      </c>
      <c r="K57" s="120"/>
      <c r="L57" s="124">
        <v>40745</v>
      </c>
      <c r="M57" s="125">
        <v>8247</v>
      </c>
      <c r="N57" s="72" t="s">
        <v>220</v>
      </c>
    </row>
    <row r="58" spans="1:14" s="63" customFormat="1">
      <c r="A58" s="119">
        <v>306141</v>
      </c>
      <c r="B58" s="119" t="s">
        <v>490</v>
      </c>
      <c r="C58" s="63" t="s">
        <v>197</v>
      </c>
      <c r="E58" s="73">
        <v>8105</v>
      </c>
      <c r="F58" s="72"/>
      <c r="G58" s="72"/>
      <c r="H58" s="72"/>
      <c r="I58" s="72" t="s">
        <v>221</v>
      </c>
      <c r="J58" s="72" t="s">
        <v>315</v>
      </c>
      <c r="K58" s="120"/>
      <c r="L58" s="124">
        <v>40763</v>
      </c>
      <c r="M58" s="125">
        <v>8247</v>
      </c>
      <c r="N58" s="72" t="s">
        <v>220</v>
      </c>
    </row>
    <row r="59" spans="1:14" s="63" customFormat="1">
      <c r="A59" s="119">
        <v>306143</v>
      </c>
      <c r="B59" s="119" t="s">
        <v>491</v>
      </c>
      <c r="C59" s="63" t="s">
        <v>197</v>
      </c>
      <c r="E59" s="73">
        <v>8105</v>
      </c>
      <c r="F59" s="72"/>
      <c r="G59" s="72"/>
      <c r="H59" s="72"/>
      <c r="I59" s="72" t="s">
        <v>221</v>
      </c>
      <c r="J59" s="72" t="s">
        <v>320</v>
      </c>
      <c r="K59" s="120"/>
      <c r="L59" s="124">
        <v>40738</v>
      </c>
      <c r="M59" s="125">
        <v>11000</v>
      </c>
      <c r="N59" s="72" t="s">
        <v>220</v>
      </c>
    </row>
    <row r="60" spans="1:14" s="63" customFormat="1">
      <c r="A60" s="119">
        <v>206708</v>
      </c>
      <c r="B60" s="119" t="s">
        <v>452</v>
      </c>
      <c r="C60" s="63" t="s">
        <v>171</v>
      </c>
      <c r="E60" s="73">
        <v>6399</v>
      </c>
      <c r="F60" s="72"/>
      <c r="G60" s="72"/>
      <c r="H60" s="72"/>
      <c r="I60" s="72" t="s">
        <v>221</v>
      </c>
      <c r="J60" s="72" t="s">
        <v>239</v>
      </c>
      <c r="K60" s="120" t="s">
        <v>237</v>
      </c>
      <c r="L60" s="124">
        <v>40604</v>
      </c>
      <c r="M60" s="125">
        <v>5000</v>
      </c>
      <c r="N60" s="72" t="s">
        <v>220</v>
      </c>
    </row>
    <row r="61" spans="1:14" s="63" customFormat="1">
      <c r="A61" s="119">
        <v>206708</v>
      </c>
      <c r="B61" s="119" t="s">
        <v>452</v>
      </c>
      <c r="C61" s="63" t="s">
        <v>171</v>
      </c>
      <c r="E61" s="73">
        <v>6399</v>
      </c>
      <c r="F61" s="72"/>
      <c r="G61" s="72"/>
      <c r="H61" s="72"/>
      <c r="I61" s="72" t="s">
        <v>221</v>
      </c>
      <c r="J61" s="72" t="s">
        <v>240</v>
      </c>
      <c r="K61" s="120" t="s">
        <v>238</v>
      </c>
      <c r="L61" s="124">
        <v>40763</v>
      </c>
      <c r="M61" s="125">
        <v>10000</v>
      </c>
      <c r="N61" s="72" t="s">
        <v>220</v>
      </c>
    </row>
    <row r="62" spans="1:14" s="63" customFormat="1">
      <c r="A62" s="119">
        <v>306144</v>
      </c>
      <c r="B62" s="119" t="s">
        <v>492</v>
      </c>
      <c r="C62" s="63" t="s">
        <v>197</v>
      </c>
      <c r="E62" s="73">
        <v>8105</v>
      </c>
      <c r="F62" s="72"/>
      <c r="G62" s="72"/>
      <c r="H62" s="72"/>
      <c r="I62" s="72" t="s">
        <v>221</v>
      </c>
      <c r="J62" s="72" t="s">
        <v>326</v>
      </c>
      <c r="K62" s="120"/>
      <c r="L62" s="124">
        <v>40679</v>
      </c>
      <c r="M62" s="125">
        <v>16495</v>
      </c>
      <c r="N62" s="72" t="s">
        <v>220</v>
      </c>
    </row>
    <row r="63" spans="1:14" s="63" customFormat="1">
      <c r="A63" s="119">
        <v>306868</v>
      </c>
      <c r="B63" s="119" t="s">
        <v>496</v>
      </c>
      <c r="C63" s="63" t="s">
        <v>199</v>
      </c>
      <c r="E63" s="73">
        <v>6767</v>
      </c>
      <c r="F63" s="72"/>
      <c r="G63" s="72"/>
      <c r="H63" s="72"/>
      <c r="I63" s="72" t="s">
        <v>221</v>
      </c>
      <c r="J63" s="72" t="s">
        <v>341</v>
      </c>
      <c r="K63" s="120" t="s">
        <v>223</v>
      </c>
      <c r="L63" s="124">
        <v>40615</v>
      </c>
      <c r="M63" s="125">
        <v>20000</v>
      </c>
      <c r="N63" s="72" t="s">
        <v>220</v>
      </c>
    </row>
    <row r="64" spans="1:14" s="63" customFormat="1">
      <c r="A64" s="119">
        <v>306868</v>
      </c>
      <c r="B64" s="119" t="s">
        <v>496</v>
      </c>
      <c r="C64" s="63" t="s">
        <v>199</v>
      </c>
      <c r="E64" s="73">
        <v>6767</v>
      </c>
      <c r="F64" s="72"/>
      <c r="G64" s="72"/>
      <c r="H64" s="72"/>
      <c r="I64" s="72" t="s">
        <v>221</v>
      </c>
      <c r="J64" s="72" t="s">
        <v>342</v>
      </c>
      <c r="K64" s="120" t="s">
        <v>264</v>
      </c>
      <c r="L64" s="124">
        <v>40633</v>
      </c>
      <c r="M64" s="125">
        <v>36459</v>
      </c>
      <c r="N64" s="72" t="s">
        <v>220</v>
      </c>
    </row>
    <row r="65" spans="1:14" s="63" customFormat="1">
      <c r="A65" s="119">
        <v>306868</v>
      </c>
      <c r="B65" s="119" t="s">
        <v>496</v>
      </c>
      <c r="C65" s="63" t="s">
        <v>199</v>
      </c>
      <c r="E65" s="73">
        <v>6767</v>
      </c>
      <c r="F65" s="72"/>
      <c r="G65" s="72"/>
      <c r="H65" s="72"/>
      <c r="I65" s="72" t="s">
        <v>221</v>
      </c>
      <c r="J65" s="72" t="s">
        <v>343</v>
      </c>
      <c r="K65" s="120" t="s">
        <v>255</v>
      </c>
      <c r="L65" s="124">
        <v>40635</v>
      </c>
      <c r="M65" s="125">
        <v>4000</v>
      </c>
      <c r="N65" s="72" t="s">
        <v>220</v>
      </c>
    </row>
    <row r="66" spans="1:14" s="63" customFormat="1">
      <c r="A66" s="119">
        <v>207201</v>
      </c>
      <c r="B66" s="119" t="s">
        <v>453</v>
      </c>
      <c r="C66" s="63" t="s">
        <v>184</v>
      </c>
      <c r="E66" s="73">
        <v>4621</v>
      </c>
      <c r="F66" s="72"/>
      <c r="G66" s="72"/>
      <c r="H66" s="72"/>
      <c r="I66" s="72" t="s">
        <v>221</v>
      </c>
      <c r="J66" s="72" t="s">
        <v>285</v>
      </c>
      <c r="K66" s="120" t="s">
        <v>225</v>
      </c>
      <c r="L66" s="124">
        <v>40624</v>
      </c>
      <c r="M66" s="125">
        <v>10000</v>
      </c>
      <c r="N66" s="72" t="s">
        <v>220</v>
      </c>
    </row>
    <row r="67" spans="1:14" s="63" customFormat="1">
      <c r="A67" s="119">
        <v>306871</v>
      </c>
      <c r="B67" s="119" t="s">
        <v>497</v>
      </c>
      <c r="C67" s="63" t="s">
        <v>199</v>
      </c>
      <c r="E67" s="73">
        <v>6768</v>
      </c>
      <c r="F67" s="72"/>
      <c r="G67" s="72"/>
      <c r="H67" s="72"/>
      <c r="I67" s="72" t="s">
        <v>221</v>
      </c>
      <c r="J67" s="72" t="s">
        <v>340</v>
      </c>
      <c r="K67" s="120" t="s">
        <v>222</v>
      </c>
      <c r="L67" s="124">
        <v>40623</v>
      </c>
      <c r="M67" s="125">
        <v>20000</v>
      </c>
      <c r="N67" s="72" t="s">
        <v>220</v>
      </c>
    </row>
    <row r="68" spans="1:14" s="63" customFormat="1">
      <c r="A68" s="119">
        <v>306872</v>
      </c>
      <c r="B68" s="119" t="s">
        <v>498</v>
      </c>
      <c r="C68" s="63" t="s">
        <v>199</v>
      </c>
      <c r="E68" s="73">
        <v>6650</v>
      </c>
      <c r="F68" s="72"/>
      <c r="G68" s="72"/>
      <c r="H68" s="72"/>
      <c r="I68" s="72" t="s">
        <v>221</v>
      </c>
      <c r="J68" s="72" t="s">
        <v>335</v>
      </c>
      <c r="K68" s="120" t="s">
        <v>266</v>
      </c>
      <c r="L68" s="124">
        <v>40630</v>
      </c>
      <c r="M68" s="125">
        <v>10000</v>
      </c>
      <c r="N68" s="72" t="s">
        <v>220</v>
      </c>
    </row>
    <row r="69" spans="1:14" s="63" customFormat="1">
      <c r="A69" s="119">
        <v>306872</v>
      </c>
      <c r="B69" s="119" t="s">
        <v>498</v>
      </c>
      <c r="C69" s="63" t="s">
        <v>199</v>
      </c>
      <c r="E69" s="73">
        <v>6650</v>
      </c>
      <c r="F69" s="72"/>
      <c r="G69" s="72"/>
      <c r="H69" s="72"/>
      <c r="I69" s="72" t="s">
        <v>221</v>
      </c>
      <c r="J69" s="72" t="s">
        <v>336</v>
      </c>
      <c r="K69" s="120"/>
      <c r="L69" s="124">
        <v>40741</v>
      </c>
      <c r="M69" s="125">
        <v>7840</v>
      </c>
      <c r="N69" s="72" t="s">
        <v>220</v>
      </c>
    </row>
    <row r="70" spans="1:14" s="63" customFormat="1">
      <c r="A70" s="119">
        <v>306873</v>
      </c>
      <c r="B70" s="119" t="s">
        <v>499</v>
      </c>
      <c r="C70" s="63" t="s">
        <v>199</v>
      </c>
      <c r="E70" s="73">
        <v>6651</v>
      </c>
      <c r="F70" s="72"/>
      <c r="G70" s="72"/>
      <c r="H70" s="72"/>
      <c r="I70" s="72" t="s">
        <v>221</v>
      </c>
      <c r="J70" s="72" t="s">
        <v>337</v>
      </c>
      <c r="K70" s="120" t="s">
        <v>255</v>
      </c>
      <c r="L70" s="124">
        <v>40603</v>
      </c>
      <c r="M70" s="125">
        <v>11476</v>
      </c>
      <c r="N70" s="72" t="s">
        <v>220</v>
      </c>
    </row>
    <row r="71" spans="1:14" s="63" customFormat="1">
      <c r="A71" s="119">
        <v>306873</v>
      </c>
      <c r="B71" s="119" t="s">
        <v>499</v>
      </c>
      <c r="C71" s="63" t="s">
        <v>199</v>
      </c>
      <c r="E71" s="73">
        <v>6651</v>
      </c>
      <c r="F71" s="72"/>
      <c r="G71" s="72"/>
      <c r="H71" s="72"/>
      <c r="I71" s="72" t="s">
        <v>221</v>
      </c>
      <c r="J71" s="72" t="s">
        <v>338</v>
      </c>
      <c r="K71" s="120"/>
      <c r="L71" s="124">
        <v>40679</v>
      </c>
      <c r="M71" s="125">
        <v>10000</v>
      </c>
      <c r="N71" s="72" t="s">
        <v>220</v>
      </c>
    </row>
    <row r="72" spans="1:14" s="63" customFormat="1">
      <c r="A72" s="119">
        <v>308919</v>
      </c>
      <c r="B72" s="119" t="s">
        <v>502</v>
      </c>
      <c r="C72" s="63" t="s">
        <v>171</v>
      </c>
      <c r="E72" s="73">
        <v>6399</v>
      </c>
      <c r="F72" s="72"/>
      <c r="G72" s="72"/>
      <c r="H72" s="72"/>
      <c r="I72" s="72" t="s">
        <v>221</v>
      </c>
      <c r="J72" s="72" t="s">
        <v>234</v>
      </c>
      <c r="K72" s="120" t="s">
        <v>229</v>
      </c>
      <c r="L72" s="124">
        <v>40610</v>
      </c>
      <c r="M72" s="125">
        <v>12500</v>
      </c>
      <c r="N72" s="72" t="s">
        <v>220</v>
      </c>
    </row>
    <row r="73" spans="1:14" s="63" customFormat="1">
      <c r="A73" s="119">
        <v>308919</v>
      </c>
      <c r="B73" s="119" t="s">
        <v>502</v>
      </c>
      <c r="C73" s="63" t="s">
        <v>171</v>
      </c>
      <c r="E73" s="73">
        <v>6399</v>
      </c>
      <c r="F73" s="72"/>
      <c r="G73" s="72"/>
      <c r="H73" s="72"/>
      <c r="I73" s="72" t="s">
        <v>221</v>
      </c>
      <c r="J73" s="72" t="s">
        <v>235</v>
      </c>
      <c r="K73" s="120" t="s">
        <v>236</v>
      </c>
      <c r="L73" s="124">
        <v>40751</v>
      </c>
      <c r="M73" s="125">
        <v>24500</v>
      </c>
      <c r="N73" s="72" t="s">
        <v>220</v>
      </c>
    </row>
    <row r="74" spans="1:14" s="63" customFormat="1">
      <c r="A74" s="119">
        <v>208636</v>
      </c>
      <c r="B74" s="119" t="s">
        <v>454</v>
      </c>
      <c r="C74" s="63" t="s">
        <v>202</v>
      </c>
      <c r="E74" s="73">
        <v>8434</v>
      </c>
      <c r="F74" s="72"/>
      <c r="G74" s="72"/>
      <c r="H74" s="72"/>
      <c r="I74" s="72" t="s">
        <v>221</v>
      </c>
      <c r="J74" s="72" t="s">
        <v>357</v>
      </c>
      <c r="K74" s="120" t="s">
        <v>358</v>
      </c>
      <c r="L74" s="124">
        <v>40614</v>
      </c>
      <c r="M74" s="125">
        <v>24701</v>
      </c>
      <c r="N74" s="72" t="s">
        <v>220</v>
      </c>
    </row>
    <row r="75" spans="1:14" s="63" customFormat="1">
      <c r="A75" s="119">
        <v>208636</v>
      </c>
      <c r="B75" s="119" t="s">
        <v>454</v>
      </c>
      <c r="C75" s="63" t="s">
        <v>202</v>
      </c>
      <c r="E75" s="73">
        <v>8434</v>
      </c>
      <c r="F75" s="72"/>
      <c r="G75" s="72"/>
      <c r="H75" s="72"/>
      <c r="I75" s="72" t="s">
        <v>221</v>
      </c>
      <c r="J75" s="72" t="s">
        <v>359</v>
      </c>
      <c r="K75" s="120" t="s">
        <v>356</v>
      </c>
      <c r="L75" s="124">
        <v>40659</v>
      </c>
      <c r="M75" s="125">
        <v>13332</v>
      </c>
      <c r="N75" s="72" t="s">
        <v>220</v>
      </c>
    </row>
    <row r="76" spans="1:14" s="63" customFormat="1">
      <c r="A76" s="119">
        <v>208636</v>
      </c>
      <c r="B76" s="119" t="s">
        <v>454</v>
      </c>
      <c r="C76" s="63" t="s">
        <v>202</v>
      </c>
      <c r="E76" s="73">
        <v>8434</v>
      </c>
      <c r="F76" s="72"/>
      <c r="G76" s="72"/>
      <c r="H76" s="72"/>
      <c r="I76" s="72" t="s">
        <v>221</v>
      </c>
      <c r="J76" s="72" t="s">
        <v>360</v>
      </c>
      <c r="K76" s="120"/>
      <c r="L76" s="124">
        <v>40689</v>
      </c>
      <c r="M76" s="125">
        <v>20000</v>
      </c>
      <c r="N76" s="72" t="s">
        <v>220</v>
      </c>
    </row>
    <row r="77" spans="1:14" s="63" customFormat="1">
      <c r="A77" s="119">
        <v>309581</v>
      </c>
      <c r="B77" s="119" t="s">
        <v>504</v>
      </c>
      <c r="C77" s="63" t="s">
        <v>187</v>
      </c>
      <c r="E77" s="73">
        <v>6847</v>
      </c>
      <c r="F77" s="72"/>
      <c r="G77" s="72"/>
      <c r="H77" s="72"/>
      <c r="I77" s="72" t="s">
        <v>218</v>
      </c>
      <c r="J77" s="72" t="s">
        <v>286</v>
      </c>
      <c r="K77" s="120" t="s">
        <v>287</v>
      </c>
      <c r="L77" s="124">
        <v>40592</v>
      </c>
      <c r="M77" s="125">
        <v>1000</v>
      </c>
      <c r="N77" s="72" t="s">
        <v>220</v>
      </c>
    </row>
    <row r="78" spans="1:14" s="63" customFormat="1">
      <c r="A78" s="119">
        <v>311101</v>
      </c>
      <c r="B78" s="119" t="s">
        <v>507</v>
      </c>
      <c r="C78" s="63" t="s">
        <v>197</v>
      </c>
      <c r="E78" s="73">
        <v>8105</v>
      </c>
      <c r="F78" s="72"/>
      <c r="G78" s="72"/>
      <c r="H78" s="72"/>
      <c r="I78" s="72" t="s">
        <v>221</v>
      </c>
      <c r="J78" s="72" t="s">
        <v>325</v>
      </c>
      <c r="K78" s="120"/>
      <c r="L78" s="124">
        <v>40740</v>
      </c>
      <c r="M78" s="125">
        <v>3000</v>
      </c>
      <c r="N78" s="72" t="s">
        <v>220</v>
      </c>
    </row>
    <row r="79" spans="1:14" s="63" customFormat="1">
      <c r="A79" s="119">
        <v>210060</v>
      </c>
      <c r="B79" s="119" t="s">
        <v>455</v>
      </c>
      <c r="C79" s="63" t="s">
        <v>190</v>
      </c>
      <c r="E79" s="73">
        <v>993</v>
      </c>
      <c r="F79" s="72"/>
      <c r="G79" s="72"/>
      <c r="H79" s="72"/>
      <c r="I79" s="72" t="s">
        <v>221</v>
      </c>
      <c r="J79" s="72" t="s">
        <v>295</v>
      </c>
      <c r="K79" s="120" t="s">
        <v>224</v>
      </c>
      <c r="L79" s="124">
        <v>40653</v>
      </c>
      <c r="M79" s="125">
        <v>122</v>
      </c>
      <c r="N79" s="72" t="s">
        <v>230</v>
      </c>
    </row>
    <row r="80" spans="1:14" s="63" customFormat="1">
      <c r="A80" s="119">
        <v>311102</v>
      </c>
      <c r="B80" s="119" t="s">
        <v>508</v>
      </c>
      <c r="C80" s="63" t="s">
        <v>197</v>
      </c>
      <c r="E80" s="73">
        <v>8105</v>
      </c>
      <c r="F80" s="72"/>
      <c r="G80" s="72"/>
      <c r="H80" s="72"/>
      <c r="I80" s="72" t="s">
        <v>221</v>
      </c>
      <c r="J80" s="72" t="s">
        <v>316</v>
      </c>
      <c r="K80" s="120"/>
      <c r="L80" s="124">
        <v>40625</v>
      </c>
      <c r="M80" s="125">
        <v>3000</v>
      </c>
      <c r="N80" s="72" t="s">
        <v>220</v>
      </c>
    </row>
    <row r="81" spans="1:14" s="63" customFormat="1">
      <c r="A81" s="119">
        <v>311102</v>
      </c>
      <c r="B81" s="119" t="s">
        <v>508</v>
      </c>
      <c r="C81" s="63" t="s">
        <v>197</v>
      </c>
      <c r="E81" s="73">
        <v>8105</v>
      </c>
      <c r="F81" s="72"/>
      <c r="G81" s="72"/>
      <c r="H81" s="72"/>
      <c r="I81" s="72" t="s">
        <v>221</v>
      </c>
      <c r="J81" s="72" t="s">
        <v>317</v>
      </c>
      <c r="K81" s="120"/>
      <c r="L81" s="124">
        <v>40693</v>
      </c>
      <c r="M81" s="125">
        <v>6000</v>
      </c>
      <c r="N81" s="72" t="s">
        <v>220</v>
      </c>
    </row>
    <row r="82" spans="1:14" s="63" customFormat="1">
      <c r="A82" s="119">
        <v>311102</v>
      </c>
      <c r="B82" s="119" t="s">
        <v>508</v>
      </c>
      <c r="C82" s="63" t="s">
        <v>197</v>
      </c>
      <c r="E82" s="73">
        <v>8105</v>
      </c>
      <c r="F82" s="72"/>
      <c r="G82" s="72"/>
      <c r="H82" s="72"/>
      <c r="I82" s="72" t="s">
        <v>221</v>
      </c>
      <c r="J82" s="72" t="s">
        <v>318</v>
      </c>
      <c r="K82" s="120"/>
      <c r="L82" s="124">
        <v>40708</v>
      </c>
      <c r="M82" s="125">
        <v>5000</v>
      </c>
      <c r="N82" s="72" t="s">
        <v>220</v>
      </c>
    </row>
    <row r="83" spans="1:14" s="63" customFormat="1">
      <c r="A83" s="119">
        <v>312447</v>
      </c>
      <c r="B83" s="119" t="s">
        <v>509</v>
      </c>
      <c r="C83" s="63" t="s">
        <v>197</v>
      </c>
      <c r="E83" s="73">
        <v>8105</v>
      </c>
      <c r="F83" s="72"/>
      <c r="G83" s="72"/>
      <c r="H83" s="72"/>
      <c r="I83" s="72" t="s">
        <v>221</v>
      </c>
      <c r="J83" s="72" t="s">
        <v>321</v>
      </c>
      <c r="K83" s="120"/>
      <c r="L83" s="124">
        <v>40666</v>
      </c>
      <c r="M83" s="125">
        <v>10000</v>
      </c>
      <c r="N83" s="72" t="s">
        <v>220</v>
      </c>
    </row>
    <row r="84" spans="1:14" s="63" customFormat="1">
      <c r="A84" s="119">
        <v>312447</v>
      </c>
      <c r="B84" s="119" t="s">
        <v>509</v>
      </c>
      <c r="C84" s="63" t="s">
        <v>197</v>
      </c>
      <c r="E84" s="73">
        <v>8105</v>
      </c>
      <c r="F84" s="72"/>
      <c r="G84" s="72"/>
      <c r="H84" s="72"/>
      <c r="I84" s="72" t="s">
        <v>221</v>
      </c>
      <c r="J84" s="72" t="s">
        <v>322</v>
      </c>
      <c r="K84" s="120"/>
      <c r="L84" s="124">
        <v>40741</v>
      </c>
      <c r="M84" s="125">
        <v>10000</v>
      </c>
      <c r="N84" s="72" t="s">
        <v>220</v>
      </c>
    </row>
    <row r="85" spans="1:14" s="63" customFormat="1">
      <c r="A85" s="119">
        <v>313019</v>
      </c>
      <c r="B85" s="119" t="s">
        <v>510</v>
      </c>
      <c r="C85" s="63" t="s">
        <v>197</v>
      </c>
      <c r="E85" s="73">
        <v>8105</v>
      </c>
      <c r="F85" s="72"/>
      <c r="G85" s="72"/>
      <c r="H85" s="72"/>
      <c r="I85" s="72" t="s">
        <v>221</v>
      </c>
      <c r="J85" s="72" t="s">
        <v>319</v>
      </c>
      <c r="K85" s="120"/>
      <c r="L85" s="124">
        <v>40707</v>
      </c>
      <c r="M85" s="125">
        <v>4000</v>
      </c>
      <c r="N85" s="72" t="s">
        <v>220</v>
      </c>
    </row>
    <row r="86" spans="1:14" s="63" customFormat="1">
      <c r="A86" s="119">
        <v>210067</v>
      </c>
      <c r="B86" s="119" t="s">
        <v>456</v>
      </c>
      <c r="C86" s="63" t="s">
        <v>190</v>
      </c>
      <c r="E86" s="73">
        <v>991</v>
      </c>
      <c r="F86" s="72"/>
      <c r="G86" s="72"/>
      <c r="H86" s="72"/>
      <c r="I86" s="72" t="s">
        <v>221</v>
      </c>
      <c r="J86" s="72" t="s">
        <v>292</v>
      </c>
      <c r="K86" s="120" t="s">
        <v>224</v>
      </c>
      <c r="L86" s="124">
        <v>40617</v>
      </c>
      <c r="M86" s="125">
        <v>289.60000000000002</v>
      </c>
      <c r="N86" s="72" t="s">
        <v>230</v>
      </c>
    </row>
    <row r="87" spans="1:14" s="63" customFormat="1">
      <c r="A87" s="119">
        <v>210067</v>
      </c>
      <c r="B87" s="119" t="s">
        <v>456</v>
      </c>
      <c r="C87" s="63" t="s">
        <v>190</v>
      </c>
      <c r="E87" s="73">
        <v>991</v>
      </c>
      <c r="F87" s="72"/>
      <c r="G87" s="72"/>
      <c r="H87" s="72"/>
      <c r="I87" s="72" t="s">
        <v>221</v>
      </c>
      <c r="J87" s="72" t="s">
        <v>293</v>
      </c>
      <c r="K87" s="120" t="s">
        <v>232</v>
      </c>
      <c r="L87" s="124">
        <v>40619</v>
      </c>
      <c r="M87" s="125">
        <v>289.60000000000002</v>
      </c>
      <c r="N87" s="72" t="s">
        <v>230</v>
      </c>
    </row>
    <row r="88" spans="1:14" s="63" customFormat="1">
      <c r="A88" s="119">
        <v>210067</v>
      </c>
      <c r="B88" s="119" t="s">
        <v>456</v>
      </c>
      <c r="C88" s="63" t="s">
        <v>190</v>
      </c>
      <c r="E88" s="73">
        <v>991</v>
      </c>
      <c r="F88" s="72"/>
      <c r="G88" s="72"/>
      <c r="H88" s="72"/>
      <c r="I88" s="72" t="s">
        <v>221</v>
      </c>
      <c r="J88" s="72" t="s">
        <v>294</v>
      </c>
      <c r="K88" s="120" t="s">
        <v>225</v>
      </c>
      <c r="L88" s="124">
        <v>40658</v>
      </c>
      <c r="M88" s="125">
        <v>289.60000000000002</v>
      </c>
      <c r="N88" s="72" t="s">
        <v>230</v>
      </c>
    </row>
    <row r="89" spans="1:14" s="63" customFormat="1">
      <c r="A89" s="119">
        <v>313942</v>
      </c>
      <c r="B89" s="119" t="s">
        <v>511</v>
      </c>
      <c r="C89" s="63" t="s">
        <v>187</v>
      </c>
      <c r="E89" s="73">
        <v>13</v>
      </c>
      <c r="F89" s="72"/>
      <c r="G89" s="72"/>
      <c r="H89" s="72"/>
      <c r="I89" s="72" t="s">
        <v>221</v>
      </c>
      <c r="J89" s="72" t="s">
        <v>289</v>
      </c>
      <c r="K89" s="120" t="s">
        <v>290</v>
      </c>
      <c r="L89" s="124">
        <v>40631</v>
      </c>
      <c r="M89" s="125">
        <v>31719.147000000001</v>
      </c>
      <c r="N89" s="72" t="s">
        <v>220</v>
      </c>
    </row>
    <row r="90" spans="1:14" s="63" customFormat="1">
      <c r="A90" s="119">
        <v>313942</v>
      </c>
      <c r="B90" s="119" t="s">
        <v>511</v>
      </c>
      <c r="C90" s="63" t="s">
        <v>187</v>
      </c>
      <c r="E90" s="73">
        <v>13</v>
      </c>
      <c r="F90" s="72"/>
      <c r="G90" s="72"/>
      <c r="H90" s="72"/>
      <c r="I90" s="72" t="s">
        <v>221</v>
      </c>
      <c r="J90" s="72" t="s">
        <v>291</v>
      </c>
      <c r="K90" s="120"/>
      <c r="L90" s="124">
        <v>40708</v>
      </c>
      <c r="M90" s="125">
        <v>25000</v>
      </c>
      <c r="N90" s="72" t="s">
        <v>220</v>
      </c>
    </row>
    <row r="91" spans="1:14" s="63" customFormat="1">
      <c r="A91" s="119">
        <v>187414</v>
      </c>
      <c r="B91" s="119" t="s">
        <v>445</v>
      </c>
      <c r="C91" s="63" t="s">
        <v>198</v>
      </c>
      <c r="E91" s="73">
        <v>7629</v>
      </c>
      <c r="F91" s="72"/>
      <c r="G91" s="72"/>
      <c r="H91" s="72"/>
      <c r="I91" s="72" t="s">
        <v>221</v>
      </c>
      <c r="J91" s="72" t="s">
        <v>332</v>
      </c>
      <c r="K91" s="120" t="s">
        <v>224</v>
      </c>
      <c r="L91" s="124">
        <v>40602</v>
      </c>
      <c r="M91" s="125">
        <v>20000</v>
      </c>
      <c r="N91" s="72" t="s">
        <v>220</v>
      </c>
    </row>
    <row r="92" spans="1:14" s="63" customFormat="1">
      <c r="A92" s="119">
        <v>187414</v>
      </c>
      <c r="B92" s="119" t="s">
        <v>445</v>
      </c>
      <c r="C92" s="63" t="s">
        <v>198</v>
      </c>
      <c r="E92" s="73">
        <v>7629</v>
      </c>
      <c r="F92" s="72"/>
      <c r="G92" s="72"/>
      <c r="H92" s="72"/>
      <c r="I92" s="72" t="s">
        <v>221</v>
      </c>
      <c r="J92" s="72" t="s">
        <v>333</v>
      </c>
      <c r="K92" s="120" t="s">
        <v>232</v>
      </c>
      <c r="L92" s="124">
        <v>40642</v>
      </c>
      <c r="M92" s="125">
        <v>20000</v>
      </c>
      <c r="N92" s="72" t="s">
        <v>220</v>
      </c>
    </row>
    <row r="93" spans="1:14" s="63" customFormat="1">
      <c r="A93" s="119">
        <v>187414</v>
      </c>
      <c r="B93" s="119" t="s">
        <v>445</v>
      </c>
      <c r="C93" s="63" t="s">
        <v>198</v>
      </c>
      <c r="E93" s="73">
        <v>7629</v>
      </c>
      <c r="F93" s="72"/>
      <c r="G93" s="72"/>
      <c r="H93" s="72"/>
      <c r="I93" s="72" t="s">
        <v>221</v>
      </c>
      <c r="J93" s="72" t="s">
        <v>334</v>
      </c>
      <c r="K93" s="120" t="s">
        <v>225</v>
      </c>
      <c r="L93" s="124">
        <v>40726</v>
      </c>
      <c r="M93" s="125">
        <v>20000</v>
      </c>
      <c r="N93" s="72" t="s">
        <v>220</v>
      </c>
    </row>
    <row r="94" spans="1:14" s="63" customFormat="1">
      <c r="A94" s="119">
        <v>213373</v>
      </c>
      <c r="B94" s="119" t="s">
        <v>457</v>
      </c>
      <c r="C94" s="63" t="s">
        <v>171</v>
      </c>
      <c r="E94" s="73">
        <v>6403</v>
      </c>
      <c r="F94" s="72"/>
      <c r="G94" s="72"/>
      <c r="H94" s="72"/>
      <c r="I94" s="72" t="s">
        <v>221</v>
      </c>
      <c r="J94" s="72" t="s">
        <v>280</v>
      </c>
      <c r="K94" s="120"/>
      <c r="L94" s="124">
        <v>40665</v>
      </c>
      <c r="M94" s="125">
        <v>70000</v>
      </c>
      <c r="N94" s="72" t="s">
        <v>220</v>
      </c>
    </row>
    <row r="95" spans="1:14" s="63" customFormat="1">
      <c r="A95" s="119">
        <v>213373</v>
      </c>
      <c r="B95" s="119" t="s">
        <v>457</v>
      </c>
      <c r="C95" s="63" t="s">
        <v>171</v>
      </c>
      <c r="E95" s="73">
        <v>6403</v>
      </c>
      <c r="F95" s="72"/>
      <c r="G95" s="72"/>
      <c r="H95" s="72"/>
      <c r="I95" s="72" t="s">
        <v>221</v>
      </c>
      <c r="J95" s="72" t="s">
        <v>281</v>
      </c>
      <c r="K95" s="120"/>
      <c r="L95" s="124">
        <v>40686</v>
      </c>
      <c r="M95" s="125">
        <v>72000</v>
      </c>
      <c r="N95" s="72" t="s">
        <v>220</v>
      </c>
    </row>
    <row r="96" spans="1:14" s="63" customFormat="1">
      <c r="A96" s="119">
        <v>316758</v>
      </c>
      <c r="B96" s="119" t="s">
        <v>512</v>
      </c>
      <c r="C96" s="63" t="s">
        <v>197</v>
      </c>
      <c r="E96" s="73">
        <v>8105</v>
      </c>
      <c r="F96" s="72"/>
      <c r="G96" s="72"/>
      <c r="H96" s="72"/>
      <c r="I96" s="72" t="s">
        <v>221</v>
      </c>
      <c r="J96" s="72" t="s">
        <v>327</v>
      </c>
      <c r="K96" s="120"/>
      <c r="L96" s="124">
        <v>40710</v>
      </c>
      <c r="M96" s="125">
        <v>13746</v>
      </c>
      <c r="N96" s="72" t="s">
        <v>220</v>
      </c>
    </row>
    <row r="97" spans="1:14" s="63" customFormat="1">
      <c r="A97" s="119">
        <v>213701</v>
      </c>
      <c r="B97" s="119" t="s">
        <v>458</v>
      </c>
      <c r="C97" s="63" t="s">
        <v>202</v>
      </c>
      <c r="E97" s="73">
        <v>8435</v>
      </c>
      <c r="F97" s="72"/>
      <c r="G97" s="72"/>
      <c r="H97" s="72"/>
      <c r="I97" s="72" t="s">
        <v>221</v>
      </c>
      <c r="J97" s="72" t="s">
        <v>346</v>
      </c>
      <c r="K97" s="120"/>
      <c r="L97" s="124">
        <v>40665</v>
      </c>
      <c r="M97" s="125">
        <v>3800</v>
      </c>
      <c r="N97" s="72" t="s">
        <v>220</v>
      </c>
    </row>
    <row r="98" spans="1:14" s="63" customFormat="1">
      <c r="A98" s="119">
        <v>213701</v>
      </c>
      <c r="B98" s="119" t="s">
        <v>458</v>
      </c>
      <c r="C98" s="63" t="s">
        <v>202</v>
      </c>
      <c r="E98" s="73">
        <v>8435</v>
      </c>
      <c r="F98" s="72"/>
      <c r="G98" s="72"/>
      <c r="H98" s="72"/>
      <c r="I98" s="72" t="s">
        <v>221</v>
      </c>
      <c r="J98" s="72" t="s">
        <v>347</v>
      </c>
      <c r="K98" s="120"/>
      <c r="L98" s="124">
        <v>40735</v>
      </c>
      <c r="M98" s="125">
        <v>2000</v>
      </c>
      <c r="N98" s="72" t="s">
        <v>220</v>
      </c>
    </row>
    <row r="99" spans="1:14" s="63" customFormat="1">
      <c r="A99" s="119">
        <v>317675</v>
      </c>
      <c r="B99" s="119" t="s">
        <v>513</v>
      </c>
      <c r="C99" s="63" t="s">
        <v>171</v>
      </c>
      <c r="E99" s="73">
        <v>6399</v>
      </c>
      <c r="F99" s="72"/>
      <c r="G99" s="72"/>
      <c r="H99" s="72"/>
      <c r="I99" s="72" t="s">
        <v>221</v>
      </c>
      <c r="J99" s="72" t="s">
        <v>256</v>
      </c>
      <c r="K99" s="120" t="s">
        <v>257</v>
      </c>
      <c r="L99" s="124">
        <v>40688</v>
      </c>
      <c r="M99" s="125">
        <v>6000</v>
      </c>
      <c r="N99" s="72" t="s">
        <v>220</v>
      </c>
    </row>
    <row r="100" spans="1:14" s="63" customFormat="1">
      <c r="A100" s="119">
        <v>320599</v>
      </c>
      <c r="B100" s="119" t="s">
        <v>514</v>
      </c>
      <c r="C100" s="63" t="s">
        <v>199</v>
      </c>
      <c r="E100" s="73">
        <v>6651</v>
      </c>
      <c r="F100" s="72"/>
      <c r="G100" s="72"/>
      <c r="H100" s="72"/>
      <c r="I100" s="72" t="s">
        <v>221</v>
      </c>
      <c r="J100" s="72" t="s">
        <v>339</v>
      </c>
      <c r="K100" s="120"/>
      <c r="L100" s="124">
        <v>40731</v>
      </c>
      <c r="M100" s="125">
        <v>50000</v>
      </c>
      <c r="N100" s="72" t="s">
        <v>220</v>
      </c>
    </row>
  </sheetData>
  <phoneticPr fontId="2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X45"/>
  <sheetViews>
    <sheetView workbookViewId="0">
      <selection activeCell="D9" sqref="D9"/>
    </sheetView>
  </sheetViews>
  <sheetFormatPr baseColWidth="10" defaultRowHeight="12.75"/>
  <cols>
    <col min="1" max="1" width="3.85546875" style="19" customWidth="1"/>
    <col min="2" max="2" width="5.85546875" customWidth="1"/>
    <col min="3" max="3" width="37.42578125" customWidth="1"/>
    <col min="4" max="4" width="37.42578125" style="6" customWidth="1"/>
    <col min="5" max="5" width="10.7109375" style="6" customWidth="1"/>
    <col min="6" max="6" width="10.85546875" style="6" customWidth="1"/>
    <col min="7" max="7" width="8.42578125" style="6" customWidth="1"/>
    <col min="8" max="8" width="3" style="110" customWidth="1"/>
    <col min="9" max="9" width="13" style="6" customWidth="1"/>
    <col min="10" max="10" width="13.5703125" customWidth="1"/>
    <col min="11" max="11" width="3" style="110" customWidth="1"/>
    <col min="12" max="12" width="8.85546875" customWidth="1"/>
    <col min="13" max="13" width="13.5703125" customWidth="1"/>
    <col min="14" max="14" width="9.42578125" customWidth="1"/>
    <col min="15" max="15" width="3" style="110" customWidth="1"/>
    <col min="17" max="17" width="2" customWidth="1"/>
    <col min="18" max="19" width="8" style="17" customWidth="1"/>
  </cols>
  <sheetData>
    <row r="1" spans="1:24" ht="15.75">
      <c r="A1" s="62" t="s">
        <v>125</v>
      </c>
      <c r="B1" s="32"/>
      <c r="C1" s="32"/>
      <c r="E1" s="32"/>
      <c r="F1" s="32"/>
      <c r="G1" s="32"/>
      <c r="H1" s="109"/>
      <c r="I1" s="32"/>
      <c r="J1" s="26"/>
      <c r="K1" s="109"/>
      <c r="L1" s="26"/>
      <c r="M1" s="26"/>
      <c r="N1" s="26"/>
      <c r="O1" s="109"/>
      <c r="P1" s="26"/>
      <c r="Q1" s="26"/>
      <c r="T1" s="26"/>
      <c r="U1" s="26"/>
      <c r="V1" s="26"/>
      <c r="W1" s="26"/>
      <c r="X1" s="26"/>
    </row>
    <row r="2" spans="1:24">
      <c r="B2" s="32"/>
      <c r="C2" s="32" t="s">
        <v>412</v>
      </c>
      <c r="E2" s="32"/>
      <c r="F2" s="60"/>
      <c r="G2" s="60"/>
      <c r="H2" s="108"/>
      <c r="I2" s="60"/>
      <c r="J2" s="61"/>
      <c r="K2" s="108"/>
      <c r="L2" s="61"/>
      <c r="M2" s="61"/>
      <c r="N2" s="61"/>
      <c r="O2" s="108"/>
      <c r="P2" s="26"/>
      <c r="Q2" s="26"/>
      <c r="T2" s="26"/>
      <c r="U2" s="26"/>
      <c r="V2" s="26"/>
      <c r="W2" s="26"/>
      <c r="X2" s="26"/>
    </row>
    <row r="4" spans="1:24">
      <c r="B4" s="2" t="s">
        <v>130</v>
      </c>
    </row>
    <row r="5" spans="1:24" ht="38.25">
      <c r="B5" s="94">
        <v>1</v>
      </c>
      <c r="C5" s="93" t="s">
        <v>131</v>
      </c>
      <c r="D5" s="91" t="s">
        <v>155</v>
      </c>
      <c r="E5" s="21"/>
    </row>
    <row r="6" spans="1:24" ht="38.25">
      <c r="B6" s="94">
        <v>2</v>
      </c>
      <c r="C6" s="93" t="s">
        <v>414</v>
      </c>
      <c r="D6" s="92" t="s">
        <v>413</v>
      </c>
      <c r="E6" s="21"/>
    </row>
    <row r="7" spans="1:24" ht="38.25">
      <c r="B7" s="94">
        <v>3</v>
      </c>
      <c r="C7" s="93" t="s">
        <v>415</v>
      </c>
      <c r="D7" s="91" t="s">
        <v>368</v>
      </c>
      <c r="E7" s="21"/>
    </row>
    <row r="8" spans="1:24" ht="53.25" customHeight="1">
      <c r="B8" s="94">
        <v>4</v>
      </c>
      <c r="C8" s="93" t="s">
        <v>523</v>
      </c>
      <c r="D8" s="91" t="s">
        <v>215</v>
      </c>
      <c r="E8" s="89" t="s">
        <v>216</v>
      </c>
    </row>
    <row r="9" spans="1:24" ht="63.75">
      <c r="B9" s="94">
        <v>5</v>
      </c>
      <c r="C9" s="93" t="s">
        <v>416</v>
      </c>
    </row>
    <row r="10" spans="1:24" ht="26.25">
      <c r="B10" s="94">
        <v>6</v>
      </c>
      <c r="C10" s="93" t="s">
        <v>132</v>
      </c>
      <c r="M10" s="90" t="s">
        <v>442</v>
      </c>
    </row>
    <row r="11" spans="1:24" ht="30.75" customHeight="1">
      <c r="B11" s="94">
        <v>7</v>
      </c>
      <c r="C11" s="93" t="s">
        <v>133</v>
      </c>
    </row>
    <row r="12" spans="1:24" ht="15.75">
      <c r="B12" s="94">
        <v>8</v>
      </c>
      <c r="C12" s="93" t="s">
        <v>134</v>
      </c>
      <c r="E12" s="90" t="s">
        <v>423</v>
      </c>
      <c r="P12" s="122" t="s">
        <v>368</v>
      </c>
      <c r="R12" s="35" t="s">
        <v>418</v>
      </c>
      <c r="S12" s="35" t="s">
        <v>425</v>
      </c>
    </row>
    <row r="13" spans="1:24" ht="15.75">
      <c r="B13" s="95"/>
      <c r="C13" s="96"/>
      <c r="H13" s="112"/>
      <c r="I13" s="105" t="s">
        <v>155</v>
      </c>
      <c r="J13" s="106" t="s">
        <v>413</v>
      </c>
      <c r="K13" s="112"/>
      <c r="L13" s="122" t="s">
        <v>214</v>
      </c>
      <c r="M13" s="122" t="s">
        <v>215</v>
      </c>
      <c r="N13" s="122" t="s">
        <v>216</v>
      </c>
      <c r="O13" s="112"/>
      <c r="P13" s="123">
        <v>14395</v>
      </c>
      <c r="R13" s="38"/>
      <c r="S13" s="38"/>
    </row>
    <row r="14" spans="1:24">
      <c r="C14" s="101" t="s">
        <v>402</v>
      </c>
      <c r="D14" s="107" t="s">
        <v>145</v>
      </c>
      <c r="E14" s="105" t="s">
        <v>155</v>
      </c>
      <c r="F14" s="106" t="s">
        <v>413</v>
      </c>
      <c r="H14" s="111"/>
      <c r="I14" s="98">
        <v>40480</v>
      </c>
      <c r="J14" s="116">
        <v>1408</v>
      </c>
      <c r="K14" s="111"/>
      <c r="L14" s="36"/>
      <c r="M14" s="118"/>
      <c r="N14" s="36"/>
      <c r="O14" s="111"/>
      <c r="P14" s="114">
        <f>P13+N14-J14</f>
        <v>12987</v>
      </c>
      <c r="R14" s="35" t="s">
        <v>116</v>
      </c>
      <c r="S14" s="35" t="s">
        <v>116</v>
      </c>
      <c r="T14" t="s">
        <v>419</v>
      </c>
    </row>
    <row r="15" spans="1:24">
      <c r="C15" s="102"/>
      <c r="D15" s="97" t="s">
        <v>39</v>
      </c>
      <c r="E15" s="98">
        <v>40480</v>
      </c>
      <c r="F15" s="116">
        <v>1408</v>
      </c>
      <c r="H15" s="111"/>
      <c r="I15" s="98">
        <v>40494</v>
      </c>
      <c r="J15" s="116">
        <v>350</v>
      </c>
      <c r="K15" s="111"/>
      <c r="L15" s="36"/>
      <c r="M15" s="118"/>
      <c r="N15" s="36"/>
      <c r="O15" s="111"/>
      <c r="P15" s="115">
        <f t="shared" ref="P15:P33" si="0">P14+N15-J15</f>
        <v>12637</v>
      </c>
      <c r="R15" s="37" t="s">
        <v>116</v>
      </c>
      <c r="S15" s="37" t="s">
        <v>116</v>
      </c>
      <c r="T15" t="s">
        <v>419</v>
      </c>
    </row>
    <row r="16" spans="1:24">
      <c r="C16" s="102"/>
      <c r="D16" s="97" t="s">
        <v>39</v>
      </c>
      <c r="E16" s="98">
        <v>40494</v>
      </c>
      <c r="F16" s="116">
        <v>350</v>
      </c>
      <c r="H16" s="111"/>
      <c r="I16" s="98">
        <v>40542</v>
      </c>
      <c r="J16" s="116">
        <v>500</v>
      </c>
      <c r="K16" s="111"/>
      <c r="L16" s="36"/>
      <c r="M16" s="118"/>
      <c r="N16" s="36"/>
      <c r="O16" s="111"/>
      <c r="P16" s="115">
        <f t="shared" si="0"/>
        <v>12137</v>
      </c>
      <c r="R16" s="37" t="s">
        <v>116</v>
      </c>
      <c r="S16" s="37" t="s">
        <v>116</v>
      </c>
      <c r="T16" t="s">
        <v>419</v>
      </c>
    </row>
    <row r="17" spans="3:20">
      <c r="C17" s="102"/>
      <c r="D17" s="97" t="s">
        <v>39</v>
      </c>
      <c r="E17" s="98">
        <v>40542</v>
      </c>
      <c r="F17" s="116">
        <v>500</v>
      </c>
      <c r="H17" s="111"/>
      <c r="I17" s="98">
        <v>40569</v>
      </c>
      <c r="J17" s="116">
        <v>14800</v>
      </c>
      <c r="K17" s="111"/>
      <c r="L17" s="36"/>
      <c r="M17" s="118"/>
      <c r="N17" s="36"/>
      <c r="O17" s="111"/>
      <c r="P17" s="115">
        <f t="shared" si="0"/>
        <v>-2663</v>
      </c>
      <c r="R17" s="37" t="s">
        <v>116</v>
      </c>
      <c r="S17" s="37" t="s">
        <v>116</v>
      </c>
      <c r="T17" t="s">
        <v>419</v>
      </c>
    </row>
    <row r="18" spans="3:20">
      <c r="C18" s="102"/>
      <c r="D18" s="97" t="s">
        <v>39</v>
      </c>
      <c r="E18" s="98">
        <v>40569</v>
      </c>
      <c r="F18" s="116">
        <v>14800</v>
      </c>
      <c r="H18" s="111"/>
      <c r="I18" s="98">
        <v>40581</v>
      </c>
      <c r="J18" s="116">
        <v>500</v>
      </c>
      <c r="K18" s="111"/>
      <c r="L18" s="36"/>
      <c r="M18" s="118"/>
      <c r="N18" s="36"/>
      <c r="O18" s="111"/>
      <c r="P18" s="115">
        <f t="shared" si="0"/>
        <v>-3163</v>
      </c>
      <c r="R18" s="37" t="s">
        <v>116</v>
      </c>
      <c r="S18" s="37" t="s">
        <v>116</v>
      </c>
      <c r="T18" t="s">
        <v>419</v>
      </c>
    </row>
    <row r="19" spans="3:20">
      <c r="C19" s="102"/>
      <c r="D19" s="97" t="s">
        <v>39</v>
      </c>
      <c r="E19" s="98">
        <v>40581</v>
      </c>
      <c r="F19" s="116">
        <v>500</v>
      </c>
      <c r="H19" s="111"/>
      <c r="I19" s="98">
        <v>40600</v>
      </c>
      <c r="J19" s="116">
        <v>26000</v>
      </c>
      <c r="K19" s="111"/>
      <c r="L19" s="36"/>
      <c r="M19" s="118"/>
      <c r="N19" s="36"/>
      <c r="O19" s="111"/>
      <c r="P19" s="115">
        <f t="shared" si="0"/>
        <v>-29163</v>
      </c>
      <c r="R19" s="37">
        <v>1</v>
      </c>
      <c r="S19" s="37"/>
      <c r="T19" t="s">
        <v>421</v>
      </c>
    </row>
    <row r="20" spans="3:20">
      <c r="C20" s="102"/>
      <c r="D20" s="97" t="s">
        <v>39</v>
      </c>
      <c r="E20" s="98">
        <v>40600</v>
      </c>
      <c r="F20" s="116">
        <v>26000</v>
      </c>
      <c r="I20" s="113"/>
      <c r="J20" s="58"/>
      <c r="L20" s="126" t="s">
        <v>222</v>
      </c>
      <c r="M20" s="127">
        <v>40603</v>
      </c>
      <c r="N20" s="128">
        <v>24500</v>
      </c>
      <c r="P20" s="115">
        <f t="shared" si="0"/>
        <v>-4663</v>
      </c>
      <c r="R20" s="37"/>
      <c r="S20" s="37"/>
    </row>
    <row r="21" spans="3:20">
      <c r="C21" s="102"/>
      <c r="D21" s="97" t="s">
        <v>39</v>
      </c>
      <c r="E21" s="98">
        <v>40604</v>
      </c>
      <c r="F21" s="116">
        <v>900</v>
      </c>
      <c r="H21" s="111"/>
      <c r="I21" s="98">
        <v>40604</v>
      </c>
      <c r="J21" s="116">
        <v>900</v>
      </c>
      <c r="K21" s="111"/>
      <c r="L21" s="126" t="s">
        <v>260</v>
      </c>
      <c r="M21" s="127">
        <v>40604</v>
      </c>
      <c r="N21" s="128">
        <v>24500</v>
      </c>
      <c r="O21" s="111"/>
      <c r="P21" s="115">
        <f t="shared" si="0"/>
        <v>18937</v>
      </c>
      <c r="R21" s="37">
        <v>1</v>
      </c>
      <c r="S21" s="37"/>
      <c r="T21" t="s">
        <v>422</v>
      </c>
    </row>
    <row r="22" spans="3:20">
      <c r="C22" s="102"/>
      <c r="D22" s="97" t="s">
        <v>39</v>
      </c>
      <c r="E22" s="98">
        <v>40612</v>
      </c>
      <c r="F22" s="116">
        <v>350</v>
      </c>
      <c r="H22" s="111"/>
      <c r="I22" s="138"/>
      <c r="J22" s="139"/>
      <c r="K22" s="111"/>
      <c r="L22" s="126" t="s">
        <v>219</v>
      </c>
      <c r="M22" s="127">
        <v>40608</v>
      </c>
      <c r="N22" s="128">
        <v>24500</v>
      </c>
      <c r="O22" s="111"/>
      <c r="P22" s="115">
        <f t="shared" si="0"/>
        <v>43437</v>
      </c>
      <c r="R22" s="37"/>
      <c r="S22" s="37"/>
    </row>
    <row r="23" spans="3:20">
      <c r="C23" s="102"/>
      <c r="D23" s="97" t="s">
        <v>39</v>
      </c>
      <c r="E23" s="98">
        <v>40627</v>
      </c>
      <c r="F23" s="116">
        <v>300</v>
      </c>
      <c r="H23" s="111"/>
      <c r="I23" s="98">
        <v>40612</v>
      </c>
      <c r="J23" s="116">
        <v>350</v>
      </c>
      <c r="K23" s="111"/>
      <c r="L23" s="131"/>
      <c r="M23" s="132"/>
      <c r="N23" s="133"/>
      <c r="O23" s="111"/>
      <c r="P23" s="115">
        <f t="shared" si="0"/>
        <v>43087</v>
      </c>
      <c r="R23" s="37">
        <v>1</v>
      </c>
      <c r="S23" s="37"/>
      <c r="T23" t="s">
        <v>424</v>
      </c>
    </row>
    <row r="24" spans="3:20">
      <c r="C24" s="102"/>
      <c r="D24" s="97" t="s">
        <v>39</v>
      </c>
      <c r="E24" s="98">
        <v>40630</v>
      </c>
      <c r="F24" s="116">
        <v>49000</v>
      </c>
      <c r="H24" s="111"/>
      <c r="I24" s="98">
        <v>40627</v>
      </c>
      <c r="J24" s="116">
        <v>300</v>
      </c>
      <c r="K24" s="111"/>
      <c r="L24" s="131"/>
      <c r="M24" s="132"/>
      <c r="N24" s="133"/>
      <c r="O24" s="111"/>
      <c r="P24" s="115">
        <f t="shared" si="0"/>
        <v>42787</v>
      </c>
      <c r="R24" s="37">
        <v>1</v>
      </c>
      <c r="S24" s="37"/>
      <c r="T24" t="s">
        <v>424</v>
      </c>
    </row>
    <row r="25" spans="3:20">
      <c r="C25" s="102"/>
      <c r="D25" s="97" t="s">
        <v>39</v>
      </c>
      <c r="E25" s="98">
        <v>40631</v>
      </c>
      <c r="F25" s="116">
        <v>2168</v>
      </c>
      <c r="H25" s="111"/>
      <c r="I25" s="98">
        <v>40630</v>
      </c>
      <c r="J25" s="116">
        <v>49000</v>
      </c>
      <c r="K25" s="111"/>
      <c r="L25" s="131"/>
      <c r="M25" s="132"/>
      <c r="N25" s="133"/>
      <c r="O25" s="111"/>
      <c r="P25" s="115">
        <f t="shared" si="0"/>
        <v>-6213</v>
      </c>
      <c r="R25" s="37">
        <v>0</v>
      </c>
      <c r="S25" s="37" t="s">
        <v>63</v>
      </c>
      <c r="T25" t="s">
        <v>429</v>
      </c>
    </row>
    <row r="26" spans="3:20">
      <c r="C26" s="102"/>
      <c r="D26" s="97" t="s">
        <v>39</v>
      </c>
      <c r="E26" s="98">
        <v>40637</v>
      </c>
      <c r="F26" s="116">
        <v>1000</v>
      </c>
      <c r="H26" s="111"/>
      <c r="I26" s="98">
        <v>40631</v>
      </c>
      <c r="J26" s="116">
        <v>2168</v>
      </c>
      <c r="K26" s="111"/>
      <c r="L26" s="131"/>
      <c r="M26" s="132"/>
      <c r="N26" s="133"/>
      <c r="O26" s="111"/>
      <c r="P26" s="115">
        <f t="shared" si="0"/>
        <v>-8381</v>
      </c>
      <c r="R26" s="37">
        <v>0</v>
      </c>
      <c r="S26" s="37" t="s">
        <v>426</v>
      </c>
      <c r="T26" t="s">
        <v>427</v>
      </c>
    </row>
    <row r="27" spans="3:20">
      <c r="C27" s="102"/>
      <c r="D27" s="97" t="s">
        <v>39</v>
      </c>
      <c r="E27" s="98">
        <v>40640</v>
      </c>
      <c r="F27" s="116">
        <v>320</v>
      </c>
      <c r="H27" s="111"/>
      <c r="I27" s="98">
        <v>40637</v>
      </c>
      <c r="J27" s="116">
        <v>1000</v>
      </c>
      <c r="K27" s="111"/>
      <c r="L27" s="131"/>
      <c r="M27" s="132"/>
      <c r="N27" s="133"/>
      <c r="O27" s="111"/>
      <c r="P27" s="115">
        <f t="shared" si="0"/>
        <v>-9381</v>
      </c>
      <c r="R27" s="37">
        <v>1</v>
      </c>
      <c r="S27" s="37"/>
      <c r="T27" t="s">
        <v>428</v>
      </c>
    </row>
    <row r="28" spans="3:20">
      <c r="C28" s="102"/>
      <c r="D28" s="97" t="s">
        <v>39</v>
      </c>
      <c r="E28" s="98">
        <v>40659</v>
      </c>
      <c r="F28" s="116">
        <v>200</v>
      </c>
      <c r="H28" s="111"/>
      <c r="I28" s="138"/>
      <c r="J28" s="139"/>
      <c r="K28" s="111"/>
      <c r="L28" s="126" t="s">
        <v>257</v>
      </c>
      <c r="M28" s="127">
        <v>40639</v>
      </c>
      <c r="N28" s="128">
        <v>18500</v>
      </c>
      <c r="O28" s="111"/>
      <c r="P28" s="115">
        <f t="shared" si="0"/>
        <v>9119</v>
      </c>
      <c r="R28" s="37"/>
      <c r="S28" s="37"/>
    </row>
    <row r="29" spans="3:20">
      <c r="C29" s="103"/>
      <c r="D29" s="99" t="s">
        <v>39</v>
      </c>
      <c r="E29" s="100">
        <v>40661</v>
      </c>
      <c r="F29" s="117">
        <v>24000</v>
      </c>
      <c r="H29" s="111"/>
      <c r="I29" s="98">
        <v>40640</v>
      </c>
      <c r="J29" s="116">
        <v>320</v>
      </c>
      <c r="K29" s="111"/>
      <c r="L29" s="131"/>
      <c r="M29" s="132"/>
      <c r="N29" s="133"/>
      <c r="O29" s="111"/>
      <c r="P29" s="115">
        <f t="shared" si="0"/>
        <v>8799</v>
      </c>
      <c r="R29" s="37">
        <v>1</v>
      </c>
      <c r="S29" s="37"/>
      <c r="T29" t="s">
        <v>430</v>
      </c>
    </row>
    <row r="30" spans="3:20">
      <c r="C30" s="104"/>
      <c r="I30" s="98">
        <v>40659</v>
      </c>
      <c r="J30" s="116">
        <v>200</v>
      </c>
      <c r="L30" s="131"/>
      <c r="M30" s="132"/>
      <c r="N30" s="133"/>
      <c r="P30" s="115">
        <f t="shared" si="0"/>
        <v>8599</v>
      </c>
      <c r="R30" s="37">
        <v>1</v>
      </c>
      <c r="S30" s="37"/>
      <c r="T30" t="s">
        <v>430</v>
      </c>
    </row>
    <row r="31" spans="3:20">
      <c r="C31" s="101" t="s">
        <v>417</v>
      </c>
      <c r="D31" s="157" t="s">
        <v>145</v>
      </c>
      <c r="E31" s="122" t="s">
        <v>368</v>
      </c>
      <c r="I31" s="100">
        <v>40661</v>
      </c>
      <c r="J31" s="117">
        <v>24000</v>
      </c>
      <c r="L31" s="131"/>
      <c r="M31" s="132"/>
      <c r="N31" s="133"/>
      <c r="P31" s="115">
        <f t="shared" si="0"/>
        <v>-15401</v>
      </c>
      <c r="R31" s="37">
        <v>1</v>
      </c>
      <c r="S31" s="37"/>
      <c r="T31" t="s">
        <v>439</v>
      </c>
    </row>
    <row r="32" spans="3:20">
      <c r="C32" s="103"/>
      <c r="D32" s="158" t="s">
        <v>39</v>
      </c>
      <c r="E32" s="123">
        <v>14395</v>
      </c>
      <c r="L32" s="126" t="s">
        <v>264</v>
      </c>
      <c r="M32" s="127">
        <v>40665</v>
      </c>
      <c r="N32" s="128">
        <v>24500</v>
      </c>
      <c r="P32" s="115">
        <f t="shared" si="0"/>
        <v>9099</v>
      </c>
      <c r="R32" s="37"/>
      <c r="S32" s="37"/>
    </row>
    <row r="33" spans="2:19">
      <c r="C33" s="104"/>
      <c r="D33" s="21"/>
      <c r="L33" s="129" t="s">
        <v>266</v>
      </c>
      <c r="M33" s="130">
        <v>40736</v>
      </c>
      <c r="N33" s="123">
        <v>24500</v>
      </c>
      <c r="P33" s="137">
        <f t="shared" si="0"/>
        <v>33599</v>
      </c>
      <c r="R33" s="38"/>
      <c r="S33" s="38"/>
    </row>
    <row r="34" spans="2:19" ht="13.5" thickBot="1">
      <c r="C34" s="101" t="s">
        <v>405</v>
      </c>
      <c r="D34" s="159" t="s">
        <v>145</v>
      </c>
      <c r="E34" s="134" t="s">
        <v>214</v>
      </c>
      <c r="F34" s="134" t="s">
        <v>215</v>
      </c>
      <c r="G34" s="134" t="s">
        <v>216</v>
      </c>
      <c r="L34" s="110"/>
      <c r="M34" s="110"/>
      <c r="N34" s="110"/>
      <c r="P34" s="110"/>
      <c r="Q34" s="110"/>
      <c r="R34" s="110"/>
      <c r="S34" s="110"/>
    </row>
    <row r="35" spans="2:19">
      <c r="C35" s="101"/>
      <c r="D35" s="160" t="s">
        <v>39</v>
      </c>
      <c r="E35" s="134" t="s">
        <v>222</v>
      </c>
      <c r="F35" s="135">
        <v>40603</v>
      </c>
      <c r="G35" s="136">
        <v>24500</v>
      </c>
      <c r="L35" s="110"/>
      <c r="M35" s="110"/>
      <c r="N35" s="151" t="s">
        <v>418</v>
      </c>
      <c r="P35" s="145" t="s">
        <v>433</v>
      </c>
      <c r="Q35" s="110"/>
      <c r="R35" s="148">
        <v>1</v>
      </c>
      <c r="S35" s="142" t="s">
        <v>434</v>
      </c>
    </row>
    <row r="36" spans="2:19">
      <c r="C36" s="102"/>
      <c r="D36" s="161" t="s">
        <v>39</v>
      </c>
      <c r="E36" s="126" t="s">
        <v>260</v>
      </c>
      <c r="F36" s="127">
        <v>40604</v>
      </c>
      <c r="G36" s="128">
        <v>24500</v>
      </c>
      <c r="L36" s="110"/>
      <c r="M36" s="110"/>
      <c r="N36" s="146"/>
      <c r="P36" s="146" t="s">
        <v>431</v>
      </c>
      <c r="Q36" s="110"/>
      <c r="R36" s="149">
        <v>0.6</v>
      </c>
      <c r="S36" s="143" t="s">
        <v>435</v>
      </c>
    </row>
    <row r="37" spans="2:19" ht="13.5" thickBot="1">
      <c r="C37" s="102"/>
      <c r="D37" s="161" t="s">
        <v>39</v>
      </c>
      <c r="E37" s="126" t="s">
        <v>219</v>
      </c>
      <c r="F37" s="127">
        <v>40608</v>
      </c>
      <c r="G37" s="128">
        <v>24500</v>
      </c>
      <c r="L37" s="110"/>
      <c r="M37" s="110"/>
      <c r="N37" s="147"/>
      <c r="P37" s="147" t="s">
        <v>432</v>
      </c>
      <c r="Q37" s="110"/>
      <c r="R37" s="150">
        <v>1</v>
      </c>
      <c r="S37" s="144" t="s">
        <v>436</v>
      </c>
    </row>
    <row r="38" spans="2:19">
      <c r="C38" s="102"/>
      <c r="D38" s="161" t="s">
        <v>39</v>
      </c>
      <c r="E38" s="126" t="s">
        <v>257</v>
      </c>
      <c r="F38" s="127">
        <v>40639</v>
      </c>
      <c r="G38" s="128">
        <v>18500</v>
      </c>
      <c r="L38" s="110"/>
      <c r="M38" s="110"/>
      <c r="N38" s="110"/>
      <c r="P38" s="110"/>
      <c r="Q38" s="110"/>
      <c r="R38" s="110"/>
      <c r="S38" s="110"/>
    </row>
    <row r="39" spans="2:19">
      <c r="C39" s="102"/>
      <c r="D39" s="161" t="s">
        <v>39</v>
      </c>
      <c r="E39" s="126" t="s">
        <v>264</v>
      </c>
      <c r="F39" s="127">
        <v>40665</v>
      </c>
      <c r="G39" s="128">
        <v>24500</v>
      </c>
      <c r="L39" s="110"/>
      <c r="M39" s="110"/>
      <c r="N39" s="110"/>
      <c r="P39" s="110"/>
      <c r="Q39" s="110"/>
      <c r="R39" s="110"/>
      <c r="S39" s="110"/>
    </row>
    <row r="40" spans="2:19">
      <c r="C40" s="102"/>
      <c r="D40" s="161" t="s">
        <v>39</v>
      </c>
      <c r="E40" s="126" t="s">
        <v>266</v>
      </c>
      <c r="F40" s="127">
        <v>40736</v>
      </c>
      <c r="G40" s="128">
        <v>24500</v>
      </c>
      <c r="O40"/>
      <c r="R40"/>
      <c r="S40"/>
    </row>
    <row r="41" spans="2:19">
      <c r="B41" s="19"/>
      <c r="C41" s="52"/>
      <c r="D41" s="161" t="s">
        <v>39</v>
      </c>
      <c r="E41" s="126" t="s">
        <v>268</v>
      </c>
      <c r="F41" s="127">
        <v>40742</v>
      </c>
      <c r="G41" s="128">
        <v>24500</v>
      </c>
      <c r="H41" s="19"/>
      <c r="O41"/>
      <c r="R41"/>
      <c r="S41"/>
    </row>
    <row r="42" spans="2:19">
      <c r="B42" s="19"/>
      <c r="C42" s="52"/>
      <c r="D42" s="161" t="s">
        <v>39</v>
      </c>
      <c r="E42" s="126" t="s">
        <v>270</v>
      </c>
      <c r="F42" s="127">
        <v>40765</v>
      </c>
      <c r="G42" s="128">
        <v>24500</v>
      </c>
      <c r="H42" s="19"/>
      <c r="I42" s="19"/>
      <c r="O42"/>
      <c r="R42"/>
      <c r="S42"/>
    </row>
    <row r="43" spans="2:19">
      <c r="B43" s="19"/>
      <c r="C43" s="52"/>
      <c r="D43" s="161" t="s">
        <v>39</v>
      </c>
      <c r="E43" s="126" t="s">
        <v>272</v>
      </c>
      <c r="F43" s="127">
        <v>40769</v>
      </c>
      <c r="G43" s="128">
        <v>24500</v>
      </c>
      <c r="H43" s="19"/>
      <c r="I43" s="19"/>
      <c r="O43"/>
      <c r="R43"/>
      <c r="S43"/>
    </row>
    <row r="44" spans="2:19">
      <c r="B44" s="19"/>
      <c r="C44" s="53"/>
      <c r="D44" s="162" t="s">
        <v>39</v>
      </c>
      <c r="E44" s="129" t="s">
        <v>274</v>
      </c>
      <c r="F44" s="130">
        <v>40771</v>
      </c>
      <c r="G44" s="123">
        <v>24500</v>
      </c>
      <c r="H44" s="19"/>
      <c r="I44" s="19"/>
      <c r="O44"/>
      <c r="R44"/>
      <c r="S44"/>
    </row>
    <row r="45" spans="2:19">
      <c r="I45" s="19"/>
    </row>
  </sheetData>
  <phoneticPr fontId="24" type="noConversion"/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L3"/>
  <sheetViews>
    <sheetView tabSelected="1" workbookViewId="0">
      <selection activeCell="I8" sqref="I8"/>
    </sheetView>
  </sheetViews>
  <sheetFormatPr baseColWidth="10" defaultRowHeight="12.75"/>
  <cols>
    <col min="3" max="3" width="22.85546875" bestFit="1" customWidth="1"/>
    <col min="4" max="4" width="11.42578125" style="168"/>
    <col min="7" max="7" width="11.42578125" style="168"/>
    <col min="8" max="8" width="11.42578125" style="169"/>
    <col min="10" max="11" width="11.42578125" style="17"/>
  </cols>
  <sheetData>
    <row r="1" spans="1:12" ht="16.5" thickBot="1">
      <c r="A1" s="168">
        <f ca="1">TODAY()</f>
        <v>40598</v>
      </c>
      <c r="B1" s="168"/>
      <c r="D1" s="180" t="s">
        <v>440</v>
      </c>
      <c r="I1" s="17"/>
      <c r="L1" s="183" t="s">
        <v>531</v>
      </c>
    </row>
    <row r="2" spans="1:12" ht="13.5" thickBot="1">
      <c r="D2" s="181"/>
      <c r="I2" s="176" t="s">
        <v>368</v>
      </c>
      <c r="J2" s="178" t="s">
        <v>418</v>
      </c>
      <c r="K2" s="178" t="s">
        <v>425</v>
      </c>
    </row>
    <row r="3" spans="1:12" ht="13.5" thickBot="1">
      <c r="A3" s="170" t="s">
        <v>145</v>
      </c>
      <c r="B3" s="171" t="s">
        <v>146</v>
      </c>
      <c r="C3" s="171" t="s">
        <v>151</v>
      </c>
      <c r="D3" s="182" t="s">
        <v>155</v>
      </c>
      <c r="E3" s="172" t="s">
        <v>413</v>
      </c>
      <c r="F3" s="173" t="s">
        <v>214</v>
      </c>
      <c r="G3" s="174" t="s">
        <v>215</v>
      </c>
      <c r="H3" s="175" t="s">
        <v>216</v>
      </c>
      <c r="I3" s="177"/>
      <c r="J3" s="179"/>
      <c r="K3" s="179"/>
    </row>
  </sheetData>
  <phoneticPr fontId="0" type="noConversion"/>
  <hyperlinks>
    <hyperlink ref="L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2:J46"/>
  <sheetViews>
    <sheetView showGridLines="0" workbookViewId="0">
      <selection activeCell="E10" sqref="E10"/>
    </sheetView>
  </sheetViews>
  <sheetFormatPr baseColWidth="10" defaultRowHeight="15"/>
  <cols>
    <col min="1" max="1" width="16" style="8" customWidth="1"/>
    <col min="2" max="2" width="14.85546875" style="10" customWidth="1"/>
    <col min="3" max="5" width="11.42578125" style="10"/>
    <col min="6" max="7" width="10.7109375" style="10" customWidth="1"/>
    <col min="8" max="16384" width="11.42578125" style="10"/>
  </cols>
  <sheetData>
    <row r="2" spans="1:10" ht="23.25">
      <c r="C2" s="15" t="s">
        <v>91</v>
      </c>
      <c r="G2" s="16"/>
    </row>
    <row r="3" spans="1:10" ht="23.25">
      <c r="C3" s="15"/>
      <c r="G3" s="16"/>
    </row>
    <row r="4" spans="1:10" ht="18.75">
      <c r="A4" s="68" t="s">
        <v>136</v>
      </c>
    </row>
    <row r="5" spans="1:10" s="8" customFormat="1" ht="30">
      <c r="A5" s="69" t="s">
        <v>64</v>
      </c>
      <c r="B5" s="28" t="s">
        <v>65</v>
      </c>
      <c r="C5" s="29" t="s">
        <v>66</v>
      </c>
      <c r="D5" s="29" t="s">
        <v>67</v>
      </c>
      <c r="I5" s="152" t="s">
        <v>438</v>
      </c>
    </row>
    <row r="6" spans="1:10">
      <c r="A6" s="30" t="s">
        <v>68</v>
      </c>
      <c r="B6" s="9">
        <v>121</v>
      </c>
      <c r="C6" s="9">
        <v>185</v>
      </c>
      <c r="D6" s="9">
        <v>194</v>
      </c>
    </row>
    <row r="7" spans="1:10">
      <c r="A7" s="30" t="s">
        <v>69</v>
      </c>
      <c r="B7" s="9">
        <v>105</v>
      </c>
      <c r="C7" s="9">
        <v>163</v>
      </c>
      <c r="D7" s="9">
        <v>179</v>
      </c>
    </row>
    <row r="8" spans="1:10">
      <c r="A8" s="30" t="s">
        <v>70</v>
      </c>
      <c r="B8" s="11">
        <f>B7/B6</f>
        <v>0.86776859504132231</v>
      </c>
      <c r="C8" s="11">
        <f>C7/C6</f>
        <v>0.88108108108108107</v>
      </c>
      <c r="D8" s="11">
        <f>D7/D6</f>
        <v>0.92268041237113407</v>
      </c>
    </row>
    <row r="9" spans="1:10">
      <c r="A9" s="64"/>
      <c r="B9" s="65"/>
      <c r="C9" s="65"/>
      <c r="D9" s="65"/>
    </row>
    <row r="10" spans="1:10">
      <c r="A10" s="64"/>
      <c r="B10" s="65"/>
      <c r="C10" s="65"/>
      <c r="D10" s="65"/>
    </row>
    <row r="12" spans="1:10" ht="18.75">
      <c r="A12" s="68" t="s">
        <v>135</v>
      </c>
    </row>
    <row r="13" spans="1:10" ht="30.75" customHeight="1">
      <c r="A13" s="69" t="s">
        <v>92</v>
      </c>
      <c r="B13" s="188" t="s">
        <v>65</v>
      </c>
      <c r="C13" s="189"/>
      <c r="D13" s="190"/>
      <c r="E13" s="191" t="s">
        <v>66</v>
      </c>
      <c r="F13" s="192"/>
      <c r="G13" s="193"/>
      <c r="H13" s="191" t="s">
        <v>67</v>
      </c>
      <c r="I13" s="192"/>
      <c r="J13" s="193"/>
    </row>
    <row r="14" spans="1:10">
      <c r="B14" s="30" t="s">
        <v>68</v>
      </c>
      <c r="C14" s="30" t="s">
        <v>69</v>
      </c>
      <c r="D14" s="30" t="s">
        <v>70</v>
      </c>
      <c r="E14" s="30" t="s">
        <v>68</v>
      </c>
      <c r="F14" s="30" t="s">
        <v>69</v>
      </c>
      <c r="G14" s="30" t="s">
        <v>70</v>
      </c>
      <c r="H14" s="30" t="s">
        <v>68</v>
      </c>
      <c r="I14" s="30" t="s">
        <v>69</v>
      </c>
      <c r="J14" s="30" t="s">
        <v>70</v>
      </c>
    </row>
    <row r="15" spans="1:10">
      <c r="A15" s="31" t="s">
        <v>71</v>
      </c>
      <c r="B15" s="12">
        <v>21</v>
      </c>
      <c r="C15" s="12">
        <v>18</v>
      </c>
      <c r="D15" s="13">
        <f>C15/B15</f>
        <v>0.8571428571428571</v>
      </c>
      <c r="E15" s="12">
        <v>23</v>
      </c>
      <c r="F15" s="12">
        <v>22</v>
      </c>
      <c r="G15" s="13">
        <f>F15/E15</f>
        <v>0.95652173913043481</v>
      </c>
      <c r="H15" s="12">
        <v>26</v>
      </c>
      <c r="I15" s="12">
        <v>23</v>
      </c>
      <c r="J15" s="13">
        <f>I15/H15</f>
        <v>0.88461538461538458</v>
      </c>
    </row>
    <row r="16" spans="1:10">
      <c r="A16" s="31" t="s">
        <v>72</v>
      </c>
      <c r="B16" s="12">
        <v>19</v>
      </c>
      <c r="C16" s="12">
        <v>19</v>
      </c>
      <c r="D16" s="13">
        <f t="shared" ref="D16:D22" si="0">C16/B16</f>
        <v>1</v>
      </c>
      <c r="E16" s="12">
        <v>28</v>
      </c>
      <c r="F16" s="12">
        <v>25</v>
      </c>
      <c r="G16" s="13">
        <f t="shared" ref="G16:G22" si="1">F16/E16</f>
        <v>0.8928571428571429</v>
      </c>
      <c r="H16" s="12">
        <v>31</v>
      </c>
      <c r="I16" s="12">
        <v>27</v>
      </c>
      <c r="J16" s="13">
        <f t="shared" ref="J16:J22" si="2">I16/H16</f>
        <v>0.87096774193548387</v>
      </c>
    </row>
    <row r="17" spans="1:10">
      <c r="A17" s="31" t="s">
        <v>73</v>
      </c>
      <c r="B17" s="12">
        <v>30</v>
      </c>
      <c r="C17" s="12">
        <v>25</v>
      </c>
      <c r="D17" s="13">
        <f t="shared" si="0"/>
        <v>0.83333333333333337</v>
      </c>
      <c r="E17" s="12">
        <v>42</v>
      </c>
      <c r="F17" s="12">
        <v>39</v>
      </c>
      <c r="G17" s="13">
        <f t="shared" si="1"/>
        <v>0.9285714285714286</v>
      </c>
      <c r="H17" s="12">
        <v>35</v>
      </c>
      <c r="I17" s="12">
        <v>32</v>
      </c>
      <c r="J17" s="13">
        <f t="shared" si="2"/>
        <v>0.91428571428571426</v>
      </c>
    </row>
    <row r="18" spans="1:10">
      <c r="A18" s="31" t="s">
        <v>74</v>
      </c>
      <c r="B18" s="12">
        <v>24</v>
      </c>
      <c r="C18" s="12">
        <v>19</v>
      </c>
      <c r="D18" s="13">
        <f t="shared" si="0"/>
        <v>0.79166666666666663</v>
      </c>
      <c r="E18" s="12">
        <v>32</v>
      </c>
      <c r="F18" s="12">
        <v>27</v>
      </c>
      <c r="G18" s="13">
        <f t="shared" si="1"/>
        <v>0.84375</v>
      </c>
      <c r="H18" s="12">
        <v>35</v>
      </c>
      <c r="I18" s="12">
        <v>35</v>
      </c>
      <c r="J18" s="13">
        <f t="shared" si="2"/>
        <v>1</v>
      </c>
    </row>
    <row r="19" spans="1:10">
      <c r="A19" s="31" t="s">
        <v>75</v>
      </c>
      <c r="B19" s="12">
        <v>13</v>
      </c>
      <c r="C19" s="12">
        <v>11</v>
      </c>
      <c r="D19" s="13">
        <f t="shared" si="0"/>
        <v>0.84615384615384615</v>
      </c>
      <c r="E19" s="12">
        <v>31</v>
      </c>
      <c r="F19" s="12">
        <v>25</v>
      </c>
      <c r="G19" s="13">
        <f t="shared" si="1"/>
        <v>0.80645161290322576</v>
      </c>
      <c r="H19" s="12">
        <v>39</v>
      </c>
      <c r="I19" s="12">
        <v>37</v>
      </c>
      <c r="J19" s="13">
        <f t="shared" si="2"/>
        <v>0.94871794871794868</v>
      </c>
    </row>
    <row r="20" spans="1:10">
      <c r="A20" s="31"/>
      <c r="B20" s="12"/>
      <c r="C20" s="12"/>
      <c r="D20" s="13"/>
      <c r="E20" s="12"/>
      <c r="F20" s="12"/>
      <c r="G20" s="13"/>
      <c r="H20" s="12"/>
      <c r="I20" s="12"/>
      <c r="J20" s="13"/>
    </row>
    <row r="21" spans="1:10">
      <c r="A21" s="31" t="s">
        <v>126</v>
      </c>
      <c r="B21" s="12">
        <v>14</v>
      </c>
      <c r="C21" s="12">
        <v>13</v>
      </c>
      <c r="D21" s="13">
        <f t="shared" si="0"/>
        <v>0.9285714285714286</v>
      </c>
      <c r="E21" s="12">
        <v>29</v>
      </c>
      <c r="F21" s="12">
        <v>25</v>
      </c>
      <c r="G21" s="13">
        <f t="shared" si="1"/>
        <v>0.86206896551724133</v>
      </c>
      <c r="H21" s="12">
        <v>28</v>
      </c>
      <c r="I21" s="12">
        <v>25</v>
      </c>
      <c r="J21" s="13">
        <f t="shared" si="2"/>
        <v>0.8928571428571429</v>
      </c>
    </row>
    <row r="22" spans="1:10">
      <c r="B22" s="7">
        <f>SUM(B15:B21)</f>
        <v>121</v>
      </c>
      <c r="C22" s="7">
        <f>SUM(C15:C21)</f>
        <v>105</v>
      </c>
      <c r="D22" s="14">
        <f t="shared" si="0"/>
        <v>0.86776859504132231</v>
      </c>
      <c r="E22" s="7">
        <f>SUM(E15:E21)</f>
        <v>185</v>
      </c>
      <c r="F22" s="7">
        <f>SUM(F15:F21)</f>
        <v>163</v>
      </c>
      <c r="G22" s="14">
        <f t="shared" si="1"/>
        <v>0.88108108108108107</v>
      </c>
      <c r="H22" s="7">
        <f>SUM(H15:H21)</f>
        <v>194</v>
      </c>
      <c r="I22" s="7">
        <f>SUM(I15:I21)</f>
        <v>179</v>
      </c>
      <c r="J22" s="14">
        <f t="shared" si="2"/>
        <v>0.92268041237113407</v>
      </c>
    </row>
    <row r="23" spans="1:10">
      <c r="B23" s="66"/>
      <c r="C23" s="66"/>
      <c r="D23" s="67"/>
      <c r="E23" s="66"/>
      <c r="F23" s="66"/>
      <c r="G23" s="67"/>
      <c r="H23" s="66"/>
      <c r="I23" s="66"/>
      <c r="J23" s="67"/>
    </row>
    <row r="24" spans="1:10">
      <c r="B24" s="66"/>
      <c r="C24" s="66"/>
      <c r="D24" s="67"/>
      <c r="E24" s="66"/>
      <c r="F24" s="66"/>
      <c r="G24" s="67"/>
      <c r="H24" s="66"/>
      <c r="I24" s="66"/>
      <c r="J24" s="67"/>
    </row>
    <row r="26" spans="1:10" ht="18.75">
      <c r="A26" s="68" t="s">
        <v>137</v>
      </c>
    </row>
    <row r="27" spans="1:10" ht="32.25" customHeight="1">
      <c r="A27" s="69" t="s">
        <v>138</v>
      </c>
      <c r="B27" s="194" t="s">
        <v>65</v>
      </c>
      <c r="C27" s="195"/>
      <c r="D27" s="196"/>
      <c r="E27" s="197" t="s">
        <v>66</v>
      </c>
      <c r="F27" s="198"/>
      <c r="G27" s="199"/>
      <c r="H27" s="197" t="s">
        <v>67</v>
      </c>
      <c r="I27" s="198"/>
      <c r="J27" s="199"/>
    </row>
    <row r="28" spans="1:10">
      <c r="B28" s="7" t="s">
        <v>68</v>
      </c>
      <c r="C28" s="7" t="s">
        <v>69</v>
      </c>
      <c r="D28" s="7" t="s">
        <v>70</v>
      </c>
      <c r="E28" s="7" t="s">
        <v>68</v>
      </c>
      <c r="F28" s="7" t="s">
        <v>69</v>
      </c>
      <c r="G28" s="7" t="s">
        <v>70</v>
      </c>
      <c r="H28" s="7" t="s">
        <v>68</v>
      </c>
      <c r="I28" s="7" t="s">
        <v>69</v>
      </c>
      <c r="J28" s="7" t="s">
        <v>70</v>
      </c>
    </row>
    <row r="29" spans="1:10">
      <c r="A29" s="31" t="s">
        <v>76</v>
      </c>
      <c r="B29" s="12"/>
      <c r="C29" s="12"/>
      <c r="D29" s="13" t="e">
        <f>C29/B29</f>
        <v>#DIV/0!</v>
      </c>
      <c r="E29" s="12"/>
      <c r="F29" s="12"/>
      <c r="G29" s="13" t="e">
        <f>F29/E29</f>
        <v>#DIV/0!</v>
      </c>
      <c r="H29" s="12"/>
      <c r="I29" s="12"/>
      <c r="J29" s="13" t="e">
        <f>I29/H29</f>
        <v>#DIV/0!</v>
      </c>
    </row>
    <row r="30" spans="1:10">
      <c r="A30" s="31" t="s">
        <v>77</v>
      </c>
      <c r="B30" s="12"/>
      <c r="C30" s="12"/>
      <c r="D30" s="13" t="e">
        <f t="shared" ref="D30:D46" si="3">C30/B30</f>
        <v>#DIV/0!</v>
      </c>
      <c r="E30" s="12"/>
      <c r="F30" s="12"/>
      <c r="G30" s="13" t="e">
        <f t="shared" ref="G30:G46" si="4">F30/E30</f>
        <v>#DIV/0!</v>
      </c>
      <c r="H30" s="12"/>
      <c r="I30" s="12"/>
      <c r="J30" s="13" t="e">
        <f t="shared" ref="J30:J46" si="5">I30/H30</f>
        <v>#DIV/0!</v>
      </c>
    </row>
    <row r="31" spans="1:10">
      <c r="A31" s="31" t="s">
        <v>78</v>
      </c>
      <c r="B31" s="12"/>
      <c r="C31" s="12"/>
      <c r="D31" s="13" t="e">
        <f t="shared" si="3"/>
        <v>#DIV/0!</v>
      </c>
      <c r="E31" s="12"/>
      <c r="F31" s="12"/>
      <c r="G31" s="13" t="e">
        <f t="shared" si="4"/>
        <v>#DIV/0!</v>
      </c>
      <c r="H31" s="12"/>
      <c r="I31" s="12"/>
      <c r="J31" s="13" t="e">
        <f t="shared" si="5"/>
        <v>#DIV/0!</v>
      </c>
    </row>
    <row r="32" spans="1:10">
      <c r="A32" s="31" t="s">
        <v>79</v>
      </c>
      <c r="B32" s="12"/>
      <c r="C32" s="12"/>
      <c r="D32" s="13" t="e">
        <f t="shared" si="3"/>
        <v>#DIV/0!</v>
      </c>
      <c r="E32" s="12"/>
      <c r="F32" s="12"/>
      <c r="G32" s="13" t="e">
        <f t="shared" si="4"/>
        <v>#DIV/0!</v>
      </c>
      <c r="H32" s="12"/>
      <c r="I32" s="12"/>
      <c r="J32" s="13" t="e">
        <f t="shared" si="5"/>
        <v>#DIV/0!</v>
      </c>
    </row>
    <row r="33" spans="1:10">
      <c r="A33" s="31" t="s">
        <v>80</v>
      </c>
      <c r="B33" s="12"/>
      <c r="C33" s="12"/>
      <c r="D33" s="13" t="e">
        <f t="shared" si="3"/>
        <v>#DIV/0!</v>
      </c>
      <c r="E33" s="12"/>
      <c r="F33" s="12"/>
      <c r="G33" s="13" t="e">
        <f t="shared" si="4"/>
        <v>#DIV/0!</v>
      </c>
      <c r="H33" s="12"/>
      <c r="I33" s="12"/>
      <c r="J33" s="13" t="e">
        <f t="shared" si="5"/>
        <v>#DIV/0!</v>
      </c>
    </row>
    <row r="34" spans="1:10">
      <c r="A34" s="31" t="s">
        <v>81</v>
      </c>
      <c r="B34" s="12"/>
      <c r="C34" s="12"/>
      <c r="D34" s="13" t="e">
        <f t="shared" si="3"/>
        <v>#DIV/0!</v>
      </c>
      <c r="E34" s="12"/>
      <c r="F34" s="12"/>
      <c r="G34" s="13" t="e">
        <f t="shared" si="4"/>
        <v>#DIV/0!</v>
      </c>
      <c r="H34" s="12"/>
      <c r="I34" s="12"/>
      <c r="J34" s="13" t="e">
        <f t="shared" si="5"/>
        <v>#DIV/0!</v>
      </c>
    </row>
    <row r="35" spans="1:10">
      <c r="A35" s="31" t="s">
        <v>82</v>
      </c>
      <c r="B35" s="12"/>
      <c r="C35" s="12"/>
      <c r="D35" s="13" t="e">
        <f t="shared" si="3"/>
        <v>#DIV/0!</v>
      </c>
      <c r="E35" s="12"/>
      <c r="F35" s="12"/>
      <c r="G35" s="13" t="e">
        <f t="shared" si="4"/>
        <v>#DIV/0!</v>
      </c>
      <c r="H35" s="12"/>
      <c r="I35" s="12"/>
      <c r="J35" s="13" t="e">
        <f t="shared" si="5"/>
        <v>#DIV/0!</v>
      </c>
    </row>
    <row r="36" spans="1:10">
      <c r="A36" s="31" t="s">
        <v>83</v>
      </c>
      <c r="B36" s="12"/>
      <c r="C36" s="12"/>
      <c r="D36" s="13" t="e">
        <f t="shared" si="3"/>
        <v>#DIV/0!</v>
      </c>
      <c r="E36" s="12"/>
      <c r="F36" s="12"/>
      <c r="G36" s="13" t="e">
        <f t="shared" si="4"/>
        <v>#DIV/0!</v>
      </c>
      <c r="H36" s="12"/>
      <c r="I36" s="12"/>
      <c r="J36" s="13" t="e">
        <f t="shared" si="5"/>
        <v>#DIV/0!</v>
      </c>
    </row>
    <row r="37" spans="1:10">
      <c r="A37" s="31" t="s">
        <v>84</v>
      </c>
      <c r="B37" s="12"/>
      <c r="C37" s="12"/>
      <c r="D37" s="13" t="e">
        <f t="shared" si="3"/>
        <v>#DIV/0!</v>
      </c>
      <c r="E37" s="12"/>
      <c r="F37" s="12"/>
      <c r="G37" s="13" t="e">
        <f t="shared" si="4"/>
        <v>#DIV/0!</v>
      </c>
      <c r="H37" s="12"/>
      <c r="I37" s="12"/>
      <c r="J37" s="13" t="e">
        <f t="shared" si="5"/>
        <v>#DIV/0!</v>
      </c>
    </row>
    <row r="38" spans="1:10">
      <c r="A38" s="31" t="s">
        <v>85</v>
      </c>
      <c r="B38" s="12"/>
      <c r="C38" s="12"/>
      <c r="D38" s="13" t="e">
        <f t="shared" si="3"/>
        <v>#DIV/0!</v>
      </c>
      <c r="E38" s="12"/>
      <c r="F38" s="12"/>
      <c r="G38" s="13" t="e">
        <f t="shared" si="4"/>
        <v>#DIV/0!</v>
      </c>
      <c r="H38" s="12"/>
      <c r="I38" s="12"/>
      <c r="J38" s="13" t="e">
        <f t="shared" si="5"/>
        <v>#DIV/0!</v>
      </c>
    </row>
    <row r="39" spans="1:10">
      <c r="A39" s="31" t="s">
        <v>86</v>
      </c>
      <c r="B39" s="12"/>
      <c r="C39" s="12"/>
      <c r="D39" s="13" t="e">
        <f t="shared" si="3"/>
        <v>#DIV/0!</v>
      </c>
      <c r="E39" s="12"/>
      <c r="F39" s="12"/>
      <c r="G39" s="13" t="e">
        <f t="shared" si="4"/>
        <v>#DIV/0!</v>
      </c>
      <c r="H39" s="12"/>
      <c r="I39" s="12"/>
      <c r="J39" s="13" t="e">
        <f t="shared" si="5"/>
        <v>#DIV/0!</v>
      </c>
    </row>
    <row r="40" spans="1:10">
      <c r="A40" s="31" t="s">
        <v>87</v>
      </c>
      <c r="B40" s="12"/>
      <c r="C40" s="12"/>
      <c r="D40" s="13" t="e">
        <f t="shared" si="3"/>
        <v>#DIV/0!</v>
      </c>
      <c r="E40" s="12"/>
      <c r="F40" s="12"/>
      <c r="G40" s="13" t="e">
        <f t="shared" si="4"/>
        <v>#DIV/0!</v>
      </c>
      <c r="H40" s="12"/>
      <c r="I40" s="12"/>
      <c r="J40" s="13" t="e">
        <f t="shared" si="5"/>
        <v>#DIV/0!</v>
      </c>
    </row>
    <row r="41" spans="1:10">
      <c r="A41" s="31" t="s">
        <v>88</v>
      </c>
      <c r="B41" s="12"/>
      <c r="C41" s="12"/>
      <c r="D41" s="13" t="e">
        <f t="shared" si="3"/>
        <v>#DIV/0!</v>
      </c>
      <c r="E41" s="12"/>
      <c r="F41" s="12"/>
      <c r="G41" s="13" t="e">
        <f t="shared" si="4"/>
        <v>#DIV/0!</v>
      </c>
      <c r="H41" s="12"/>
      <c r="I41" s="12"/>
      <c r="J41" s="13" t="e">
        <f t="shared" si="5"/>
        <v>#DIV/0!</v>
      </c>
    </row>
    <row r="42" spans="1:10">
      <c r="A42" s="31" t="s">
        <v>89</v>
      </c>
      <c r="B42" s="12"/>
      <c r="C42" s="12"/>
      <c r="D42" s="13" t="e">
        <f t="shared" si="3"/>
        <v>#DIV/0!</v>
      </c>
      <c r="E42" s="12"/>
      <c r="F42" s="12"/>
      <c r="G42" s="13" t="e">
        <f t="shared" si="4"/>
        <v>#DIV/0!</v>
      </c>
      <c r="H42" s="12"/>
      <c r="I42" s="12"/>
      <c r="J42" s="13" t="e">
        <f t="shared" si="5"/>
        <v>#DIV/0!</v>
      </c>
    </row>
    <row r="43" spans="1:10">
      <c r="A43" s="31" t="s">
        <v>90</v>
      </c>
      <c r="B43" s="12"/>
      <c r="C43" s="12"/>
      <c r="D43" s="13" t="e">
        <f t="shared" si="3"/>
        <v>#DIV/0!</v>
      </c>
      <c r="E43" s="12"/>
      <c r="F43" s="12"/>
      <c r="G43" s="13" t="e">
        <f t="shared" si="4"/>
        <v>#DIV/0!</v>
      </c>
      <c r="H43" s="12"/>
      <c r="I43" s="12"/>
      <c r="J43" s="13" t="e">
        <f t="shared" si="5"/>
        <v>#DIV/0!</v>
      </c>
    </row>
    <row r="44" spans="1:10">
      <c r="A44" s="31"/>
      <c r="B44" s="12"/>
      <c r="C44" s="12"/>
      <c r="D44" s="13"/>
      <c r="E44" s="12"/>
      <c r="F44" s="12"/>
      <c r="G44" s="13"/>
      <c r="H44" s="12"/>
      <c r="I44" s="12"/>
      <c r="J44" s="13"/>
    </row>
    <row r="45" spans="1:10">
      <c r="A45" s="31" t="s">
        <v>127</v>
      </c>
      <c r="B45" s="12"/>
      <c r="C45" s="12"/>
      <c r="D45" s="13" t="e">
        <f t="shared" si="3"/>
        <v>#DIV/0!</v>
      </c>
      <c r="E45" s="12"/>
      <c r="F45" s="12"/>
      <c r="G45" s="13" t="e">
        <f t="shared" si="4"/>
        <v>#DIV/0!</v>
      </c>
      <c r="H45" s="12"/>
      <c r="I45" s="12"/>
      <c r="J45" s="13" t="e">
        <f t="shared" si="5"/>
        <v>#DIV/0!</v>
      </c>
    </row>
    <row r="46" spans="1:10">
      <c r="B46" s="7">
        <f>SUM(B29:B45)</f>
        <v>0</v>
      </c>
      <c r="C46" s="7">
        <f>SUM(C29:C45)</f>
        <v>0</v>
      </c>
      <c r="D46" s="14" t="e">
        <f t="shared" si="3"/>
        <v>#DIV/0!</v>
      </c>
      <c r="E46" s="7">
        <f>SUM(E29:E45)</f>
        <v>0</v>
      </c>
      <c r="F46" s="7">
        <f>SUM(F29:F45)</f>
        <v>0</v>
      </c>
      <c r="G46" s="14" t="e">
        <f t="shared" si="4"/>
        <v>#DIV/0!</v>
      </c>
      <c r="H46" s="7">
        <f>SUM(H29:H45)</f>
        <v>0</v>
      </c>
      <c r="I46" s="7">
        <f>SUM(I29:I45)</f>
        <v>0</v>
      </c>
      <c r="J46" s="14" t="e">
        <f t="shared" si="5"/>
        <v>#DIV/0!</v>
      </c>
    </row>
  </sheetData>
  <mergeCells count="6">
    <mergeCell ref="B13:D13"/>
    <mergeCell ref="E13:G13"/>
    <mergeCell ref="H13:J13"/>
    <mergeCell ref="B27:D27"/>
    <mergeCell ref="E27:G27"/>
    <mergeCell ref="H27:J27"/>
  </mergeCells>
  <phoneticPr fontId="24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Objectif-Règles</vt:lpstr>
      <vt:lpstr>Description des fichiers</vt:lpstr>
      <vt:lpstr>BAD</vt:lpstr>
      <vt:lpstr>Stocks</vt:lpstr>
      <vt:lpstr>OF</vt:lpstr>
      <vt:lpstr>Calcul</vt:lpstr>
      <vt:lpstr>Stocks projetés</vt:lpstr>
      <vt:lpstr>Résutats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Zombai</cp:lastModifiedBy>
  <dcterms:created xsi:type="dcterms:W3CDTF">2011-02-15T08:01:19Z</dcterms:created>
  <dcterms:modified xsi:type="dcterms:W3CDTF">2011-02-24T16:53:15Z</dcterms:modified>
</cp:coreProperties>
</file>