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drey.humbert\Downloads\"/>
    </mc:Choice>
  </mc:AlternateContent>
  <xr:revisionPtr revIDLastSave="0" documentId="13_ncr:1_{15EC720B-3894-49A5-9D6A-D54F497BA654}" xr6:coauthVersionLast="45" xr6:coauthVersionMax="45" xr10:uidLastSave="{00000000-0000-0000-0000-000000000000}"/>
  <bookViews>
    <workbookView xWindow="28680" yWindow="-120" windowWidth="29040" windowHeight="15840" xr2:uid="{00000000-000D-0000-FFFF-FFFF00000000}"/>
  </bookViews>
  <sheets>
    <sheet name="CONFIGURATION SEMAINE" sheetId="1" r:id="rId1"/>
    <sheet name="CONFIGURATION W SAMEDI" sheetId="2" r:id="rId2"/>
  </sheets>
  <definedNames>
    <definedName name="Formule">INDIRECT(ADDRESS(ROW(),MAX(('CONFIGURATION SEMAINE'!$J1:$O1&lt;&gt;"")*(COLUMN('CONFIGURATION SEMAINE'!$J1:$O1)))))-INDIRECT(ADDRESS(ROW(),MIN(IF('CONFIGURATION SEMAINE'!$C1:$H1&lt;&gt;"",COLUMN('CONFIGURATION SEMAINE'!$C1:$H1)))))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11" i="2" l="1"/>
  <c r="I11" i="2"/>
  <c r="C14" i="2"/>
  <c r="U12" i="2"/>
  <c r="S12" i="2"/>
  <c r="Q12" i="2"/>
  <c r="N12" i="2"/>
  <c r="J12" i="2"/>
  <c r="C13" i="2" s="1"/>
  <c r="G12" i="2"/>
  <c r="C12" i="2"/>
  <c r="W9" i="2"/>
  <c r="P9" i="2"/>
  <c r="I9" i="2"/>
  <c r="Y9" i="2" s="1"/>
  <c r="W8" i="2"/>
  <c r="P8" i="2"/>
  <c r="I8" i="2"/>
  <c r="Y8" i="2" s="1"/>
  <c r="Y7" i="2"/>
  <c r="W7" i="2"/>
  <c r="P7" i="2"/>
  <c r="X7" i="2" s="1"/>
  <c r="Z7" i="2" s="1"/>
  <c r="I7" i="2"/>
  <c r="W6" i="2"/>
  <c r="X6" i="2" s="1"/>
  <c r="Z6" i="2" s="1"/>
  <c r="P6" i="2"/>
  <c r="I6" i="2"/>
  <c r="Z5" i="2"/>
  <c r="W5" i="2"/>
  <c r="P5" i="2"/>
  <c r="P12" i="2" s="1"/>
  <c r="I5" i="2"/>
  <c r="I12" i="2" s="1"/>
  <c r="W4" i="2"/>
  <c r="W12" i="2" s="1"/>
  <c r="P4" i="2"/>
  <c r="I4" i="2"/>
  <c r="Y4" i="2" s="1"/>
  <c r="B2" i="2"/>
  <c r="Z5" i="1"/>
  <c r="Z9" i="1"/>
  <c r="Z8" i="1"/>
  <c r="Z7" i="1"/>
  <c r="Z6" i="1"/>
  <c r="X5" i="2" l="1"/>
  <c r="X9" i="2"/>
  <c r="Z9" i="2" s="1"/>
  <c r="Y5" i="2"/>
  <c r="Y6" i="2"/>
  <c r="X8" i="2"/>
  <c r="Z8" i="2" s="1"/>
  <c r="X4" i="2"/>
  <c r="Y4" i="1"/>
  <c r="P5" i="1"/>
  <c r="P6" i="1"/>
  <c r="P7" i="1"/>
  <c r="P8" i="1"/>
  <c r="P9" i="1"/>
  <c r="P4" i="1"/>
  <c r="I9" i="1"/>
  <c r="I10" i="1" s="1"/>
  <c r="W5" i="1"/>
  <c r="W6" i="1"/>
  <c r="W7" i="1"/>
  <c r="W8" i="1"/>
  <c r="W9" i="1"/>
  <c r="W4" i="1"/>
  <c r="U10" i="1"/>
  <c r="S10" i="1"/>
  <c r="Q10" i="1"/>
  <c r="N10" i="1"/>
  <c r="J10" i="1"/>
  <c r="G10" i="1"/>
  <c r="C10" i="1"/>
  <c r="I8" i="1"/>
  <c r="I7" i="1"/>
  <c r="I6" i="1"/>
  <c r="I5" i="1"/>
  <c r="I4" i="1"/>
  <c r="X4" i="1" s="1"/>
  <c r="B2" i="1"/>
  <c r="X12" i="2" l="1"/>
  <c r="P10" i="1"/>
  <c r="X6" i="1"/>
  <c r="Y5" i="1"/>
  <c r="C12" i="1"/>
  <c r="C11" i="1"/>
  <c r="X9" i="1"/>
  <c r="X7" i="1"/>
  <c r="X8" i="1"/>
  <c r="X5" i="1"/>
  <c r="Y8" i="1"/>
  <c r="Y7" i="1"/>
  <c r="Y9" i="1"/>
  <c r="Y6" i="1"/>
  <c r="W10" i="1"/>
  <c r="X10" i="1" l="1"/>
</calcChain>
</file>

<file path=xl/sharedStrings.xml><?xml version="1.0" encoding="utf-8"?>
<sst xmlns="http://schemas.openxmlformats.org/spreadsheetml/2006/main" count="56" uniqueCount="24">
  <si>
    <t>Horaire Matin</t>
  </si>
  <si>
    <t>Total Matin</t>
  </si>
  <si>
    <t>Horaire Après-Midi</t>
  </si>
  <si>
    <t>Total Après midi</t>
  </si>
  <si>
    <t>Total Journée</t>
  </si>
  <si>
    <t>lundi</t>
  </si>
  <si>
    <t xml:space="preserve">mardi </t>
  </si>
  <si>
    <t>mercredi</t>
  </si>
  <si>
    <t>jeudi</t>
  </si>
  <si>
    <t>vendredi</t>
  </si>
  <si>
    <t>samedi</t>
  </si>
  <si>
    <t>Total Semaine</t>
  </si>
  <si>
    <t>Amplitude journalière</t>
  </si>
  <si>
    <t>Horaires trajet mission matin</t>
  </si>
  <si>
    <t>horaires travail</t>
  </si>
  <si>
    <t>Horaires trajet mission après-midi</t>
  </si>
  <si>
    <t>Total soir</t>
  </si>
  <si>
    <t>Horaire Soir</t>
  </si>
  <si>
    <t>Horaires trajet mission soir</t>
  </si>
  <si>
    <t>horaires mission intervention</t>
  </si>
  <si>
    <t>Total Semaine Recup</t>
  </si>
  <si>
    <t>Total Semaine HS intervention</t>
  </si>
  <si>
    <t>Temps de repos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</si>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</sst>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h:mm;@"/>
  </numFmts>
  <fonts count="6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2"/>
      <color indexed="12"/>
      <name val="Arial"/>
      <family val="2"/>
    </font>
    <font>
      <sz val="12"/>
      <name val="Arial"/>
      <family val="2"/>
    </font>
    <font>
      <sz val="12"/>
      <color indexed="10"/>
      <name val="Arial"/>
      <family val="2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 wrapText="1"/>
    </xf>
    <xf numFmtId="164" fontId="3" fillId="0" borderId="2" xfId="0" applyNumberFormat="1" applyFont="1" applyFill="1" applyBorder="1" applyAlignment="1">
      <alignment horizontal="center" vertical="center" wrapText="1"/>
    </xf>
    <xf numFmtId="164" fontId="3" fillId="0" borderId="3" xfId="0" applyNumberFormat="1" applyFont="1" applyFill="1" applyBorder="1" applyAlignment="1">
      <alignment horizontal="center" vertical="center" wrapText="1"/>
    </xf>
    <xf numFmtId="164" fontId="3" fillId="0" borderId="2" xfId="0" applyNumberFormat="1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164" fontId="3" fillId="0" borderId="3" xfId="0" applyNumberFormat="1" applyFont="1" applyFill="1" applyBorder="1" applyAlignment="1">
      <alignment horizontal="center" vertical="center"/>
    </xf>
    <xf numFmtId="164" fontId="3" fillId="0" borderId="4" xfId="0" applyNumberFormat="1" applyFont="1" applyFill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center" vertical="center"/>
    </xf>
    <xf numFmtId="164" fontId="3" fillId="0" borderId="5" xfId="0" applyNumberFormat="1" applyFont="1" applyFill="1" applyBorder="1" applyAlignment="1">
      <alignment horizontal="center" vertical="center" wrapText="1"/>
    </xf>
    <xf numFmtId="164" fontId="3" fillId="0" borderId="6" xfId="0" applyNumberFormat="1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horizontal="center" vertical="center" wrapText="1"/>
    </xf>
    <xf numFmtId="164" fontId="3" fillId="0" borderId="6" xfId="0" applyNumberFormat="1" applyFont="1" applyFill="1" applyBorder="1" applyAlignment="1">
      <alignment horizontal="center" vertical="center"/>
    </xf>
    <xf numFmtId="164" fontId="3" fillId="0" borderId="5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64" fontId="3" fillId="0" borderId="8" xfId="0" applyNumberFormat="1" applyFont="1" applyFill="1" applyBorder="1" applyAlignment="1">
      <alignment horizontal="center" vertical="center"/>
    </xf>
    <xf numFmtId="164" fontId="3" fillId="0" borderId="9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164" fontId="1" fillId="2" borderId="11" xfId="0" applyNumberFormat="1" applyFont="1" applyFill="1" applyBorder="1" applyAlignment="1">
      <alignment horizontal="center" vertical="center"/>
    </xf>
    <xf numFmtId="164" fontId="1" fillId="2" borderId="12" xfId="0" applyNumberFormat="1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left" vertical="center"/>
    </xf>
    <xf numFmtId="0" fontId="2" fillId="0" borderId="13" xfId="0" applyFont="1" applyFill="1" applyBorder="1" applyAlignment="1">
      <alignment horizontal="center" vertical="center"/>
    </xf>
    <xf numFmtId="14" fontId="1" fillId="0" borderId="13" xfId="0" applyNumberFormat="1" applyFont="1" applyFill="1" applyBorder="1" applyAlignment="1">
      <alignment horizontal="center" vertical="center"/>
    </xf>
    <xf numFmtId="46" fontId="3" fillId="0" borderId="13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left" vertical="center"/>
    </xf>
    <xf numFmtId="0" fontId="1" fillId="0" borderId="13" xfId="0" applyFont="1" applyFill="1" applyBorder="1" applyAlignment="1">
      <alignment horizontal="left" vertical="center" wrapText="1"/>
    </xf>
    <xf numFmtId="0" fontId="1" fillId="0" borderId="8" xfId="0" applyFont="1" applyFill="1" applyBorder="1" applyAlignment="1">
      <alignment horizontal="left" vertical="center"/>
    </xf>
    <xf numFmtId="164" fontId="3" fillId="4" borderId="3" xfId="0" applyNumberFormat="1" applyFont="1" applyFill="1" applyBorder="1" applyAlignment="1">
      <alignment horizontal="center" vertical="center"/>
    </xf>
    <xf numFmtId="165" fontId="3" fillId="3" borderId="3" xfId="0" applyNumberFormat="1" applyFont="1" applyFill="1" applyBorder="1" applyAlignment="1">
      <alignment horizontal="center" vertical="center" wrapText="1"/>
    </xf>
    <xf numFmtId="164" fontId="3" fillId="0" borderId="10" xfId="0" applyNumberFormat="1" applyFont="1" applyFill="1" applyBorder="1" applyAlignment="1">
      <alignment horizontal="center" vertical="center"/>
    </xf>
    <xf numFmtId="164" fontId="1" fillId="2" borderId="11" xfId="0" applyNumberFormat="1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 wrapText="1"/>
    </xf>
    <xf numFmtId="0" fontId="4" fillId="0" borderId="7" xfId="0" applyFont="1" applyFill="1" applyBorder="1" applyAlignment="1">
      <alignment horizontal="center" vertical="center" wrapText="1"/>
    </xf>
    <xf numFmtId="0" fontId="4" fillId="0" borderId="14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164" fontId="1" fillId="2" borderId="11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164" fontId="1" fillId="2" borderId="15" xfId="0" applyNumberFormat="1" applyFont="1" applyFill="1" applyBorder="1" applyAlignment="1">
      <alignment horizontal="center" vertical="center"/>
    </xf>
    <xf numFmtId="164" fontId="1" fillId="0" borderId="8" xfId="0" applyNumberFormat="1" applyFont="1" applyFill="1" applyBorder="1" applyAlignment="1">
      <alignment horizontal="center" vertical="center"/>
    </xf>
    <xf numFmtId="164" fontId="1" fillId="0" borderId="15" xfId="0" applyNumberFormat="1" applyFont="1" applyFill="1" applyBorder="1" applyAlignment="1">
      <alignment horizontal="center" vertical="center"/>
    </xf>
    <xf numFmtId="164" fontId="1" fillId="0" borderId="9" xfId="0" applyNumberFormat="1" applyFont="1" applyFill="1" applyBorder="1" applyAlignment="1">
      <alignment horizontal="center" vertical="center"/>
    </xf>
    <xf numFmtId="164" fontId="1" fillId="2" borderId="13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164" fontId="3" fillId="0" borderId="15" xfId="0" applyNumberFormat="1" applyFont="1" applyFill="1" applyBorder="1" applyAlignment="1">
      <alignment horizontal="center" vertical="center"/>
    </xf>
    <xf numFmtId="164" fontId="3" fillId="5" borderId="5" xfId="0" applyNumberFormat="1" applyFont="1" applyFill="1" applyBorder="1" applyAlignment="1">
      <alignment horizontal="center" vertical="center" wrapText="1"/>
    </xf>
    <xf numFmtId="164" fontId="3" fillId="5" borderId="0" xfId="0" applyNumberFormat="1" applyFont="1" applyFill="1" applyBorder="1" applyAlignment="1">
      <alignment horizontal="center" vertical="center" wrapText="1"/>
    </xf>
    <xf numFmtId="165" fontId="3" fillId="5" borderId="3" xfId="0" applyNumberFormat="1" applyFont="1" applyFill="1" applyBorder="1" applyAlignment="1">
      <alignment horizontal="center" vertical="center" wrapText="1"/>
    </xf>
    <xf numFmtId="164" fontId="3" fillId="5" borderId="3" xfId="0" applyNumberFormat="1" applyFont="1" applyFill="1" applyBorder="1" applyAlignment="1">
      <alignment horizontal="center" vertical="center" wrapText="1"/>
    </xf>
    <xf numFmtId="164" fontId="3" fillId="5" borderId="0" xfId="0" applyNumberFormat="1" applyFont="1" applyFill="1" applyBorder="1" applyAlignment="1">
      <alignment horizontal="center" vertical="center"/>
    </xf>
    <xf numFmtId="164" fontId="3" fillId="5" borderId="3" xfId="0" applyNumberFormat="1" applyFont="1" applyFill="1" applyBorder="1" applyAlignment="1">
      <alignment horizontal="center" vertical="center"/>
    </xf>
    <xf numFmtId="164" fontId="3" fillId="5" borderId="15" xfId="0" applyNumberFormat="1" applyFont="1" applyFill="1" applyBorder="1" applyAlignment="1">
      <alignment horizontal="center" vertical="center"/>
    </xf>
    <xf numFmtId="164" fontId="1" fillId="5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4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22"/>
      </font>
    </dxf>
    <dxf>
      <font>
        <condense val="0"/>
        <extend val="0"/>
        <color indexed="9"/>
      </font>
    </dxf>
    <dxf>
      <font>
        <condense val="0"/>
        <extend val="0"/>
        <color indexed="22"/>
      </font>
    </dxf>
    <dxf>
      <font>
        <condense val="0"/>
        <extend val="0"/>
        <color indexed="9"/>
      </font>
    </dxf>
    <dxf>
      <font>
        <condense val="0"/>
        <extend val="0"/>
        <color indexed="22"/>
      </font>
    </dxf>
    <dxf>
      <font>
        <condense val="0"/>
        <extend val="0"/>
        <color indexed="9"/>
      </font>
    </dxf>
    <dxf>
      <font>
        <condense val="0"/>
        <extend val="0"/>
        <color indexed="22"/>
      </font>
    </dxf>
    <dxf>
      <font>
        <condense val="0"/>
        <extend val="0"/>
        <color indexed="9"/>
      </font>
    </dxf>
    <dxf>
      <font>
        <condense val="0"/>
        <extend val="0"/>
        <color indexed="22"/>
      </font>
    </dxf>
    <dxf>
      <font>
        <condense val="0"/>
        <extend val="0"/>
        <color indexed="9"/>
      </font>
    </dxf>
    <dxf>
      <font>
        <condense val="0"/>
        <extend val="0"/>
        <color indexed="22"/>
      </font>
    </dxf>
    <dxf>
      <font>
        <condense val="0"/>
        <extend val="0"/>
        <color indexed="9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47625</xdr:colOff>
      <xdr:row>15</xdr:row>
      <xdr:rowOff>95250</xdr:rowOff>
    </xdr:from>
    <xdr:to>
      <xdr:col>2</xdr:col>
      <xdr:colOff>167640</xdr:colOff>
      <xdr:row>16</xdr:row>
      <xdr:rowOff>152400</xdr:rowOff>
    </xdr:to>
    <xdr:sp macro="" textlink="">
      <xdr:nvSpPr>
        <xdr:cNvPr id="1025" name="Text Box 1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 txBox="1">
          <a:spLocks noChangeArrowheads="1"/>
        </xdr:cNvSpPr>
      </xdr:nvSpPr>
      <xdr:spPr bwMode="auto">
        <a:xfrm>
          <a:off x="3219450" y="4381500"/>
          <a:ext cx="114300" cy="257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47625</xdr:colOff>
      <xdr:row>17</xdr:row>
      <xdr:rowOff>95250</xdr:rowOff>
    </xdr:from>
    <xdr:to>
      <xdr:col>2</xdr:col>
      <xdr:colOff>171450</xdr:colOff>
      <xdr:row>18</xdr:row>
      <xdr:rowOff>171450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BF3F7E63-32A5-44D0-8843-32A7B2B10CE9}"/>
            </a:ext>
          </a:extLst>
        </xdr:cNvPr>
        <xdr:cNvSpPr txBox="1">
          <a:spLocks noChangeArrowheads="1"/>
        </xdr:cNvSpPr>
      </xdr:nvSpPr>
      <xdr:spPr bwMode="auto">
        <a:xfrm>
          <a:off x="2830830" y="3577590"/>
          <a:ext cx="121920" cy="26098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2"/>
  <sheetViews>
    <sheetView tabSelected="1" zoomScaleNormal="100" workbookViewId="0">
      <selection activeCell="C23" sqref="C23"/>
    </sheetView>
  </sheetViews>
  <sheetFormatPr baseColWidth="10" defaultColWidth="11.44140625" defaultRowHeight="15.6" x14ac:dyDescent="0.3"/>
  <cols>
    <col min="1" max="1" width="5.88671875" style="1" bestFit="1" customWidth="1"/>
    <col min="2" max="2" width="34.6640625" style="2" bestFit="1" customWidth="1"/>
    <col min="3" max="8" width="10.6640625" style="2" customWidth="1"/>
    <col min="9" max="9" width="13.88671875" style="2" bestFit="1" customWidth="1"/>
    <col min="10" max="11" width="13.88671875" style="2" customWidth="1"/>
    <col min="12" max="15" width="10.6640625" style="2" customWidth="1"/>
    <col min="16" max="16" width="12.6640625" style="2" customWidth="1"/>
    <col min="17" max="22" width="10.6640625" style="2" customWidth="1"/>
    <col min="23" max="26" width="12.6640625" style="2" customWidth="1"/>
    <col min="27" max="16384" width="11.44140625" style="2"/>
  </cols>
  <sheetData>
    <row r="1" spans="1:26" x14ac:dyDescent="0.3">
      <c r="B1" s="23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3" t="s">
        <v>12</v>
      </c>
      <c r="Z1" s="33" t="s">
        <v>22</v>
      </c>
    </row>
    <row r="2" spans="1:26" x14ac:dyDescent="0.3">
      <c r="B2" s="24">
        <f ca="1">TODAY()</f>
        <v>45183</v>
      </c>
      <c r="C2" s="37" t="s">
        <v>0</v>
      </c>
      <c r="D2" s="37"/>
      <c r="E2" s="37"/>
      <c r="F2" s="37"/>
      <c r="G2" s="37"/>
      <c r="H2" s="37"/>
      <c r="I2" s="38" t="s">
        <v>1</v>
      </c>
      <c r="J2" s="40" t="s">
        <v>2</v>
      </c>
      <c r="K2" s="37"/>
      <c r="L2" s="37"/>
      <c r="M2" s="37"/>
      <c r="N2" s="37"/>
      <c r="O2" s="37"/>
      <c r="P2" s="42" t="s">
        <v>3</v>
      </c>
      <c r="Q2" s="40" t="s">
        <v>17</v>
      </c>
      <c r="R2" s="37"/>
      <c r="S2" s="37"/>
      <c r="T2" s="37"/>
      <c r="U2" s="37"/>
      <c r="V2" s="37"/>
      <c r="W2" s="42" t="s">
        <v>16</v>
      </c>
      <c r="X2" s="42" t="s">
        <v>4</v>
      </c>
      <c r="Y2" s="34"/>
      <c r="Z2" s="34"/>
    </row>
    <row r="3" spans="1:26" ht="54" customHeight="1" x14ac:dyDescent="0.3">
      <c r="B3" s="25">
        <v>1.625</v>
      </c>
      <c r="C3" s="49" t="s">
        <v>13</v>
      </c>
      <c r="D3" s="50"/>
      <c r="E3" s="49" t="s">
        <v>14</v>
      </c>
      <c r="F3" s="50"/>
      <c r="G3" s="49" t="s">
        <v>13</v>
      </c>
      <c r="H3" s="50"/>
      <c r="I3" s="39"/>
      <c r="J3" s="49" t="s">
        <v>15</v>
      </c>
      <c r="K3" s="50"/>
      <c r="L3" s="49" t="s">
        <v>14</v>
      </c>
      <c r="M3" s="50"/>
      <c r="N3" s="49" t="s">
        <v>15</v>
      </c>
      <c r="O3" s="50"/>
      <c r="P3" s="43"/>
      <c r="Q3" s="49" t="s">
        <v>18</v>
      </c>
      <c r="R3" s="50"/>
      <c r="S3" s="49" t="s">
        <v>19</v>
      </c>
      <c r="T3" s="50"/>
      <c r="U3" s="49" t="s">
        <v>18</v>
      </c>
      <c r="V3" s="50"/>
      <c r="W3" s="43"/>
      <c r="X3" s="43"/>
      <c r="Y3" s="35"/>
      <c r="Z3" s="35"/>
    </row>
    <row r="4" spans="1:26" x14ac:dyDescent="0.3">
      <c r="B4" s="26" t="s">
        <v>5</v>
      </c>
      <c r="C4" s="3"/>
      <c r="D4" s="4"/>
      <c r="E4" s="30">
        <v>0.35416666666666669</v>
      </c>
      <c r="F4" s="5">
        <v>0.52083333333333337</v>
      </c>
      <c r="G4" s="3"/>
      <c r="H4" s="4"/>
      <c r="I4" s="6">
        <f t="shared" ref="I4:I9" si="0">D4-C4+F4-E4+H4-G4</f>
        <v>0.16666666666666669</v>
      </c>
      <c r="J4" s="7"/>
      <c r="K4" s="6"/>
      <c r="L4" s="8">
        <v>0.5625</v>
      </c>
      <c r="M4" s="29">
        <v>0.72916666666666663</v>
      </c>
      <c r="N4" s="7"/>
      <c r="O4" s="6"/>
      <c r="P4" s="9">
        <f>K4-J4+M4-L4+O4-N4</f>
        <v>0.16666666666666663</v>
      </c>
      <c r="Q4" s="7"/>
      <c r="R4" s="6"/>
      <c r="S4" s="8"/>
      <c r="T4" s="29"/>
      <c r="U4" s="7"/>
      <c r="V4" s="6"/>
      <c r="W4" s="9">
        <f>R4-Q4+T4-S4+V4-U4</f>
        <v>0</v>
      </c>
      <c r="X4" s="10">
        <f>SUM(I4,P4,W4)</f>
        <v>0.33333333333333331</v>
      </c>
      <c r="Y4" s="31">
        <f>IF(I4=0,W4,IF(W4=0,I4,MAX(J4:O4)-MIN(C4:H4)))</f>
        <v>0.16666666666666669</v>
      </c>
      <c r="Z4" s="31"/>
    </row>
    <row r="5" spans="1:26" x14ac:dyDescent="0.3">
      <c r="B5" s="27" t="s">
        <v>6</v>
      </c>
      <c r="C5" s="11"/>
      <c r="D5" s="12"/>
      <c r="E5" s="30">
        <v>0.35416666666666669</v>
      </c>
      <c r="F5" s="5">
        <v>0.52083333333333337</v>
      </c>
      <c r="G5" s="11"/>
      <c r="H5" s="12"/>
      <c r="I5" s="14">
        <f t="shared" si="0"/>
        <v>0.16666666666666669</v>
      </c>
      <c r="J5" s="15"/>
      <c r="K5" s="14"/>
      <c r="L5" s="8">
        <v>0.5625</v>
      </c>
      <c r="M5" s="29">
        <v>0.72916666666666663</v>
      </c>
      <c r="N5" s="15"/>
      <c r="O5" s="14"/>
      <c r="P5" s="9">
        <f t="shared" ref="P5:P9" si="1">K5-J5+M5-L5+O5-N5</f>
        <v>0.16666666666666663</v>
      </c>
      <c r="Q5" s="15"/>
      <c r="R5" s="14"/>
      <c r="S5" s="8"/>
      <c r="T5" s="29"/>
      <c r="U5" s="15"/>
      <c r="V5" s="14"/>
      <c r="W5" s="9">
        <f t="shared" ref="W5:W9" si="2">R5-Q5+T5-S5+V5-U5</f>
        <v>0</v>
      </c>
      <c r="X5" s="10">
        <f t="shared" ref="X5:X9" si="3">SUM(I5,P5,W5)</f>
        <v>0.33333333333333331</v>
      </c>
      <c r="Y5" s="31">
        <f>IF(I5=0,W5,IF(W5=0,I5,MAX(J5:O5)-MIN(C5:H5)))</f>
        <v>0.16666666666666669</v>
      </c>
      <c r="Z5" s="31">
        <f>M4-E5</f>
        <v>0.37499999999999994</v>
      </c>
    </row>
    <row r="6" spans="1:26" x14ac:dyDescent="0.3">
      <c r="B6" s="26" t="s">
        <v>7</v>
      </c>
      <c r="C6" s="11"/>
      <c r="D6" s="12"/>
      <c r="E6" s="30">
        <v>0.35416666666666702</v>
      </c>
      <c r="F6" s="5">
        <v>0.52083333333333304</v>
      </c>
      <c r="G6" s="11"/>
      <c r="H6" s="12"/>
      <c r="I6" s="14">
        <f t="shared" si="0"/>
        <v>0.16666666666666602</v>
      </c>
      <c r="J6" s="15"/>
      <c r="K6" s="14"/>
      <c r="L6" s="8">
        <v>0.5625</v>
      </c>
      <c r="M6" s="29">
        <v>0.72916666666666663</v>
      </c>
      <c r="N6" s="15"/>
      <c r="O6" s="14"/>
      <c r="P6" s="9">
        <f t="shared" si="1"/>
        <v>0.16666666666666663</v>
      </c>
      <c r="Q6" s="15"/>
      <c r="R6" s="14"/>
      <c r="S6" s="8"/>
      <c r="T6" s="29"/>
      <c r="U6" s="15"/>
      <c r="V6" s="14"/>
      <c r="W6" s="9">
        <f t="shared" si="2"/>
        <v>0</v>
      </c>
      <c r="X6" s="10">
        <f t="shared" si="3"/>
        <v>0.33333333333333265</v>
      </c>
      <c r="Y6" s="31">
        <f>IF(I6=0,W6,IF(W6=0,I6,MAX(J6:O6)-MIN(C6:H6)))</f>
        <v>0.16666666666666602</v>
      </c>
      <c r="Z6" s="31">
        <f>IF(J6=0,X6,IF(X6=0,J6,MAX(K6:P6)-MIN(D6:I6)))</f>
        <v>0.33333333333333265</v>
      </c>
    </row>
    <row r="7" spans="1:26" x14ac:dyDescent="0.3">
      <c r="B7" s="26" t="s">
        <v>8</v>
      </c>
      <c r="C7" s="11"/>
      <c r="D7" s="12"/>
      <c r="E7" s="30">
        <v>0.35416666666666702</v>
      </c>
      <c r="F7" s="5">
        <v>0.52083333333333304</v>
      </c>
      <c r="G7" s="11"/>
      <c r="H7" s="12"/>
      <c r="I7" s="14">
        <f t="shared" si="0"/>
        <v>0.16666666666666602</v>
      </c>
      <c r="J7" s="15"/>
      <c r="K7" s="14"/>
      <c r="L7" s="8">
        <v>0.5625</v>
      </c>
      <c r="M7" s="29">
        <v>0.72916666666666663</v>
      </c>
      <c r="N7" s="15"/>
      <c r="O7" s="14"/>
      <c r="P7" s="9">
        <f t="shared" si="1"/>
        <v>0.16666666666666663</v>
      </c>
      <c r="Q7" s="15"/>
      <c r="R7" s="14"/>
      <c r="S7" s="8"/>
      <c r="T7" s="29"/>
      <c r="U7" s="15"/>
      <c r="V7" s="14"/>
      <c r="W7" s="9">
        <f t="shared" si="2"/>
        <v>0</v>
      </c>
      <c r="X7" s="10">
        <f t="shared" si="3"/>
        <v>0.33333333333333265</v>
      </c>
      <c r="Y7" s="31">
        <f>IF(I7=0,W7,IF(W7=0,I7,MAX(J7:O7)-MIN(C7:H7)))</f>
        <v>0.16666666666666602</v>
      </c>
      <c r="Z7" s="31">
        <f>IF(J7=0,X7,IF(X7=0,J7,MAX(K7:P7)-MIN(D7:I7)))</f>
        <v>0.33333333333333265</v>
      </c>
    </row>
    <row r="8" spans="1:26" x14ac:dyDescent="0.3">
      <c r="B8" s="26" t="s">
        <v>9</v>
      </c>
      <c r="C8" s="11"/>
      <c r="D8" s="12"/>
      <c r="E8" s="30">
        <v>0.35416666666666702</v>
      </c>
      <c r="F8" s="5">
        <v>0.52083333333333304</v>
      </c>
      <c r="G8" s="11"/>
      <c r="H8" s="12"/>
      <c r="I8" s="14">
        <f t="shared" si="0"/>
        <v>0.16666666666666602</v>
      </c>
      <c r="J8" s="15"/>
      <c r="K8" s="14"/>
      <c r="L8" s="8">
        <v>0.5625</v>
      </c>
      <c r="M8" s="29">
        <v>0.6875</v>
      </c>
      <c r="N8" s="15"/>
      <c r="O8" s="14"/>
      <c r="P8" s="9">
        <f t="shared" si="1"/>
        <v>0.125</v>
      </c>
      <c r="Q8" s="15"/>
      <c r="R8" s="14"/>
      <c r="S8" s="8"/>
      <c r="T8" s="29"/>
      <c r="U8" s="15"/>
      <c r="V8" s="14"/>
      <c r="W8" s="9">
        <f t="shared" si="2"/>
        <v>0</v>
      </c>
      <c r="X8" s="10">
        <f t="shared" si="3"/>
        <v>0.29166666666666602</v>
      </c>
      <c r="Y8" s="31">
        <f>IF(I8=0,W8,IF(W8=0,I8,MAX(J8:O8)-MIN(C8:H8)))</f>
        <v>0.16666666666666602</v>
      </c>
      <c r="Z8" s="31">
        <f>IF(J8=0,X8,IF(X8=0,J8,MAX(K8:P8)-MIN(D8:I8)))</f>
        <v>0.29166666666666602</v>
      </c>
    </row>
    <row r="9" spans="1:26" x14ac:dyDescent="0.3">
      <c r="B9" s="26" t="s">
        <v>10</v>
      </c>
      <c r="C9" s="11"/>
      <c r="D9" s="12"/>
      <c r="E9" s="30"/>
      <c r="F9" s="5"/>
      <c r="G9" s="11"/>
      <c r="H9" s="12"/>
      <c r="I9" s="14">
        <f t="shared" si="0"/>
        <v>0</v>
      </c>
      <c r="J9" s="15"/>
      <c r="K9" s="14"/>
      <c r="L9" s="8"/>
      <c r="M9" s="29"/>
      <c r="N9" s="17"/>
      <c r="O9" s="18"/>
      <c r="P9" s="9">
        <f t="shared" si="1"/>
        <v>0</v>
      </c>
      <c r="Q9" s="15"/>
      <c r="R9" s="14"/>
      <c r="S9" s="8"/>
      <c r="T9" s="29"/>
      <c r="U9" s="17"/>
      <c r="V9" s="18"/>
      <c r="W9" s="9">
        <f t="shared" si="2"/>
        <v>0</v>
      </c>
      <c r="X9" s="10">
        <f t="shared" si="3"/>
        <v>0</v>
      </c>
      <c r="Y9" s="31">
        <f>IF(I9=0,W9,IF(W9=0,I9,MAX(J9:O9)-MIN(C9:H9)))</f>
        <v>0</v>
      </c>
      <c r="Z9" s="31">
        <f>IF(J9=0,X9,IF(X9=0,J9,MAX(K9:P9)-MIN(D9:I9)))</f>
        <v>0</v>
      </c>
    </row>
    <row r="10" spans="1:26" x14ac:dyDescent="0.3">
      <c r="A10" s="19">
        <v>1</v>
      </c>
      <c r="B10" s="28" t="s">
        <v>11</v>
      </c>
      <c r="C10" s="48">
        <f>D4-C4+D5-C5+D6-C6+D7-C7+D8-C8+D9-C9</f>
        <v>0</v>
      </c>
      <c r="D10" s="41"/>
      <c r="E10" s="41"/>
      <c r="F10" s="41"/>
      <c r="G10" s="41">
        <f>H4-G4+H5-G5+H6-G6+H7-G7+H8-G8+H9-G9</f>
        <v>0</v>
      </c>
      <c r="H10" s="41"/>
      <c r="I10" s="20">
        <f>SUM(I4:I9)</f>
        <v>0.83333333333333148</v>
      </c>
      <c r="J10" s="41">
        <f>K4-J4+K5-J5+K6-J6+K7-J7+K8-J8+K9-J9</f>
        <v>0</v>
      </c>
      <c r="K10" s="41"/>
      <c r="L10" s="41"/>
      <c r="M10" s="41"/>
      <c r="N10" s="44">
        <f>O4-N4+O5-N5+O6-N6+O7-N7+O8-N8+O9-N9</f>
        <v>0</v>
      </c>
      <c r="O10" s="44"/>
      <c r="P10" s="32">
        <f>SUM(P4:P9)</f>
        <v>0.79166666666666652</v>
      </c>
      <c r="Q10" s="41">
        <f>R4-Q4+R5-Q5+R6-Q6+R7-Q7+R8-Q8+R9-Q9</f>
        <v>0</v>
      </c>
      <c r="R10" s="41"/>
      <c r="S10" s="41">
        <f>T4-S4+T5-S5+T6-S6+T7-S7+T8-S8+T9-S9</f>
        <v>0</v>
      </c>
      <c r="T10" s="41"/>
      <c r="U10" s="44">
        <f>V4-U4+V5-U5+V6-U6+V7-U7+V8-U8+V9-U9</f>
        <v>0</v>
      </c>
      <c r="V10" s="44"/>
      <c r="W10" s="20">
        <f>SUM(W4:W9)</f>
        <v>0</v>
      </c>
      <c r="X10" s="21">
        <f>SUM(X4:X9)</f>
        <v>1.624999999999998</v>
      </c>
    </row>
    <row r="11" spans="1:26" x14ac:dyDescent="0.3">
      <c r="A11" s="19">
        <v>2</v>
      </c>
      <c r="B11" s="22" t="s">
        <v>20</v>
      </c>
      <c r="C11" s="45">
        <f>SUM(C10+G10+J10+N10)</f>
        <v>0</v>
      </c>
      <c r="D11" s="46"/>
      <c r="E11" s="46"/>
      <c r="F11" s="46"/>
      <c r="G11" s="46"/>
      <c r="H11" s="46"/>
      <c r="I11" s="46"/>
      <c r="J11" s="46"/>
      <c r="K11" s="46"/>
      <c r="L11" s="46"/>
      <c r="M11" s="46"/>
      <c r="N11" s="46"/>
      <c r="O11" s="46"/>
      <c r="P11" s="46"/>
      <c r="Q11" s="46"/>
      <c r="R11" s="46"/>
      <c r="S11" s="46"/>
      <c r="T11" s="46"/>
      <c r="U11" s="46"/>
      <c r="V11" s="46"/>
      <c r="W11" s="46"/>
      <c r="X11" s="47"/>
    </row>
    <row r="12" spans="1:26" x14ac:dyDescent="0.3">
      <c r="A12" s="19">
        <v>3</v>
      </c>
      <c r="B12" s="22" t="s">
        <v>21</v>
      </c>
      <c r="C12" s="45">
        <f>SUM(Q10+S10+U10)</f>
        <v>0</v>
      </c>
      <c r="D12" s="46"/>
      <c r="E12" s="46"/>
      <c r="F12" s="46"/>
      <c r="G12" s="46"/>
      <c r="H12" s="46"/>
      <c r="I12" s="46"/>
      <c r="J12" s="46"/>
      <c r="K12" s="46"/>
      <c r="L12" s="46"/>
      <c r="M12" s="46"/>
      <c r="N12" s="46"/>
      <c r="O12" s="46"/>
      <c r="P12" s="46"/>
      <c r="Q12" s="46"/>
      <c r="R12" s="46"/>
      <c r="S12" s="46"/>
      <c r="T12" s="46"/>
      <c r="U12" s="46"/>
      <c r="V12" s="46"/>
      <c r="W12" s="46"/>
      <c r="X12" s="47"/>
    </row>
  </sheetData>
  <mergeCells count="30">
    <mergeCell ref="Z1:Z3"/>
    <mergeCell ref="J3:K3"/>
    <mergeCell ref="Q2:V2"/>
    <mergeCell ref="S3:T3"/>
    <mergeCell ref="U3:V3"/>
    <mergeCell ref="S10:T10"/>
    <mergeCell ref="U10:V10"/>
    <mergeCell ref="P2:P3"/>
    <mergeCell ref="N10:O10"/>
    <mergeCell ref="Q10:R10"/>
    <mergeCell ref="C11:X11"/>
    <mergeCell ref="C12:X12"/>
    <mergeCell ref="C10:D10"/>
    <mergeCell ref="E10:F10"/>
    <mergeCell ref="G10:H10"/>
    <mergeCell ref="Y1:Y3"/>
    <mergeCell ref="C1:X1"/>
    <mergeCell ref="C2:H2"/>
    <mergeCell ref="I2:I3"/>
    <mergeCell ref="J2:O2"/>
    <mergeCell ref="J10:K10"/>
    <mergeCell ref="L10:M10"/>
    <mergeCell ref="W2:W3"/>
    <mergeCell ref="X2:X3"/>
    <mergeCell ref="L3:M3"/>
    <mergeCell ref="N3:O3"/>
    <mergeCell ref="Q3:R3"/>
    <mergeCell ref="C3:D3"/>
    <mergeCell ref="E3:F3"/>
    <mergeCell ref="G3:H3"/>
  </mergeCells>
  <phoneticPr fontId="5" type="noConversion"/>
  <conditionalFormatting sqref="C11:C12 C4:O9 W4:X9">
    <cfRule type="cellIs" dxfId="13" priority="9" stopIfTrue="1" operator="equal">
      <formula>0</formula>
    </cfRule>
  </conditionalFormatting>
  <conditionalFormatting sqref="C10:O10 W10:X10">
    <cfRule type="cellIs" dxfId="12" priority="8" stopIfTrue="1" operator="equal">
      <formula>0</formula>
    </cfRule>
  </conditionalFormatting>
  <conditionalFormatting sqref="Q4:V9">
    <cfRule type="cellIs" dxfId="11" priority="4" stopIfTrue="1" operator="equal">
      <formula>0</formula>
    </cfRule>
  </conditionalFormatting>
  <conditionalFormatting sqref="Q10:V10">
    <cfRule type="cellIs" dxfId="10" priority="3" stopIfTrue="1" operator="equal">
      <formula>0</formula>
    </cfRule>
  </conditionalFormatting>
  <conditionalFormatting sqref="P4:P9">
    <cfRule type="cellIs" dxfId="9" priority="2" stopIfTrue="1" operator="equal">
      <formula>0</formula>
    </cfRule>
  </conditionalFormatting>
  <conditionalFormatting sqref="P10">
    <cfRule type="cellIs" dxfId="8" priority="1" stopIfTrue="1" operator="equal">
      <formula>0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3D2D7E-B9FF-4890-B61E-FF23097A1784}">
  <dimension ref="A1:Z14"/>
  <sheetViews>
    <sheetView workbookViewId="0">
      <selection activeCell="F16" sqref="F16"/>
    </sheetView>
  </sheetViews>
  <sheetFormatPr baseColWidth="10" defaultColWidth="11.44140625" defaultRowHeight="15.6" x14ac:dyDescent="0.3"/>
  <cols>
    <col min="1" max="1" width="5.88671875" style="1" bestFit="1" customWidth="1"/>
    <col min="2" max="2" width="34.6640625" style="2" bestFit="1" customWidth="1"/>
    <col min="3" max="8" width="10.6640625" style="2" customWidth="1"/>
    <col min="9" max="9" width="13.88671875" style="2" bestFit="1" customWidth="1"/>
    <col min="10" max="11" width="13.88671875" style="2" customWidth="1"/>
    <col min="12" max="15" width="10.6640625" style="2" customWidth="1"/>
    <col min="16" max="16" width="12.6640625" style="2" customWidth="1"/>
    <col min="17" max="22" width="10.6640625" style="2" customWidth="1"/>
    <col min="23" max="26" width="12.6640625" style="2" customWidth="1"/>
    <col min="27" max="16384" width="11.44140625" style="2"/>
  </cols>
  <sheetData>
    <row r="1" spans="1:26" x14ac:dyDescent="0.3">
      <c r="B1" s="23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3" t="s">
        <v>12</v>
      </c>
      <c r="Z1" s="33" t="s">
        <v>22</v>
      </c>
    </row>
    <row r="2" spans="1:26" x14ac:dyDescent="0.3">
      <c r="B2" s="24">
        <f ca="1">TODAY()</f>
        <v>45183</v>
      </c>
      <c r="C2" s="37" t="s">
        <v>0</v>
      </c>
      <c r="D2" s="37"/>
      <c r="E2" s="37"/>
      <c r="F2" s="37"/>
      <c r="G2" s="37"/>
      <c r="H2" s="37"/>
      <c r="I2" s="38" t="s">
        <v>1</v>
      </c>
      <c r="J2" s="40" t="s">
        <v>2</v>
      </c>
      <c r="K2" s="37"/>
      <c r="L2" s="37"/>
      <c r="M2" s="37"/>
      <c r="N2" s="37"/>
      <c r="O2" s="37"/>
      <c r="P2" s="42" t="s">
        <v>3</v>
      </c>
      <c r="Q2" s="40" t="s">
        <v>17</v>
      </c>
      <c r="R2" s="37"/>
      <c r="S2" s="37"/>
      <c r="T2" s="37"/>
      <c r="U2" s="37"/>
      <c r="V2" s="37"/>
      <c r="W2" s="42" t="s">
        <v>16</v>
      </c>
      <c r="X2" s="42" t="s">
        <v>4</v>
      </c>
      <c r="Y2" s="34"/>
      <c r="Z2" s="34"/>
    </row>
    <row r="3" spans="1:26" ht="54" customHeight="1" x14ac:dyDescent="0.3">
      <c r="B3" s="25">
        <v>1.625</v>
      </c>
      <c r="C3" s="49" t="s">
        <v>13</v>
      </c>
      <c r="D3" s="50"/>
      <c r="E3" s="49" t="s">
        <v>14</v>
      </c>
      <c r="F3" s="50"/>
      <c r="G3" s="49" t="s">
        <v>13</v>
      </c>
      <c r="H3" s="50"/>
      <c r="I3" s="39"/>
      <c r="J3" s="49" t="s">
        <v>15</v>
      </c>
      <c r="K3" s="50"/>
      <c r="L3" s="49" t="s">
        <v>14</v>
      </c>
      <c r="M3" s="50"/>
      <c r="N3" s="49" t="s">
        <v>15</v>
      </c>
      <c r="O3" s="50"/>
      <c r="P3" s="43"/>
      <c r="Q3" s="49" t="s">
        <v>18</v>
      </c>
      <c r="R3" s="50"/>
      <c r="S3" s="49" t="s">
        <v>19</v>
      </c>
      <c r="T3" s="50"/>
      <c r="U3" s="49" t="s">
        <v>18</v>
      </c>
      <c r="V3" s="50"/>
      <c r="W3" s="43"/>
      <c r="X3" s="43"/>
      <c r="Y3" s="35"/>
      <c r="Z3" s="35"/>
    </row>
    <row r="4" spans="1:26" x14ac:dyDescent="0.3">
      <c r="B4" s="26" t="s">
        <v>5</v>
      </c>
      <c r="C4" s="3"/>
      <c r="D4" s="4"/>
      <c r="E4" s="30">
        <v>0.35416666666666669</v>
      </c>
      <c r="F4" s="5">
        <v>0.52083333333333337</v>
      </c>
      <c r="G4" s="3"/>
      <c r="H4" s="4"/>
      <c r="I4" s="6">
        <f t="shared" ref="I4:I9" si="0">D4-C4+F4-E4+H4-G4</f>
        <v>0.16666666666666669</v>
      </c>
      <c r="J4" s="7"/>
      <c r="K4" s="6"/>
      <c r="L4" s="8">
        <v>0.5625</v>
      </c>
      <c r="M4" s="29">
        <v>0.72916666666666663</v>
      </c>
      <c r="N4" s="7"/>
      <c r="O4" s="6"/>
      <c r="P4" s="9">
        <f>K4-J4+M4-L4+O4-N4</f>
        <v>0.16666666666666663</v>
      </c>
      <c r="Q4" s="7"/>
      <c r="R4" s="6"/>
      <c r="S4" s="8"/>
      <c r="T4" s="29"/>
      <c r="U4" s="7"/>
      <c r="V4" s="6"/>
      <c r="W4" s="9">
        <f>R4-Q4+T4-S4+V4-U4</f>
        <v>0</v>
      </c>
      <c r="X4" s="10">
        <f>SUM(I4,P4,W4)</f>
        <v>0.33333333333333331</v>
      </c>
      <c r="Y4" s="31">
        <f>IF(I4=0,W4,IF(W4=0,I4,MAX(J4:O4)-MIN(C4:H4)))</f>
        <v>0.16666666666666669</v>
      </c>
      <c r="Z4" s="31"/>
    </row>
    <row r="5" spans="1:26" x14ac:dyDescent="0.3">
      <c r="B5" s="27" t="s">
        <v>6</v>
      </c>
      <c r="C5" s="11"/>
      <c r="D5" s="12"/>
      <c r="E5" s="30">
        <v>0.35416666666666669</v>
      </c>
      <c r="F5" s="5">
        <v>0.52083333333333337</v>
      </c>
      <c r="G5" s="11"/>
      <c r="H5" s="12"/>
      <c r="I5" s="14">
        <f t="shared" si="0"/>
        <v>0.16666666666666669</v>
      </c>
      <c r="J5" s="15"/>
      <c r="K5" s="14"/>
      <c r="L5" s="8">
        <v>0.5625</v>
      </c>
      <c r="M5" s="29">
        <v>0.72916666666666663</v>
      </c>
      <c r="N5" s="15"/>
      <c r="O5" s="14"/>
      <c r="P5" s="9">
        <f t="shared" ref="P5:P9" si="1">K5-J5+M5-L5+O5-N5</f>
        <v>0.16666666666666663</v>
      </c>
      <c r="Q5" s="15"/>
      <c r="R5" s="14"/>
      <c r="S5" s="8"/>
      <c r="T5" s="29"/>
      <c r="U5" s="15"/>
      <c r="V5" s="14"/>
      <c r="W5" s="9">
        <f t="shared" ref="W5:W9" si="2">R5-Q5+T5-S5+V5-U5</f>
        <v>0</v>
      </c>
      <c r="X5" s="10">
        <f t="shared" ref="X5:X9" si="3">SUM(I5,P5,W5)</f>
        <v>0.33333333333333331</v>
      </c>
      <c r="Y5" s="31">
        <f>IF(I5=0,W5,IF(W5=0,I5,MAX(J5:O5)-MIN(C5:H5)))</f>
        <v>0.16666666666666669</v>
      </c>
      <c r="Z5" s="31">
        <f>M4-E5</f>
        <v>0.37499999999999994</v>
      </c>
    </row>
    <row r="6" spans="1:26" x14ac:dyDescent="0.3">
      <c r="B6" s="26" t="s">
        <v>7</v>
      </c>
      <c r="C6" s="11"/>
      <c r="D6" s="12"/>
      <c r="E6" s="30">
        <v>0.35416666666666702</v>
      </c>
      <c r="F6" s="5">
        <v>0.52083333333333304</v>
      </c>
      <c r="G6" s="11"/>
      <c r="H6" s="12"/>
      <c r="I6" s="14">
        <f t="shared" si="0"/>
        <v>0.16666666666666602</v>
      </c>
      <c r="J6" s="15"/>
      <c r="K6" s="14"/>
      <c r="L6" s="8">
        <v>0.5625</v>
      </c>
      <c r="M6" s="29">
        <v>0.72916666666666663</v>
      </c>
      <c r="N6" s="15"/>
      <c r="O6" s="14"/>
      <c r="P6" s="9">
        <f t="shared" si="1"/>
        <v>0.16666666666666663</v>
      </c>
      <c r="Q6" s="15"/>
      <c r="R6" s="14"/>
      <c r="S6" s="8"/>
      <c r="T6" s="29"/>
      <c r="U6" s="15"/>
      <c r="V6" s="14"/>
      <c r="W6" s="9">
        <f t="shared" si="2"/>
        <v>0</v>
      </c>
      <c r="X6" s="10">
        <f t="shared" si="3"/>
        <v>0.33333333333333265</v>
      </c>
      <c r="Y6" s="31">
        <f>IF(I6=0,W6,IF(W6=0,I6,MAX(J6:O6)-MIN(C6:H6)))</f>
        <v>0.16666666666666602</v>
      </c>
      <c r="Z6" s="31">
        <f>IF(J6=0,X6,IF(X6=0,J6,MAX(K6:P6)-MIN(D6:I6)))</f>
        <v>0.33333333333333265</v>
      </c>
    </row>
    <row r="7" spans="1:26" x14ac:dyDescent="0.3">
      <c r="B7" s="26" t="s">
        <v>8</v>
      </c>
      <c r="C7" s="11"/>
      <c r="D7" s="12"/>
      <c r="E7" s="30">
        <v>0.35416666666666702</v>
      </c>
      <c r="F7" s="5">
        <v>0.52083333333333304</v>
      </c>
      <c r="G7" s="11"/>
      <c r="H7" s="12"/>
      <c r="I7" s="14">
        <f t="shared" si="0"/>
        <v>0.16666666666666602</v>
      </c>
      <c r="J7" s="15"/>
      <c r="K7" s="14"/>
      <c r="L7" s="8">
        <v>0.5625</v>
      </c>
      <c r="M7" s="29">
        <v>0.72916666666666663</v>
      </c>
      <c r="N7" s="15"/>
      <c r="O7" s="14"/>
      <c r="P7" s="9">
        <f t="shared" si="1"/>
        <v>0.16666666666666663</v>
      </c>
      <c r="Q7" s="15"/>
      <c r="R7" s="14"/>
      <c r="S7" s="8"/>
      <c r="T7" s="29"/>
      <c r="U7" s="15"/>
      <c r="V7" s="14"/>
      <c r="W7" s="9">
        <f t="shared" si="2"/>
        <v>0</v>
      </c>
      <c r="X7" s="10">
        <f t="shared" si="3"/>
        <v>0.33333333333333265</v>
      </c>
      <c r="Y7" s="31">
        <f>IF(I7=0,W7,IF(W7=0,I7,MAX(J7:O7)-MIN(C7:H7)))</f>
        <v>0.16666666666666602</v>
      </c>
      <c r="Z7" s="31">
        <f>IF(J7=0,X7,IF(X7=0,J7,MAX(K7:P7)-MIN(D7:I7)))</f>
        <v>0.33333333333333265</v>
      </c>
    </row>
    <row r="8" spans="1:26" x14ac:dyDescent="0.3">
      <c r="B8" s="26" t="s">
        <v>9</v>
      </c>
      <c r="C8" s="11"/>
      <c r="D8" s="12"/>
      <c r="E8" s="30">
        <v>0.35416666666666702</v>
      </c>
      <c r="F8" s="5">
        <v>0.52083333333333304</v>
      </c>
      <c r="G8" s="11"/>
      <c r="H8" s="12"/>
      <c r="I8" s="14">
        <f t="shared" si="0"/>
        <v>0.16666666666666602</v>
      </c>
      <c r="J8" s="15"/>
      <c r="K8" s="14"/>
      <c r="L8" s="8">
        <v>0.5625</v>
      </c>
      <c r="M8" s="29">
        <v>0.6875</v>
      </c>
      <c r="N8" s="15"/>
      <c r="O8" s="14"/>
      <c r="P8" s="9">
        <f t="shared" si="1"/>
        <v>0.125</v>
      </c>
      <c r="Q8" s="15"/>
      <c r="R8" s="14"/>
      <c r="S8" s="8"/>
      <c r="T8" s="29"/>
      <c r="U8" s="15"/>
      <c r="V8" s="14"/>
      <c r="W8" s="9">
        <f t="shared" si="2"/>
        <v>0</v>
      </c>
      <c r="X8" s="10">
        <f t="shared" si="3"/>
        <v>0.29166666666666602</v>
      </c>
      <c r="Y8" s="31">
        <f>IF(I8=0,W8,IF(W8=0,I8,MAX(J8:O8)-MIN(C8:H8)))</f>
        <v>0.16666666666666602</v>
      </c>
      <c r="Z8" s="31">
        <f>IF(J8=0,X8,IF(X8=0,J8,MAX(K8:P8)-MIN(D8:I8)))</f>
        <v>0.29166666666666602</v>
      </c>
    </row>
    <row r="9" spans="1:26" x14ac:dyDescent="0.3">
      <c r="B9" s="26" t="s">
        <v>10</v>
      </c>
      <c r="C9" s="11"/>
      <c r="D9" s="12"/>
      <c r="E9" s="30"/>
      <c r="F9" s="5"/>
      <c r="G9" s="11"/>
      <c r="H9" s="12"/>
      <c r="I9" s="14">
        <f t="shared" si="0"/>
        <v>0</v>
      </c>
      <c r="J9" s="15"/>
      <c r="K9" s="14"/>
      <c r="L9" s="8"/>
      <c r="M9" s="29"/>
      <c r="N9" s="17"/>
      <c r="O9" s="18"/>
      <c r="P9" s="9">
        <f t="shared" si="1"/>
        <v>0</v>
      </c>
      <c r="Q9" s="15"/>
      <c r="R9" s="14"/>
      <c r="S9" s="8"/>
      <c r="T9" s="29"/>
      <c r="U9" s="17"/>
      <c r="V9" s="18"/>
      <c r="W9" s="9">
        <f t="shared" si="2"/>
        <v>0</v>
      </c>
      <c r="X9" s="10">
        <f t="shared" si="3"/>
        <v>0</v>
      </c>
      <c r="Y9" s="31">
        <f>IF(I9=0,W9,IF(W9=0,I9,MAX(J9:O9)-MIN(C9:H9)))</f>
        <v>0</v>
      </c>
      <c r="Z9" s="31">
        <f>IF(J9=0,X9,IF(X9=0,J9,MAX(K9:P9)-MIN(D9:I9)))</f>
        <v>0</v>
      </c>
    </row>
    <row r="10" spans="1:26" x14ac:dyDescent="0.3">
      <c r="B10" s="28" t="s">
        <v>23</v>
      </c>
      <c r="C10" s="52"/>
      <c r="D10" s="53"/>
      <c r="E10" s="54"/>
      <c r="F10" s="55"/>
      <c r="G10" s="53"/>
      <c r="H10" s="53"/>
      <c r="I10" s="56"/>
      <c r="J10" s="56"/>
      <c r="K10" s="56"/>
      <c r="L10" s="57"/>
      <c r="M10" s="57"/>
      <c r="N10" s="58"/>
      <c r="O10" s="58"/>
      <c r="P10" s="57"/>
      <c r="Q10" s="56"/>
      <c r="R10" s="56"/>
      <c r="S10" s="57"/>
      <c r="T10" s="57"/>
      <c r="U10" s="58"/>
      <c r="V10" s="58"/>
      <c r="W10" s="57"/>
      <c r="X10" s="59"/>
      <c r="Y10" s="56"/>
      <c r="Z10" s="56"/>
    </row>
    <row r="11" spans="1:26" x14ac:dyDescent="0.3">
      <c r="B11" s="26" t="s">
        <v>5</v>
      </c>
      <c r="C11" s="11"/>
      <c r="D11" s="13"/>
      <c r="E11" s="30">
        <v>0.35416666666666702</v>
      </c>
      <c r="F11" s="5">
        <v>0.52083333333333304</v>
      </c>
      <c r="G11" s="11"/>
      <c r="H11" s="12"/>
      <c r="I11" s="14">
        <f t="shared" ref="I11" si="4">D11-C11+F11-E11+H11-G11</f>
        <v>0.16666666666666602</v>
      </c>
      <c r="J11" s="16"/>
      <c r="K11" s="16"/>
      <c r="L11" s="8">
        <v>0.5625</v>
      </c>
      <c r="M11" s="29">
        <v>0.72916666666666663</v>
      </c>
      <c r="N11" s="15"/>
      <c r="O11" s="14"/>
      <c r="P11" s="9">
        <f t="shared" ref="P11" si="5">K11-J11+M11-L11+O11-N11</f>
        <v>0.16666666666666663</v>
      </c>
      <c r="Q11" s="16"/>
      <c r="R11" s="16"/>
      <c r="S11" s="8"/>
      <c r="T11" s="29"/>
      <c r="U11" s="51"/>
      <c r="V11" s="51"/>
      <c r="W11" s="8"/>
      <c r="X11" s="10"/>
      <c r="Y11" s="16"/>
      <c r="Z11" s="16"/>
    </row>
    <row r="12" spans="1:26" x14ac:dyDescent="0.3">
      <c r="A12" s="19">
        <v>1</v>
      </c>
      <c r="B12" s="28" t="s">
        <v>11</v>
      </c>
      <c r="C12" s="48">
        <f>D4-C4+D5-C5+D6-C6+D7-C7+D8-C8+D9-C9</f>
        <v>0</v>
      </c>
      <c r="D12" s="41"/>
      <c r="E12" s="41"/>
      <c r="F12" s="41"/>
      <c r="G12" s="41">
        <f>H4-G4+H5-G5+H6-G6+H7-G7+H8-G8+H9-G9</f>
        <v>0</v>
      </c>
      <c r="H12" s="41"/>
      <c r="I12" s="32">
        <f>SUM(I4:I9)</f>
        <v>0.83333333333333148</v>
      </c>
      <c r="J12" s="41">
        <f>K4-J4+K5-J5+K6-J6+K7-J7+K8-J8+K9-J9</f>
        <v>0</v>
      </c>
      <c r="K12" s="41"/>
      <c r="L12" s="41"/>
      <c r="M12" s="41"/>
      <c r="N12" s="44">
        <f>O4-N4+O5-N5+O6-N6+O7-N7+O8-N8+O9-N9</f>
        <v>0</v>
      </c>
      <c r="O12" s="44"/>
      <c r="P12" s="32">
        <f>SUM(P4:P9)</f>
        <v>0.79166666666666652</v>
      </c>
      <c r="Q12" s="41">
        <f>R4-Q4+R5-Q5+R6-Q6+R7-Q7+R8-Q8+R9-Q9</f>
        <v>0</v>
      </c>
      <c r="R12" s="41"/>
      <c r="S12" s="41">
        <f>T4-S4+T5-S5+T6-S6+T7-S7+T8-S8+T9-S9</f>
        <v>0</v>
      </c>
      <c r="T12" s="41"/>
      <c r="U12" s="44">
        <f>V4-U4+V5-U5+V6-U6+V7-U7+V8-U8+V9-U9</f>
        <v>0</v>
      </c>
      <c r="V12" s="44"/>
      <c r="W12" s="32">
        <f>SUM(W4:W9)</f>
        <v>0</v>
      </c>
      <c r="X12" s="21">
        <f>SUM(X4:X9)</f>
        <v>1.624999999999998</v>
      </c>
    </row>
    <row r="13" spans="1:26" x14ac:dyDescent="0.3">
      <c r="A13" s="19">
        <v>2</v>
      </c>
      <c r="B13" s="22" t="s">
        <v>20</v>
      </c>
      <c r="C13" s="45">
        <f>SUM(C12+G12+J12+N12)</f>
        <v>0</v>
      </c>
      <c r="D13" s="46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7"/>
    </row>
    <row r="14" spans="1:26" x14ac:dyDescent="0.3">
      <c r="A14" s="19">
        <v>3</v>
      </c>
      <c r="B14" s="22" t="s">
        <v>21</v>
      </c>
      <c r="C14" s="45">
        <f>SUM(Q12+S12+U12)</f>
        <v>0</v>
      </c>
      <c r="D14" s="46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7"/>
    </row>
  </sheetData>
  <mergeCells count="30">
    <mergeCell ref="S12:T12"/>
    <mergeCell ref="U12:V12"/>
    <mergeCell ref="C13:X13"/>
    <mergeCell ref="C14:X14"/>
    <mergeCell ref="Q3:R3"/>
    <mergeCell ref="S3:T3"/>
    <mergeCell ref="U3:V3"/>
    <mergeCell ref="C12:D12"/>
    <mergeCell ref="E12:F12"/>
    <mergeCell ref="G12:H12"/>
    <mergeCell ref="J12:K12"/>
    <mergeCell ref="L12:M12"/>
    <mergeCell ref="N12:O12"/>
    <mergeCell ref="Q12:R12"/>
    <mergeCell ref="C3:D3"/>
    <mergeCell ref="E3:F3"/>
    <mergeCell ref="G3:H3"/>
    <mergeCell ref="J3:K3"/>
    <mergeCell ref="L3:M3"/>
    <mergeCell ref="N3:O3"/>
    <mergeCell ref="C1:X1"/>
    <mergeCell ref="Y1:Y3"/>
    <mergeCell ref="Z1:Z3"/>
    <mergeCell ref="C2:H2"/>
    <mergeCell ref="I2:I3"/>
    <mergeCell ref="J2:O2"/>
    <mergeCell ref="P2:P3"/>
    <mergeCell ref="Q2:V2"/>
    <mergeCell ref="W2:W3"/>
    <mergeCell ref="X2:X3"/>
  </mergeCells>
  <conditionalFormatting sqref="C13:C14 W4:X11 C4:O10 C11:K11">
    <cfRule type="cellIs" dxfId="7" priority="8" stopIfTrue="1" operator="equal">
      <formula>0</formula>
    </cfRule>
  </conditionalFormatting>
  <conditionalFormatting sqref="C12:O12 W12:X12">
    <cfRule type="cellIs" dxfId="6" priority="7" stopIfTrue="1" operator="equal">
      <formula>0</formula>
    </cfRule>
  </conditionalFormatting>
  <conditionalFormatting sqref="Q4:V11">
    <cfRule type="cellIs" dxfId="5" priority="6" stopIfTrue="1" operator="equal">
      <formula>0</formula>
    </cfRule>
  </conditionalFormatting>
  <conditionalFormatting sqref="Q12:V12">
    <cfRule type="cellIs" dxfId="4" priority="5" stopIfTrue="1" operator="equal">
      <formula>0</formula>
    </cfRule>
  </conditionalFormatting>
  <conditionalFormatting sqref="P4:P10">
    <cfRule type="cellIs" dxfId="3" priority="4" stopIfTrue="1" operator="equal">
      <formula>0</formula>
    </cfRule>
  </conditionalFormatting>
  <conditionalFormatting sqref="P12">
    <cfRule type="cellIs" dxfId="2" priority="3" stopIfTrue="1" operator="equal">
      <formula>0</formula>
    </cfRule>
  </conditionalFormatting>
  <conditionalFormatting sqref="L11:O11">
    <cfRule type="cellIs" dxfId="1" priority="2" stopIfTrue="1" operator="equal">
      <formula>0</formula>
    </cfRule>
  </conditionalFormatting>
  <conditionalFormatting sqref="P11">
    <cfRule type="cellIs" dxfId="0" priority="1" stopIfTrue="1" operator="equal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CONFIGURATION SEMAINE</vt:lpstr>
      <vt:lpstr>CONFIGURATION W SAMEDI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Guillot</dc:creator>
  <cp:lastModifiedBy>audrey.humbert</cp:lastModifiedBy>
  <dcterms:created xsi:type="dcterms:W3CDTF">2014-07-03T19:18:41Z</dcterms:created>
  <dcterms:modified xsi:type="dcterms:W3CDTF">2023-09-14T14:26:20Z</dcterms:modified>
</cp:coreProperties>
</file>