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htm" ContentType="application/xhtml+xml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OneDrive\Bureau\"/>
    </mc:Choice>
  </mc:AlternateContent>
  <xr:revisionPtr revIDLastSave="0" documentId="13_ncr:1_{01FE1CC8-C6CF-403B-BA52-BBEA0F2E4970}" xr6:coauthVersionLast="47" xr6:coauthVersionMax="47" xr10:uidLastSave="{00000000-0000-0000-0000-000000000000}"/>
  <bookViews>
    <workbookView xWindow="60" yWindow="90" windowWidth="28740" windowHeight="15660" activeTab="6" xr2:uid="{00000000-000D-0000-FFFF-FFFF00000000}"/>
  </bookViews>
  <sheets>
    <sheet name="Base" sheetId="1" r:id="rId1"/>
    <sheet name="Donnee" sheetId="9" state="hidden" r:id="rId2"/>
    <sheet name="Fond" sheetId="12" r:id="rId3"/>
    <sheet name="Dos" sheetId="13" r:id="rId4"/>
    <sheet name="Feuille Tiroirs" sheetId="14" r:id="rId5"/>
    <sheet name="Meuble" sheetId="22" r:id="rId6"/>
    <sheet name="Rapport" sheetId="23" r:id="rId7"/>
  </sheets>
  <definedNames>
    <definedName name="_xlnm._FilterDatabase" localSheetId="5" hidden="1">Meuble!$A$1:$A$1</definedName>
    <definedName name="DonnéesExternes_1" localSheetId="0" hidden="1">Base!$E$9:$E$14</definedName>
    <definedName name="DonnéesExternes_1" localSheetId="1" hidden="1">Donnee!$A$1:$T$64</definedName>
    <definedName name="DonnéesExternes_1" localSheetId="3" hidden="1">Dos!$A$1:$T$4</definedName>
    <definedName name="DonnéesExternes_1" localSheetId="2" hidden="1">Fond!$A$1:$T$3</definedName>
    <definedName name="DonnéesExternes_1" localSheetId="5" hidden="1">Meuble!$A$1:$A$8</definedName>
    <definedName name="DonnéesExternes_2" localSheetId="5" hidden="1">Meuble!$C$4:$V$13</definedName>
    <definedName name="image">Rapport!$B$13</definedName>
    <definedName name="_xlnm.Print_Titles" localSheetId="6">Rapport!$1:$3</definedName>
    <definedName name="SOURCE">Base!$B$2</definedName>
    <definedName name="TMeuble">Meuble!#REF!</definedName>
    <definedName name="_xlnm.Print_Area" localSheetId="6">Rapport!$A$1:$L$120</definedName>
  </definedNames>
  <calcPr calcId="181029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7" i="23" l="1"/>
  <c r="K117" i="23"/>
  <c r="J117" i="23"/>
  <c r="I119" i="23"/>
  <c r="I118" i="23"/>
  <c r="I117" i="23"/>
  <c r="H117" i="23"/>
  <c r="G119" i="23"/>
  <c r="G118" i="23"/>
  <c r="G117" i="23"/>
  <c r="F117" i="23"/>
  <c r="E117" i="23"/>
  <c r="L113" i="23"/>
  <c r="K113" i="23"/>
  <c r="J113" i="23"/>
  <c r="I115" i="23"/>
  <c r="I114" i="23"/>
  <c r="I113" i="23"/>
  <c r="H113" i="23"/>
  <c r="G115" i="23"/>
  <c r="G114" i="23"/>
  <c r="G113" i="23"/>
  <c r="F113" i="23"/>
  <c r="E113" i="23"/>
  <c r="L109" i="23"/>
  <c r="K109" i="23"/>
  <c r="J109" i="23"/>
  <c r="I111" i="23"/>
  <c r="I110" i="23"/>
  <c r="I109" i="23"/>
  <c r="H109" i="23"/>
  <c r="G111" i="23"/>
  <c r="G110" i="23"/>
  <c r="G109" i="23"/>
  <c r="F109" i="23"/>
  <c r="E109" i="23"/>
  <c r="L105" i="23"/>
  <c r="K105" i="23"/>
  <c r="J105" i="23"/>
  <c r="I107" i="23"/>
  <c r="I106" i="23"/>
  <c r="I105" i="23"/>
  <c r="H105" i="23"/>
  <c r="G107" i="23"/>
  <c r="G106" i="23"/>
  <c r="G105" i="23"/>
  <c r="F105" i="23"/>
  <c r="E105" i="23"/>
  <c r="L101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L97" i="23" l="1"/>
  <c r="K97" i="23"/>
  <c r="J97" i="23"/>
  <c r="I99" i="23"/>
  <c r="I98" i="23"/>
  <c r="I97" i="23"/>
  <c r="H97" i="23"/>
  <c r="G99" i="23"/>
  <c r="G98" i="23"/>
  <c r="G97" i="23"/>
  <c r="F97" i="23"/>
  <c r="L93" i="23"/>
  <c r="K93" i="23"/>
  <c r="J93" i="23"/>
  <c r="I95" i="23"/>
  <c r="I94" i="23"/>
  <c r="I93" i="23"/>
  <c r="H93" i="23"/>
  <c r="G95" i="23"/>
  <c r="G94" i="23"/>
  <c r="G93" i="23"/>
  <c r="F93" i="23"/>
  <c r="E93" i="23"/>
  <c r="A89" i="23"/>
  <c r="A4" i="23"/>
  <c r="L89" i="23" l="1"/>
  <c r="E89" i="23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E5" i="23" l="1"/>
  <c r="E9" i="23"/>
  <c r="E13" i="23"/>
  <c r="E17" i="23"/>
  <c r="E21" i="23"/>
  <c r="E25" i="23"/>
  <c r="E29" i="23"/>
  <c r="E33" i="23"/>
  <c r="L85" i="23"/>
  <c r="J85" i="23"/>
  <c r="I85" i="23"/>
  <c r="I87" i="23"/>
  <c r="I86" i="23"/>
  <c r="H85" i="23"/>
  <c r="G87" i="23"/>
  <c r="G86" i="23"/>
  <c r="G85" i="23"/>
  <c r="F85" i="23"/>
  <c r="E85" i="23"/>
  <c r="L81" i="23"/>
  <c r="K81" i="23"/>
  <c r="J81" i="23"/>
  <c r="I83" i="23"/>
  <c r="I82" i="23"/>
  <c r="I81" i="23"/>
  <c r="H81" i="23"/>
  <c r="G83" i="23"/>
  <c r="G82" i="23"/>
  <c r="G81" i="23"/>
  <c r="F81" i="23"/>
  <c r="E81" i="23"/>
  <c r="L77" i="23"/>
  <c r="K77" i="23"/>
  <c r="J77" i="23"/>
  <c r="I79" i="23"/>
  <c r="I78" i="23"/>
  <c r="I77" i="23"/>
  <c r="H77" i="23"/>
  <c r="G79" i="23"/>
  <c r="G78" i="23"/>
  <c r="G77" i="23"/>
  <c r="F77" i="23"/>
  <c r="E77" i="23"/>
  <c r="L73" i="23"/>
  <c r="K73" i="23"/>
  <c r="J73" i="23"/>
  <c r="I75" i="23"/>
  <c r="I74" i="23"/>
  <c r="I73" i="23"/>
  <c r="H73" i="23"/>
  <c r="G75" i="23"/>
  <c r="G74" i="23"/>
  <c r="G73" i="23"/>
  <c r="F73" i="23"/>
  <c r="L69" i="23"/>
  <c r="K69" i="23"/>
  <c r="J69" i="23"/>
  <c r="I71" i="23"/>
  <c r="I70" i="23"/>
  <c r="I69" i="23"/>
  <c r="H69" i="23"/>
  <c r="G71" i="23"/>
  <c r="G70" i="23"/>
  <c r="G69" i="23"/>
  <c r="F69" i="23"/>
  <c r="L65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L61" i="23"/>
  <c r="L57" i="23"/>
  <c r="L53" i="23"/>
  <c r="L49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L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L37" i="23"/>
  <c r="F41" i="23"/>
  <c r="F37" i="23"/>
  <c r="F33" i="23"/>
  <c r="F29" i="23"/>
  <c r="F5" i="23"/>
  <c r="F9" i="23"/>
  <c r="F13" i="23"/>
  <c r="F17" i="23"/>
  <c r="F25" i="23"/>
  <c r="F21" i="23"/>
  <c r="E2" i="23"/>
  <c r="L41" i="23"/>
  <c r="K41" i="23"/>
  <c r="J41" i="23"/>
  <c r="I43" i="23"/>
  <c r="I42" i="23"/>
  <c r="I41" i="23"/>
  <c r="H41" i="23"/>
  <c r="G43" i="23"/>
  <c r="G42" i="23"/>
  <c r="G41" i="23"/>
  <c r="L25" i="23"/>
  <c r="L33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L29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J2" i="23"/>
  <c r="G2" i="23"/>
  <c r="L21" i="23"/>
  <c r="L17" i="23"/>
  <c r="L13" i="23"/>
  <c r="L9" i="23"/>
  <c r="L5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29" i="14" l="1"/>
  <c r="G25" i="14"/>
  <c r="G21" i="14"/>
  <c r="G16" i="14"/>
  <c r="G12" i="14"/>
  <c r="G28" i="14"/>
  <c r="G24" i="14"/>
  <c r="G20" i="14"/>
  <c r="G15" i="14"/>
  <c r="G17" i="14"/>
  <c r="G22" i="14"/>
  <c r="G27" i="14"/>
  <c r="G23" i="14"/>
  <c r="G19" i="14"/>
  <c r="G14" i="14"/>
  <c r="G26" i="14"/>
  <c r="G18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Donnee" description="Connexion à la requête « Donnee » dans le classeur." type="5" refreshedVersion="8" background="1" saveData="1">
    <dbPr connection="Provider=Microsoft.Mashup.OleDb.1;Data Source=$Workbook$;Location=Donnee;Extended Properties=&quot;&quot;" command="SELECT * FROM [Donnee]"/>
  </connection>
  <connection id="2" xr16:uid="{00000000-0015-0000-FFFF-FFFF02000000}" keepAlive="1" name="Requête - Dos Bois" description="Connexion à la requête « Dos Bois » dans le classeur." type="5" refreshedVersion="8" background="1" saveData="1">
    <dbPr connection="Provider=Microsoft.Mashup.OleDb.1;Data Source=$Workbook$;Location=&quot;Dos Bois&quot;;Extended Properties=&quot;&quot;" command="SELECT * FROM [Dos Bois]"/>
  </connection>
  <connection id="3" xr16:uid="{93C9E034-B1AA-4874-B29A-B657B8AF7921}" keepAlive="1" name="Requête - FiltreMeuble" description="Connexion à la requête « FiltreMeuble » dans le classeur." type="5" refreshedVersion="8" background="1" saveData="1">
    <dbPr connection="Provider=Microsoft.Mashup.OleDb.1;Data Source=$Workbook$;Location=FiltreMeuble;Extended Properties=&quot;&quot;" command="SELECT * FROM [FiltreMeuble]"/>
  </connection>
  <connection id="4" xr16:uid="{00000000-0015-0000-FFFF-FFFF03000000}" keepAlive="1" name="Requête - Fond" description="Connexion à la requête « Fond » dans le classeur." type="5" refreshedVersion="8" background="1" saveData="1">
    <dbPr connection="Provider=Microsoft.Mashup.OleDb.1;Data Source=$Workbook$;Location=Fond;Extended Properties=&quot;&quot;" command="SELECT * FROM [Fond]"/>
  </connection>
  <connection id="5" xr16:uid="{68DB8D64-9CE2-4856-9AE0-A6DFCEA7C3FC}" keepAlive="1" name="Requête - Matière" description="Connexion à la requête « Matière » dans le classeur." type="5" refreshedVersion="8" background="1" saveData="1">
    <dbPr connection="Provider=Microsoft.Mashup.OleDb.1;Data Source=$Workbook$;Location=Matière;Extended Properties=&quot;&quot;" command="SELECT * FROM [Matière]"/>
  </connection>
  <connection id="6" xr16:uid="{8AFE8334-DCDB-4CC8-94EA-455EFB43E188}" keepAlive="1" name="Requête - Meuble" description="Connexion à la requête « Meuble » dans le classeur." type="5" refreshedVersion="8" background="1" saveData="1">
    <dbPr connection="Provider=Microsoft.Mashup.OleDb.1;Data Source=$Workbook$;Location=Meuble;Extended Properties=&quot;&quot;" command="SELECT * FROM [Meuble]"/>
  </connection>
  <connection id="7" xr16:uid="{D03F7400-894B-45FC-AAA7-D01842C6DB11}" keepAlive="1" name="Requête - tCritere" description="Connexion à la requête « tCritere » dans le classeur." type="5" refreshedVersion="0" background="1">
    <dbPr connection="Provider=Microsoft.Mashup.OleDb.1;Data Source=$Workbook$;Location=tCritere;Extended Properties=&quot;&quot;" command="SELECT * FROM [tCritere]"/>
  </connection>
</connections>
</file>

<file path=xl/sharedStrings.xml><?xml version="1.0" encoding="utf-8"?>
<sst xmlns="http://schemas.openxmlformats.org/spreadsheetml/2006/main" count="1664" uniqueCount="273">
  <si>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</si>
  <si>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</si>
  <si>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</si>
  <si>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</si>
  <si>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</si>
  <si>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</si>
  <si>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</si>
  <si>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</si>
  <si>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</si>
  <si>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</si>
  <si>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</si>
  <si>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</si>
  <si>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</si>
  <si>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</si>
  <si>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</si>
  <si>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</si>
  <si>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</si>
  <si>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</si>
  <si>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</si>
  <si>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</si>
  <si>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</si>
  <si>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X</t>
  </si>
  <si>
    <t>Y</t>
  </si>
  <si>
    <t>COTE DROIT</t>
  </si>
  <si>
    <t>COTE GAUCHE</t>
  </si>
  <si>
    <t>DESSOUS</t>
  </si>
  <si>
    <t>DESSUS</t>
  </si>
  <si>
    <t>FACADE TIROIR</t>
  </si>
  <si>
    <t>Fond</t>
  </si>
  <si>
    <t>562</t>
  </si>
  <si>
    <t>16</t>
  </si>
  <si>
    <t>0</t>
  </si>
  <si>
    <t>2</t>
  </si>
  <si>
    <t>1</t>
  </si>
  <si>
    <t>19</t>
  </si>
  <si>
    <t>550</t>
  </si>
  <si>
    <t>Fichier CSV</t>
  </si>
  <si>
    <t>Nom Client</t>
  </si>
  <si>
    <t>Numéro Client</t>
  </si>
  <si>
    <t>Qté</t>
  </si>
  <si>
    <t>Dos Bois</t>
  </si>
  <si>
    <t>DOS</t>
  </si>
  <si>
    <t>8</t>
  </si>
  <si>
    <t>3</t>
  </si>
  <si>
    <t>596</t>
  </si>
  <si>
    <t>SEPARATION H</t>
  </si>
  <si>
    <t>TABLETTE MOBILE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</si>
  <si>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</si>
  <si>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</si>
  <si>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</si>
  <si>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</si>
  <si>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</si>
  <si>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</si>
  <si>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</si>
  <si>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</si>
  <si>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Cuisine</t>
  </si>
  <si>
    <t>COLORIS CAISSE</t>
  </si>
  <si>
    <t>■</t>
  </si>
  <si>
    <t>Matière</t>
  </si>
  <si>
    <t>Matière Dans Projet</t>
  </si>
  <si>
    <t>▲</t>
  </si>
  <si>
    <t>●</t>
  </si>
  <si>
    <t>PORTE DROITE</t>
  </si>
  <si>
    <t>PORTE GAUCHE</t>
  </si>
  <si>
    <t>DIVERS</t>
  </si>
  <si>
    <t>100</t>
  </si>
  <si>
    <t>760</t>
  </si>
  <si>
    <t>590</t>
  </si>
  <si>
    <t>B2CT</t>
  </si>
  <si>
    <t>560</t>
  </si>
  <si>
    <t>CREDENCE</t>
  </si>
  <si>
    <t>20</t>
  </si>
  <si>
    <t>450</t>
  </si>
  <si>
    <t>520</t>
  </si>
  <si>
    <t>Dos bois</t>
  </si>
  <si>
    <t>511</t>
  </si>
  <si>
    <t>83</t>
  </si>
  <si>
    <t>184</t>
  </si>
  <si>
    <t>DOS BOIS_2E9700BC</t>
  </si>
  <si>
    <t>DOS BOIS_E629A9F0</t>
  </si>
  <si>
    <t>737</t>
  </si>
  <si>
    <t>577</t>
  </si>
  <si>
    <t>756</t>
  </si>
  <si>
    <t>296</t>
  </si>
  <si>
    <t>156</t>
  </si>
  <si>
    <t>FOND_1E39071C</t>
  </si>
  <si>
    <t>474</t>
  </si>
  <si>
    <t>1749</t>
  </si>
  <si>
    <t>650</t>
  </si>
  <si>
    <t>594</t>
  </si>
  <si>
    <t>50</t>
  </si>
  <si>
    <t>TRAVERSE AR</t>
  </si>
  <si>
    <t>134</t>
  </si>
  <si>
    <t>TRAVERSE AV</t>
  </si>
  <si>
    <t>104</t>
  </si>
  <si>
    <t>160</t>
  </si>
  <si>
    <t>1/</t>
  </si>
  <si>
    <t>2/2</t>
  </si>
  <si>
    <t>Z:\2020 CAD\Base CAD V8\Clients\Simon LOC\Cuisine loc Simon.csv</t>
  </si>
  <si>
    <t xml:space="preserve">Komacell 19 </t>
  </si>
  <si>
    <t>W908-ST2-Méla19-EG</t>
  </si>
  <si>
    <t>AGGLO</t>
  </si>
  <si>
    <t>W908-ST2-Méla8-EG</t>
  </si>
  <si>
    <t>BAND KOM_52FC42FC</t>
  </si>
  <si>
    <t>BAND KOM</t>
  </si>
  <si>
    <t>LV</t>
  </si>
  <si>
    <t>610</t>
  </si>
  <si>
    <t>W908-ST2-CH0.8x23-EG</t>
  </si>
  <si>
    <t>C:\Base CAD V8\Exports\DXF\cuisine\LV\BAND KOM.dxf</t>
  </si>
  <si>
    <t>COTE DROIT_157C5404</t>
  </si>
  <si>
    <t>C:\Base CAD V8\Exports\DXF\cuisine\B2CT\COTE DROIT.dxf</t>
  </si>
  <si>
    <t>COTE DROIT_199929D4</t>
  </si>
  <si>
    <t>B1PT</t>
  </si>
  <si>
    <t>C:\Base CAD V8\Exports\DXF\cuisine\B1PT\COTE DROIT.dxf</t>
  </si>
  <si>
    <t>COTE DROIT_3AA251F4</t>
  </si>
  <si>
    <t>BSEPD</t>
  </si>
  <si>
    <t>C:\Base CAD V8\Exports\DXF\cuisine\BSEPD\COTE DROIT.dxf</t>
  </si>
  <si>
    <t>COTE DROIT_9A6472B4</t>
  </si>
  <si>
    <t>BSPTF</t>
  </si>
  <si>
    <t>C:\Base CAD V8\Exports\DXF\cuisine\BSPTF\COTE DROIT.dxf</t>
  </si>
  <si>
    <t>COTE DROIT_F6F2DF30</t>
  </si>
  <si>
    <t>MH</t>
  </si>
  <si>
    <t>700</t>
  </si>
  <si>
    <t>360</t>
  </si>
  <si>
    <t>H3303-ST10-CH0.8x23-EG</t>
  </si>
  <si>
    <t>H3303-ST10-ST-1-EG</t>
  </si>
  <si>
    <t>C:\Base CAD V8\Exports\DXF\cuisine\MH\COTE DROIT.dxf</t>
  </si>
  <si>
    <t>COTE GAUCH_0D62FD34</t>
  </si>
  <si>
    <t>C:\Base CAD V8\Exports\DXF\cuisine\B1PT\COTE GAUCHE.dxf</t>
  </si>
  <si>
    <t>COTE GAUCH_90FF27A4</t>
  </si>
  <si>
    <t>C:\Base CAD V8\Exports\DXF\cuisine\BSEPD\COTE GAUCHE.dxf</t>
  </si>
  <si>
    <t>COTE GAUCH_9BB65824</t>
  </si>
  <si>
    <t>C:\Base CAD V8\Exports\DXF\cuisine\MH\COTE GAUCHE.dxf</t>
  </si>
  <si>
    <t>COTE GAUCH_BA95AAF8</t>
  </si>
  <si>
    <t>C:\Base CAD V8\Exports\DXF\cuisine\BSPTF\COTE GAUCHE.dxf</t>
  </si>
  <si>
    <t>COTE GAUCH_E4296A24</t>
  </si>
  <si>
    <t>C:\Base CAD V8\Exports\DXF\cuisine\B2CT\COTE GAUCHE.dxf</t>
  </si>
  <si>
    <t>CREDENCE_DA94D518</t>
  </si>
  <si>
    <t>2400</t>
  </si>
  <si>
    <t>200</t>
  </si>
  <si>
    <t>10</t>
  </si>
  <si>
    <t>C:\Base CAD V8\Exports\DXF\cuisine\DIVERS\CREDENCE.dxf</t>
  </si>
  <si>
    <t>DESSOUS_3358C280</t>
  </si>
  <si>
    <t>C:\Base CAD V8\Exports\DXF\cuisine\BSEPD\DESSOUS.dxf</t>
  </si>
  <si>
    <t>DESSOUS_CF0C3C5C</t>
  </si>
  <si>
    <t>462</t>
  </si>
  <si>
    <t>C:\Base CAD V8\Exports\DXF\cuisine\B1PT\DESSOUS.dxf</t>
  </si>
  <si>
    <t>DESSOUS_D2F8AAA8</t>
  </si>
  <si>
    <t>1160</t>
  </si>
  <si>
    <t>C:\Base CAD V8\Exports\DXF\cuisine\MH\DESSOUS.dxf</t>
  </si>
  <si>
    <t>DESSOUS_EFFB9460</t>
  </si>
  <si>
    <t>C:\Base CAD V8\Exports\DXF\cuisine\BSPTF\DESSOUS.dxf</t>
  </si>
  <si>
    <t>C:\Base CAD V8\Exports\DXF\cuisine\B2CT\DESSOUS.dxf</t>
  </si>
  <si>
    <t>DESSUS_35F5116C</t>
  </si>
  <si>
    <t>C:\Base CAD V8\Exports\DXF\cuisine\LV\DESSUS.dxf</t>
  </si>
  <si>
    <t>DESSUS_DFF8EEE0</t>
  </si>
  <si>
    <t>C:\Base CAD V8\Exports\DXF\cuisine\MH\DESSUS.dxf</t>
  </si>
  <si>
    <t>C:\Base CAD V8\Exports\DXF\cuisine\B2CT\Dos bois.dxf</t>
  </si>
  <si>
    <t>DOS BOIS_48E6EE34</t>
  </si>
  <si>
    <t>411</t>
  </si>
  <si>
    <t>C:\Base CAD V8\Exports\DXF\cuisine\B1PT\Dos bois.dxf</t>
  </si>
  <si>
    <t>DOS_49AC9B10</t>
  </si>
  <si>
    <t>675</t>
  </si>
  <si>
    <t>1175</t>
  </si>
  <si>
    <t>C:\Base CAD V8\Exports\DXF\cuisine\MH\DOS.dxf</t>
  </si>
  <si>
    <t>DOS_5913965C</t>
  </si>
  <si>
    <t>477</t>
  </si>
  <si>
    <t>C:\Base CAD V8\Exports\DXF\cuisine\B1PT\DOS.dxf</t>
  </si>
  <si>
    <t>DOS_670E7B6C</t>
  </si>
  <si>
    <t>105</t>
  </si>
  <si>
    <t>C:\Base CAD V8\Exports\DXF\cuisine\BSPTF\DOS.dxf</t>
  </si>
  <si>
    <t>DOS_ADA2F000</t>
  </si>
  <si>
    <t>C:\Base CAD V8\Exports\DXF\cuisine\B2CT\DOS.dxf</t>
  </si>
  <si>
    <t>FACADE TIR_21F1E5F4</t>
  </si>
  <si>
    <t>C:\Base CAD V8\Exports\DXF\cuisine\BSPTF\FACADE TIROIR.dxf</t>
  </si>
  <si>
    <t>FACADE TIR_3AA70A04</t>
  </si>
  <si>
    <t>494</t>
  </si>
  <si>
    <t>C:\Base CAD V8\Exports\DXF\cuisine\B1PT\FACADE TIROIR.dxf</t>
  </si>
  <si>
    <t>FACADE TIR_57D93E18</t>
  </si>
  <si>
    <t>C:\Base CAD V8\Exports\DXF\cuisine\B2CT\FACADE TIROIR.dxf</t>
  </si>
  <si>
    <t>FACADE TIR_82D0D580</t>
  </si>
  <si>
    <t>FACADE TIR_A4BE1534</t>
  </si>
  <si>
    <t>FACADE_90DFB490</t>
  </si>
  <si>
    <t>FACADE</t>
  </si>
  <si>
    <t>124</t>
  </si>
  <si>
    <t>C:\Base CAD V8\Exports\DXF\cuisine\BSPTF\FACADE.dxf</t>
  </si>
  <si>
    <t>FILEUR ANG_708D41A0</t>
  </si>
  <si>
    <t>FILEUR ANGLE</t>
  </si>
  <si>
    <t>150</t>
  </si>
  <si>
    <t>C:\Base CAD V8\Exports\DXF\cuisine\BSPTF\FILEUR ANGLE.dxf</t>
  </si>
  <si>
    <t>FILEUR ANG_C1637BF4</t>
  </si>
  <si>
    <t>49</t>
  </si>
  <si>
    <t>C:\Base CAD V8\Exports\DXF\cuisine\B2CT\Fond.dxf</t>
  </si>
  <si>
    <t>FOND_BBD47C64</t>
  </si>
  <si>
    <t>C:\Base CAD V8\Exports\DXF\cuisine\B1PT\Fond.dxf</t>
  </si>
  <si>
    <t>JOUE SOL_0833F8CC</t>
  </si>
  <si>
    <t>JOUE SOL</t>
  </si>
  <si>
    <t>867</t>
  </si>
  <si>
    <t>611</t>
  </si>
  <si>
    <t>C:\Base CAD V8\Exports\DXF\cuisine\LV\JOUE SOL.dxf</t>
  </si>
  <si>
    <t>JOUE SOL_0A9AA260</t>
  </si>
  <si>
    <t>PAN_B6CF0448</t>
  </si>
  <si>
    <t>PAN</t>
  </si>
  <si>
    <t>1880</t>
  </si>
  <si>
    <t>C:\Base CAD V8\Exports\DXF\cuisine\DIVERS\PAN.dxf</t>
  </si>
  <si>
    <t>PAN_E56A6220</t>
  </si>
  <si>
    <t>670</t>
  </si>
  <si>
    <t>PLAN DE TR_1DE34168</t>
  </si>
  <si>
    <t>PLAN DE TRAVAIL 2</t>
  </si>
  <si>
    <t>29</t>
  </si>
  <si>
    <t>H3303-ST10-CH0.8x33-EG</t>
  </si>
  <si>
    <t>C:\Base CAD V8\Exports\DXF\cuisine\DIVERS\PLAN DE TRAVAIL 2.dxf</t>
  </si>
  <si>
    <t>PLAN DE TR_48F0A734</t>
  </si>
  <si>
    <t>PLAN DE TRAVAIL 1</t>
  </si>
  <si>
    <t>1889</t>
  </si>
  <si>
    <t>C:\Base CAD V8\Exports\DXF\cuisine\DIVERS\PLAN DE TRAVAIL 1.dxf</t>
  </si>
  <si>
    <t>PLI_3CB8C468</t>
  </si>
  <si>
    <t>pli</t>
  </si>
  <si>
    <t>1350</t>
  </si>
  <si>
    <t>C:\Base CAD V8\Exports\DXF\cuisine\DIVERS\pli.dxf</t>
  </si>
  <si>
    <t>PLI_6873AB94</t>
  </si>
  <si>
    <t>1250</t>
  </si>
  <si>
    <t>PLI_CAA90F80</t>
  </si>
  <si>
    <t>PORTE DROI_3EC9B1B8</t>
  </si>
  <si>
    <t>694</t>
  </si>
  <si>
    <t>595</t>
  </si>
  <si>
    <t>C:\Base CAD V8\Exports\DXF\cuisine\MH\PORTE DROITE.dxf</t>
  </si>
  <si>
    <t>PORTE DROI_8842F070</t>
  </si>
  <si>
    <t>C:\Base CAD V8\Exports\DXF\cuisine\B1PT\PORTE DROITE.dxf</t>
  </si>
  <si>
    <t>PORTE DROI_E21318B8</t>
  </si>
  <si>
    <t>598</t>
  </si>
  <si>
    <t>C:\Base CAD V8\Exports\DXF\cuisine\BSEPD\PORTE DROITE.dxf</t>
  </si>
  <si>
    <t>PORTE GAUC_984E2EE8</t>
  </si>
  <si>
    <t>C:\Base CAD V8\Exports\DXF\cuisine\MH\PORTE GAUCHE.dxf</t>
  </si>
  <si>
    <t>RET_708D41A0</t>
  </si>
  <si>
    <t>RET</t>
  </si>
  <si>
    <t>C:\Base CAD V8\Exports\DXF\cuisine\BSPTF\RET.dxf</t>
  </si>
  <si>
    <t>RET_C00D0D0C</t>
  </si>
  <si>
    <t>SEPARATION_EFFB9460</t>
  </si>
  <si>
    <t>C:\Base CAD V8\Exports\DXF\cuisine\BSPTF\SEPARATION H.dxf</t>
  </si>
  <si>
    <t>SEPARATION_FE488CE4</t>
  </si>
  <si>
    <t>SEPARATION V</t>
  </si>
  <si>
    <t>660</t>
  </si>
  <si>
    <t>330</t>
  </si>
  <si>
    <t>C:\Base CAD V8\Exports\DXF\cuisine\MH\SEPARATION V.dxf</t>
  </si>
  <si>
    <t>TAB_F8DCC5FC</t>
  </si>
  <si>
    <t>TAB</t>
  </si>
  <si>
    <t>30</t>
  </si>
  <si>
    <t>C:\Base CAD V8\Exports\DXF\cuisine\DIVERS\TAB.dxf</t>
  </si>
  <si>
    <t>TABLETTE M_2050FBC8</t>
  </si>
  <si>
    <t>461</t>
  </si>
  <si>
    <t>510</t>
  </si>
  <si>
    <t>C:\Base CAD V8\Exports\DXF\cuisine\B1PT\TABLETTE MOBILE.dxf</t>
  </si>
  <si>
    <t>TABLETTE M_5A68A59C</t>
  </si>
  <si>
    <t>569.5</t>
  </si>
  <si>
    <t>320</t>
  </si>
  <si>
    <t>4</t>
  </si>
  <si>
    <t>C:\Base CAD V8\Exports\DXF\cuisine\MH\TABLETTE MOBILE.dxf</t>
  </si>
  <si>
    <t>TRAVERSE A_485629C8</t>
  </si>
  <si>
    <t>C:\Base CAD V8\Exports\DXF\cuisine\B1PT\TRAVERSE AR.dxf</t>
  </si>
  <si>
    <t>TRAVERSE A_726AFEFC</t>
  </si>
  <si>
    <t>C:\Base CAD V8\Exports\DXF\cuisine\BSEPD\TRAVERSE AR.dxf</t>
  </si>
  <si>
    <t>C:\Base CAD V8\Exports\DXF\cuisine\BSPTF\TRAVERSE AR.dxf</t>
  </si>
  <si>
    <t>TRAVERSE A_85CBD5F8</t>
  </si>
  <si>
    <t>C:\Base CAD V8\Exports\DXF\cuisine\BSEPD\TRAVERSE AV.dxf</t>
  </si>
  <si>
    <t>TRAVERSE A_8A5ABAAC</t>
  </si>
  <si>
    <t>C:\Base CAD V8\Exports\DXF\cuisine\B2CT\TRAVERSE AV.dxf</t>
  </si>
  <si>
    <t>TRAVERSE A_AB65B78C</t>
  </si>
  <si>
    <t>C:\Base CAD V8\Exports\DXF\cuisine\B2CT\TRAVERSE AR.dxf</t>
  </si>
  <si>
    <t>TRAVERSE A_E785580C</t>
  </si>
  <si>
    <t>C:\Base CAD V8\Exports\DXF\cuisine\B1PT\TRAVERSE AV.dxf</t>
  </si>
  <si>
    <t>Loc SIMON</t>
  </si>
  <si>
    <t>REMI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</si>
</sst>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1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8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7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16" fillId="0" borderId="4" xfId="0" applyFont="1" applyBorder="1" applyAlignment="1">
      <alignment horizontal="left" vertical="top" wrapText="1"/>
    </xf>
    <xf numFmtId="0" fontId="0" fillId="0" borderId="4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7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10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0" fillId="0" borderId="3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16" fillId="0" borderId="4" xfId="0" applyFont="1" applyBorder="1" applyAlignment="1">
      <alignment horizontal="left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20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6" fillId="0" borderId="4" xfId="0" applyFont="1" applyBorder="1" applyAlignment="1">
      <alignment horizontal="left" wrapText="1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49" fontId="20" fillId="0" borderId="13" xfId="0" applyNumberFormat="1" applyFont="1" applyBorder="1" applyAlignment="1">
      <alignment horizontal="center" vertical="center"/>
    </xf>
    <xf numFmtId="0" fontId="0" fillId="0" borderId="0" xfId="0" applyNumberFormat="1"/>
  </cellXfs>
  <cellStyles count="2">
    <cellStyle name="Neutre" xfId="1" builtinId="28"/>
    <cellStyle name="Normal" xfId="0" builtinId="0"/>
  </cellStyles>
  <dxfs count="10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00"/>
      <tableStyleElement type="headerRow" dxfId="99"/>
      <tableStyleElement type="firstRowStripe" dxfId="98"/>
    </tableStyle>
    <tableStyle name="TableStyleQueryResult" pivot="0" count="3" xr9:uid="{00000000-0011-0000-FFFF-FFFF01000000}">
      <tableStyleElement type="wholeTable" dxfId="97"/>
      <tableStyleElement type="headerRow" dxfId="96"/>
      <tableStyleElement type="firstRowStripe" dxfId="9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133350</xdr:colOff>
      <xdr:row>2</xdr:row>
      <xdr:rowOff>66675</xdr:rowOff>
    </xdr:from>
    <xdr:to>
      <xdr:col>2</xdr:col>
      <xdr:colOff>581025</xdr:colOff>
      <xdr:row>4</xdr:row>
      <xdr:rowOff>133350</xdr:rowOff>
    </xdr:to>
    <xdr:pic macro="[0]!maj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8675" y="4476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914400</xdr:colOff>
      <xdr:row>3</xdr:row>
      <xdr:rowOff>0</xdr:rowOff>
    </xdr:to>
    <xdr:pic macro="[0]!Fichi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542925" cy="5429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123825</xdr:rowOff>
    </xdr:to>
    <xdr:pic macro="[0]!maj"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8</xdr:row>
          <xdr:rowOff>152400</xdr:rowOff>
        </xdr:from>
        <xdr:to>
          <xdr:col>3</xdr:col>
          <xdr:colOff>714375</xdr:colOff>
          <xdr:row>11</xdr:row>
          <xdr:rowOff>114300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005C00B5-CA7A-46DC-8598-5FAF6334291D}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100-000000000000}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61"/>
      <queryTableField id="2" name="Column2" tableColumnId="62"/>
      <queryTableField id="3" name="Column3" tableColumnId="63"/>
      <queryTableField id="4" name="Column4" tableColumnId="64"/>
      <queryTableField id="5" name="Column5" tableColumnId="65"/>
      <queryTableField id="6" name="Column6" tableColumnId="66"/>
      <queryTableField id="7" name="Column7" tableColumnId="67"/>
      <queryTableField id="8" name="Column8" tableColumnId="68"/>
      <queryTableField id="9" name="Column9" tableColumnId="69"/>
      <queryTableField id="10" name="Column10" tableColumnId="70"/>
      <queryTableField id="11" name="Matière" tableColumnId="71"/>
      <queryTableField id="12" name="Column12" tableColumnId="72"/>
      <queryTableField id="13" name="Column13" tableColumnId="73"/>
      <queryTableField id="14" name="Column14" tableColumnId="74"/>
      <queryTableField id="15" name="Column15" tableColumnId="75"/>
      <queryTableField id="16" name="Column16" tableColumnId="76"/>
      <queryTableField id="17" name="Column17" tableColumnId="77"/>
      <queryTableField id="18" name="Column18" tableColumnId="78"/>
      <queryTableField id="19" name="Column19" tableColumnId="79"/>
      <queryTableField id="20" name="Column20" tableColumnId="80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4" xr16:uid="{00000000-0016-0000-0200-000001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61"/>
      <queryTableField id="2" name="Column2" tableColumnId="62"/>
      <queryTableField id="3" name="Column3" tableColumnId="63"/>
      <queryTableField id="4" name="Column4" tableColumnId="64"/>
      <queryTableField id="5" name="Column5" tableColumnId="65"/>
      <queryTableField id="6" name="Column6" tableColumnId="66"/>
      <queryTableField id="7" name="Column7" tableColumnId="67"/>
      <queryTableField id="8" name="Column8" tableColumnId="68"/>
      <queryTableField id="9" name="Column9" tableColumnId="69"/>
      <queryTableField id="10" name="Column10" tableColumnId="70"/>
      <queryTableField id="11" name="Matière" tableColumnId="71"/>
      <queryTableField id="12" name="Column12" tableColumnId="72"/>
      <queryTableField id="13" name="Column13" tableColumnId="73"/>
      <queryTableField id="14" name="Column14" tableColumnId="74"/>
      <queryTableField id="15" name="Column15" tableColumnId="75"/>
      <queryTableField id="16" name="Column16" tableColumnId="76"/>
      <queryTableField id="17" name="Column17" tableColumnId="77"/>
      <queryTableField id="18" name="Column18" tableColumnId="78"/>
      <queryTableField id="19" name="Column19" tableColumnId="79"/>
      <queryTableField id="20" name="Column20" tableColumnId="8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growShrinkType="overwriteClear" connectionId="2" xr16:uid="{00000000-0016-0000-0300-000002000000}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61"/>
      <queryTableField id="2" name="Column2" tableColumnId="62"/>
      <queryTableField id="3" name="Column3" tableColumnId="63"/>
      <queryTableField id="4" name="Column4" tableColumnId="64"/>
      <queryTableField id="5" name="Column5" tableColumnId="65"/>
      <queryTableField id="6" name="Column6" tableColumnId="66"/>
      <queryTableField id="7" name="Column7" tableColumnId="67"/>
      <queryTableField id="8" name="Column8" tableColumnId="68"/>
      <queryTableField id="9" name="Column9" tableColumnId="69"/>
      <queryTableField id="10" name="Column10" tableColumnId="70"/>
      <queryTableField id="11" name="Matière" tableColumnId="71"/>
      <queryTableField id="12" name="Column12" tableColumnId="72"/>
      <queryTableField id="13" name="Column13" tableColumnId="73"/>
      <queryTableField id="14" name="Column14" tableColumnId="74"/>
      <queryTableField id="15" name="Column15" tableColumnId="75"/>
      <queryTableField id="16" name="Column16" tableColumnId="76"/>
      <queryTableField id="17" name="Column17" tableColumnId="77"/>
      <queryTableField id="18" name="Column18" tableColumnId="78"/>
      <queryTableField id="19" name="Column19" tableColumnId="79"/>
      <queryTableField id="20" name="Column20" tableColumnId="80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A4D1EFE4-5286-4FF1-A3B4-7047B9FBD6C5}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growShrinkType="overwriteClear" connectionId="3" xr16:uid="{ADBE64A7-9628-4295-97D2-39ACAD5D17A2}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BB79BD1-2304-4508-8825-C1A7F0E587C4}" name="Matière" displayName="Matière" ref="E9:E14" tableType="queryTable" totalsRowShown="0">
  <autoFilter ref="E9:E14" xr:uid="{0BB79BD1-2304-4508-8825-C1A7F0E587C4}"/>
  <tableColumns count="1">
    <tableColumn id="3" xr3:uid="{3A34F2AC-C63A-4DC0-9465-544521C7230D}" uniqueName="3" name="Matière" queryTableFieldId="2" dataDxfId="9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0000000}" name="Donnee" displayName="Donnee" ref="A1:T64" tableType="queryTable" totalsRowShown="0" headerRowDxfId="93" dataDxfId="92">
  <autoFilter ref="A1:T64" xr:uid="{00000000-000C-0000-FFFF-FFFF00000000}"/>
  <tableColumns count="20">
    <tableColumn id="61" xr3:uid="{7AF4DAA5-ECF7-497A-9359-23F2C7E017CA}" uniqueName="61" name="Column1" queryTableFieldId="1" dataDxfId="64"/>
    <tableColumn id="62" xr3:uid="{0C0E5972-873A-4C9C-BE36-4D213823E7F3}" uniqueName="62" name="Column2" queryTableFieldId="2" dataDxfId="63"/>
    <tableColumn id="63" xr3:uid="{F88BB7DA-7B41-4198-90D7-2BC93F603560}" uniqueName="63" name="Column3" queryTableFieldId="3" dataDxfId="62"/>
    <tableColumn id="64" xr3:uid="{63D674E6-B8BB-425D-A87B-51BFB387A2D5}" uniqueName="64" name="Column4" queryTableFieldId="4" dataDxfId="61"/>
    <tableColumn id="65" xr3:uid="{9F32A614-2C36-4D3E-BA20-C7C01959B898}" uniqueName="65" name="Column5" queryTableFieldId="5" dataDxfId="60"/>
    <tableColumn id="66" xr3:uid="{26822322-8E9D-4278-83F2-47354294DC93}" uniqueName="66" name="Column6" queryTableFieldId="6" dataDxfId="59"/>
    <tableColumn id="67" xr3:uid="{055DA769-A747-494C-8C6A-FF967C1DCD12}" uniqueName="67" name="Column7" queryTableFieldId="7" dataDxfId="58"/>
    <tableColumn id="68" xr3:uid="{0DF5C6CB-1989-43D0-B522-80816FB4A2D5}" uniqueName="68" name="Column8" queryTableFieldId="8" dataDxfId="57"/>
    <tableColumn id="69" xr3:uid="{43495CEB-666E-4991-9F63-BE1E207008E1}" uniqueName="69" name="Column9" queryTableFieldId="9" dataDxfId="56"/>
    <tableColumn id="70" xr3:uid="{3A511A1D-F47C-4FBC-8AC4-017AE285320A}" uniqueName="70" name="Column10" queryTableFieldId="10" dataDxfId="55"/>
    <tableColumn id="71" xr3:uid="{9B15C814-DFA8-43BB-BDC5-27E9D2D5336A}" uniqueName="71" name="Matière" queryTableFieldId="11" dataDxfId="54"/>
    <tableColumn id="72" xr3:uid="{3D9B0CC8-6479-4F84-AECF-CC3464BDC854}" uniqueName="72" name="Column12" queryTableFieldId="12" dataDxfId="53"/>
    <tableColumn id="73" xr3:uid="{6A6BB776-B743-44A1-8163-D0E4A949ADDE}" uniqueName="73" name="Column13" queryTableFieldId="13" dataDxfId="52"/>
    <tableColumn id="74" xr3:uid="{7BE8C9B7-A18C-4DDF-9707-7F11E6C9B282}" uniqueName="74" name="Column14" queryTableFieldId="14" dataDxfId="51"/>
    <tableColumn id="75" xr3:uid="{D9DE9DF6-A6E8-47B6-AB11-AE77A4DFA8E7}" uniqueName="75" name="Column15" queryTableFieldId="15" dataDxfId="50"/>
    <tableColumn id="76" xr3:uid="{D41C43A9-5BA8-47B9-855B-1C5CFC8A5866}" uniqueName="76" name="Column16" queryTableFieldId="16" dataDxfId="49"/>
    <tableColumn id="77" xr3:uid="{ECC1CD7A-A169-4DCD-B417-FD88B131E114}" uniqueName="77" name="Column17" queryTableFieldId="17" dataDxfId="48"/>
    <tableColumn id="78" xr3:uid="{A53B68BA-D130-489C-ADA9-66C6F694BBEE}" uniqueName="78" name="Column18" queryTableFieldId="18" dataDxfId="47"/>
    <tableColumn id="79" xr3:uid="{BB8FB281-F07D-463C-A2D0-8EE1912DDA6F}" uniqueName="79" name="Column19" queryTableFieldId="19" dataDxfId="46"/>
    <tableColumn id="80" xr3:uid="{504E4CA3-E77A-45EE-9AD9-A57E21151C8E}" uniqueName="80" name="Column20" queryTableFieldId="20" dataDxfId="45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Fond" displayName="Fond" ref="A1:T3" tableType="queryTable" totalsRowShown="0" headerRowDxfId="91" dataDxfId="90">
  <autoFilter ref="A1:T3" xr:uid="{00000000-000C-0000-FFFF-FFFF01000000}"/>
  <sortState xmlns:xlrd2="http://schemas.microsoft.com/office/spreadsheetml/2017/richdata2" ref="A2:T9">
    <sortCondition ref="C1:C9"/>
  </sortState>
  <tableColumns count="20">
    <tableColumn id="61" xr3:uid="{D632102C-00B2-4457-8AE5-A1B9A80C99E4}" uniqueName="61" name="Column1" queryTableFieldId="1" dataDxfId="44"/>
    <tableColumn id="62" xr3:uid="{F015DF89-1F2A-40CA-8988-1BCBDAE91D56}" uniqueName="62" name="Column2" queryTableFieldId="2" dataDxfId="43"/>
    <tableColumn id="63" xr3:uid="{EE736184-BB88-4246-BCBD-3FA53B26F744}" uniqueName="63" name="Column3" queryTableFieldId="3" dataDxfId="42"/>
    <tableColumn id="64" xr3:uid="{39104C4F-8832-4802-A3F3-616C78FE9C13}" uniqueName="64" name="Column4" queryTableFieldId="4" dataDxfId="41"/>
    <tableColumn id="65" xr3:uid="{B6DE3EA6-9F89-4273-8F14-FCFC00710C56}" uniqueName="65" name="Column5" queryTableFieldId="5" dataDxfId="40"/>
    <tableColumn id="66" xr3:uid="{6450D1D0-4F57-47BA-B32A-B0F11E46D3EE}" uniqueName="66" name="Column6" queryTableFieldId="6" dataDxfId="39"/>
    <tableColumn id="67" xr3:uid="{3143B3DF-0156-4FC8-9172-19E6EF9E39BD}" uniqueName="67" name="Column7" queryTableFieldId="7" dataDxfId="38"/>
    <tableColumn id="68" xr3:uid="{696A0F67-5C03-47B0-9A5D-F2F65206FD9F}" uniqueName="68" name="Column8" queryTableFieldId="8" dataDxfId="37"/>
    <tableColumn id="69" xr3:uid="{D3A7EBD6-20A3-49AB-AABD-7BD7BFAF2DB5}" uniqueName="69" name="Column9" queryTableFieldId="9" dataDxfId="36"/>
    <tableColumn id="70" xr3:uid="{C33D9AD9-3C2C-48B1-9FA1-7EA84128DAB0}" uniqueName="70" name="Column10" queryTableFieldId="10" dataDxfId="35"/>
    <tableColumn id="71" xr3:uid="{3AEE5B88-F73A-4183-9D18-8A09634E1B58}" uniqueName="71" name="Matière" queryTableFieldId="11" dataDxfId="34"/>
    <tableColumn id="72" xr3:uid="{01755FBA-3241-48D2-A03D-A705DF26B9A0}" uniqueName="72" name="Column12" queryTableFieldId="12" dataDxfId="33"/>
    <tableColumn id="73" xr3:uid="{CCE3B88F-B58F-4228-94C7-C17B54B24725}" uniqueName="73" name="Column13" queryTableFieldId="13" dataDxfId="32"/>
    <tableColumn id="74" xr3:uid="{DBE8E1AC-09D7-4E44-8592-0259A75533BF}" uniqueName="74" name="Column14" queryTableFieldId="14" dataDxfId="31"/>
    <tableColumn id="75" xr3:uid="{4FC4E2BB-085B-450C-BD8D-36B1ED419E37}" uniqueName="75" name="Column15" queryTableFieldId="15" dataDxfId="30"/>
    <tableColumn id="76" xr3:uid="{21810A90-1A1D-4214-A8DA-EF85D5D16606}" uniqueName="76" name="Column16" queryTableFieldId="16" dataDxfId="29"/>
    <tableColumn id="77" xr3:uid="{898407E0-3E6F-4C3E-87CC-4937E2013CA6}" uniqueName="77" name="Column17" queryTableFieldId="17" dataDxfId="28"/>
    <tableColumn id="78" xr3:uid="{CD0A4A70-73FD-4409-B606-8D6B9D6A42D3}" uniqueName="78" name="Column18" queryTableFieldId="18" dataDxfId="27"/>
    <tableColumn id="79" xr3:uid="{DD22D0AE-668C-43EE-935B-E6FB0065244C}" uniqueName="79" name="Column19" queryTableFieldId="19" dataDxfId="26"/>
    <tableColumn id="80" xr3:uid="{5E0C1261-1512-40E2-A39B-17A4C69E6850}" uniqueName="80" name="Column20" queryTableFieldId="20" dataDxfId="25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2000000}" name="Dos_Bois" displayName="Dos_Bois" ref="A1:T4" tableType="queryTable" totalsRowShown="0" headerRowDxfId="89" dataDxfId="88">
  <autoFilter ref="A1:T4" xr:uid="{00000000-000C-0000-FFFF-FFFF02000000}"/>
  <sortState xmlns:xlrd2="http://schemas.microsoft.com/office/spreadsheetml/2017/richdata2" ref="A2:T12">
    <sortCondition ref="C1:C12"/>
  </sortState>
  <tableColumns count="20">
    <tableColumn id="61" xr3:uid="{DDE36404-DBF6-4A12-BA98-28B2409C1244}" uniqueName="61" name="Column1" queryTableFieldId="1" dataDxfId="24"/>
    <tableColumn id="62" xr3:uid="{72E35B24-2C2C-41F8-B547-F5FF73A590A9}" uniqueName="62" name="Column2" queryTableFieldId="2" dataDxfId="23"/>
    <tableColumn id="63" xr3:uid="{05998495-392B-4D56-9459-0DC8E44BD29A}" uniqueName="63" name="Column3" queryTableFieldId="3" dataDxfId="22"/>
    <tableColumn id="64" xr3:uid="{5E70CEEA-18BA-4A43-835F-3FD1F51AD276}" uniqueName="64" name="Column4" queryTableFieldId="4" dataDxfId="21"/>
    <tableColumn id="65" xr3:uid="{7C84CA45-5E81-4129-A2A2-7AE23EC045E5}" uniqueName="65" name="Column5" queryTableFieldId="5" dataDxfId="20"/>
    <tableColumn id="66" xr3:uid="{79D2C869-7E83-42A5-B7E4-33C55CCDBAE5}" uniqueName="66" name="Column6" queryTableFieldId="6" dataDxfId="19"/>
    <tableColumn id="67" xr3:uid="{6359A9B3-8089-4A60-BAD1-08079FA2FAB9}" uniqueName="67" name="Column7" queryTableFieldId="7" dataDxfId="18"/>
    <tableColumn id="68" xr3:uid="{E202FF7D-A408-45A4-A441-112EB2349FC2}" uniqueName="68" name="Column8" queryTableFieldId="8" dataDxfId="17"/>
    <tableColumn id="69" xr3:uid="{FAB32516-A6AD-4DA2-90D7-FB13E232AB57}" uniqueName="69" name="Column9" queryTableFieldId="9" dataDxfId="16"/>
    <tableColumn id="70" xr3:uid="{ED88E84C-2455-426C-B36C-8626C75481F7}" uniqueName="70" name="Column10" queryTableFieldId="10" dataDxfId="15"/>
    <tableColumn id="71" xr3:uid="{DB62F909-C9B3-4F48-B5EA-7FDBD3CA7FD5}" uniqueName="71" name="Matière" queryTableFieldId="11" dataDxfId="14"/>
    <tableColumn id="72" xr3:uid="{C66F0991-381B-4F15-9357-69D42D73C382}" uniqueName="72" name="Column12" queryTableFieldId="12" dataDxfId="13"/>
    <tableColumn id="73" xr3:uid="{D565DD89-1EA0-4467-AEF9-4E6B1B3A664A}" uniqueName="73" name="Column13" queryTableFieldId="13" dataDxfId="12"/>
    <tableColumn id="74" xr3:uid="{68606AE8-3EA9-4F5E-89D4-0ADFDF737C85}" uniqueName="74" name="Column14" queryTableFieldId="14" dataDxfId="11"/>
    <tableColumn id="75" xr3:uid="{E7D0EB0D-B8EC-4603-A4D5-73970AAB0C16}" uniqueName="75" name="Column15" queryTableFieldId="15" dataDxfId="10"/>
    <tableColumn id="76" xr3:uid="{7810C43B-1F43-4B8C-AE57-E2A686324526}" uniqueName="76" name="Column16" queryTableFieldId="16" dataDxfId="9"/>
    <tableColumn id="77" xr3:uid="{47AC637F-6380-4495-A0A6-3DBC04B933D6}" uniqueName="77" name="Column17" queryTableFieldId="17" dataDxfId="8"/>
    <tableColumn id="78" xr3:uid="{06D7A544-44F0-406D-8AF5-FCE7FF4D70DF}" uniqueName="78" name="Column18" queryTableFieldId="18" dataDxfId="7"/>
    <tableColumn id="79" xr3:uid="{40316DAF-DE8C-49C9-A9E1-3D112C16B364}" uniqueName="79" name="Column19" queryTableFieldId="19" dataDxfId="6"/>
    <tableColumn id="80" xr3:uid="{A705B316-7A01-44CA-91DC-8647C5A9AE4B}" uniqueName="80" name="Column20" queryTableFieldId="20" dataDxfId="5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20F2EDAA-5609-4D5D-84C0-54CEA5868695}" name="Meuble" displayName="Meuble" ref="A1:A8" tableType="queryTable" totalsRowShown="0" headerRowDxfId="87">
  <autoFilter ref="A1:A8" xr:uid="{20F2EDAA-5609-4D5D-84C0-54CEA5868695}"/>
  <tableColumns count="1">
    <tableColumn id="2" xr3:uid="{B544ED2B-B899-4AFF-BBB5-6EC6231C190D}" uniqueName="2" name="Column3" queryTableFieldId="1" dataDxfId="86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74BC3D-0620-41D9-936B-0C34AECC25D8}" name="FiltreMeuble" displayName="FiltreMeuble" ref="C4:V13" tableType="queryTable" totalsRowShown="0">
  <autoFilter ref="C4:V13" xr:uid="{4274BC3D-0620-41D9-936B-0C34AECC25D8}"/>
  <sortState xmlns:xlrd2="http://schemas.microsoft.com/office/spreadsheetml/2017/richdata2" ref="C5:V13">
    <sortCondition ref="M4:M15" customList="Coloris Caisse,Coloris 1,Coloris 2"/>
  </sortState>
  <tableColumns count="20">
    <tableColumn id="21" xr3:uid="{202693B0-CF42-42F8-B09C-0621286A2758}" uniqueName="21" name="Column1" queryTableFieldId="1"/>
    <tableColumn id="2" xr3:uid="{C2F444C6-3712-4F74-AE6D-1C6EE20640AE}" uniqueName="2" name="Column2" queryTableFieldId="2"/>
    <tableColumn id="3" xr3:uid="{ABFA7E81-8B60-450E-A271-54E0F385E4D0}" uniqueName="3" name="Column3" queryTableFieldId="3"/>
    <tableColumn id="4" xr3:uid="{B1D0B0F4-0971-4CDB-A17A-CCBCEC85CDD7}" uniqueName="4" name="Column4" queryTableFieldId="4" dataDxfId="4"/>
    <tableColumn id="5" xr3:uid="{5535383A-4C35-4257-9366-185406835C02}" uniqueName="5" name="Column5" queryTableFieldId="5" dataDxfId="3"/>
    <tableColumn id="6" xr3:uid="{4705CAFC-68FC-4A73-B32E-AE49451AF1FF}" uniqueName="6" name="Column6" queryTableFieldId="6" dataDxfId="2"/>
    <tableColumn id="7" xr3:uid="{9AD01306-AA15-44C7-BDC4-E634F8735A23}" uniqueName="7" name="Column7" queryTableFieldId="7" dataDxfId="1"/>
    <tableColumn id="8" xr3:uid="{55682EDB-B6ED-42E8-B1C9-48917544B2F4}" uniqueName="8" name="Column8" queryTableFieldId="8" dataDxfId="0"/>
    <tableColumn id="9" xr3:uid="{6AC3246D-F754-491B-8541-B09C6851DD63}" uniqueName="9" name="Column9" queryTableFieldId="9"/>
    <tableColumn id="10" xr3:uid="{36176C7B-436D-4300-9AD4-E594C357ED40}" uniqueName="10" name="Column10" queryTableFieldId="10"/>
    <tableColumn id="11" xr3:uid="{DEDB2302-66E4-4944-9133-8DE58FDB4EEB}" uniqueName="11" name="Column11" queryTableFieldId="11"/>
    <tableColumn id="12" xr3:uid="{761533E4-56FF-459D-9E60-A0AF4AC76903}" uniqueName="12" name="Column12" queryTableFieldId="12"/>
    <tableColumn id="13" xr3:uid="{0A4E9F41-33AA-43E1-8425-D67C38EE6D7B}" uniqueName="13" name="Column13" queryTableFieldId="13"/>
    <tableColumn id="14" xr3:uid="{BFE40A2B-0311-4C9D-996B-957202F6774D}" uniqueName="14" name="Column14" queryTableFieldId="14"/>
    <tableColumn id="15" xr3:uid="{73657098-775B-4F1A-9DB9-0086CD62B62F}" uniqueName="15" name="Column15" queryTableFieldId="15"/>
    <tableColumn id="16" xr3:uid="{3AECAC38-6A93-47E0-B007-2D177DB60F6C}" uniqueName="16" name="Column16" queryTableFieldId="16"/>
    <tableColumn id="17" xr3:uid="{499867A2-3FA0-4FAB-8AD2-C6B8D33F275C}" uniqueName="17" name="Column17" queryTableFieldId="17"/>
    <tableColumn id="18" xr3:uid="{B6E452E2-AA15-4FD2-A617-C3367C99B750}" uniqueName="18" name="Column18" queryTableFieldId="18"/>
    <tableColumn id="19" xr3:uid="{04565260-7D57-47B6-8A8F-EC524A5517BF}" uniqueName="19" name="Column19" queryTableFieldId="19"/>
    <tableColumn id="20" xr3:uid="{7DCD80F8-3630-4D2C-89A7-3D6C5E6EB740}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FE126A-9ABF-476F-914E-080EA9049EE7}" name="tCritere" displayName="tCritere" ref="C1:C2" totalsRowShown="0" headerRowDxfId="85" headerRowBorderDxfId="84" tableBorderDxfId="83">
  <autoFilter ref="C1:C2" xr:uid="{0DFE126A-9ABF-476F-914E-080EA9049EE7}"/>
  <tableColumns count="1">
    <tableColumn id="1" xr3:uid="{95D7D377-9B8B-495F-8C11-33E3DA370804}" name="Column3"/>
  </tableColumns>
  <tableStyleInfo name="TableStyleQueryPreview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83"/>
  <sheetViews>
    <sheetView workbookViewId="0">
      <selection activeCell="B12" sqref="B12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19.85546875" bestFit="1" customWidth="1"/>
    <col min="6" max="6" width="21.42578125" bestFit="1" customWidth="1"/>
  </cols>
  <sheetData>
    <row r="1" spans="1:26" x14ac:dyDescent="0.25">
      <c r="A1" s="40"/>
      <c r="B1" t="s">
        <v>36</v>
      </c>
      <c r="Z1" s="1"/>
    </row>
    <row r="2" spans="1:26" x14ac:dyDescent="0.25">
      <c r="A2" s="40"/>
      <c r="B2" s="18" t="s">
        <v>98</v>
      </c>
      <c r="C2" s="19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37</v>
      </c>
      <c r="B5" s="2" t="s">
        <v>271</v>
      </c>
      <c r="Z5" s="1"/>
    </row>
    <row r="6" spans="1:26" ht="21" x14ac:dyDescent="0.35">
      <c r="A6" s="13" t="s">
        <v>38</v>
      </c>
      <c r="B6" s="2" t="s">
        <v>272</v>
      </c>
      <c r="Z6" s="1"/>
    </row>
    <row r="7" spans="1:26" ht="21" x14ac:dyDescent="0.35">
      <c r="A7" s="13" t="s">
        <v>54</v>
      </c>
      <c r="B7" s="8" t="s">
        <v>55</v>
      </c>
      <c r="Z7" s="1"/>
    </row>
    <row r="8" spans="1:26" ht="21" x14ac:dyDescent="0.35">
      <c r="A8" s="13"/>
      <c r="E8" s="7" t="s">
        <v>59</v>
      </c>
      <c r="Z8" s="1"/>
    </row>
    <row r="9" spans="1:26" ht="24" x14ac:dyDescent="0.35">
      <c r="A9" s="13" t="s">
        <v>51</v>
      </c>
      <c r="B9" t="s">
        <v>100</v>
      </c>
      <c r="C9" s="16" t="s">
        <v>57</v>
      </c>
      <c r="E9" t="s">
        <v>58</v>
      </c>
      <c r="Y9" s="1"/>
    </row>
    <row r="10" spans="1:26" ht="24" x14ac:dyDescent="0.35">
      <c r="A10" s="13" t="s">
        <v>52</v>
      </c>
      <c r="B10" t="s">
        <v>100</v>
      </c>
      <c r="C10" s="14" t="s">
        <v>61</v>
      </c>
      <c r="E10" t="s">
        <v>99</v>
      </c>
      <c r="Y10" s="1"/>
    </row>
    <row r="11" spans="1:26" ht="24" x14ac:dyDescent="0.35">
      <c r="A11" s="13" t="s">
        <v>53</v>
      </c>
      <c r="C11" s="15" t="s">
        <v>60</v>
      </c>
      <c r="E11" t="s">
        <v>100</v>
      </c>
      <c r="Y11" s="1"/>
    </row>
    <row r="12" spans="1:26" x14ac:dyDescent="0.25">
      <c r="E12" t="s">
        <v>101</v>
      </c>
      <c r="Y12" s="1"/>
    </row>
    <row r="13" spans="1:26" x14ac:dyDescent="0.25">
      <c r="E13" t="s">
        <v>20</v>
      </c>
      <c r="Y13" s="1"/>
    </row>
    <row r="14" spans="1:26" x14ac:dyDescent="0.25">
      <c r="E14" t="s">
        <v>102</v>
      </c>
      <c r="Y14" s="1"/>
    </row>
    <row r="15" spans="1:26" x14ac:dyDescent="0.25">
      <c r="Y15" s="1"/>
    </row>
    <row r="16" spans="1:26" x14ac:dyDescent="0.25">
      <c r="Y16" s="1"/>
    </row>
    <row r="17" spans="26:26" x14ac:dyDescent="0.25">
      <c r="Z17" s="1"/>
    </row>
    <row r="18" spans="26:26" x14ac:dyDescent="0.25">
      <c r="Z18" s="1"/>
    </row>
    <row r="19" spans="26:26" x14ac:dyDescent="0.25">
      <c r="Z19" s="1"/>
    </row>
    <row r="20" spans="26:26" x14ac:dyDescent="0.25">
      <c r="Z20" s="1"/>
    </row>
    <row r="21" spans="26:26" x14ac:dyDescent="0.25">
      <c r="Z21" s="1"/>
    </row>
    <row r="22" spans="26:26" x14ac:dyDescent="0.25">
      <c r="Z22" s="1"/>
    </row>
    <row r="23" spans="26:26" x14ac:dyDescent="0.25">
      <c r="Z23" s="1"/>
    </row>
    <row r="24" spans="26:26" x14ac:dyDescent="0.25">
      <c r="Z24" s="1"/>
    </row>
    <row r="25" spans="26:26" x14ac:dyDescent="0.25">
      <c r="Z25" s="1"/>
    </row>
    <row r="26" spans="26:26" x14ac:dyDescent="0.25">
      <c r="Z26" s="1"/>
    </row>
    <row r="27" spans="26:26" x14ac:dyDescent="0.25">
      <c r="Z27" s="1"/>
    </row>
    <row r="28" spans="26:26" x14ac:dyDescent="0.25">
      <c r="Z28" s="1"/>
    </row>
    <row r="29" spans="26:26" x14ac:dyDescent="0.25">
      <c r="Z29" s="1"/>
    </row>
    <row r="30" spans="26:26" x14ac:dyDescent="0.25">
      <c r="Z30" s="1"/>
    </row>
    <row r="31" spans="26:26" x14ac:dyDescent="0.25">
      <c r="Z31" s="1"/>
    </row>
    <row r="32" spans="26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64"/>
  <sheetViews>
    <sheetView workbookViewId="0">
      <selection activeCell="B8" sqref="B8"/>
    </sheetView>
  </sheetViews>
  <sheetFormatPr baseColWidth="10" defaultRowHeight="15" x14ac:dyDescent="0.25"/>
  <cols>
    <col min="1" max="1" width="22.5703125" bestFit="1" customWidth="1"/>
    <col min="2" max="2" width="17.85546875" bestFit="1" customWidth="1"/>
    <col min="3" max="9" width="11.140625" bestFit="1" customWidth="1"/>
    <col min="10" max="10" width="12.140625" bestFit="1" customWidth="1"/>
    <col min="11" max="11" width="19.85546875" bestFit="1" customWidth="1"/>
    <col min="12" max="15" width="23" bestFit="1" customWidth="1"/>
    <col min="16" max="17" width="18.5703125" bestFit="1" customWidth="1"/>
    <col min="18" max="18" width="12.140625" customWidth="1"/>
    <col min="19" max="19" width="12.140625" bestFit="1" customWidth="1"/>
    <col min="20" max="20" width="63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58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103</v>
      </c>
      <c r="B2" t="s">
        <v>104</v>
      </c>
      <c r="C2" t="s">
        <v>105</v>
      </c>
      <c r="D2" t="s">
        <v>106</v>
      </c>
      <c r="E2" t="s">
        <v>65</v>
      </c>
      <c r="F2" t="s">
        <v>34</v>
      </c>
      <c r="G2" t="s">
        <v>31</v>
      </c>
      <c r="H2" t="s">
        <v>33</v>
      </c>
      <c r="I2" t="s">
        <v>21</v>
      </c>
      <c r="J2" t="s">
        <v>22</v>
      </c>
      <c r="K2" t="s">
        <v>99</v>
      </c>
      <c r="L2" t="s">
        <v>20</v>
      </c>
      <c r="M2" t="s">
        <v>20</v>
      </c>
      <c r="N2" t="s">
        <v>20</v>
      </c>
      <c r="O2" t="s">
        <v>107</v>
      </c>
      <c r="P2" t="s">
        <v>20</v>
      </c>
      <c r="Q2" t="s">
        <v>20</v>
      </c>
      <c r="R2" t="s">
        <v>20</v>
      </c>
      <c r="S2" t="s">
        <v>105</v>
      </c>
      <c r="T2" s="1" t="s">
        <v>108</v>
      </c>
    </row>
    <row r="3" spans="1:20" x14ac:dyDescent="0.25">
      <c r="A3" t="s">
        <v>109</v>
      </c>
      <c r="B3" t="s">
        <v>23</v>
      </c>
      <c r="C3" t="s">
        <v>68</v>
      </c>
      <c r="D3" t="s">
        <v>66</v>
      </c>
      <c r="E3" t="s">
        <v>67</v>
      </c>
      <c r="F3" t="s">
        <v>34</v>
      </c>
      <c r="G3" t="s">
        <v>33</v>
      </c>
      <c r="H3" t="s">
        <v>33</v>
      </c>
      <c r="I3" t="s">
        <v>21</v>
      </c>
      <c r="J3" t="s">
        <v>22</v>
      </c>
      <c r="K3" t="s">
        <v>100</v>
      </c>
      <c r="L3" t="s">
        <v>20</v>
      </c>
      <c r="M3" t="s">
        <v>20</v>
      </c>
      <c r="N3" t="s">
        <v>20</v>
      </c>
      <c r="O3" t="s">
        <v>107</v>
      </c>
      <c r="P3" t="s">
        <v>20</v>
      </c>
      <c r="Q3" t="s">
        <v>20</v>
      </c>
      <c r="R3" t="s">
        <v>20</v>
      </c>
      <c r="S3" t="s">
        <v>68</v>
      </c>
      <c r="T3" s="1" t="s">
        <v>110</v>
      </c>
    </row>
    <row r="4" spans="1:20" x14ac:dyDescent="0.25">
      <c r="A4" t="s">
        <v>111</v>
      </c>
      <c r="B4" t="s">
        <v>23</v>
      </c>
      <c r="C4" t="s">
        <v>112</v>
      </c>
      <c r="D4" t="s">
        <v>66</v>
      </c>
      <c r="E4" t="s">
        <v>67</v>
      </c>
      <c r="F4" t="s">
        <v>34</v>
      </c>
      <c r="G4" t="s">
        <v>33</v>
      </c>
      <c r="H4" t="s">
        <v>33</v>
      </c>
      <c r="I4" t="s">
        <v>21</v>
      </c>
      <c r="J4" t="s">
        <v>22</v>
      </c>
      <c r="K4" t="s">
        <v>100</v>
      </c>
      <c r="L4" t="s">
        <v>20</v>
      </c>
      <c r="M4" t="s">
        <v>20</v>
      </c>
      <c r="N4" t="s">
        <v>20</v>
      </c>
      <c r="O4" t="s">
        <v>107</v>
      </c>
      <c r="P4" t="s">
        <v>20</v>
      </c>
      <c r="Q4" t="s">
        <v>20</v>
      </c>
      <c r="R4" t="s">
        <v>20</v>
      </c>
      <c r="S4" t="s">
        <v>112</v>
      </c>
      <c r="T4" t="s">
        <v>113</v>
      </c>
    </row>
    <row r="5" spans="1:20" x14ac:dyDescent="0.25">
      <c r="A5" t="s">
        <v>114</v>
      </c>
      <c r="B5" t="s">
        <v>23</v>
      </c>
      <c r="C5" t="s">
        <v>115</v>
      </c>
      <c r="D5" t="s">
        <v>66</v>
      </c>
      <c r="E5" t="s">
        <v>67</v>
      </c>
      <c r="F5" t="s">
        <v>34</v>
      </c>
      <c r="G5" t="s">
        <v>33</v>
      </c>
      <c r="H5" t="s">
        <v>33</v>
      </c>
      <c r="I5" t="s">
        <v>21</v>
      </c>
      <c r="J5" t="s">
        <v>22</v>
      </c>
      <c r="K5" t="s">
        <v>100</v>
      </c>
      <c r="L5" t="s">
        <v>20</v>
      </c>
      <c r="M5" t="s">
        <v>20</v>
      </c>
      <c r="N5" t="s">
        <v>20</v>
      </c>
      <c r="O5" t="s">
        <v>107</v>
      </c>
      <c r="P5" t="s">
        <v>20</v>
      </c>
      <c r="Q5" t="s">
        <v>20</v>
      </c>
      <c r="R5" t="s">
        <v>20</v>
      </c>
      <c r="S5" t="s">
        <v>115</v>
      </c>
      <c r="T5" t="s">
        <v>116</v>
      </c>
    </row>
    <row r="6" spans="1:20" x14ac:dyDescent="0.25">
      <c r="A6" t="s">
        <v>117</v>
      </c>
      <c r="B6" t="s">
        <v>23</v>
      </c>
      <c r="C6" t="s">
        <v>118</v>
      </c>
      <c r="D6" t="s">
        <v>66</v>
      </c>
      <c r="E6" t="s">
        <v>67</v>
      </c>
      <c r="F6" t="s">
        <v>34</v>
      </c>
      <c r="G6" t="s">
        <v>33</v>
      </c>
      <c r="H6" t="s">
        <v>33</v>
      </c>
      <c r="I6" t="s">
        <v>21</v>
      </c>
      <c r="J6" t="s">
        <v>22</v>
      </c>
      <c r="K6" t="s">
        <v>100</v>
      </c>
      <c r="L6" t="s">
        <v>20</v>
      </c>
      <c r="M6" t="s">
        <v>20</v>
      </c>
      <c r="N6" t="s">
        <v>20</v>
      </c>
      <c r="O6" t="s">
        <v>107</v>
      </c>
      <c r="P6" t="s">
        <v>20</v>
      </c>
      <c r="Q6" t="s">
        <v>20</v>
      </c>
      <c r="R6" t="s">
        <v>20</v>
      </c>
      <c r="S6" t="s">
        <v>118</v>
      </c>
      <c r="T6" t="s">
        <v>119</v>
      </c>
    </row>
    <row r="7" spans="1:20" x14ac:dyDescent="0.25">
      <c r="A7" t="s">
        <v>120</v>
      </c>
      <c r="B7" t="s">
        <v>23</v>
      </c>
      <c r="C7" t="s">
        <v>121</v>
      </c>
      <c r="D7" t="s">
        <v>122</v>
      </c>
      <c r="E7" t="s">
        <v>123</v>
      </c>
      <c r="F7" t="s">
        <v>71</v>
      </c>
      <c r="G7" t="s">
        <v>33</v>
      </c>
      <c r="H7" t="s">
        <v>33</v>
      </c>
      <c r="I7" t="s">
        <v>21</v>
      </c>
      <c r="J7" t="s">
        <v>22</v>
      </c>
      <c r="K7" t="s">
        <v>100</v>
      </c>
      <c r="L7" t="s">
        <v>124</v>
      </c>
      <c r="M7" t="s">
        <v>20</v>
      </c>
      <c r="N7" t="s">
        <v>124</v>
      </c>
      <c r="O7" t="s">
        <v>124</v>
      </c>
      <c r="P7" t="s">
        <v>20</v>
      </c>
      <c r="Q7" t="s">
        <v>125</v>
      </c>
      <c r="R7" t="s">
        <v>20</v>
      </c>
      <c r="S7" t="s">
        <v>121</v>
      </c>
      <c r="T7" t="s">
        <v>126</v>
      </c>
    </row>
    <row r="8" spans="1:20" x14ac:dyDescent="0.25">
      <c r="A8" t="s">
        <v>127</v>
      </c>
      <c r="B8" t="s">
        <v>24</v>
      </c>
      <c r="C8" t="s">
        <v>112</v>
      </c>
      <c r="D8" t="s">
        <v>66</v>
      </c>
      <c r="E8" t="s">
        <v>67</v>
      </c>
      <c r="F8" t="s">
        <v>34</v>
      </c>
      <c r="G8" t="s">
        <v>33</v>
      </c>
      <c r="H8" t="s">
        <v>33</v>
      </c>
      <c r="I8" t="s">
        <v>21</v>
      </c>
      <c r="J8" t="s">
        <v>22</v>
      </c>
      <c r="K8" t="s">
        <v>100</v>
      </c>
      <c r="L8" t="s">
        <v>20</v>
      </c>
      <c r="M8" t="s">
        <v>20</v>
      </c>
      <c r="N8" t="s">
        <v>20</v>
      </c>
      <c r="O8" t="s">
        <v>107</v>
      </c>
      <c r="P8" t="s">
        <v>20</v>
      </c>
      <c r="Q8" t="s">
        <v>20</v>
      </c>
      <c r="R8" t="s">
        <v>20</v>
      </c>
      <c r="S8" t="s">
        <v>112</v>
      </c>
      <c r="T8" t="s">
        <v>128</v>
      </c>
    </row>
    <row r="9" spans="1:20" x14ac:dyDescent="0.25">
      <c r="A9" t="s">
        <v>129</v>
      </c>
      <c r="B9" t="s">
        <v>24</v>
      </c>
      <c r="C9" t="s">
        <v>115</v>
      </c>
      <c r="D9" t="s">
        <v>66</v>
      </c>
      <c r="E9" t="s">
        <v>67</v>
      </c>
      <c r="F9" t="s">
        <v>34</v>
      </c>
      <c r="G9" t="s">
        <v>33</v>
      </c>
      <c r="H9" t="s">
        <v>33</v>
      </c>
      <c r="I9" t="s">
        <v>21</v>
      </c>
      <c r="J9" t="s">
        <v>22</v>
      </c>
      <c r="K9" t="s">
        <v>100</v>
      </c>
      <c r="L9" t="s">
        <v>20</v>
      </c>
      <c r="M9" t="s">
        <v>20</v>
      </c>
      <c r="N9" t="s">
        <v>20</v>
      </c>
      <c r="O9" t="s">
        <v>107</v>
      </c>
      <c r="P9" t="s">
        <v>20</v>
      </c>
      <c r="Q9" t="s">
        <v>20</v>
      </c>
      <c r="R9" t="s">
        <v>20</v>
      </c>
      <c r="S9" t="s">
        <v>115</v>
      </c>
      <c r="T9" t="s">
        <v>130</v>
      </c>
    </row>
    <row r="10" spans="1:20" x14ac:dyDescent="0.25">
      <c r="A10" t="s">
        <v>131</v>
      </c>
      <c r="B10" t="s">
        <v>24</v>
      </c>
      <c r="C10" t="s">
        <v>121</v>
      </c>
      <c r="D10" t="s">
        <v>122</v>
      </c>
      <c r="E10" t="s">
        <v>123</v>
      </c>
      <c r="F10" t="s">
        <v>71</v>
      </c>
      <c r="G10" t="s">
        <v>33</v>
      </c>
      <c r="H10" t="s">
        <v>33</v>
      </c>
      <c r="I10" t="s">
        <v>21</v>
      </c>
      <c r="J10" t="s">
        <v>22</v>
      </c>
      <c r="K10" t="s">
        <v>100</v>
      </c>
      <c r="L10" t="s">
        <v>124</v>
      </c>
      <c r="M10" t="s">
        <v>20</v>
      </c>
      <c r="N10" t="s">
        <v>124</v>
      </c>
      <c r="O10" t="s">
        <v>124</v>
      </c>
      <c r="P10" t="s">
        <v>20</v>
      </c>
      <c r="Q10" t="s">
        <v>125</v>
      </c>
      <c r="R10" t="s">
        <v>20</v>
      </c>
      <c r="S10" t="s">
        <v>121</v>
      </c>
      <c r="T10" t="s">
        <v>132</v>
      </c>
    </row>
    <row r="11" spans="1:20" x14ac:dyDescent="0.25">
      <c r="A11" t="s">
        <v>133</v>
      </c>
      <c r="B11" t="s">
        <v>24</v>
      </c>
      <c r="C11" t="s">
        <v>118</v>
      </c>
      <c r="D11" t="s">
        <v>66</v>
      </c>
      <c r="E11" t="s">
        <v>67</v>
      </c>
      <c r="F11" t="s">
        <v>34</v>
      </c>
      <c r="G11" t="s">
        <v>33</v>
      </c>
      <c r="H11" t="s">
        <v>33</v>
      </c>
      <c r="I11" t="s">
        <v>21</v>
      </c>
      <c r="J11" t="s">
        <v>22</v>
      </c>
      <c r="K11" t="s">
        <v>100</v>
      </c>
      <c r="L11" t="s">
        <v>20</v>
      </c>
      <c r="M11" t="s">
        <v>20</v>
      </c>
      <c r="N11" t="s">
        <v>20</v>
      </c>
      <c r="O11" t="s">
        <v>107</v>
      </c>
      <c r="P11" t="s">
        <v>20</v>
      </c>
      <c r="Q11" t="s">
        <v>20</v>
      </c>
      <c r="R11" t="s">
        <v>20</v>
      </c>
      <c r="S11" t="s">
        <v>118</v>
      </c>
      <c r="T11" t="s">
        <v>134</v>
      </c>
    </row>
    <row r="12" spans="1:20" x14ac:dyDescent="0.25">
      <c r="A12" t="s">
        <v>135</v>
      </c>
      <c r="B12" t="s">
        <v>24</v>
      </c>
      <c r="C12" t="s">
        <v>68</v>
      </c>
      <c r="D12" t="s">
        <v>66</v>
      </c>
      <c r="E12" t="s">
        <v>67</v>
      </c>
      <c r="F12" t="s">
        <v>34</v>
      </c>
      <c r="G12" t="s">
        <v>33</v>
      </c>
      <c r="H12" t="s">
        <v>33</v>
      </c>
      <c r="I12" t="s">
        <v>21</v>
      </c>
      <c r="J12" t="s">
        <v>22</v>
      </c>
      <c r="K12" t="s">
        <v>100</v>
      </c>
      <c r="L12" t="s">
        <v>20</v>
      </c>
      <c r="M12" t="s">
        <v>20</v>
      </c>
      <c r="N12" t="s">
        <v>20</v>
      </c>
      <c r="O12" t="s">
        <v>107</v>
      </c>
      <c r="P12" t="s">
        <v>20</v>
      </c>
      <c r="Q12" t="s">
        <v>20</v>
      </c>
      <c r="R12" t="s">
        <v>20</v>
      </c>
      <c r="S12" t="s">
        <v>68</v>
      </c>
      <c r="T12" t="s">
        <v>136</v>
      </c>
    </row>
    <row r="13" spans="1:20" x14ac:dyDescent="0.25">
      <c r="A13" t="s">
        <v>137</v>
      </c>
      <c r="B13" t="s">
        <v>70</v>
      </c>
      <c r="C13" t="s">
        <v>64</v>
      </c>
      <c r="D13" t="s">
        <v>138</v>
      </c>
      <c r="E13" t="s">
        <v>139</v>
      </c>
      <c r="F13" t="s">
        <v>140</v>
      </c>
      <c r="G13" t="s">
        <v>31</v>
      </c>
      <c r="H13" t="s">
        <v>33</v>
      </c>
      <c r="I13" t="s">
        <v>21</v>
      </c>
      <c r="J13" t="s">
        <v>22</v>
      </c>
      <c r="K13" t="s">
        <v>101</v>
      </c>
      <c r="L13" t="s">
        <v>124</v>
      </c>
      <c r="M13" t="s">
        <v>124</v>
      </c>
      <c r="N13" t="s">
        <v>124</v>
      </c>
      <c r="O13" t="s">
        <v>124</v>
      </c>
      <c r="P13" t="s">
        <v>20</v>
      </c>
      <c r="Q13" t="s">
        <v>125</v>
      </c>
      <c r="R13" t="s">
        <v>20</v>
      </c>
      <c r="S13" t="s">
        <v>64</v>
      </c>
      <c r="T13" t="s">
        <v>141</v>
      </c>
    </row>
    <row r="14" spans="1:20" x14ac:dyDescent="0.25">
      <c r="A14" t="s">
        <v>142</v>
      </c>
      <c r="B14" t="s">
        <v>25</v>
      </c>
      <c r="C14" t="s">
        <v>115</v>
      </c>
      <c r="D14" t="s">
        <v>29</v>
      </c>
      <c r="E14" t="s">
        <v>73</v>
      </c>
      <c r="F14" t="s">
        <v>34</v>
      </c>
      <c r="G14" t="s">
        <v>33</v>
      </c>
      <c r="H14" t="s">
        <v>33</v>
      </c>
      <c r="I14" t="s">
        <v>21</v>
      </c>
      <c r="J14" t="s">
        <v>22</v>
      </c>
      <c r="K14" t="s">
        <v>100</v>
      </c>
      <c r="L14" t="s">
        <v>20</v>
      </c>
      <c r="M14" t="s">
        <v>20</v>
      </c>
      <c r="N14" t="s">
        <v>20</v>
      </c>
      <c r="O14" t="s">
        <v>107</v>
      </c>
      <c r="P14" t="s">
        <v>20</v>
      </c>
      <c r="Q14" t="s">
        <v>20</v>
      </c>
      <c r="R14" t="s">
        <v>20</v>
      </c>
      <c r="S14" t="s">
        <v>115</v>
      </c>
      <c r="T14" t="s">
        <v>143</v>
      </c>
    </row>
    <row r="15" spans="1:20" x14ac:dyDescent="0.25">
      <c r="A15" t="s">
        <v>144</v>
      </c>
      <c r="B15" t="s">
        <v>25</v>
      </c>
      <c r="C15" t="s">
        <v>112</v>
      </c>
      <c r="D15" t="s">
        <v>145</v>
      </c>
      <c r="E15" t="s">
        <v>35</v>
      </c>
      <c r="F15" t="s">
        <v>34</v>
      </c>
      <c r="G15" t="s">
        <v>33</v>
      </c>
      <c r="H15" t="s">
        <v>33</v>
      </c>
      <c r="I15" t="s">
        <v>21</v>
      </c>
      <c r="J15" t="s">
        <v>22</v>
      </c>
      <c r="K15" t="s">
        <v>100</v>
      </c>
      <c r="L15" t="s">
        <v>20</v>
      </c>
      <c r="M15" t="s">
        <v>20</v>
      </c>
      <c r="N15" t="s">
        <v>20</v>
      </c>
      <c r="O15" t="s">
        <v>107</v>
      </c>
      <c r="P15" t="s">
        <v>20</v>
      </c>
      <c r="Q15" t="s">
        <v>20</v>
      </c>
      <c r="R15" t="s">
        <v>20</v>
      </c>
      <c r="S15" t="s">
        <v>112</v>
      </c>
      <c r="T15" t="s">
        <v>146</v>
      </c>
    </row>
    <row r="16" spans="1:20" x14ac:dyDescent="0.25">
      <c r="A16" t="s">
        <v>147</v>
      </c>
      <c r="B16" t="s">
        <v>25</v>
      </c>
      <c r="C16" t="s">
        <v>121</v>
      </c>
      <c r="D16" t="s">
        <v>148</v>
      </c>
      <c r="E16" t="s">
        <v>123</v>
      </c>
      <c r="F16" t="s">
        <v>71</v>
      </c>
      <c r="G16" t="s">
        <v>33</v>
      </c>
      <c r="H16" t="s">
        <v>33</v>
      </c>
      <c r="I16" t="s">
        <v>21</v>
      </c>
      <c r="J16" t="s">
        <v>22</v>
      </c>
      <c r="K16" t="s">
        <v>100</v>
      </c>
      <c r="L16" t="s">
        <v>124</v>
      </c>
      <c r="M16" t="s">
        <v>20</v>
      </c>
      <c r="N16" t="s">
        <v>124</v>
      </c>
      <c r="O16" t="s">
        <v>124</v>
      </c>
      <c r="P16" t="s">
        <v>125</v>
      </c>
      <c r="Q16" t="s">
        <v>20</v>
      </c>
      <c r="R16" t="s">
        <v>20</v>
      </c>
      <c r="S16" t="s">
        <v>121</v>
      </c>
      <c r="T16" t="s">
        <v>149</v>
      </c>
    </row>
    <row r="17" spans="1:20" x14ac:dyDescent="0.25">
      <c r="A17" t="s">
        <v>150</v>
      </c>
      <c r="B17" t="s">
        <v>25</v>
      </c>
      <c r="C17" t="s">
        <v>118</v>
      </c>
      <c r="D17" t="s">
        <v>29</v>
      </c>
      <c r="E17" t="s">
        <v>35</v>
      </c>
      <c r="F17" t="s">
        <v>34</v>
      </c>
      <c r="G17" t="s">
        <v>33</v>
      </c>
      <c r="H17" t="s">
        <v>33</v>
      </c>
      <c r="I17" t="s">
        <v>21</v>
      </c>
      <c r="J17" t="s">
        <v>22</v>
      </c>
      <c r="K17" t="s">
        <v>100</v>
      </c>
      <c r="L17" t="s">
        <v>20</v>
      </c>
      <c r="M17" t="s">
        <v>20</v>
      </c>
      <c r="N17" t="s">
        <v>20</v>
      </c>
      <c r="O17" t="s">
        <v>107</v>
      </c>
      <c r="P17" t="s">
        <v>20</v>
      </c>
      <c r="Q17" t="s">
        <v>20</v>
      </c>
      <c r="R17" t="s">
        <v>20</v>
      </c>
      <c r="S17" t="s">
        <v>118</v>
      </c>
      <c r="T17" t="s">
        <v>151</v>
      </c>
    </row>
    <row r="18" spans="1:20" x14ac:dyDescent="0.25">
      <c r="A18" t="s">
        <v>150</v>
      </c>
      <c r="B18" t="s">
        <v>25</v>
      </c>
      <c r="C18" t="s">
        <v>68</v>
      </c>
      <c r="D18" t="s">
        <v>29</v>
      </c>
      <c r="E18" t="s">
        <v>35</v>
      </c>
      <c r="F18" t="s">
        <v>34</v>
      </c>
      <c r="G18" t="s">
        <v>33</v>
      </c>
      <c r="H18" t="s">
        <v>33</v>
      </c>
      <c r="I18" t="s">
        <v>21</v>
      </c>
      <c r="J18" t="s">
        <v>22</v>
      </c>
      <c r="K18" t="s">
        <v>100</v>
      </c>
      <c r="L18" t="s">
        <v>20</v>
      </c>
      <c r="M18" t="s">
        <v>20</v>
      </c>
      <c r="N18" t="s">
        <v>20</v>
      </c>
      <c r="O18" t="s">
        <v>107</v>
      </c>
      <c r="P18" t="s">
        <v>20</v>
      </c>
      <c r="Q18" t="s">
        <v>20</v>
      </c>
      <c r="R18" t="s">
        <v>20</v>
      </c>
      <c r="S18" t="s">
        <v>68</v>
      </c>
      <c r="T18" t="s">
        <v>152</v>
      </c>
    </row>
    <row r="19" spans="1:20" x14ac:dyDescent="0.25">
      <c r="A19" t="s">
        <v>153</v>
      </c>
      <c r="B19" t="s">
        <v>26</v>
      </c>
      <c r="C19" t="s">
        <v>105</v>
      </c>
      <c r="D19" t="s">
        <v>106</v>
      </c>
      <c r="E19" t="s">
        <v>72</v>
      </c>
      <c r="F19" t="s">
        <v>34</v>
      </c>
      <c r="G19" t="s">
        <v>33</v>
      </c>
      <c r="H19" t="s">
        <v>33</v>
      </c>
      <c r="I19" t="s">
        <v>21</v>
      </c>
      <c r="J19" t="s">
        <v>22</v>
      </c>
      <c r="K19" t="s">
        <v>100</v>
      </c>
      <c r="L19" t="s">
        <v>20</v>
      </c>
      <c r="M19" t="s">
        <v>20</v>
      </c>
      <c r="N19" t="s">
        <v>20</v>
      </c>
      <c r="O19" t="s">
        <v>107</v>
      </c>
      <c r="P19" t="s">
        <v>20</v>
      </c>
      <c r="Q19" t="s">
        <v>20</v>
      </c>
      <c r="R19" t="s">
        <v>20</v>
      </c>
      <c r="S19" t="s">
        <v>105</v>
      </c>
      <c r="T19" t="s">
        <v>154</v>
      </c>
    </row>
    <row r="20" spans="1:20" x14ac:dyDescent="0.25">
      <c r="A20" t="s">
        <v>155</v>
      </c>
      <c r="B20" t="s">
        <v>26</v>
      </c>
      <c r="C20" t="s">
        <v>121</v>
      </c>
      <c r="D20" t="s">
        <v>148</v>
      </c>
      <c r="E20" t="s">
        <v>123</v>
      </c>
      <c r="F20" t="s">
        <v>71</v>
      </c>
      <c r="G20" t="s">
        <v>33</v>
      </c>
      <c r="H20" t="s">
        <v>33</v>
      </c>
      <c r="I20" t="s">
        <v>21</v>
      </c>
      <c r="J20" t="s">
        <v>22</v>
      </c>
      <c r="K20" t="s">
        <v>100</v>
      </c>
      <c r="L20" t="s">
        <v>124</v>
      </c>
      <c r="M20" t="s">
        <v>20</v>
      </c>
      <c r="N20" t="s">
        <v>124</v>
      </c>
      <c r="O20" t="s">
        <v>124</v>
      </c>
      <c r="P20" t="s">
        <v>20</v>
      </c>
      <c r="Q20" t="s">
        <v>125</v>
      </c>
      <c r="R20" t="s">
        <v>20</v>
      </c>
      <c r="S20" t="s">
        <v>121</v>
      </c>
      <c r="T20" t="s">
        <v>156</v>
      </c>
    </row>
    <row r="21" spans="1:20" x14ac:dyDescent="0.25">
      <c r="A21" t="s">
        <v>78</v>
      </c>
      <c r="B21" t="s">
        <v>74</v>
      </c>
      <c r="C21" t="s">
        <v>68</v>
      </c>
      <c r="D21" t="s">
        <v>75</v>
      </c>
      <c r="E21" t="s">
        <v>77</v>
      </c>
      <c r="F21" t="s">
        <v>30</v>
      </c>
      <c r="G21" t="s">
        <v>31</v>
      </c>
      <c r="H21" t="s">
        <v>32</v>
      </c>
      <c r="I21" t="s">
        <v>20</v>
      </c>
      <c r="J21" t="s">
        <v>20</v>
      </c>
      <c r="K21" t="s">
        <v>20</v>
      </c>
      <c r="L21" t="s">
        <v>20</v>
      </c>
      <c r="M21" t="s">
        <v>20</v>
      </c>
      <c r="N21" t="s">
        <v>20</v>
      </c>
      <c r="O21" t="s">
        <v>20</v>
      </c>
      <c r="P21" t="s">
        <v>20</v>
      </c>
      <c r="Q21" t="s">
        <v>20</v>
      </c>
      <c r="R21" t="s">
        <v>20</v>
      </c>
      <c r="S21" t="s">
        <v>68</v>
      </c>
      <c r="T21" t="s">
        <v>157</v>
      </c>
    </row>
    <row r="22" spans="1:20" x14ac:dyDescent="0.25">
      <c r="A22" t="s">
        <v>158</v>
      </c>
      <c r="B22" t="s">
        <v>74</v>
      </c>
      <c r="C22" t="s">
        <v>112</v>
      </c>
      <c r="D22" t="s">
        <v>159</v>
      </c>
      <c r="E22" t="s">
        <v>76</v>
      </c>
      <c r="F22" t="s">
        <v>30</v>
      </c>
      <c r="G22" t="s">
        <v>31</v>
      </c>
      <c r="H22" t="s">
        <v>33</v>
      </c>
      <c r="I22" t="s">
        <v>21</v>
      </c>
      <c r="J22" t="s">
        <v>22</v>
      </c>
      <c r="K22" t="s">
        <v>100</v>
      </c>
      <c r="L22" t="s">
        <v>20</v>
      </c>
      <c r="M22" t="s">
        <v>20</v>
      </c>
      <c r="N22" t="s">
        <v>20</v>
      </c>
      <c r="O22" t="s">
        <v>107</v>
      </c>
      <c r="P22" t="s">
        <v>20</v>
      </c>
      <c r="Q22" t="s">
        <v>20</v>
      </c>
      <c r="R22" t="s">
        <v>20</v>
      </c>
      <c r="S22" t="s">
        <v>112</v>
      </c>
      <c r="T22" t="s">
        <v>160</v>
      </c>
    </row>
    <row r="23" spans="1:20" x14ac:dyDescent="0.25">
      <c r="A23" t="s">
        <v>79</v>
      </c>
      <c r="B23" t="s">
        <v>74</v>
      </c>
      <c r="C23" t="s">
        <v>68</v>
      </c>
      <c r="D23" t="s">
        <v>75</v>
      </c>
      <c r="E23" t="s">
        <v>76</v>
      </c>
      <c r="F23" t="s">
        <v>30</v>
      </c>
      <c r="G23" t="s">
        <v>31</v>
      </c>
      <c r="H23" t="s">
        <v>33</v>
      </c>
      <c r="I23" t="s">
        <v>20</v>
      </c>
      <c r="J23" t="s">
        <v>20</v>
      </c>
      <c r="K23" t="s">
        <v>20</v>
      </c>
      <c r="L23" t="s">
        <v>20</v>
      </c>
      <c r="M23" t="s">
        <v>20</v>
      </c>
      <c r="N23" t="s">
        <v>20</v>
      </c>
      <c r="O23" t="s">
        <v>20</v>
      </c>
      <c r="P23" t="s">
        <v>20</v>
      </c>
      <c r="Q23" t="s">
        <v>20</v>
      </c>
      <c r="R23" t="s">
        <v>20</v>
      </c>
      <c r="S23" t="s">
        <v>68</v>
      </c>
      <c r="T23" t="s">
        <v>157</v>
      </c>
    </row>
    <row r="24" spans="1:20" x14ac:dyDescent="0.25">
      <c r="A24" t="s">
        <v>161</v>
      </c>
      <c r="B24" t="s">
        <v>41</v>
      </c>
      <c r="C24" t="s">
        <v>121</v>
      </c>
      <c r="D24" t="s">
        <v>162</v>
      </c>
      <c r="E24" t="s">
        <v>163</v>
      </c>
      <c r="F24" t="s">
        <v>42</v>
      </c>
      <c r="G24" t="s">
        <v>33</v>
      </c>
      <c r="H24" t="s">
        <v>33</v>
      </c>
      <c r="I24" t="s">
        <v>21</v>
      </c>
      <c r="J24" t="s">
        <v>22</v>
      </c>
      <c r="K24" t="s">
        <v>102</v>
      </c>
      <c r="L24" t="s">
        <v>20</v>
      </c>
      <c r="M24" t="s">
        <v>20</v>
      </c>
      <c r="N24" t="s">
        <v>20</v>
      </c>
      <c r="O24" t="s">
        <v>20</v>
      </c>
      <c r="P24" t="s">
        <v>20</v>
      </c>
      <c r="Q24" t="s">
        <v>20</v>
      </c>
      <c r="R24" t="s">
        <v>20</v>
      </c>
      <c r="S24" t="s">
        <v>121</v>
      </c>
      <c r="T24" t="s">
        <v>164</v>
      </c>
    </row>
    <row r="25" spans="1:20" x14ac:dyDescent="0.25">
      <c r="A25" t="s">
        <v>165</v>
      </c>
      <c r="B25" t="s">
        <v>41</v>
      </c>
      <c r="C25" t="s">
        <v>112</v>
      </c>
      <c r="D25" t="s">
        <v>80</v>
      </c>
      <c r="E25" t="s">
        <v>166</v>
      </c>
      <c r="F25" t="s">
        <v>42</v>
      </c>
      <c r="G25" t="s">
        <v>33</v>
      </c>
      <c r="H25" t="s">
        <v>33</v>
      </c>
      <c r="I25" t="s">
        <v>21</v>
      </c>
      <c r="J25" t="s">
        <v>22</v>
      </c>
      <c r="K25" t="s">
        <v>102</v>
      </c>
      <c r="L25" t="s">
        <v>20</v>
      </c>
      <c r="M25" t="s">
        <v>20</v>
      </c>
      <c r="N25" t="s">
        <v>20</v>
      </c>
      <c r="O25" t="s">
        <v>20</v>
      </c>
      <c r="P25" t="s">
        <v>20</v>
      </c>
      <c r="Q25" t="s">
        <v>20</v>
      </c>
      <c r="R25" t="s">
        <v>20</v>
      </c>
      <c r="S25" t="s">
        <v>112</v>
      </c>
      <c r="T25" t="s">
        <v>167</v>
      </c>
    </row>
    <row r="26" spans="1:20" x14ac:dyDescent="0.25">
      <c r="A26" t="s">
        <v>168</v>
      </c>
      <c r="B26" t="s">
        <v>41</v>
      </c>
      <c r="C26" t="s">
        <v>118</v>
      </c>
      <c r="D26" t="s">
        <v>169</v>
      </c>
      <c r="E26" t="s">
        <v>81</v>
      </c>
      <c r="F26" t="s">
        <v>42</v>
      </c>
      <c r="G26" t="s">
        <v>33</v>
      </c>
      <c r="H26" t="s">
        <v>33</v>
      </c>
      <c r="I26" t="s">
        <v>21</v>
      </c>
      <c r="J26" t="s">
        <v>22</v>
      </c>
      <c r="K26" t="s">
        <v>102</v>
      </c>
      <c r="L26" t="s">
        <v>20</v>
      </c>
      <c r="M26" t="s">
        <v>20</v>
      </c>
      <c r="N26" t="s">
        <v>20</v>
      </c>
      <c r="O26" t="s">
        <v>20</v>
      </c>
      <c r="P26" t="s">
        <v>20</v>
      </c>
      <c r="Q26" t="s">
        <v>20</v>
      </c>
      <c r="R26" t="s">
        <v>20</v>
      </c>
      <c r="S26" t="s">
        <v>118</v>
      </c>
      <c r="T26" t="s">
        <v>170</v>
      </c>
    </row>
    <row r="27" spans="1:20" x14ac:dyDescent="0.25">
      <c r="A27" t="s">
        <v>171</v>
      </c>
      <c r="B27" t="s">
        <v>41</v>
      </c>
      <c r="C27" t="s">
        <v>68</v>
      </c>
      <c r="D27" t="s">
        <v>80</v>
      </c>
      <c r="E27" t="s">
        <v>81</v>
      </c>
      <c r="F27" t="s">
        <v>42</v>
      </c>
      <c r="G27" t="s">
        <v>33</v>
      </c>
      <c r="H27" t="s">
        <v>33</v>
      </c>
      <c r="I27" t="s">
        <v>21</v>
      </c>
      <c r="J27" t="s">
        <v>22</v>
      </c>
      <c r="K27" t="s">
        <v>102</v>
      </c>
      <c r="L27" t="s">
        <v>20</v>
      </c>
      <c r="M27" t="s">
        <v>20</v>
      </c>
      <c r="N27" t="s">
        <v>20</v>
      </c>
      <c r="O27" t="s">
        <v>20</v>
      </c>
      <c r="P27" t="s">
        <v>20</v>
      </c>
      <c r="Q27" t="s">
        <v>20</v>
      </c>
      <c r="R27" t="s">
        <v>20</v>
      </c>
      <c r="S27" t="s">
        <v>68</v>
      </c>
      <c r="T27" t="s">
        <v>172</v>
      </c>
    </row>
    <row r="28" spans="1:20" x14ac:dyDescent="0.25">
      <c r="A28" t="s">
        <v>173</v>
      </c>
      <c r="B28" t="s">
        <v>27</v>
      </c>
      <c r="C28" t="s">
        <v>118</v>
      </c>
      <c r="D28" t="s">
        <v>44</v>
      </c>
      <c r="E28" t="s">
        <v>65</v>
      </c>
      <c r="F28" t="s">
        <v>34</v>
      </c>
      <c r="G28" t="s">
        <v>33</v>
      </c>
      <c r="H28" t="s">
        <v>33</v>
      </c>
      <c r="I28" t="s">
        <v>21</v>
      </c>
      <c r="J28" t="s">
        <v>22</v>
      </c>
      <c r="K28" t="s">
        <v>100</v>
      </c>
      <c r="L28" t="s">
        <v>107</v>
      </c>
      <c r="M28" t="s">
        <v>107</v>
      </c>
      <c r="N28" t="s">
        <v>107</v>
      </c>
      <c r="O28" t="s">
        <v>107</v>
      </c>
      <c r="P28" t="s">
        <v>20</v>
      </c>
      <c r="Q28" t="s">
        <v>20</v>
      </c>
      <c r="R28" t="s">
        <v>20</v>
      </c>
      <c r="S28" t="s">
        <v>118</v>
      </c>
      <c r="T28" t="s">
        <v>174</v>
      </c>
    </row>
    <row r="29" spans="1:20" x14ac:dyDescent="0.25">
      <c r="A29" t="s">
        <v>175</v>
      </c>
      <c r="B29" t="s">
        <v>27</v>
      </c>
      <c r="C29" t="s">
        <v>112</v>
      </c>
      <c r="D29" t="s">
        <v>176</v>
      </c>
      <c r="E29" t="s">
        <v>84</v>
      </c>
      <c r="F29" t="s">
        <v>34</v>
      </c>
      <c r="G29" t="s">
        <v>33</v>
      </c>
      <c r="H29" t="s">
        <v>33</v>
      </c>
      <c r="I29" t="s">
        <v>21</v>
      </c>
      <c r="J29" t="s">
        <v>22</v>
      </c>
      <c r="K29" t="s">
        <v>100</v>
      </c>
      <c r="L29" t="s">
        <v>107</v>
      </c>
      <c r="M29" t="s">
        <v>107</v>
      </c>
      <c r="N29" t="s">
        <v>107</v>
      </c>
      <c r="O29" t="s">
        <v>107</v>
      </c>
      <c r="P29" t="s">
        <v>20</v>
      </c>
      <c r="Q29" t="s">
        <v>20</v>
      </c>
      <c r="R29" t="s">
        <v>20</v>
      </c>
      <c r="S29" t="s">
        <v>112</v>
      </c>
      <c r="T29" t="s">
        <v>177</v>
      </c>
    </row>
    <row r="30" spans="1:20" x14ac:dyDescent="0.25">
      <c r="A30" t="s">
        <v>178</v>
      </c>
      <c r="B30" t="s">
        <v>27</v>
      </c>
      <c r="C30" t="s">
        <v>68</v>
      </c>
      <c r="D30" t="s">
        <v>89</v>
      </c>
      <c r="E30" t="s">
        <v>83</v>
      </c>
      <c r="F30" t="s">
        <v>34</v>
      </c>
      <c r="G30" t="s">
        <v>33</v>
      </c>
      <c r="H30" t="s">
        <v>33</v>
      </c>
      <c r="I30" t="s">
        <v>21</v>
      </c>
      <c r="J30" t="s">
        <v>22</v>
      </c>
      <c r="K30" t="s">
        <v>100</v>
      </c>
      <c r="L30" t="s">
        <v>107</v>
      </c>
      <c r="M30" t="s">
        <v>107</v>
      </c>
      <c r="N30" t="s">
        <v>107</v>
      </c>
      <c r="O30" t="s">
        <v>107</v>
      </c>
      <c r="P30" t="s">
        <v>20</v>
      </c>
      <c r="Q30" t="s">
        <v>20</v>
      </c>
      <c r="R30" t="s">
        <v>20</v>
      </c>
      <c r="S30" t="s">
        <v>68</v>
      </c>
      <c r="T30" t="s">
        <v>179</v>
      </c>
    </row>
    <row r="31" spans="1:20" x14ac:dyDescent="0.25">
      <c r="A31" t="s">
        <v>180</v>
      </c>
      <c r="B31" t="s">
        <v>27</v>
      </c>
      <c r="C31" t="s">
        <v>68</v>
      </c>
      <c r="D31" t="s">
        <v>89</v>
      </c>
      <c r="E31" t="s">
        <v>83</v>
      </c>
      <c r="F31" t="s">
        <v>34</v>
      </c>
      <c r="G31" t="s">
        <v>33</v>
      </c>
      <c r="H31" t="s">
        <v>33</v>
      </c>
      <c r="I31" t="s">
        <v>21</v>
      </c>
      <c r="J31" t="s">
        <v>22</v>
      </c>
      <c r="K31" t="s">
        <v>100</v>
      </c>
      <c r="L31" t="s">
        <v>107</v>
      </c>
      <c r="M31" t="s">
        <v>107</v>
      </c>
      <c r="N31" t="s">
        <v>107</v>
      </c>
      <c r="O31" t="s">
        <v>107</v>
      </c>
      <c r="P31" t="s">
        <v>20</v>
      </c>
      <c r="Q31" t="s">
        <v>20</v>
      </c>
      <c r="R31" t="s">
        <v>20</v>
      </c>
      <c r="S31" t="s">
        <v>68</v>
      </c>
      <c r="T31" t="s">
        <v>179</v>
      </c>
    </row>
    <row r="32" spans="1:20" x14ac:dyDescent="0.25">
      <c r="A32" t="s">
        <v>181</v>
      </c>
      <c r="B32" t="s">
        <v>27</v>
      </c>
      <c r="C32" t="s">
        <v>68</v>
      </c>
      <c r="D32" t="s">
        <v>89</v>
      </c>
      <c r="E32" t="s">
        <v>84</v>
      </c>
      <c r="F32" t="s">
        <v>34</v>
      </c>
      <c r="G32" t="s">
        <v>33</v>
      </c>
      <c r="H32" t="s">
        <v>33</v>
      </c>
      <c r="I32" t="s">
        <v>21</v>
      </c>
      <c r="J32" t="s">
        <v>22</v>
      </c>
      <c r="K32" t="s">
        <v>100</v>
      </c>
      <c r="L32" t="s">
        <v>107</v>
      </c>
      <c r="M32" t="s">
        <v>107</v>
      </c>
      <c r="N32" t="s">
        <v>107</v>
      </c>
      <c r="O32" t="s">
        <v>107</v>
      </c>
      <c r="P32" t="s">
        <v>20</v>
      </c>
      <c r="Q32" t="s">
        <v>20</v>
      </c>
      <c r="R32" t="s">
        <v>20</v>
      </c>
      <c r="S32" t="s">
        <v>68</v>
      </c>
      <c r="T32" t="s">
        <v>179</v>
      </c>
    </row>
    <row r="33" spans="1:20" x14ac:dyDescent="0.25">
      <c r="A33" t="s">
        <v>182</v>
      </c>
      <c r="B33" t="s">
        <v>183</v>
      </c>
      <c r="C33" t="s">
        <v>118</v>
      </c>
      <c r="D33" t="s">
        <v>89</v>
      </c>
      <c r="E33" t="s">
        <v>184</v>
      </c>
      <c r="F33" t="s">
        <v>34</v>
      </c>
      <c r="G33" t="s">
        <v>33</v>
      </c>
      <c r="H33" t="s">
        <v>33</v>
      </c>
      <c r="I33" t="s">
        <v>21</v>
      </c>
      <c r="J33" t="s">
        <v>22</v>
      </c>
      <c r="K33" t="s">
        <v>100</v>
      </c>
      <c r="L33" t="s">
        <v>107</v>
      </c>
      <c r="M33" t="s">
        <v>107</v>
      </c>
      <c r="N33" t="s">
        <v>107</v>
      </c>
      <c r="O33" t="s">
        <v>107</v>
      </c>
      <c r="P33" t="s">
        <v>20</v>
      </c>
      <c r="Q33" t="s">
        <v>20</v>
      </c>
      <c r="R33" t="s">
        <v>20</v>
      </c>
      <c r="S33" t="s">
        <v>118</v>
      </c>
      <c r="T33" t="s">
        <v>185</v>
      </c>
    </row>
    <row r="34" spans="1:20" x14ac:dyDescent="0.25">
      <c r="A34" t="s">
        <v>186</v>
      </c>
      <c r="B34" t="s">
        <v>187</v>
      </c>
      <c r="C34" t="s">
        <v>118</v>
      </c>
      <c r="D34" t="s">
        <v>66</v>
      </c>
      <c r="E34" t="s">
        <v>188</v>
      </c>
      <c r="F34" t="s">
        <v>34</v>
      </c>
      <c r="G34" t="s">
        <v>31</v>
      </c>
      <c r="H34" t="s">
        <v>33</v>
      </c>
      <c r="I34" t="s">
        <v>21</v>
      </c>
      <c r="J34" t="s">
        <v>22</v>
      </c>
      <c r="K34" t="s">
        <v>100</v>
      </c>
      <c r="L34" t="s">
        <v>107</v>
      </c>
      <c r="M34" t="s">
        <v>107</v>
      </c>
      <c r="N34" t="s">
        <v>107</v>
      </c>
      <c r="O34" t="s">
        <v>107</v>
      </c>
      <c r="P34" t="s">
        <v>20</v>
      </c>
      <c r="Q34" t="s">
        <v>20</v>
      </c>
      <c r="R34" t="s">
        <v>20</v>
      </c>
      <c r="S34" t="s">
        <v>118</v>
      </c>
      <c r="T34" t="s">
        <v>189</v>
      </c>
    </row>
    <row r="35" spans="1:20" x14ac:dyDescent="0.25">
      <c r="A35" t="s">
        <v>190</v>
      </c>
      <c r="B35" t="s">
        <v>187</v>
      </c>
      <c r="C35" t="s">
        <v>118</v>
      </c>
      <c r="D35" t="s">
        <v>66</v>
      </c>
      <c r="E35" t="s">
        <v>191</v>
      </c>
      <c r="F35" t="s">
        <v>34</v>
      </c>
      <c r="G35" t="s">
        <v>31</v>
      </c>
      <c r="H35" t="s">
        <v>33</v>
      </c>
      <c r="I35" t="s">
        <v>20</v>
      </c>
      <c r="J35" t="s">
        <v>20</v>
      </c>
      <c r="K35" t="s">
        <v>20</v>
      </c>
      <c r="L35" t="s">
        <v>20</v>
      </c>
      <c r="M35" t="s">
        <v>20</v>
      </c>
      <c r="N35" t="s">
        <v>20</v>
      </c>
      <c r="O35" t="s">
        <v>20</v>
      </c>
      <c r="P35" t="s">
        <v>20</v>
      </c>
      <c r="Q35" t="s">
        <v>20</v>
      </c>
      <c r="R35" t="s">
        <v>20</v>
      </c>
      <c r="S35" t="s">
        <v>118</v>
      </c>
      <c r="T35" t="s">
        <v>189</v>
      </c>
    </row>
    <row r="36" spans="1:20" x14ac:dyDescent="0.25">
      <c r="A36" t="s">
        <v>85</v>
      </c>
      <c r="B36" t="s">
        <v>28</v>
      </c>
      <c r="C36" t="s">
        <v>68</v>
      </c>
      <c r="D36" t="s">
        <v>86</v>
      </c>
      <c r="E36" t="s">
        <v>75</v>
      </c>
      <c r="F36" t="s">
        <v>30</v>
      </c>
      <c r="G36" t="s">
        <v>31</v>
      </c>
      <c r="H36" t="s">
        <v>43</v>
      </c>
      <c r="I36" t="s">
        <v>20</v>
      </c>
      <c r="J36" t="s">
        <v>20</v>
      </c>
      <c r="K36" t="s">
        <v>20</v>
      </c>
      <c r="L36" t="s">
        <v>20</v>
      </c>
      <c r="M36" t="s">
        <v>20</v>
      </c>
      <c r="N36" t="s">
        <v>20</v>
      </c>
      <c r="O36" t="s">
        <v>20</v>
      </c>
      <c r="P36" t="s">
        <v>20</v>
      </c>
      <c r="Q36" t="s">
        <v>20</v>
      </c>
      <c r="R36" t="s">
        <v>20</v>
      </c>
      <c r="S36" t="s">
        <v>68</v>
      </c>
      <c r="T36" t="s">
        <v>192</v>
      </c>
    </row>
    <row r="37" spans="1:20" x14ac:dyDescent="0.25">
      <c r="A37" t="s">
        <v>193</v>
      </c>
      <c r="B37" t="s">
        <v>28</v>
      </c>
      <c r="C37" t="s">
        <v>112</v>
      </c>
      <c r="D37" t="s">
        <v>86</v>
      </c>
      <c r="E37" t="s">
        <v>159</v>
      </c>
      <c r="F37" t="s">
        <v>30</v>
      </c>
      <c r="G37" t="s">
        <v>31</v>
      </c>
      <c r="H37" t="s">
        <v>33</v>
      </c>
      <c r="I37" t="s">
        <v>21</v>
      </c>
      <c r="J37" t="s">
        <v>22</v>
      </c>
      <c r="K37" t="s">
        <v>100</v>
      </c>
      <c r="L37" t="s">
        <v>20</v>
      </c>
      <c r="M37" t="s">
        <v>20</v>
      </c>
      <c r="N37" t="s">
        <v>20</v>
      </c>
      <c r="O37" t="s">
        <v>20</v>
      </c>
      <c r="P37" t="s">
        <v>20</v>
      </c>
      <c r="Q37" t="s">
        <v>20</v>
      </c>
      <c r="R37" t="s">
        <v>20</v>
      </c>
      <c r="S37" t="s">
        <v>112</v>
      </c>
      <c r="T37" t="s">
        <v>194</v>
      </c>
    </row>
    <row r="38" spans="1:20" x14ac:dyDescent="0.25">
      <c r="A38" t="s">
        <v>195</v>
      </c>
      <c r="B38" t="s">
        <v>196</v>
      </c>
      <c r="C38" t="s">
        <v>105</v>
      </c>
      <c r="D38" t="s">
        <v>197</v>
      </c>
      <c r="E38" t="s">
        <v>198</v>
      </c>
      <c r="F38" t="s">
        <v>34</v>
      </c>
      <c r="G38" t="s">
        <v>31</v>
      </c>
      <c r="H38" t="s">
        <v>33</v>
      </c>
      <c r="I38" t="s">
        <v>21</v>
      </c>
      <c r="J38" t="s">
        <v>22</v>
      </c>
      <c r="K38" t="s">
        <v>100</v>
      </c>
      <c r="L38" t="s">
        <v>107</v>
      </c>
      <c r="M38" t="s">
        <v>20</v>
      </c>
      <c r="N38" t="s">
        <v>107</v>
      </c>
      <c r="O38" t="s">
        <v>107</v>
      </c>
      <c r="P38" t="s">
        <v>20</v>
      </c>
      <c r="Q38" t="s">
        <v>20</v>
      </c>
      <c r="R38" t="s">
        <v>20</v>
      </c>
      <c r="S38" t="s">
        <v>105</v>
      </c>
      <c r="T38" t="s">
        <v>199</v>
      </c>
    </row>
    <row r="39" spans="1:20" x14ac:dyDescent="0.25">
      <c r="A39" t="s">
        <v>200</v>
      </c>
      <c r="B39" t="s">
        <v>196</v>
      </c>
      <c r="C39" t="s">
        <v>105</v>
      </c>
      <c r="D39" t="s">
        <v>197</v>
      </c>
      <c r="E39" t="s">
        <v>198</v>
      </c>
      <c r="F39" t="s">
        <v>34</v>
      </c>
      <c r="G39" t="s">
        <v>31</v>
      </c>
      <c r="H39" t="s">
        <v>33</v>
      </c>
      <c r="I39" t="s">
        <v>21</v>
      </c>
      <c r="J39" t="s">
        <v>22</v>
      </c>
      <c r="K39" t="s">
        <v>100</v>
      </c>
      <c r="L39" t="s">
        <v>107</v>
      </c>
      <c r="M39" t="s">
        <v>20</v>
      </c>
      <c r="N39" t="s">
        <v>107</v>
      </c>
      <c r="O39" t="s">
        <v>107</v>
      </c>
      <c r="P39" t="s">
        <v>20</v>
      </c>
      <c r="Q39" t="s">
        <v>20</v>
      </c>
      <c r="R39" t="s">
        <v>20</v>
      </c>
      <c r="S39" t="s">
        <v>105</v>
      </c>
      <c r="T39" t="s">
        <v>199</v>
      </c>
    </row>
    <row r="40" spans="1:20" x14ac:dyDescent="0.25">
      <c r="A40" t="s">
        <v>201</v>
      </c>
      <c r="B40" t="s">
        <v>202</v>
      </c>
      <c r="C40" t="s">
        <v>64</v>
      </c>
      <c r="D40" t="s">
        <v>203</v>
      </c>
      <c r="E40" t="s">
        <v>139</v>
      </c>
      <c r="F40" t="s">
        <v>140</v>
      </c>
      <c r="G40" t="s">
        <v>31</v>
      </c>
      <c r="H40" t="s">
        <v>33</v>
      </c>
      <c r="I40" t="s">
        <v>20</v>
      </c>
      <c r="J40" t="s">
        <v>20</v>
      </c>
      <c r="K40" t="s">
        <v>20</v>
      </c>
      <c r="L40" t="s">
        <v>124</v>
      </c>
      <c r="M40" t="s">
        <v>124</v>
      </c>
      <c r="N40" t="s">
        <v>124</v>
      </c>
      <c r="O40" t="s">
        <v>124</v>
      </c>
      <c r="P40" t="s">
        <v>20</v>
      </c>
      <c r="Q40" t="s">
        <v>125</v>
      </c>
      <c r="R40" t="s">
        <v>20</v>
      </c>
      <c r="S40" t="s">
        <v>64</v>
      </c>
      <c r="T40" t="s">
        <v>204</v>
      </c>
    </row>
    <row r="41" spans="1:20" x14ac:dyDescent="0.25">
      <c r="A41" t="s">
        <v>205</v>
      </c>
      <c r="B41" t="s">
        <v>202</v>
      </c>
      <c r="C41" t="s">
        <v>64</v>
      </c>
      <c r="D41" t="s">
        <v>206</v>
      </c>
      <c r="E41" t="s">
        <v>69</v>
      </c>
      <c r="F41" t="s">
        <v>34</v>
      </c>
      <c r="G41" t="s">
        <v>31</v>
      </c>
      <c r="H41" t="s">
        <v>33</v>
      </c>
      <c r="I41" t="s">
        <v>21</v>
      </c>
      <c r="J41" t="s">
        <v>22</v>
      </c>
      <c r="K41" t="s">
        <v>100</v>
      </c>
      <c r="L41" t="s">
        <v>107</v>
      </c>
      <c r="M41" t="s">
        <v>107</v>
      </c>
      <c r="N41" t="s">
        <v>107</v>
      </c>
      <c r="O41" t="s">
        <v>107</v>
      </c>
      <c r="P41" t="s">
        <v>20</v>
      </c>
      <c r="Q41" t="s">
        <v>20</v>
      </c>
      <c r="R41" t="s">
        <v>20</v>
      </c>
      <c r="S41" t="s">
        <v>64</v>
      </c>
      <c r="T41" t="s">
        <v>204</v>
      </c>
    </row>
    <row r="42" spans="1:20" x14ac:dyDescent="0.25">
      <c r="A42" t="s">
        <v>207</v>
      </c>
      <c r="B42" t="s">
        <v>208</v>
      </c>
      <c r="C42" t="s">
        <v>64</v>
      </c>
      <c r="D42" t="s">
        <v>87</v>
      </c>
      <c r="E42" t="s">
        <v>88</v>
      </c>
      <c r="F42" t="s">
        <v>209</v>
      </c>
      <c r="G42" t="s">
        <v>33</v>
      </c>
      <c r="H42" t="s">
        <v>33</v>
      </c>
      <c r="I42" t="s">
        <v>21</v>
      </c>
      <c r="J42" t="s">
        <v>22</v>
      </c>
      <c r="K42" t="s">
        <v>101</v>
      </c>
      <c r="L42" t="s">
        <v>210</v>
      </c>
      <c r="M42" t="s">
        <v>20</v>
      </c>
      <c r="N42" t="s">
        <v>20</v>
      </c>
      <c r="O42" t="s">
        <v>210</v>
      </c>
      <c r="P42" t="s">
        <v>20</v>
      </c>
      <c r="Q42" t="s">
        <v>125</v>
      </c>
      <c r="R42" t="s">
        <v>20</v>
      </c>
      <c r="S42" t="s">
        <v>64</v>
      </c>
      <c r="T42" t="s">
        <v>211</v>
      </c>
    </row>
    <row r="43" spans="1:20" x14ac:dyDescent="0.25">
      <c r="A43" t="s">
        <v>212</v>
      </c>
      <c r="B43" t="s">
        <v>213</v>
      </c>
      <c r="C43" t="s">
        <v>64</v>
      </c>
      <c r="D43" t="s">
        <v>214</v>
      </c>
      <c r="E43" t="s">
        <v>88</v>
      </c>
      <c r="F43" t="s">
        <v>209</v>
      </c>
      <c r="G43" t="s">
        <v>33</v>
      </c>
      <c r="H43" t="s">
        <v>33</v>
      </c>
      <c r="I43" t="s">
        <v>21</v>
      </c>
      <c r="J43" t="s">
        <v>22</v>
      </c>
      <c r="K43" t="s">
        <v>101</v>
      </c>
      <c r="L43" t="s">
        <v>20</v>
      </c>
      <c r="M43" t="s">
        <v>210</v>
      </c>
      <c r="N43" t="s">
        <v>210</v>
      </c>
      <c r="O43" t="s">
        <v>210</v>
      </c>
      <c r="P43" t="s">
        <v>20</v>
      </c>
      <c r="Q43" t="s">
        <v>125</v>
      </c>
      <c r="R43" t="s">
        <v>20</v>
      </c>
      <c r="S43" t="s">
        <v>64</v>
      </c>
      <c r="T43" t="s">
        <v>215</v>
      </c>
    </row>
    <row r="44" spans="1:20" x14ac:dyDescent="0.25">
      <c r="A44" t="s">
        <v>216</v>
      </c>
      <c r="B44" t="s">
        <v>217</v>
      </c>
      <c r="C44" t="s">
        <v>64</v>
      </c>
      <c r="D44" t="s">
        <v>218</v>
      </c>
      <c r="E44" t="s">
        <v>169</v>
      </c>
      <c r="F44" t="s">
        <v>34</v>
      </c>
      <c r="G44" t="s">
        <v>31</v>
      </c>
      <c r="H44" t="s">
        <v>33</v>
      </c>
      <c r="I44" t="s">
        <v>21</v>
      </c>
      <c r="J44" t="s">
        <v>22</v>
      </c>
      <c r="K44" t="s">
        <v>100</v>
      </c>
      <c r="L44" t="s">
        <v>20</v>
      </c>
      <c r="M44" t="s">
        <v>107</v>
      </c>
      <c r="N44" t="s">
        <v>20</v>
      </c>
      <c r="O44" t="s">
        <v>107</v>
      </c>
      <c r="P44" t="s">
        <v>20</v>
      </c>
      <c r="Q44" t="s">
        <v>20</v>
      </c>
      <c r="R44" t="s">
        <v>20</v>
      </c>
      <c r="S44" t="s">
        <v>64</v>
      </c>
      <c r="T44" t="s">
        <v>219</v>
      </c>
    </row>
    <row r="45" spans="1:20" x14ac:dyDescent="0.25">
      <c r="A45" t="s">
        <v>220</v>
      </c>
      <c r="B45" t="s">
        <v>217</v>
      </c>
      <c r="C45" t="s">
        <v>64</v>
      </c>
      <c r="D45" t="s">
        <v>221</v>
      </c>
      <c r="E45" t="s">
        <v>169</v>
      </c>
      <c r="F45" t="s">
        <v>34</v>
      </c>
      <c r="G45" t="s">
        <v>31</v>
      </c>
      <c r="H45" t="s">
        <v>33</v>
      </c>
      <c r="I45" t="s">
        <v>21</v>
      </c>
      <c r="J45" t="s">
        <v>22</v>
      </c>
      <c r="K45" t="s">
        <v>100</v>
      </c>
      <c r="L45" t="s">
        <v>20</v>
      </c>
      <c r="M45" t="s">
        <v>107</v>
      </c>
      <c r="N45" t="s">
        <v>20</v>
      </c>
      <c r="O45" t="s">
        <v>107</v>
      </c>
      <c r="P45" t="s">
        <v>20</v>
      </c>
      <c r="Q45" t="s">
        <v>20</v>
      </c>
      <c r="R45" t="s">
        <v>20</v>
      </c>
      <c r="S45" t="s">
        <v>64</v>
      </c>
      <c r="T45" t="s">
        <v>219</v>
      </c>
    </row>
    <row r="46" spans="1:20" x14ac:dyDescent="0.25">
      <c r="A46" t="s">
        <v>222</v>
      </c>
      <c r="B46" t="s">
        <v>217</v>
      </c>
      <c r="C46" t="s">
        <v>64</v>
      </c>
      <c r="D46" t="s">
        <v>67</v>
      </c>
      <c r="E46" t="s">
        <v>169</v>
      </c>
      <c r="F46" t="s">
        <v>34</v>
      </c>
      <c r="G46" t="s">
        <v>31</v>
      </c>
      <c r="H46" t="s">
        <v>33</v>
      </c>
      <c r="I46" t="s">
        <v>21</v>
      </c>
      <c r="J46" t="s">
        <v>22</v>
      </c>
      <c r="K46" t="s">
        <v>100</v>
      </c>
      <c r="L46" t="s">
        <v>20</v>
      </c>
      <c r="M46" t="s">
        <v>107</v>
      </c>
      <c r="N46" t="s">
        <v>20</v>
      </c>
      <c r="O46" t="s">
        <v>107</v>
      </c>
      <c r="P46" t="s">
        <v>20</v>
      </c>
      <c r="Q46" t="s">
        <v>20</v>
      </c>
      <c r="R46" t="s">
        <v>20</v>
      </c>
      <c r="S46" t="s">
        <v>64</v>
      </c>
      <c r="T46" t="s">
        <v>219</v>
      </c>
    </row>
    <row r="47" spans="1:20" x14ac:dyDescent="0.25">
      <c r="A47" t="s">
        <v>223</v>
      </c>
      <c r="B47" t="s">
        <v>62</v>
      </c>
      <c r="C47" t="s">
        <v>121</v>
      </c>
      <c r="D47" t="s">
        <v>224</v>
      </c>
      <c r="E47" t="s">
        <v>225</v>
      </c>
      <c r="F47" t="s">
        <v>34</v>
      </c>
      <c r="G47" t="s">
        <v>33</v>
      </c>
      <c r="H47" t="s">
        <v>33</v>
      </c>
      <c r="I47" t="s">
        <v>21</v>
      </c>
      <c r="J47" t="s">
        <v>22</v>
      </c>
      <c r="K47" t="s">
        <v>100</v>
      </c>
      <c r="L47" t="s">
        <v>107</v>
      </c>
      <c r="M47" t="s">
        <v>107</v>
      </c>
      <c r="N47" t="s">
        <v>107</v>
      </c>
      <c r="O47" t="s">
        <v>107</v>
      </c>
      <c r="P47" t="s">
        <v>20</v>
      </c>
      <c r="Q47" t="s">
        <v>20</v>
      </c>
      <c r="R47" t="s">
        <v>20</v>
      </c>
      <c r="S47" t="s">
        <v>121</v>
      </c>
      <c r="T47" t="s">
        <v>226</v>
      </c>
    </row>
    <row r="48" spans="1:20" x14ac:dyDescent="0.25">
      <c r="A48" t="s">
        <v>227</v>
      </c>
      <c r="B48" t="s">
        <v>62</v>
      </c>
      <c r="C48" t="s">
        <v>112</v>
      </c>
      <c r="D48" t="s">
        <v>44</v>
      </c>
      <c r="E48" t="s">
        <v>176</v>
      </c>
      <c r="F48" t="s">
        <v>34</v>
      </c>
      <c r="G48" t="s">
        <v>33</v>
      </c>
      <c r="H48" t="s">
        <v>33</v>
      </c>
      <c r="I48" t="s">
        <v>21</v>
      </c>
      <c r="J48" t="s">
        <v>22</v>
      </c>
      <c r="K48" t="s">
        <v>100</v>
      </c>
      <c r="L48" t="s">
        <v>107</v>
      </c>
      <c r="M48" t="s">
        <v>107</v>
      </c>
      <c r="N48" t="s">
        <v>107</v>
      </c>
      <c r="O48" t="s">
        <v>107</v>
      </c>
      <c r="P48" t="s">
        <v>20</v>
      </c>
      <c r="Q48" t="s">
        <v>20</v>
      </c>
      <c r="R48" t="s">
        <v>20</v>
      </c>
      <c r="S48" t="s">
        <v>112</v>
      </c>
      <c r="T48" t="s">
        <v>228</v>
      </c>
    </row>
    <row r="49" spans="1:20" x14ac:dyDescent="0.25">
      <c r="A49" t="s">
        <v>229</v>
      </c>
      <c r="B49" t="s">
        <v>62</v>
      </c>
      <c r="C49" t="s">
        <v>115</v>
      </c>
      <c r="D49" t="s">
        <v>82</v>
      </c>
      <c r="E49" t="s">
        <v>230</v>
      </c>
      <c r="F49" t="s">
        <v>34</v>
      </c>
      <c r="G49" t="s">
        <v>33</v>
      </c>
      <c r="H49" t="s">
        <v>33</v>
      </c>
      <c r="I49" t="s">
        <v>21</v>
      </c>
      <c r="J49" t="s">
        <v>22</v>
      </c>
      <c r="K49" t="s">
        <v>100</v>
      </c>
      <c r="L49" t="s">
        <v>107</v>
      </c>
      <c r="M49" t="s">
        <v>107</v>
      </c>
      <c r="N49" t="s">
        <v>107</v>
      </c>
      <c r="O49" t="s">
        <v>107</v>
      </c>
      <c r="P49" t="s">
        <v>20</v>
      </c>
      <c r="Q49" t="s">
        <v>20</v>
      </c>
      <c r="R49" t="s">
        <v>20</v>
      </c>
      <c r="S49" t="s">
        <v>115</v>
      </c>
      <c r="T49" t="s">
        <v>231</v>
      </c>
    </row>
    <row r="50" spans="1:20" x14ac:dyDescent="0.25">
      <c r="A50" t="s">
        <v>232</v>
      </c>
      <c r="B50" t="s">
        <v>63</v>
      </c>
      <c r="C50" t="s">
        <v>121</v>
      </c>
      <c r="D50" t="s">
        <v>224</v>
      </c>
      <c r="E50" t="s">
        <v>225</v>
      </c>
      <c r="F50" t="s">
        <v>34</v>
      </c>
      <c r="G50" t="s">
        <v>33</v>
      </c>
      <c r="H50" t="s">
        <v>33</v>
      </c>
      <c r="I50" t="s">
        <v>21</v>
      </c>
      <c r="J50" t="s">
        <v>22</v>
      </c>
      <c r="K50" t="s">
        <v>100</v>
      </c>
      <c r="L50" t="s">
        <v>107</v>
      </c>
      <c r="M50" t="s">
        <v>107</v>
      </c>
      <c r="N50" t="s">
        <v>107</v>
      </c>
      <c r="O50" t="s">
        <v>107</v>
      </c>
      <c r="P50" t="s">
        <v>20</v>
      </c>
      <c r="Q50" t="s">
        <v>20</v>
      </c>
      <c r="R50" t="s">
        <v>20</v>
      </c>
      <c r="S50" t="s">
        <v>121</v>
      </c>
      <c r="T50" t="s">
        <v>233</v>
      </c>
    </row>
    <row r="51" spans="1:20" x14ac:dyDescent="0.25">
      <c r="A51" t="s">
        <v>234</v>
      </c>
      <c r="B51" t="s">
        <v>235</v>
      </c>
      <c r="C51" t="s">
        <v>118</v>
      </c>
      <c r="D51" t="s">
        <v>66</v>
      </c>
      <c r="E51" t="s">
        <v>188</v>
      </c>
      <c r="F51" t="s">
        <v>34</v>
      </c>
      <c r="G51" t="s">
        <v>31</v>
      </c>
      <c r="H51" t="s">
        <v>33</v>
      </c>
      <c r="I51" t="s">
        <v>21</v>
      </c>
      <c r="J51" t="s">
        <v>22</v>
      </c>
      <c r="K51" t="s">
        <v>100</v>
      </c>
      <c r="L51" t="s">
        <v>107</v>
      </c>
      <c r="M51" t="s">
        <v>107</v>
      </c>
      <c r="N51" t="s">
        <v>107</v>
      </c>
      <c r="O51" t="s">
        <v>107</v>
      </c>
      <c r="P51" t="s">
        <v>20</v>
      </c>
      <c r="Q51" t="s">
        <v>20</v>
      </c>
      <c r="R51" t="s">
        <v>20</v>
      </c>
      <c r="S51" t="s">
        <v>118</v>
      </c>
      <c r="T51" t="s">
        <v>236</v>
      </c>
    </row>
    <row r="52" spans="1:20" x14ac:dyDescent="0.25">
      <c r="A52" t="s">
        <v>237</v>
      </c>
      <c r="B52" t="s">
        <v>235</v>
      </c>
      <c r="C52" t="s">
        <v>118</v>
      </c>
      <c r="D52" t="s">
        <v>66</v>
      </c>
      <c r="E52" t="s">
        <v>90</v>
      </c>
      <c r="F52" t="s">
        <v>34</v>
      </c>
      <c r="G52" t="s">
        <v>31</v>
      </c>
      <c r="H52" t="s">
        <v>33</v>
      </c>
      <c r="I52" t="s">
        <v>20</v>
      </c>
      <c r="J52" t="s">
        <v>20</v>
      </c>
      <c r="K52" t="s">
        <v>20</v>
      </c>
      <c r="L52" t="s">
        <v>20</v>
      </c>
      <c r="M52" t="s">
        <v>20</v>
      </c>
      <c r="N52" t="s">
        <v>20</v>
      </c>
      <c r="O52" t="s">
        <v>20</v>
      </c>
      <c r="P52" t="s">
        <v>20</v>
      </c>
      <c r="Q52" t="s">
        <v>20</v>
      </c>
      <c r="R52" t="s">
        <v>20</v>
      </c>
      <c r="S52" t="s">
        <v>118</v>
      </c>
      <c r="T52" t="s">
        <v>236</v>
      </c>
    </row>
    <row r="53" spans="1:20" x14ac:dyDescent="0.25">
      <c r="A53" t="s">
        <v>238</v>
      </c>
      <c r="B53" t="s">
        <v>45</v>
      </c>
      <c r="C53" t="s">
        <v>118</v>
      </c>
      <c r="D53" t="s">
        <v>29</v>
      </c>
      <c r="E53" t="s">
        <v>35</v>
      </c>
      <c r="F53" t="s">
        <v>34</v>
      </c>
      <c r="G53" t="s">
        <v>33</v>
      </c>
      <c r="H53" t="s">
        <v>33</v>
      </c>
      <c r="I53" t="s">
        <v>21</v>
      </c>
      <c r="J53" t="s">
        <v>22</v>
      </c>
      <c r="K53" t="s">
        <v>100</v>
      </c>
      <c r="L53" t="s">
        <v>20</v>
      </c>
      <c r="M53" t="s">
        <v>20</v>
      </c>
      <c r="N53" t="s">
        <v>20</v>
      </c>
      <c r="O53" t="s">
        <v>107</v>
      </c>
      <c r="P53" t="s">
        <v>20</v>
      </c>
      <c r="Q53" t="s">
        <v>20</v>
      </c>
      <c r="R53" t="s">
        <v>20</v>
      </c>
      <c r="S53" t="s">
        <v>118</v>
      </c>
      <c r="T53" t="s">
        <v>239</v>
      </c>
    </row>
    <row r="54" spans="1:20" x14ac:dyDescent="0.25">
      <c r="A54" t="s">
        <v>240</v>
      </c>
      <c r="B54" t="s">
        <v>241</v>
      </c>
      <c r="C54" t="s">
        <v>121</v>
      </c>
      <c r="D54" t="s">
        <v>242</v>
      </c>
      <c r="E54" t="s">
        <v>243</v>
      </c>
      <c r="F54" t="s">
        <v>34</v>
      </c>
      <c r="G54" t="s">
        <v>33</v>
      </c>
      <c r="H54" t="s">
        <v>33</v>
      </c>
      <c r="I54" t="s">
        <v>21</v>
      </c>
      <c r="J54" t="s">
        <v>22</v>
      </c>
      <c r="K54" t="s">
        <v>100</v>
      </c>
      <c r="L54" t="s">
        <v>20</v>
      </c>
      <c r="M54" t="s">
        <v>20</v>
      </c>
      <c r="N54" t="s">
        <v>20</v>
      </c>
      <c r="O54" t="s">
        <v>107</v>
      </c>
      <c r="P54" t="s">
        <v>20</v>
      </c>
      <c r="Q54" t="s">
        <v>20</v>
      </c>
      <c r="R54" t="s">
        <v>20</v>
      </c>
      <c r="S54" t="s">
        <v>121</v>
      </c>
      <c r="T54" t="s">
        <v>244</v>
      </c>
    </row>
    <row r="55" spans="1:20" x14ac:dyDescent="0.25">
      <c r="A55" t="s">
        <v>245</v>
      </c>
      <c r="B55" t="s">
        <v>246</v>
      </c>
      <c r="C55" t="s">
        <v>64</v>
      </c>
      <c r="D55" t="s">
        <v>69</v>
      </c>
      <c r="E55" t="s">
        <v>123</v>
      </c>
      <c r="F55" t="s">
        <v>247</v>
      </c>
      <c r="G55" t="s">
        <v>31</v>
      </c>
      <c r="H55" t="s">
        <v>33</v>
      </c>
      <c r="I55" t="s">
        <v>21</v>
      </c>
      <c r="J55" t="s">
        <v>22</v>
      </c>
      <c r="K55" t="s">
        <v>101</v>
      </c>
      <c r="L55" t="s">
        <v>210</v>
      </c>
      <c r="M55" t="s">
        <v>20</v>
      </c>
      <c r="N55" t="s">
        <v>210</v>
      </c>
      <c r="O55" t="s">
        <v>210</v>
      </c>
      <c r="P55" t="s">
        <v>125</v>
      </c>
      <c r="Q55" t="s">
        <v>125</v>
      </c>
      <c r="R55" t="s">
        <v>20</v>
      </c>
      <c r="S55" t="s">
        <v>64</v>
      </c>
      <c r="T55" t="s">
        <v>248</v>
      </c>
    </row>
    <row r="56" spans="1:20" x14ac:dyDescent="0.25">
      <c r="A56" t="s">
        <v>249</v>
      </c>
      <c r="B56" t="s">
        <v>46</v>
      </c>
      <c r="C56" t="s">
        <v>112</v>
      </c>
      <c r="D56" t="s">
        <v>250</v>
      </c>
      <c r="E56" t="s">
        <v>251</v>
      </c>
      <c r="F56" t="s">
        <v>34</v>
      </c>
      <c r="G56" t="s">
        <v>33</v>
      </c>
      <c r="H56" t="s">
        <v>33</v>
      </c>
      <c r="I56" t="s">
        <v>21</v>
      </c>
      <c r="J56" t="s">
        <v>22</v>
      </c>
      <c r="K56" t="s">
        <v>100</v>
      </c>
      <c r="L56" t="s">
        <v>20</v>
      </c>
      <c r="M56" t="s">
        <v>20</v>
      </c>
      <c r="N56" t="s">
        <v>20</v>
      </c>
      <c r="O56" t="s">
        <v>107</v>
      </c>
      <c r="P56" t="s">
        <v>20</v>
      </c>
      <c r="Q56" t="s">
        <v>20</v>
      </c>
      <c r="R56" t="s">
        <v>20</v>
      </c>
      <c r="S56" t="s">
        <v>112</v>
      </c>
      <c r="T56" t="s">
        <v>252</v>
      </c>
    </row>
    <row r="57" spans="1:20" x14ac:dyDescent="0.25">
      <c r="A57" t="s">
        <v>253</v>
      </c>
      <c r="B57" t="s">
        <v>46</v>
      </c>
      <c r="C57" t="s">
        <v>121</v>
      </c>
      <c r="D57" t="s">
        <v>254</v>
      </c>
      <c r="E57" t="s">
        <v>255</v>
      </c>
      <c r="F57" t="s">
        <v>34</v>
      </c>
      <c r="G57" t="s">
        <v>33</v>
      </c>
      <c r="H57" t="s">
        <v>256</v>
      </c>
      <c r="I57" t="s">
        <v>21</v>
      </c>
      <c r="J57" t="s">
        <v>22</v>
      </c>
      <c r="K57" t="s">
        <v>100</v>
      </c>
      <c r="L57" t="s">
        <v>20</v>
      </c>
      <c r="M57" t="s">
        <v>20</v>
      </c>
      <c r="N57" t="s">
        <v>20</v>
      </c>
      <c r="O57" t="s">
        <v>107</v>
      </c>
      <c r="P57" t="s">
        <v>20</v>
      </c>
      <c r="Q57" t="s">
        <v>20</v>
      </c>
      <c r="R57" t="s">
        <v>20</v>
      </c>
      <c r="S57" t="s">
        <v>121</v>
      </c>
      <c r="T57" t="s">
        <v>257</v>
      </c>
    </row>
    <row r="58" spans="1:20" x14ac:dyDescent="0.25">
      <c r="A58" t="s">
        <v>258</v>
      </c>
      <c r="B58" t="s">
        <v>91</v>
      </c>
      <c r="C58" t="s">
        <v>112</v>
      </c>
      <c r="D58" t="s">
        <v>145</v>
      </c>
      <c r="E58" t="s">
        <v>92</v>
      </c>
      <c r="F58" t="s">
        <v>34</v>
      </c>
      <c r="G58" t="s">
        <v>33</v>
      </c>
      <c r="H58" t="s">
        <v>33</v>
      </c>
      <c r="I58" t="s">
        <v>21</v>
      </c>
      <c r="J58" t="s">
        <v>22</v>
      </c>
      <c r="K58" t="s">
        <v>100</v>
      </c>
      <c r="L58" t="s">
        <v>20</v>
      </c>
      <c r="M58" t="s">
        <v>20</v>
      </c>
      <c r="N58" t="s">
        <v>20</v>
      </c>
      <c r="O58" t="s">
        <v>20</v>
      </c>
      <c r="P58" t="s">
        <v>20</v>
      </c>
      <c r="Q58" t="s">
        <v>20</v>
      </c>
      <c r="R58" t="s">
        <v>20</v>
      </c>
      <c r="S58" t="s">
        <v>112</v>
      </c>
      <c r="T58" t="s">
        <v>259</v>
      </c>
    </row>
    <row r="59" spans="1:20" x14ac:dyDescent="0.25">
      <c r="A59" t="s">
        <v>260</v>
      </c>
      <c r="B59" t="s">
        <v>91</v>
      </c>
      <c r="C59" t="s">
        <v>115</v>
      </c>
      <c r="D59" t="s">
        <v>29</v>
      </c>
      <c r="E59" t="s">
        <v>94</v>
      </c>
      <c r="F59" t="s">
        <v>34</v>
      </c>
      <c r="G59" t="s">
        <v>33</v>
      </c>
      <c r="H59" t="s">
        <v>33</v>
      </c>
      <c r="I59" t="s">
        <v>21</v>
      </c>
      <c r="J59" t="s">
        <v>22</v>
      </c>
      <c r="K59" t="s">
        <v>100</v>
      </c>
      <c r="L59" t="s">
        <v>20</v>
      </c>
      <c r="M59" t="s">
        <v>107</v>
      </c>
      <c r="N59" t="s">
        <v>20</v>
      </c>
      <c r="O59" t="s">
        <v>107</v>
      </c>
      <c r="P59" t="s">
        <v>20</v>
      </c>
      <c r="Q59" t="s">
        <v>20</v>
      </c>
      <c r="R59" t="s">
        <v>20</v>
      </c>
      <c r="S59" t="s">
        <v>115</v>
      </c>
      <c r="T59" t="s">
        <v>261</v>
      </c>
    </row>
    <row r="60" spans="1:20" x14ac:dyDescent="0.25">
      <c r="A60" t="s">
        <v>260</v>
      </c>
      <c r="B60" t="s">
        <v>91</v>
      </c>
      <c r="C60" t="s">
        <v>118</v>
      </c>
      <c r="D60" t="s">
        <v>29</v>
      </c>
      <c r="E60" t="s">
        <v>94</v>
      </c>
      <c r="F60" t="s">
        <v>34</v>
      </c>
      <c r="G60" t="s">
        <v>33</v>
      </c>
      <c r="H60" t="s">
        <v>33</v>
      </c>
      <c r="I60" t="s">
        <v>21</v>
      </c>
      <c r="J60" t="s">
        <v>22</v>
      </c>
      <c r="K60" t="s">
        <v>100</v>
      </c>
      <c r="L60" t="s">
        <v>20</v>
      </c>
      <c r="M60" t="s">
        <v>107</v>
      </c>
      <c r="N60" t="s">
        <v>20</v>
      </c>
      <c r="O60" t="s">
        <v>107</v>
      </c>
      <c r="P60" t="s">
        <v>20</v>
      </c>
      <c r="Q60" t="s">
        <v>20</v>
      </c>
      <c r="R60" t="s">
        <v>20</v>
      </c>
      <c r="S60" t="s">
        <v>118</v>
      </c>
      <c r="T60" t="s">
        <v>262</v>
      </c>
    </row>
    <row r="61" spans="1:20" x14ac:dyDescent="0.25">
      <c r="A61" t="s">
        <v>263</v>
      </c>
      <c r="B61" t="s">
        <v>93</v>
      </c>
      <c r="C61" t="s">
        <v>115</v>
      </c>
      <c r="D61" t="s">
        <v>29</v>
      </c>
      <c r="E61" t="s">
        <v>95</v>
      </c>
      <c r="F61" t="s">
        <v>34</v>
      </c>
      <c r="G61" t="s">
        <v>33</v>
      </c>
      <c r="H61" t="s">
        <v>33</v>
      </c>
      <c r="I61" t="s">
        <v>21</v>
      </c>
      <c r="J61" t="s">
        <v>22</v>
      </c>
      <c r="K61" t="s">
        <v>100</v>
      </c>
      <c r="L61" t="s">
        <v>20</v>
      </c>
      <c r="M61" t="s">
        <v>107</v>
      </c>
      <c r="N61" t="s">
        <v>20</v>
      </c>
      <c r="O61" t="s">
        <v>107</v>
      </c>
      <c r="P61" t="s">
        <v>20</v>
      </c>
      <c r="Q61" t="s">
        <v>20</v>
      </c>
      <c r="R61" t="s">
        <v>20</v>
      </c>
      <c r="S61" t="s">
        <v>115</v>
      </c>
      <c r="T61" t="s">
        <v>264</v>
      </c>
    </row>
    <row r="62" spans="1:20" x14ac:dyDescent="0.25">
      <c r="A62" t="s">
        <v>265</v>
      </c>
      <c r="B62" t="s">
        <v>93</v>
      </c>
      <c r="C62" t="s">
        <v>68</v>
      </c>
      <c r="D62" t="s">
        <v>29</v>
      </c>
      <c r="E62" t="s">
        <v>94</v>
      </c>
      <c r="F62" t="s">
        <v>34</v>
      </c>
      <c r="G62" t="s">
        <v>33</v>
      </c>
      <c r="H62" t="s">
        <v>33</v>
      </c>
      <c r="I62" t="s">
        <v>21</v>
      </c>
      <c r="J62" t="s">
        <v>22</v>
      </c>
      <c r="K62" t="s">
        <v>100</v>
      </c>
      <c r="L62" t="s">
        <v>20</v>
      </c>
      <c r="M62" t="s">
        <v>20</v>
      </c>
      <c r="N62" t="s">
        <v>20</v>
      </c>
      <c r="O62" t="s">
        <v>107</v>
      </c>
      <c r="P62" t="s">
        <v>20</v>
      </c>
      <c r="Q62" t="s">
        <v>20</v>
      </c>
      <c r="R62" t="s">
        <v>20</v>
      </c>
      <c r="S62" t="s">
        <v>68</v>
      </c>
      <c r="T62" t="s">
        <v>266</v>
      </c>
    </row>
    <row r="63" spans="1:20" x14ac:dyDescent="0.25">
      <c r="A63" t="s">
        <v>267</v>
      </c>
      <c r="B63" t="s">
        <v>91</v>
      </c>
      <c r="C63" t="s">
        <v>68</v>
      </c>
      <c r="D63" t="s">
        <v>29</v>
      </c>
      <c r="E63" t="s">
        <v>92</v>
      </c>
      <c r="F63" t="s">
        <v>34</v>
      </c>
      <c r="G63" t="s">
        <v>33</v>
      </c>
      <c r="H63" t="s">
        <v>33</v>
      </c>
      <c r="I63" t="s">
        <v>21</v>
      </c>
      <c r="J63" t="s">
        <v>22</v>
      </c>
      <c r="K63" t="s">
        <v>100</v>
      </c>
      <c r="L63" t="s">
        <v>20</v>
      </c>
      <c r="M63" t="s">
        <v>20</v>
      </c>
      <c r="N63" t="s">
        <v>20</v>
      </c>
      <c r="O63" t="s">
        <v>20</v>
      </c>
      <c r="P63" t="s">
        <v>20</v>
      </c>
      <c r="Q63" t="s">
        <v>20</v>
      </c>
      <c r="R63" t="s">
        <v>20</v>
      </c>
      <c r="S63" t="s">
        <v>68</v>
      </c>
      <c r="T63" t="s">
        <v>268</v>
      </c>
    </row>
    <row r="64" spans="1:20" x14ac:dyDescent="0.25">
      <c r="A64" t="s">
        <v>269</v>
      </c>
      <c r="B64" t="s">
        <v>93</v>
      </c>
      <c r="C64" t="s">
        <v>112</v>
      </c>
      <c r="D64" t="s">
        <v>145</v>
      </c>
      <c r="E64" t="s">
        <v>94</v>
      </c>
      <c r="F64" t="s">
        <v>34</v>
      </c>
      <c r="G64" t="s">
        <v>33</v>
      </c>
      <c r="H64" t="s">
        <v>33</v>
      </c>
      <c r="I64" t="s">
        <v>21</v>
      </c>
      <c r="J64" t="s">
        <v>22</v>
      </c>
      <c r="K64" t="s">
        <v>100</v>
      </c>
      <c r="L64" t="s">
        <v>20</v>
      </c>
      <c r="M64" t="s">
        <v>20</v>
      </c>
      <c r="N64" t="s">
        <v>20</v>
      </c>
      <c r="O64" t="s">
        <v>107</v>
      </c>
      <c r="P64" t="s">
        <v>20</v>
      </c>
      <c r="Q64" t="s">
        <v>20</v>
      </c>
      <c r="R64" t="s">
        <v>20</v>
      </c>
      <c r="S64" t="s">
        <v>112</v>
      </c>
      <c r="T64" t="s">
        <v>270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3"/>
  <sheetViews>
    <sheetView workbookViewId="0">
      <selection activeCell="I10" sqref="I10"/>
    </sheetView>
  </sheetViews>
  <sheetFormatPr baseColWidth="10" defaultRowHeight="15" x14ac:dyDescent="0.25"/>
  <cols>
    <col min="1" max="1" width="15.85546875" bestFit="1" customWidth="1"/>
    <col min="2" max="2" width="11.140625" customWidth="1"/>
    <col min="3" max="3" width="11.140625" bestFit="1" customWidth="1"/>
    <col min="4" max="7" width="11.140625" customWidth="1"/>
    <col min="8" max="8" width="11.140625" bestFit="1" customWidth="1"/>
    <col min="9" max="9" width="11.140625" customWidth="1"/>
    <col min="10" max="10" width="12.140625" customWidth="1"/>
    <col min="11" max="11" width="19.85546875" bestFit="1" customWidth="1"/>
    <col min="12" max="18" width="12.140625" customWidth="1"/>
    <col min="19" max="19" width="12.140625" bestFit="1" customWidth="1"/>
    <col min="20" max="20" width="48.2851562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58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193</v>
      </c>
      <c r="B2" t="s">
        <v>28</v>
      </c>
      <c r="C2" t="s">
        <v>112</v>
      </c>
      <c r="D2" t="s">
        <v>86</v>
      </c>
      <c r="E2" t="s">
        <v>159</v>
      </c>
      <c r="F2" t="s">
        <v>30</v>
      </c>
      <c r="G2" t="s">
        <v>31</v>
      </c>
      <c r="H2" t="s">
        <v>33</v>
      </c>
      <c r="I2" t="s">
        <v>21</v>
      </c>
      <c r="J2" t="s">
        <v>22</v>
      </c>
      <c r="K2" t="s">
        <v>100</v>
      </c>
      <c r="L2" t="s">
        <v>20</v>
      </c>
      <c r="M2" t="s">
        <v>20</v>
      </c>
      <c r="N2" t="s">
        <v>20</v>
      </c>
      <c r="O2" t="s">
        <v>20</v>
      </c>
      <c r="P2" t="s">
        <v>20</v>
      </c>
      <c r="Q2" t="s">
        <v>20</v>
      </c>
      <c r="R2" t="s">
        <v>20</v>
      </c>
      <c r="S2" t="s">
        <v>112</v>
      </c>
      <c r="T2" t="s">
        <v>194</v>
      </c>
    </row>
    <row r="3" spans="1:20" x14ac:dyDescent="0.25">
      <c r="A3" t="s">
        <v>85</v>
      </c>
      <c r="B3" t="s">
        <v>28</v>
      </c>
      <c r="C3" t="s">
        <v>68</v>
      </c>
      <c r="D3" t="s">
        <v>86</v>
      </c>
      <c r="E3" t="s">
        <v>75</v>
      </c>
      <c r="F3" t="s">
        <v>30</v>
      </c>
      <c r="G3" t="s">
        <v>31</v>
      </c>
      <c r="H3" t="s">
        <v>43</v>
      </c>
      <c r="I3" t="s">
        <v>20</v>
      </c>
      <c r="J3" t="s">
        <v>20</v>
      </c>
      <c r="K3" t="s">
        <v>20</v>
      </c>
      <c r="L3" t="s">
        <v>20</v>
      </c>
      <c r="M3" t="s">
        <v>20</v>
      </c>
      <c r="N3" t="s">
        <v>20</v>
      </c>
      <c r="O3" t="s">
        <v>20</v>
      </c>
      <c r="P3" t="s">
        <v>20</v>
      </c>
      <c r="Q3" t="s">
        <v>20</v>
      </c>
      <c r="R3" t="s">
        <v>20</v>
      </c>
      <c r="S3" t="s">
        <v>68</v>
      </c>
      <c r="T3" t="s">
        <v>192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T4"/>
  <sheetViews>
    <sheetView workbookViewId="0">
      <selection activeCell="E8" sqref="E8"/>
    </sheetView>
  </sheetViews>
  <sheetFormatPr baseColWidth="10" defaultRowHeight="15" x14ac:dyDescent="0.25"/>
  <cols>
    <col min="1" max="1" width="18.7109375" bestFit="1" customWidth="1"/>
    <col min="2" max="2" width="11.140625" customWidth="1"/>
    <col min="3" max="3" width="11.140625" bestFit="1" customWidth="1"/>
    <col min="4" max="7" width="11.140625" customWidth="1"/>
    <col min="8" max="9" width="11.140625" bestFit="1" customWidth="1"/>
    <col min="10" max="10" width="12.140625" customWidth="1"/>
    <col min="11" max="11" width="19.85546875" bestFit="1" customWidth="1"/>
    <col min="12" max="14" width="12.140625" customWidth="1"/>
    <col min="15" max="15" width="21.5703125" bestFit="1" customWidth="1"/>
    <col min="16" max="18" width="12.140625" customWidth="1"/>
    <col min="19" max="19" width="12.140625" bestFit="1" customWidth="1"/>
    <col min="20" max="20" width="51.2851562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58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1" t="s">
        <v>19</v>
      </c>
    </row>
    <row r="2" spans="1:20" x14ac:dyDescent="0.25">
      <c r="A2" t="s">
        <v>158</v>
      </c>
      <c r="B2" t="s">
        <v>74</v>
      </c>
      <c r="C2" t="s">
        <v>112</v>
      </c>
      <c r="D2" t="s">
        <v>159</v>
      </c>
      <c r="E2" t="s">
        <v>76</v>
      </c>
      <c r="F2" t="s">
        <v>30</v>
      </c>
      <c r="G2" t="s">
        <v>31</v>
      </c>
      <c r="H2" t="s">
        <v>33</v>
      </c>
      <c r="I2" t="s">
        <v>21</v>
      </c>
      <c r="J2" t="s">
        <v>22</v>
      </c>
      <c r="K2" t="s">
        <v>100</v>
      </c>
      <c r="L2" t="s">
        <v>20</v>
      </c>
      <c r="M2" t="s">
        <v>20</v>
      </c>
      <c r="N2" t="s">
        <v>20</v>
      </c>
      <c r="O2" t="s">
        <v>107</v>
      </c>
      <c r="P2" t="s">
        <v>20</v>
      </c>
      <c r="Q2" t="s">
        <v>20</v>
      </c>
      <c r="R2" t="s">
        <v>20</v>
      </c>
      <c r="S2" t="s">
        <v>112</v>
      </c>
      <c r="T2" t="s">
        <v>160</v>
      </c>
    </row>
    <row r="3" spans="1:20" x14ac:dyDescent="0.25">
      <c r="A3" t="s">
        <v>79</v>
      </c>
      <c r="B3" t="s">
        <v>74</v>
      </c>
      <c r="C3" t="s">
        <v>68</v>
      </c>
      <c r="D3" t="s">
        <v>75</v>
      </c>
      <c r="E3" t="s">
        <v>76</v>
      </c>
      <c r="F3" t="s">
        <v>30</v>
      </c>
      <c r="G3" t="s">
        <v>31</v>
      </c>
      <c r="H3" t="s">
        <v>33</v>
      </c>
      <c r="I3" t="s">
        <v>20</v>
      </c>
      <c r="J3" t="s">
        <v>20</v>
      </c>
      <c r="K3" t="s">
        <v>20</v>
      </c>
      <c r="L3" t="s">
        <v>20</v>
      </c>
      <c r="M3" t="s">
        <v>20</v>
      </c>
      <c r="N3" t="s">
        <v>20</v>
      </c>
      <c r="O3" t="s">
        <v>20</v>
      </c>
      <c r="P3" t="s">
        <v>20</v>
      </c>
      <c r="Q3" t="s">
        <v>20</v>
      </c>
      <c r="R3" t="s">
        <v>20</v>
      </c>
      <c r="S3" t="s">
        <v>68</v>
      </c>
      <c r="T3" t="s">
        <v>157</v>
      </c>
    </row>
    <row r="4" spans="1:20" x14ac:dyDescent="0.25">
      <c r="A4" t="s">
        <v>78</v>
      </c>
      <c r="B4" t="s">
        <v>74</v>
      </c>
      <c r="C4" t="s">
        <v>68</v>
      </c>
      <c r="D4" t="s">
        <v>75</v>
      </c>
      <c r="E4" t="s">
        <v>77</v>
      </c>
      <c r="F4" t="s">
        <v>30</v>
      </c>
      <c r="G4" t="s">
        <v>31</v>
      </c>
      <c r="H4" t="s">
        <v>32</v>
      </c>
      <c r="I4" t="s">
        <v>20</v>
      </c>
      <c r="J4" t="s">
        <v>20</v>
      </c>
      <c r="K4" t="s">
        <v>20</v>
      </c>
      <c r="L4" t="s">
        <v>20</v>
      </c>
      <c r="M4" t="s">
        <v>20</v>
      </c>
      <c r="N4" t="s">
        <v>20</v>
      </c>
      <c r="O4" t="s">
        <v>20</v>
      </c>
      <c r="P4" t="s">
        <v>20</v>
      </c>
      <c r="Q4" t="s">
        <v>20</v>
      </c>
      <c r="R4" t="s">
        <v>20</v>
      </c>
      <c r="S4" t="s">
        <v>68</v>
      </c>
      <c r="T4" t="s">
        <v>157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30"/>
  <sheetViews>
    <sheetView topLeftCell="A4" workbookViewId="0">
      <selection activeCell="B55" sqref="B55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47" t="str">
        <f>IF(OR(Dos!E2="60,5",Dos!E2="83",Dos!E2="121",Dos!E2="184")," Tiroirs Merivobox ","Tiroirs Legrabox")</f>
        <v xml:space="preserve"> Tiroirs Merivobox </v>
      </c>
      <c r="B1" s="47"/>
      <c r="C1" s="47"/>
      <c r="D1" s="47"/>
      <c r="E1" s="47"/>
      <c r="F1" s="47"/>
      <c r="G1" s="47"/>
      <c r="H1" s="47"/>
      <c r="I1" s="3"/>
    </row>
    <row r="2" spans="1:9" ht="15" customHeight="1" x14ac:dyDescent="0.25">
      <c r="A2" s="47"/>
      <c r="B2" s="47"/>
      <c r="C2" s="47"/>
      <c r="D2" s="47"/>
      <c r="E2" s="47"/>
      <c r="F2" s="47"/>
      <c r="G2" s="47"/>
      <c r="H2" s="47"/>
      <c r="I2" s="3"/>
    </row>
    <row r="3" spans="1:9" ht="15" customHeight="1" x14ac:dyDescent="0.25">
      <c r="A3" s="47"/>
      <c r="B3" s="47"/>
      <c r="C3" s="47"/>
      <c r="D3" s="47"/>
      <c r="E3" s="47"/>
      <c r="F3" s="47"/>
      <c r="G3" s="47"/>
      <c r="H3" s="47"/>
      <c r="I3" s="3"/>
    </row>
    <row r="4" spans="1:9" ht="15" customHeight="1" x14ac:dyDescent="0.25">
      <c r="A4" s="47"/>
      <c r="B4" s="47"/>
      <c r="C4" s="47"/>
      <c r="D4" s="47"/>
      <c r="E4" s="47"/>
      <c r="F4" s="47"/>
      <c r="G4" s="47"/>
      <c r="H4" s="47"/>
      <c r="I4" s="3"/>
    </row>
    <row r="5" spans="1:9" ht="15" customHeight="1" x14ac:dyDescent="0.25">
      <c r="A5" s="47"/>
      <c r="B5" s="47"/>
      <c r="C5" s="47"/>
      <c r="D5" s="47"/>
      <c r="E5" s="47"/>
      <c r="F5" s="47"/>
      <c r="G5" s="47"/>
      <c r="H5" s="47"/>
      <c r="I5" s="3"/>
    </row>
    <row r="6" spans="1:9" ht="15" customHeight="1" x14ac:dyDescent="0.25">
      <c r="A6" s="48" t="str">
        <f>Base!B6&amp;"_"&amp;Base!B5</f>
        <v>REMI_Loc SIMON</v>
      </c>
      <c r="B6" s="48"/>
      <c r="C6" s="48"/>
      <c r="D6" s="48"/>
      <c r="E6" s="48"/>
      <c r="F6" s="48"/>
      <c r="G6" s="48"/>
      <c r="H6" s="48"/>
      <c r="I6" s="4"/>
    </row>
    <row r="7" spans="1:9" ht="15" customHeight="1" x14ac:dyDescent="0.25">
      <c r="A7" s="48"/>
      <c r="B7" s="48"/>
      <c r="C7" s="48"/>
      <c r="D7" s="48"/>
      <c r="E7" s="48"/>
      <c r="F7" s="48"/>
      <c r="G7" s="48"/>
      <c r="H7" s="48"/>
      <c r="I7" s="4"/>
    </row>
    <row r="8" spans="1:9" ht="15" customHeight="1" x14ac:dyDescent="0.25">
      <c r="A8" s="48"/>
      <c r="B8" s="48"/>
      <c r="C8" s="48"/>
      <c r="D8" s="48"/>
      <c r="E8" s="48"/>
      <c r="F8" s="48"/>
      <c r="G8" s="48"/>
      <c r="H8" s="48"/>
      <c r="I8" s="4"/>
    </row>
    <row r="9" spans="1:9" ht="11.25" customHeight="1" x14ac:dyDescent="0.25">
      <c r="A9" s="48"/>
      <c r="B9" s="48"/>
      <c r="C9" s="48"/>
      <c r="D9" s="48"/>
      <c r="E9" s="48"/>
      <c r="F9" s="48"/>
      <c r="G9" s="48"/>
      <c r="H9" s="48"/>
      <c r="I9" s="4"/>
    </row>
    <row r="10" spans="1:9" ht="15" customHeight="1" x14ac:dyDescent="0.25">
      <c r="A10" s="44" t="s">
        <v>39</v>
      </c>
      <c r="B10" s="46"/>
      <c r="C10" s="45" t="s">
        <v>28</v>
      </c>
      <c r="D10" s="46"/>
      <c r="E10" s="45" t="s">
        <v>39</v>
      </c>
      <c r="F10" s="46"/>
      <c r="G10" s="44" t="s">
        <v>40</v>
      </c>
      <c r="H10" s="44"/>
    </row>
    <row r="11" spans="1:9" ht="15" customHeight="1" x14ac:dyDescent="0.25">
      <c r="A11" s="44"/>
      <c r="B11" s="46"/>
      <c r="C11" s="45"/>
      <c r="D11" s="46"/>
      <c r="E11" s="45"/>
      <c r="F11" s="46"/>
      <c r="G11" s="44"/>
      <c r="H11" s="44"/>
    </row>
    <row r="12" spans="1:9" s="5" customFormat="1" ht="30" customHeight="1" x14ac:dyDescent="0.35">
      <c r="A12" s="26" t="str">
        <f>IF(Fond!H2="","",Fond!H2&amp;"X")</f>
        <v>1X</v>
      </c>
      <c r="B12" s="27" t="str">
        <f>IF(Fond!C2="","","("&amp;Fond!C2&amp;")")</f>
        <v>(B1PT)</v>
      </c>
      <c r="C12" s="41" t="str">
        <f>IF(A$1=" Tiroirs Merivobox ",IF(Fond!D2&lt;&gt;"",((Fond!E2)&amp;" X "&amp;Fond!D2+16),""),IF(A$1="Tiroirs Legrabox",IF(Fond!D2&lt;&gt;"",((Fond!E2)&amp;" X "&amp;Fond!D2),"")))</f>
        <v>411 X 490</v>
      </c>
      <c r="D12" s="42"/>
      <c r="E12" s="29" t="str">
        <f>IF(Dos!H2="","",Dos!H2&amp;"X")</f>
        <v>1X</v>
      </c>
      <c r="F12" s="28" t="str">
        <f>IF(Dos!C2="","","("&amp;Dos!C2&amp;")")</f>
        <v>(B1PT)</v>
      </c>
      <c r="G12" s="41" t="str">
        <f>IF(A$1=" Tiroirs Merivobox ",IF(Dos!D2&lt;&gt;"",((Dos!D2)&amp;" X "&amp;Dos!E2-16),""),IF(A$1="Tiroirs Legrabox",IF(Dos!D2&lt;&gt;"",((Dos!D2)&amp;" X "&amp;Dos!E2),"")))</f>
        <v>411 X 67</v>
      </c>
      <c r="H12" s="43"/>
    </row>
    <row r="13" spans="1:9" s="5" customFormat="1" ht="30" customHeight="1" x14ac:dyDescent="0.35">
      <c r="A13" s="26" t="str">
        <f>IF(Fond!H3="","",Fond!H3&amp;"X")</f>
        <v>3X</v>
      </c>
      <c r="B13" s="27" t="str">
        <f>IF(Fond!C3="","","("&amp;Fond!C3&amp;")")</f>
        <v>(B2CT)</v>
      </c>
      <c r="C13" s="41" t="str">
        <f>IF(A$1=" Tiroirs Merivobox ",IF(Fond!D3&lt;&gt;"",((Fond!E3)&amp;" X "&amp;Fond!D3+16),""),IF(A$1="Tiroirs Legrabox",IF(Fond!D3&lt;&gt;"",((Fond!E3)&amp;" X "&amp;Fond!D3),"")))</f>
        <v>511 X 490</v>
      </c>
      <c r="D13" s="42"/>
      <c r="E13" s="29" t="str">
        <f>IF(Dos!H3="","",Dos!H3&amp;"X")</f>
        <v>1X</v>
      </c>
      <c r="F13" s="28" t="str">
        <f>IF(Dos!C3="","","("&amp;Dos!C3&amp;")")</f>
        <v>(B2CT)</v>
      </c>
      <c r="G13" s="41" t="str">
        <f>IF(A$1=" Tiroirs Merivobox ",IF(Dos!D3&lt;&gt;"",((Dos!D3)&amp;" X "&amp;Dos!E3-16),""),IF(A$1="Tiroirs Legrabox",IF(Dos!D3&lt;&gt;"",((Dos!D3)&amp;" X "&amp;Dos!E3),"")))</f>
        <v>511 X 67</v>
      </c>
      <c r="H13" s="43"/>
    </row>
    <row r="14" spans="1:9" s="5" customFormat="1" ht="30" customHeight="1" x14ac:dyDescent="0.35">
      <c r="A14" s="26" t="str">
        <f>IF(Fond!H4="","",Fond!H4&amp;"X")</f>
        <v/>
      </c>
      <c r="B14" s="27" t="str">
        <f>IF(Fond!C4="","","("&amp;Fond!C4&amp;")")</f>
        <v/>
      </c>
      <c r="C14" s="41" t="str">
        <f>IF(A$1=" Tiroirs Merivobox ",IF(Fond!D4&lt;&gt;"",((Fond!E4)&amp;" X "&amp;Fond!D4+16),""),IF(A$1="Tiroirs Legrabox",IF(Fond!D4&lt;&gt;"",((Fond!E4)&amp;" X "&amp;Fond!D4),"")))</f>
        <v/>
      </c>
      <c r="D14" s="42"/>
      <c r="E14" s="29" t="str">
        <f>IF(Dos!H4="","",Dos!H4&amp;"X")</f>
        <v>2X</v>
      </c>
      <c r="F14" s="28" t="str">
        <f>IF(Dos!C4="","","("&amp;Dos!C4&amp;")")</f>
        <v>(B2CT)</v>
      </c>
      <c r="G14" s="41" t="str">
        <f>IF(A$1=" Tiroirs Merivobox ",IF(Dos!D4&lt;&gt;"",((Dos!D4)&amp;" X "&amp;Dos!E4-16),""),IF(A$1="Tiroirs Legrabox",IF(Dos!D4&lt;&gt;"",((Dos!D4)&amp;" X "&amp;Dos!E4),"")))</f>
        <v>511 X 168</v>
      </c>
      <c r="H14" s="43"/>
    </row>
    <row r="15" spans="1:9" s="5" customFormat="1" ht="30" customHeight="1" x14ac:dyDescent="0.35">
      <c r="A15" s="26" t="str">
        <f>IF(Fond!H5="","",Fond!H5&amp;"X")</f>
        <v/>
      </c>
      <c r="B15" s="27" t="str">
        <f>IF(Fond!C5="","","("&amp;Fond!C5&amp;")")</f>
        <v/>
      </c>
      <c r="C15" s="41" t="str">
        <f>IF(A$1=" Tiroirs Merivobox ",IF(Fond!D5&lt;&gt;"",((Fond!E5)&amp;" X "&amp;Fond!D5+16),""),IF(A$1="Tiroirs Legrabox",IF(Fond!D5&lt;&gt;"",((Fond!E5)&amp;" X "&amp;Fond!D5),"")))</f>
        <v/>
      </c>
      <c r="D15" s="42"/>
      <c r="E15" s="29" t="str">
        <f>IF(Dos!H5="","",Dos!H5&amp;"X")</f>
        <v/>
      </c>
      <c r="F15" s="28" t="str">
        <f>IF(Dos!C5="","","("&amp;Dos!C5&amp;")")</f>
        <v/>
      </c>
      <c r="G15" s="41" t="str">
        <f>IF(A$1=" Tiroirs Merivobox ",IF(Dos!D5&lt;&gt;"",((Dos!D5)&amp;" X "&amp;Dos!E5-16),""),IF(A$1="Tiroirs Legrabox",IF(Dos!D5&lt;&gt;"",((Dos!D5)&amp;" X "&amp;Dos!E5),"")))</f>
        <v/>
      </c>
      <c r="H15" s="43"/>
    </row>
    <row r="16" spans="1:9" s="5" customFormat="1" ht="30" customHeight="1" x14ac:dyDescent="0.35">
      <c r="A16" s="26" t="str">
        <f>IF(Fond!H6="","",Fond!H6&amp;"X")</f>
        <v/>
      </c>
      <c r="B16" s="27" t="str">
        <f>IF(Fond!C6="","","("&amp;Fond!C6&amp;")")</f>
        <v/>
      </c>
      <c r="C16" s="41" t="str">
        <f>IF(A$1=" Tiroirs Merivobox ",IF(Fond!D6&lt;&gt;"",((Fond!E6)&amp;" X "&amp;Fond!D6+16),""),IF(A$1="Tiroirs Legrabox",IF(Fond!D6&lt;&gt;"",((Fond!E6)&amp;" X "&amp;Fond!D6),"")))</f>
        <v/>
      </c>
      <c r="D16" s="42"/>
      <c r="E16" s="29" t="str">
        <f>IF(Dos!H6="","",Dos!H6&amp;"X")</f>
        <v/>
      </c>
      <c r="F16" s="28" t="str">
        <f>IF(Dos!C6="","","("&amp;Dos!C6&amp;")")</f>
        <v/>
      </c>
      <c r="G16" s="41" t="str">
        <f>IF(A$1=" Tiroirs Merivobox ",IF(Dos!D6&lt;&gt;"",((Dos!D6)&amp;" X "&amp;Dos!E6-16),""),IF(A$1="Tiroirs Legrabox",IF(Dos!D6&lt;&gt;"",((Dos!D6)&amp;" X "&amp;Dos!E6),"")))</f>
        <v/>
      </c>
      <c r="H16" s="43"/>
    </row>
    <row r="17" spans="1:8" s="5" customFormat="1" ht="30" customHeight="1" x14ac:dyDescent="0.35">
      <c r="A17" s="26" t="str">
        <f>IF(Fond!H7="","",Fond!H7&amp;"X")</f>
        <v/>
      </c>
      <c r="B17" s="27" t="str">
        <f>IF(Fond!C7="","","("&amp;Fond!C7&amp;")")</f>
        <v/>
      </c>
      <c r="C17" s="41" t="str">
        <f>IF(A$1=" Tiroirs Merivobox ",IF(Fond!D7&lt;&gt;"",((Fond!E7)&amp;" X "&amp;Fond!D7+16),""),IF(A$1="Tiroirs Legrabox",IF(Fond!D7&lt;&gt;"",((Fond!E7)&amp;" X "&amp;Fond!D7),"")))</f>
        <v/>
      </c>
      <c r="D17" s="42"/>
      <c r="E17" s="29" t="str">
        <f>IF(Dos!H7="","",Dos!H7&amp;"X")</f>
        <v/>
      </c>
      <c r="F17" s="28" t="str">
        <f>IF(Dos!C7="","","("&amp;Dos!C7&amp;")")</f>
        <v/>
      </c>
      <c r="G17" s="41" t="str">
        <f>IF(A$1=" Tiroirs Merivobox ",IF(Dos!D7&lt;&gt;"",((Dos!D7)&amp;" X "&amp;Dos!E7-16),""),IF(A$1="Tiroirs Legrabox",IF(Dos!D7&lt;&gt;"",((Dos!D7)&amp;" X "&amp;Dos!E7),"")))</f>
        <v/>
      </c>
      <c r="H17" s="43"/>
    </row>
    <row r="18" spans="1:8" s="5" customFormat="1" ht="30" customHeight="1" x14ac:dyDescent="0.35">
      <c r="A18" s="26" t="str">
        <f>IF(Fond!H8="","",Fond!H8&amp;"X")</f>
        <v/>
      </c>
      <c r="B18" s="27" t="str">
        <f>IF(Fond!C8="","","("&amp;Fond!C8&amp;")")</f>
        <v/>
      </c>
      <c r="C18" s="41" t="str">
        <f>IF(A$1=" Tiroirs Merivobox ",IF(Fond!D8&lt;&gt;"",((Fond!E8)&amp;" X "&amp;Fond!D8+16),""),IF(A$1="Tiroirs Legrabox",IF(Fond!D8&lt;&gt;"",((Fond!E8)&amp;" X "&amp;Fond!D8),"")))</f>
        <v/>
      </c>
      <c r="D18" s="42"/>
      <c r="E18" s="29" t="str">
        <f>IF(Dos!H8="","",Dos!H8&amp;"X")</f>
        <v/>
      </c>
      <c r="F18" s="28" t="str">
        <f>IF(Dos!C8="","","("&amp;Dos!C8&amp;")")</f>
        <v/>
      </c>
      <c r="G18" s="41" t="str">
        <f>IF(A$1=" Tiroirs Merivobox ",IF(Dos!D8&lt;&gt;"",((Dos!D8)&amp;" X "&amp;Dos!E8-16),""),IF(A$1="Tiroirs Legrabox",IF(Dos!D8&lt;&gt;"",((Dos!D8)&amp;" X "&amp;Dos!E8),"")))</f>
        <v/>
      </c>
      <c r="H18" s="43"/>
    </row>
    <row r="19" spans="1:8" s="5" customFormat="1" ht="30" customHeight="1" x14ac:dyDescent="0.35">
      <c r="A19" s="26" t="str">
        <f>IF(Fond!H9="","",Fond!H9&amp;"X")</f>
        <v/>
      </c>
      <c r="B19" s="27" t="str">
        <f>IF(Fond!C9="","","("&amp;Fond!C9&amp;")")</f>
        <v/>
      </c>
      <c r="C19" s="41" t="str">
        <f>IF(A$1=" Tiroirs Merivobox ",IF(Fond!D9&lt;&gt;"",((Fond!E9)&amp;" X "&amp;Fond!D9+16),""),IF(A$1="Tiroirs Legrabox",IF(Fond!D9&lt;&gt;"",((Fond!E9)&amp;" X "&amp;Fond!D9),"")))</f>
        <v/>
      </c>
      <c r="D19" s="42"/>
      <c r="E19" s="29" t="str">
        <f>IF(Dos!H9="","",Dos!H9&amp;"X")</f>
        <v/>
      </c>
      <c r="F19" s="28" t="str">
        <f>IF(Dos!C9="","","("&amp;Dos!C9&amp;")")</f>
        <v/>
      </c>
      <c r="G19" s="41" t="str">
        <f>IF(A$1=" Tiroirs Merivobox ",IF(Dos!D9&lt;&gt;"",((Dos!D9)&amp;" X "&amp;Dos!E9-16),""),IF(A$1="Tiroirs Legrabox",IF(Dos!D9&lt;&gt;"",((Dos!D9)&amp;" X "&amp;Dos!E9),"")))</f>
        <v/>
      </c>
      <c r="H19" s="43"/>
    </row>
    <row r="20" spans="1:8" s="5" customFormat="1" ht="30" customHeight="1" x14ac:dyDescent="0.35">
      <c r="A20" s="26" t="str">
        <f>IF(Fond!H10="","",Fond!H10&amp;"X")</f>
        <v/>
      </c>
      <c r="B20" s="27" t="str">
        <f>IF(Fond!C10="","","("&amp;Fond!C10&amp;")")</f>
        <v/>
      </c>
      <c r="C20" s="41" t="str">
        <f>IF(A$1=" Tiroirs Merivobox ",IF(Fond!D10&lt;&gt;"",((Fond!E10)&amp;" X "&amp;Fond!D10+16),""),IF(A$1="Tiroirs Legrabox",IF(Fond!D10&lt;&gt;"",((Fond!E10)&amp;" X "&amp;Fond!D10),"")))</f>
        <v/>
      </c>
      <c r="D20" s="42"/>
      <c r="E20" s="29" t="str">
        <f>IF(Dos!H10="","",Dos!H10&amp;"X")</f>
        <v/>
      </c>
      <c r="F20" s="28" t="str">
        <f>IF(Dos!C10="","","("&amp;Dos!C10&amp;")")</f>
        <v/>
      </c>
      <c r="G20" s="41" t="str">
        <f>IF(A$1=" Tiroirs Merivobox ",IF(Dos!D10&lt;&gt;"",((Dos!D10)&amp;" X "&amp;Dos!E10-16),""),IF(A$1="Tiroirs Legrabox",IF(Dos!D10&lt;&gt;"",((Dos!D10)&amp;" X "&amp;Dos!E10),"")))</f>
        <v/>
      </c>
      <c r="H20" s="43"/>
    </row>
    <row r="21" spans="1:8" s="5" customFormat="1" ht="30" customHeight="1" x14ac:dyDescent="0.35">
      <c r="A21" s="26" t="str">
        <f>IF(Fond!H11="","",Fond!H11&amp;"X")</f>
        <v/>
      </c>
      <c r="B21" s="27" t="str">
        <f>IF(Fond!C11="","","("&amp;Fond!C11&amp;")")</f>
        <v/>
      </c>
      <c r="C21" s="41" t="str">
        <f>IF(A$1=" Tiroirs Merivobox ",IF(Fond!D11&lt;&gt;"",((Fond!E11)&amp;" X "&amp;Fond!D11+16),""),IF(A$1="Tiroirs Legrabox",IF(Fond!D11&lt;&gt;"",((Fond!E11)&amp;" X "&amp;Fond!D11),"")))</f>
        <v/>
      </c>
      <c r="D21" s="42"/>
      <c r="E21" s="29" t="str">
        <f>IF(Dos!H11="","",Dos!H11&amp;"X")</f>
        <v/>
      </c>
      <c r="F21" s="28" t="str">
        <f>IF(Dos!C11="","","("&amp;Dos!C11&amp;")")</f>
        <v/>
      </c>
      <c r="G21" s="41" t="str">
        <f>IF(A$1=" Tiroirs Merivobox ",IF(Dos!D11&lt;&gt;"",((Dos!D11)&amp;" X "&amp;Dos!E11-16),""),IF(A$1="Tiroirs Legrabox",IF(Dos!D11&lt;&gt;"",((Dos!D11)&amp;" X "&amp;Dos!E11),"")))</f>
        <v/>
      </c>
      <c r="H21" s="43"/>
    </row>
    <row r="22" spans="1:8" s="5" customFormat="1" ht="30" customHeight="1" x14ac:dyDescent="0.35">
      <c r="A22" s="26" t="str">
        <f>IF(Fond!H12="","",Fond!H12&amp;"X")</f>
        <v/>
      </c>
      <c r="B22" s="27" t="str">
        <f>IF(Fond!C12="","","("&amp;Fond!C12&amp;")")</f>
        <v/>
      </c>
      <c r="C22" s="41" t="str">
        <f>IF(A$1=" Tiroirs Merivobox ",IF(Fond!D12&lt;&gt;"",((Fond!E12)&amp;" X "&amp;Fond!D12+16),""),IF(A$1="Tiroirs Legrabox",IF(Fond!D12&lt;&gt;"",((Fond!E12)&amp;" X "&amp;Fond!D12),"")))</f>
        <v/>
      </c>
      <c r="D22" s="42"/>
      <c r="E22" s="29" t="str">
        <f>IF(Dos!H12="","",Dos!H12&amp;"X")</f>
        <v/>
      </c>
      <c r="F22" s="28" t="str">
        <f>IF(Dos!C12="","","("&amp;Dos!C12&amp;")")</f>
        <v/>
      </c>
      <c r="G22" s="41" t="str">
        <f>IF(A$1=" Tiroirs Merivobox ",IF(Dos!D12&lt;&gt;"",((Dos!D12)&amp;" X "&amp;Dos!E12-16),""),IF(A$1="Tiroirs Legrabox",IF(Dos!D12&lt;&gt;"",((Dos!D12)&amp;" X "&amp;Dos!E12),"")))</f>
        <v/>
      </c>
      <c r="H22" s="43"/>
    </row>
    <row r="23" spans="1:8" s="5" customFormat="1" ht="30" customHeight="1" x14ac:dyDescent="0.35">
      <c r="A23" s="26" t="str">
        <f>IF(Fond!H13="","",Fond!H13&amp;"X")</f>
        <v/>
      </c>
      <c r="B23" s="27" t="str">
        <f>IF(Fond!C13="","","("&amp;Fond!C13&amp;")")</f>
        <v/>
      </c>
      <c r="C23" s="41" t="str">
        <f>IF(A$1=" Tiroirs Merivobox ",IF(Fond!D13&lt;&gt;"",((Fond!E13)&amp;" X "&amp;Fond!D13+16),""),IF(A$1="Tiroirs Legrabox",IF(Fond!D13&lt;&gt;"",((Fond!E13)&amp;" X "&amp;Fond!D13),"")))</f>
        <v/>
      </c>
      <c r="D23" s="42"/>
      <c r="E23" s="29" t="str">
        <f>IF(Dos!H13="","",Dos!H13&amp;"X")</f>
        <v/>
      </c>
      <c r="F23" s="28" t="str">
        <f>IF(Dos!C13="","","("&amp;Dos!C13&amp;")")</f>
        <v/>
      </c>
      <c r="G23" s="41" t="str">
        <f>IF(A$1=" Tiroirs Merivobox ",IF(Dos!D13&lt;&gt;"",((Dos!D13)&amp;" X "&amp;Dos!E13-16),""),IF(A$1="Tiroirs Legrabox",IF(Dos!D13&lt;&gt;"",((Dos!D13)&amp;" X "&amp;Dos!E13),"")))</f>
        <v/>
      </c>
      <c r="H23" s="43"/>
    </row>
    <row r="24" spans="1:8" s="5" customFormat="1" ht="30" customHeight="1" x14ac:dyDescent="0.35">
      <c r="A24" s="26" t="str">
        <f>IF(Fond!H14="","",Fond!H14&amp;"X")</f>
        <v/>
      </c>
      <c r="B24" s="27" t="str">
        <f>IF(Fond!C14="","","("&amp;Fond!C14&amp;")")</f>
        <v/>
      </c>
      <c r="C24" s="41" t="str">
        <f>IF(A$1=" Tiroirs Merivobox ",IF(Fond!D14&lt;&gt;"",((Fond!E14)&amp;" X "&amp;Fond!D14+16),""),IF(A$1="Tiroirs Legrabox",IF(Fond!D14&lt;&gt;"",((Fond!E14)&amp;" X "&amp;Fond!D14),"")))</f>
        <v/>
      </c>
      <c r="D24" s="42"/>
      <c r="E24" s="29" t="str">
        <f>IF(Dos!H14="","",Dos!H14&amp;"X")</f>
        <v/>
      </c>
      <c r="F24" s="28" t="str">
        <f>IF(Dos!C14="","","("&amp;Dos!C14&amp;")")</f>
        <v/>
      </c>
      <c r="G24" s="41" t="str">
        <f>IF(A$1=" Tiroirs Merivobox ",IF(Dos!D14&lt;&gt;"",((Dos!D14)&amp;" X "&amp;Dos!E14-16),""),IF(A$1="Tiroirs Legrabox",IF(Dos!D14&lt;&gt;"",((Dos!D14)&amp;" X "&amp;Dos!E14),"")))</f>
        <v/>
      </c>
      <c r="H24" s="43"/>
    </row>
    <row r="25" spans="1:8" s="5" customFormat="1" ht="30" customHeight="1" x14ac:dyDescent="0.35">
      <c r="A25" s="26" t="str">
        <f>IF(Fond!H15="","",Fond!H15&amp;"X")</f>
        <v/>
      </c>
      <c r="B25" s="27" t="str">
        <f>IF(Fond!C15="","","("&amp;Fond!C15&amp;")")</f>
        <v/>
      </c>
      <c r="C25" s="41" t="str">
        <f>IF(A$1=" Tiroirs Merivobox ",IF(Fond!D15&lt;&gt;"",((Fond!E15)&amp;" X "&amp;Fond!D15+16),""),IF(A$1="Tiroirs Legrabox",IF(Fond!D15&lt;&gt;"",((Fond!E15)&amp;" X "&amp;Fond!D15),"")))</f>
        <v/>
      </c>
      <c r="D25" s="42"/>
      <c r="E25" s="29" t="str">
        <f>IF(Dos!H15="","",Dos!H15&amp;"X")</f>
        <v/>
      </c>
      <c r="F25" s="28" t="str">
        <f>IF(Dos!C15="","","("&amp;Dos!C15&amp;")")</f>
        <v/>
      </c>
      <c r="G25" s="41" t="str">
        <f>IF(A$1=" Tiroirs Merivobox ",IF(Dos!D15&lt;&gt;"",((Dos!D15)&amp;" X "&amp;Dos!E15-16),""),IF(A$1="Tiroirs Legrabox",IF(Dos!D15&lt;&gt;"",((Dos!D15)&amp;" X "&amp;Dos!E15),"")))</f>
        <v/>
      </c>
      <c r="H25" s="43"/>
    </row>
    <row r="26" spans="1:8" s="5" customFormat="1" ht="30" customHeight="1" x14ac:dyDescent="0.35">
      <c r="A26" s="26" t="str">
        <f>IF(Fond!H16="","",Fond!H16&amp;"X")</f>
        <v/>
      </c>
      <c r="B26" s="27" t="str">
        <f>IF(Fond!C16="","","("&amp;Fond!C16&amp;")")</f>
        <v/>
      </c>
      <c r="C26" s="41" t="str">
        <f>IF(A$1=" Tiroirs Merivobox ",IF(Fond!D16&lt;&gt;"",((Fond!E16)&amp;" X "&amp;Fond!D16+16),""),IF(A$1="Tiroirs Legrabox",IF(Fond!D16&lt;&gt;"",((Fond!E16)&amp;" X "&amp;Fond!D16),"")))</f>
        <v/>
      </c>
      <c r="D26" s="42"/>
      <c r="E26" s="29" t="str">
        <f>IF(Dos!H16="","",Dos!H16&amp;"X")</f>
        <v/>
      </c>
      <c r="F26" s="28" t="str">
        <f>IF(Dos!C16="","","("&amp;Dos!C16&amp;")")</f>
        <v/>
      </c>
      <c r="G26" s="41" t="str">
        <f>IF(A$1=" Tiroirs Merivobox ",IF(Dos!D16&lt;&gt;"",((Dos!D16)&amp;" X "&amp;Dos!E16-16),""),IF(A$1="Tiroirs Legrabox",IF(Dos!D16&lt;&gt;"",((Dos!D16)&amp;" X "&amp;Dos!E16),"")))</f>
        <v/>
      </c>
      <c r="H26" s="43"/>
    </row>
    <row r="27" spans="1:8" s="5" customFormat="1" ht="30" customHeight="1" x14ac:dyDescent="0.35">
      <c r="A27" s="26" t="str">
        <f>IF(Fond!H17="","",Fond!H17&amp;"X")</f>
        <v/>
      </c>
      <c r="B27" s="27" t="str">
        <f>IF(Fond!C17="","","("&amp;Fond!C17&amp;")")</f>
        <v/>
      </c>
      <c r="C27" s="41" t="str">
        <f>IF(A$1=" Tiroirs Merivobox ",IF(Fond!D17&lt;&gt;"",((Fond!E17)&amp;" X "&amp;Fond!D17+16),""),IF(A$1="Tiroirs Legrabox",IF(Fond!D17&lt;&gt;"",((Fond!E17)&amp;" X "&amp;Fond!D17),"")))</f>
        <v/>
      </c>
      <c r="D27" s="42"/>
      <c r="E27" s="29" t="str">
        <f>IF(Dos!H17="","",Dos!H17&amp;"X")</f>
        <v/>
      </c>
      <c r="F27" s="28" t="str">
        <f>IF(Dos!C17="","","("&amp;Dos!C17&amp;")")</f>
        <v/>
      </c>
      <c r="G27" s="41" t="str">
        <f>IF(A$1=" Tiroirs Merivobox ",IF(Dos!D17&lt;&gt;"",((Dos!D17)&amp;" X "&amp;Dos!E17-16),""),IF(A$1="Tiroirs Legrabox",IF(Dos!D17&lt;&gt;"",((Dos!D17)&amp;" X "&amp;Dos!E17),"")))</f>
        <v/>
      </c>
      <c r="H27" s="43"/>
    </row>
    <row r="28" spans="1:8" s="5" customFormat="1" ht="30" customHeight="1" x14ac:dyDescent="0.35">
      <c r="A28" s="26" t="str">
        <f>IF(Fond!H18="","",Fond!H18&amp;"X")</f>
        <v/>
      </c>
      <c r="B28" s="27" t="str">
        <f>IF(Fond!C18="","","("&amp;Fond!C18&amp;")")</f>
        <v/>
      </c>
      <c r="C28" s="41" t="str">
        <f>IF(A$1=" Tiroirs Merivobox ",IF(Fond!D18&lt;&gt;"",((Fond!E18)&amp;" X "&amp;Fond!D18+16),""),IF(A$1="Tiroirs Legrabox",IF(Fond!D18&lt;&gt;"",((Fond!E18)&amp;" X "&amp;Fond!D18),"")))</f>
        <v/>
      </c>
      <c r="D28" s="42"/>
      <c r="E28" s="29" t="str">
        <f>IF(Dos!H18="","",Dos!H18&amp;"X")</f>
        <v/>
      </c>
      <c r="F28" s="28" t="str">
        <f>IF(Dos!C18="","","("&amp;Dos!C18&amp;")")</f>
        <v/>
      </c>
      <c r="G28" s="41" t="str">
        <f>IF(A$1=" Tiroirs Merivobox ",IF(Dos!D18&lt;&gt;"",((Dos!D18)&amp;" X "&amp;Dos!E18-16),""),IF(A$1="Tiroirs Legrabox",IF(Dos!D18&lt;&gt;"",((Dos!D18)&amp;" X "&amp;Dos!E18),"")))</f>
        <v/>
      </c>
      <c r="H28" s="43"/>
    </row>
    <row r="29" spans="1:8" s="5" customFormat="1" ht="30" customHeight="1" x14ac:dyDescent="0.35">
      <c r="A29" s="26" t="str">
        <f>IF(Fond!H19="","",Fond!H19&amp;"X")</f>
        <v/>
      </c>
      <c r="B29" s="27" t="str">
        <f>IF(Fond!C19="","","("&amp;Fond!C19&amp;")")</f>
        <v/>
      </c>
      <c r="C29" s="41" t="str">
        <f>IF(A$1=" Tiroirs Merivobox ",IF(Fond!D19&lt;&gt;"",((Fond!E19)&amp;" X "&amp;Fond!D19+16),""),IF(A$1="Tiroirs Legrabox",IF(Fond!D19&lt;&gt;"",((Fond!E19)&amp;" X "&amp;Fond!D19),"")))</f>
        <v/>
      </c>
      <c r="D29" s="42"/>
      <c r="E29" s="29" t="str">
        <f>IF(Dos!H19="","",Dos!H19&amp;"X")</f>
        <v/>
      </c>
      <c r="F29" s="28" t="str">
        <f>IF(Dos!C19="","","("&amp;Dos!C19&amp;")")</f>
        <v/>
      </c>
      <c r="G29" s="41" t="str">
        <f>IF(A$1=" Tiroirs Merivobox ",IF(Dos!D19&lt;&gt;"",((Dos!D19)&amp;" X "&amp;Dos!E19-16),""),IF(A$1="Tiroirs Legrabox",IF(Dos!D19&lt;&gt;"",((Dos!D19)&amp;" X "&amp;Dos!E19),"")))</f>
        <v/>
      </c>
      <c r="H29" s="43"/>
    </row>
    <row r="30" spans="1:8" s="5" customFormat="1" ht="30" customHeight="1" x14ac:dyDescent="0.35">
      <c r="B30" s="20"/>
      <c r="C30" s="40"/>
      <c r="D30" s="40"/>
      <c r="E30" s="8"/>
      <c r="F30" s="2"/>
      <c r="G30" s="40"/>
      <c r="H30" s="40"/>
    </row>
  </sheetData>
  <mergeCells count="44">
    <mergeCell ref="A10:B11"/>
    <mergeCell ref="E10:F11"/>
    <mergeCell ref="A1:H5"/>
    <mergeCell ref="A6:H9"/>
    <mergeCell ref="C12:D12"/>
    <mergeCell ref="C13:D13"/>
    <mergeCell ref="G10:H11"/>
    <mergeCell ref="C10:D11"/>
    <mergeCell ref="G12:H12"/>
    <mergeCell ref="G13:H13"/>
    <mergeCell ref="G20:H20"/>
    <mergeCell ref="G21:H21"/>
    <mergeCell ref="G22:H22"/>
    <mergeCell ref="G23:H23"/>
    <mergeCell ref="G18:H18"/>
    <mergeCell ref="G19:H19"/>
    <mergeCell ref="G15:H15"/>
    <mergeCell ref="G16:H16"/>
    <mergeCell ref="G17:H17"/>
    <mergeCell ref="C14:D14"/>
    <mergeCell ref="C15:D15"/>
    <mergeCell ref="C16:D16"/>
    <mergeCell ref="G14:H14"/>
    <mergeCell ref="C20:D20"/>
    <mergeCell ref="C21:D21"/>
    <mergeCell ref="C17:D17"/>
    <mergeCell ref="C18:D18"/>
    <mergeCell ref="C19:D19"/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33A90-D2D1-45B9-8E10-04D939B8A914}">
  <sheetPr codeName="Feuil6"/>
  <dimension ref="A1:V13"/>
  <sheetViews>
    <sheetView topLeftCell="C1" workbookViewId="0">
      <selection activeCell="F12" sqref="F12"/>
    </sheetView>
  </sheetViews>
  <sheetFormatPr baseColWidth="10" defaultRowHeight="15" x14ac:dyDescent="0.25"/>
  <cols>
    <col min="1" max="1" width="14.5703125" hidden="1" customWidth="1"/>
    <col min="2" max="2" width="16.5703125" hidden="1" customWidth="1"/>
    <col min="3" max="3" width="22" bestFit="1" customWidth="1"/>
    <col min="4" max="4" width="16.7109375" bestFit="1" customWidth="1"/>
    <col min="5" max="11" width="11.140625" bestFit="1" customWidth="1"/>
    <col min="12" max="12" width="12.140625" bestFit="1" customWidth="1"/>
    <col min="13" max="13" width="20" bestFit="1" customWidth="1"/>
    <col min="14" max="14" width="23.140625" bestFit="1" customWidth="1"/>
    <col min="15" max="15" width="21.7109375" bestFit="1" customWidth="1"/>
    <col min="16" max="17" width="23.140625" bestFit="1" customWidth="1"/>
    <col min="18" max="19" width="18.7109375" bestFit="1" customWidth="1"/>
    <col min="20" max="21" width="12.140625" bestFit="1" customWidth="1"/>
    <col min="22" max="22" width="58.42578125" bestFit="1" customWidth="1"/>
    <col min="23" max="23" width="12.140625" bestFit="1" customWidth="1"/>
  </cols>
  <sheetData>
    <row r="1" spans="1:22" x14ac:dyDescent="0.25">
      <c r="A1" t="s">
        <v>2</v>
      </c>
      <c r="C1" s="6" t="s">
        <v>2</v>
      </c>
    </row>
    <row r="2" spans="1:22" x14ac:dyDescent="0.25">
      <c r="A2" t="s">
        <v>105</v>
      </c>
      <c r="C2" s="1" t="s">
        <v>121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t="s">
        <v>68</v>
      </c>
    </row>
    <row r="4" spans="1:22" x14ac:dyDescent="0.25">
      <c r="A4" t="s">
        <v>112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t="s">
        <v>115</v>
      </c>
      <c r="C5" t="s">
        <v>120</v>
      </c>
      <c r="D5" t="s">
        <v>23</v>
      </c>
      <c r="E5" t="s">
        <v>121</v>
      </c>
      <c r="F5" s="67" t="s">
        <v>122</v>
      </c>
      <c r="G5" s="67" t="s">
        <v>123</v>
      </c>
      <c r="H5" s="67" t="s">
        <v>71</v>
      </c>
      <c r="I5" s="67" t="s">
        <v>33</v>
      </c>
      <c r="J5" s="67" t="s">
        <v>33</v>
      </c>
      <c r="K5" t="s">
        <v>21</v>
      </c>
      <c r="L5" t="s">
        <v>22</v>
      </c>
      <c r="M5" t="s">
        <v>100</v>
      </c>
      <c r="N5" t="s">
        <v>124</v>
      </c>
      <c r="O5" t="s">
        <v>20</v>
      </c>
      <c r="P5" t="s">
        <v>124</v>
      </c>
      <c r="Q5" t="s">
        <v>124</v>
      </c>
      <c r="R5" t="s">
        <v>20</v>
      </c>
      <c r="S5" t="s">
        <v>125</v>
      </c>
      <c r="T5" t="s">
        <v>20</v>
      </c>
      <c r="U5" t="s">
        <v>121</v>
      </c>
      <c r="V5" t="s">
        <v>126</v>
      </c>
    </row>
    <row r="6" spans="1:22" x14ac:dyDescent="0.25">
      <c r="A6" t="s">
        <v>118</v>
      </c>
      <c r="C6" t="s">
        <v>131</v>
      </c>
      <c r="D6" t="s">
        <v>24</v>
      </c>
      <c r="E6" t="s">
        <v>121</v>
      </c>
      <c r="F6" s="67" t="s">
        <v>122</v>
      </c>
      <c r="G6" s="67" t="s">
        <v>123</v>
      </c>
      <c r="H6" s="67" t="s">
        <v>71</v>
      </c>
      <c r="I6" s="67" t="s">
        <v>33</v>
      </c>
      <c r="J6" s="67" t="s">
        <v>33</v>
      </c>
      <c r="K6" t="s">
        <v>21</v>
      </c>
      <c r="L6" t="s">
        <v>22</v>
      </c>
      <c r="M6" t="s">
        <v>100</v>
      </c>
      <c r="N6" t="s">
        <v>124</v>
      </c>
      <c r="O6" t="s">
        <v>20</v>
      </c>
      <c r="P6" t="s">
        <v>124</v>
      </c>
      <c r="Q6" t="s">
        <v>124</v>
      </c>
      <c r="R6" t="s">
        <v>20</v>
      </c>
      <c r="S6" t="s">
        <v>125</v>
      </c>
      <c r="T6" t="s">
        <v>20</v>
      </c>
      <c r="U6" t="s">
        <v>121</v>
      </c>
      <c r="V6" t="s">
        <v>132</v>
      </c>
    </row>
    <row r="7" spans="1:22" x14ac:dyDescent="0.25">
      <c r="A7" t="s">
        <v>121</v>
      </c>
      <c r="C7" t="s">
        <v>147</v>
      </c>
      <c r="D7" t="s">
        <v>25</v>
      </c>
      <c r="E7" t="s">
        <v>121</v>
      </c>
      <c r="F7" s="67" t="s">
        <v>148</v>
      </c>
      <c r="G7" s="67" t="s">
        <v>123</v>
      </c>
      <c r="H7" s="67" t="s">
        <v>71</v>
      </c>
      <c r="I7" s="67" t="s">
        <v>33</v>
      </c>
      <c r="J7" s="67" t="s">
        <v>33</v>
      </c>
      <c r="K7" t="s">
        <v>21</v>
      </c>
      <c r="L7" t="s">
        <v>22</v>
      </c>
      <c r="M7" t="s">
        <v>100</v>
      </c>
      <c r="N7" t="s">
        <v>124</v>
      </c>
      <c r="O7" t="s">
        <v>20</v>
      </c>
      <c r="P7" t="s">
        <v>124</v>
      </c>
      <c r="Q7" t="s">
        <v>124</v>
      </c>
      <c r="R7" t="s">
        <v>125</v>
      </c>
      <c r="S7" t="s">
        <v>20</v>
      </c>
      <c r="T7" t="s">
        <v>20</v>
      </c>
      <c r="U7" t="s">
        <v>121</v>
      </c>
      <c r="V7" t="s">
        <v>149</v>
      </c>
    </row>
    <row r="8" spans="1:22" x14ac:dyDescent="0.25">
      <c r="A8" t="s">
        <v>64</v>
      </c>
      <c r="C8" t="s">
        <v>155</v>
      </c>
      <c r="D8" t="s">
        <v>26</v>
      </c>
      <c r="E8" t="s">
        <v>121</v>
      </c>
      <c r="F8" s="67" t="s">
        <v>148</v>
      </c>
      <c r="G8" s="67" t="s">
        <v>123</v>
      </c>
      <c r="H8" s="67" t="s">
        <v>71</v>
      </c>
      <c r="I8" s="67" t="s">
        <v>33</v>
      </c>
      <c r="J8" s="67" t="s">
        <v>33</v>
      </c>
      <c r="K8" t="s">
        <v>21</v>
      </c>
      <c r="L8" t="s">
        <v>22</v>
      </c>
      <c r="M8" t="s">
        <v>100</v>
      </c>
      <c r="N8" t="s">
        <v>124</v>
      </c>
      <c r="O8" t="s">
        <v>20</v>
      </c>
      <c r="P8" t="s">
        <v>124</v>
      </c>
      <c r="Q8" t="s">
        <v>124</v>
      </c>
      <c r="R8" t="s">
        <v>20</v>
      </c>
      <c r="S8" t="s">
        <v>125</v>
      </c>
      <c r="T8" t="s">
        <v>20</v>
      </c>
      <c r="U8" t="s">
        <v>121</v>
      </c>
      <c r="V8" t="s">
        <v>156</v>
      </c>
    </row>
    <row r="9" spans="1:22" x14ac:dyDescent="0.25">
      <c r="C9" t="s">
        <v>223</v>
      </c>
      <c r="D9" t="s">
        <v>62</v>
      </c>
      <c r="E9" t="s">
        <v>121</v>
      </c>
      <c r="F9" s="67" t="s">
        <v>224</v>
      </c>
      <c r="G9" s="67" t="s">
        <v>225</v>
      </c>
      <c r="H9" s="67" t="s">
        <v>34</v>
      </c>
      <c r="I9" s="67" t="s">
        <v>33</v>
      </c>
      <c r="J9" s="67" t="s">
        <v>33</v>
      </c>
      <c r="K9" t="s">
        <v>21</v>
      </c>
      <c r="L9" t="s">
        <v>22</v>
      </c>
      <c r="M9" t="s">
        <v>100</v>
      </c>
      <c r="N9" t="s">
        <v>107</v>
      </c>
      <c r="O9" t="s">
        <v>107</v>
      </c>
      <c r="P9" t="s">
        <v>107</v>
      </c>
      <c r="Q9" t="s">
        <v>107</v>
      </c>
      <c r="R9" t="s">
        <v>20</v>
      </c>
      <c r="S9" t="s">
        <v>20</v>
      </c>
      <c r="T9" t="s">
        <v>20</v>
      </c>
      <c r="U9" t="s">
        <v>121</v>
      </c>
      <c r="V9" t="s">
        <v>226</v>
      </c>
    </row>
    <row r="10" spans="1:22" x14ac:dyDescent="0.25">
      <c r="C10" t="s">
        <v>232</v>
      </c>
      <c r="D10" t="s">
        <v>63</v>
      </c>
      <c r="E10" t="s">
        <v>121</v>
      </c>
      <c r="F10" s="67" t="s">
        <v>224</v>
      </c>
      <c r="G10" s="67" t="s">
        <v>225</v>
      </c>
      <c r="H10" s="67" t="s">
        <v>34</v>
      </c>
      <c r="I10" s="67" t="s">
        <v>33</v>
      </c>
      <c r="J10" s="67" t="s">
        <v>33</v>
      </c>
      <c r="K10" t="s">
        <v>21</v>
      </c>
      <c r="L10" t="s">
        <v>22</v>
      </c>
      <c r="M10" t="s">
        <v>100</v>
      </c>
      <c r="N10" t="s">
        <v>107</v>
      </c>
      <c r="O10" t="s">
        <v>107</v>
      </c>
      <c r="P10" t="s">
        <v>107</v>
      </c>
      <c r="Q10" t="s">
        <v>107</v>
      </c>
      <c r="R10" t="s">
        <v>20</v>
      </c>
      <c r="S10" t="s">
        <v>20</v>
      </c>
      <c r="T10" t="s">
        <v>20</v>
      </c>
      <c r="U10" t="s">
        <v>121</v>
      </c>
      <c r="V10" t="s">
        <v>233</v>
      </c>
    </row>
    <row r="11" spans="1:22" x14ac:dyDescent="0.25">
      <c r="C11" t="s">
        <v>240</v>
      </c>
      <c r="D11" t="s">
        <v>241</v>
      </c>
      <c r="E11" t="s">
        <v>121</v>
      </c>
      <c r="F11" s="67" t="s">
        <v>242</v>
      </c>
      <c r="G11" s="67" t="s">
        <v>243</v>
      </c>
      <c r="H11" s="67" t="s">
        <v>34</v>
      </c>
      <c r="I11" s="67" t="s">
        <v>33</v>
      </c>
      <c r="J11" s="67" t="s">
        <v>33</v>
      </c>
      <c r="K11" t="s">
        <v>21</v>
      </c>
      <c r="L11" t="s">
        <v>22</v>
      </c>
      <c r="M11" t="s">
        <v>100</v>
      </c>
      <c r="N11" t="s">
        <v>20</v>
      </c>
      <c r="O11" t="s">
        <v>20</v>
      </c>
      <c r="P11" t="s">
        <v>20</v>
      </c>
      <c r="Q11" t="s">
        <v>107</v>
      </c>
      <c r="R11" t="s">
        <v>20</v>
      </c>
      <c r="S11" t="s">
        <v>20</v>
      </c>
      <c r="T11" t="s">
        <v>20</v>
      </c>
      <c r="U11" t="s">
        <v>121</v>
      </c>
      <c r="V11" t="s">
        <v>244</v>
      </c>
    </row>
    <row r="12" spans="1:22" x14ac:dyDescent="0.25">
      <c r="C12" t="s">
        <v>253</v>
      </c>
      <c r="D12" t="s">
        <v>46</v>
      </c>
      <c r="E12" t="s">
        <v>121</v>
      </c>
      <c r="F12" s="67" t="s">
        <v>254</v>
      </c>
      <c r="G12" s="67" t="s">
        <v>255</v>
      </c>
      <c r="H12" s="67" t="s">
        <v>34</v>
      </c>
      <c r="I12" s="67" t="s">
        <v>33</v>
      </c>
      <c r="J12" s="67" t="s">
        <v>256</v>
      </c>
      <c r="K12" t="s">
        <v>21</v>
      </c>
      <c r="L12" t="s">
        <v>22</v>
      </c>
      <c r="M12" t="s">
        <v>100</v>
      </c>
      <c r="N12" t="s">
        <v>20</v>
      </c>
      <c r="O12" t="s">
        <v>20</v>
      </c>
      <c r="P12" t="s">
        <v>20</v>
      </c>
      <c r="Q12" t="s">
        <v>107</v>
      </c>
      <c r="R12" t="s">
        <v>20</v>
      </c>
      <c r="S12" t="s">
        <v>20</v>
      </c>
      <c r="T12" t="s">
        <v>20</v>
      </c>
      <c r="U12" t="s">
        <v>121</v>
      </c>
      <c r="V12" t="s">
        <v>257</v>
      </c>
    </row>
    <row r="13" spans="1:22" x14ac:dyDescent="0.25">
      <c r="C13" t="s">
        <v>161</v>
      </c>
      <c r="D13" t="s">
        <v>41</v>
      </c>
      <c r="E13" t="s">
        <v>121</v>
      </c>
      <c r="F13" s="67" t="s">
        <v>162</v>
      </c>
      <c r="G13" s="67" t="s">
        <v>163</v>
      </c>
      <c r="H13" s="67" t="s">
        <v>42</v>
      </c>
      <c r="I13" s="67" t="s">
        <v>33</v>
      </c>
      <c r="J13" s="67" t="s">
        <v>33</v>
      </c>
      <c r="K13" t="s">
        <v>21</v>
      </c>
      <c r="L13" t="s">
        <v>22</v>
      </c>
      <c r="M13" t="s">
        <v>102</v>
      </c>
      <c r="N13" t="s">
        <v>20</v>
      </c>
      <c r="O13" t="s">
        <v>20</v>
      </c>
      <c r="P13" t="s">
        <v>20</v>
      </c>
      <c r="Q13" t="s">
        <v>20</v>
      </c>
      <c r="R13" t="s">
        <v>20</v>
      </c>
      <c r="S13" t="s">
        <v>20</v>
      </c>
      <c r="T13" t="s">
        <v>20</v>
      </c>
      <c r="U13" t="s">
        <v>121</v>
      </c>
      <c r="V13" t="s">
        <v>164</v>
      </c>
    </row>
  </sheetData>
  <phoneticPr fontId="6" type="noConversion"/>
  <dataValidations count="2">
    <dataValidation type="list" allowBlank="1" showInputMessage="1" showErrorMessage="1" sqref="C3" xr:uid="{83A392A2-705D-4CEC-8FE1-78B97EDED400}">
      <formula1>"Meuble1"</formula1>
    </dataValidation>
    <dataValidation type="list" allowBlank="1" showInputMessage="1" showErrorMessage="1" sqref="C2" xr:uid="{A6B60338-0137-48EE-B4DA-C6188EE6046F}">
      <formula1>$A$1:$A$8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B2F29-51A2-47C8-BA81-72869572B9C9}">
  <sheetPr codeName="Image"/>
  <dimension ref="A1:P281"/>
  <sheetViews>
    <sheetView tabSelected="1" showWhiteSpace="0" zoomScaleNormal="100" workbookViewId="0">
      <selection activeCell="G33" sqref="G33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60" t="s">
        <v>47</v>
      </c>
      <c r="B1" s="60"/>
      <c r="C1" s="60" t="s">
        <v>48</v>
      </c>
      <c r="D1" s="60"/>
      <c r="E1" s="60" t="s">
        <v>56</v>
      </c>
      <c r="F1" s="60"/>
      <c r="G1" s="60" t="s">
        <v>49</v>
      </c>
      <c r="H1" s="60"/>
      <c r="I1" s="60"/>
      <c r="J1" s="65" t="s">
        <v>50</v>
      </c>
      <c r="K1" s="65"/>
      <c r="L1" s="65"/>
    </row>
    <row r="2" spans="1:16" x14ac:dyDescent="0.25">
      <c r="A2" s="61" t="str">
        <f>Base!B6&amp;" _ "&amp;Base!B5</f>
        <v>REMI _ Loc SIMON</v>
      </c>
      <c r="B2" s="61"/>
      <c r="C2" s="61" t="str">
        <f>Base!B7</f>
        <v>Cuisine</v>
      </c>
      <c r="D2" s="61"/>
      <c r="E2" s="63" t="str">
        <f>LEFT(Base!B9,5)&amp;"   "&amp;Base!C9</f>
        <v>W908-   ■</v>
      </c>
      <c r="F2" s="63"/>
      <c r="G2" s="63" t="str">
        <f>LEFT(Base!B10,5)&amp;"    "&amp;Base!C10</f>
        <v>W908-    ●</v>
      </c>
      <c r="H2" s="63"/>
      <c r="I2" s="63"/>
      <c r="J2" s="63" t="str">
        <f>LEFT(Base!B11,5)&amp;"   "&amp;Base!C11</f>
        <v xml:space="preserve">   ▲</v>
      </c>
      <c r="K2" s="63"/>
      <c r="L2" s="63"/>
    </row>
    <row r="3" spans="1:16" ht="10.5" customHeight="1" thickBot="1" x14ac:dyDescent="0.3">
      <c r="A3" s="62"/>
      <c r="B3" s="62"/>
      <c r="C3" s="62"/>
      <c r="D3" s="62"/>
      <c r="E3" s="64"/>
      <c r="F3" s="64"/>
      <c r="G3" s="64"/>
      <c r="H3" s="64"/>
      <c r="I3" s="64"/>
      <c r="J3" s="64"/>
      <c r="K3" s="64"/>
      <c r="L3" s="64"/>
    </row>
    <row r="4" spans="1:16" ht="8.4499999999999993" customHeight="1" x14ac:dyDescent="0.25">
      <c r="A4" s="58" t="str">
        <f>Meuble!C2</f>
        <v>MH</v>
      </c>
      <c r="B4" s="59"/>
      <c r="C4" s="34"/>
      <c r="D4" s="66" t="s">
        <v>96</v>
      </c>
      <c r="E4" s="36"/>
      <c r="F4" s="34"/>
      <c r="G4" s="34"/>
      <c r="H4" s="34"/>
      <c r="I4" s="37"/>
      <c r="J4" s="37"/>
      <c r="K4" s="37"/>
      <c r="L4" s="38"/>
    </row>
    <row r="5" spans="1:16" ht="12.95" customHeight="1" x14ac:dyDescent="0.25">
      <c r="A5" s="53"/>
      <c r="B5" s="54"/>
      <c r="D5" s="55"/>
      <c r="E5" s="56" t="str">
        <f>IF(Meuble!D5="","",(Meuble!J5)&amp;" X ")</f>
        <v xml:space="preserve">1 X </v>
      </c>
      <c r="F5" s="50" t="str">
        <f>IF(Meuble!D5="","",Meuble!D5)</f>
        <v>COTE DROIT</v>
      </c>
      <c r="G5" s="2" t="str">
        <f>IF(Meuble!F5="","",Meuble!F5)</f>
        <v>700</v>
      </c>
      <c r="H5" s="8" t="str">
        <f>IF(Meuble!D5="","", "x" )</f>
        <v>x</v>
      </c>
      <c r="I5" s="8" t="str">
        <f>IF(Meuble!G5="","",Meuble!G5)</f>
        <v>360</v>
      </c>
      <c r="J5" s="8" t="str">
        <f>IF(Meuble!D5="","", "x" )</f>
        <v>x</v>
      </c>
      <c r="K5" s="8" t="str">
        <f>IF(Meuble!H5="","",Meuble!H5)</f>
        <v>20</v>
      </c>
      <c r="L5" s="57" t="str">
        <f>IF(Meuble!M5=Base!$B$9,Base!$C$9,IF(Meuble!M5=Base!$B$10,Base!$C$10,IF(Meuble!M5=Base!$B$11,Base!$C$11,"")))</f>
        <v>■</v>
      </c>
    </row>
    <row r="6" spans="1:16" ht="5.45" customHeight="1" x14ac:dyDescent="0.25">
      <c r="A6" s="53"/>
      <c r="B6" s="54"/>
      <c r="D6" s="55"/>
      <c r="E6" s="56"/>
      <c r="F6" s="50"/>
      <c r="G6" s="30" t="str">
        <f>IF(Meuble!Q5="","","—")</f>
        <v>—</v>
      </c>
      <c r="H6" s="31"/>
      <c r="I6" s="30" t="str">
        <f>IF(Meuble!P5="","","—")</f>
        <v>—</v>
      </c>
      <c r="J6" s="30"/>
      <c r="L6" s="57"/>
    </row>
    <row r="7" spans="1:16" ht="5.25" customHeight="1" x14ac:dyDescent="0.25">
      <c r="A7" s="9"/>
      <c r="D7" s="55"/>
      <c r="E7" s="56"/>
      <c r="F7" s="50"/>
      <c r="G7" s="30" t="str">
        <f>IF(Meuble!O5="","","—")</f>
        <v/>
      </c>
      <c r="H7" s="31"/>
      <c r="I7" s="30" t="str">
        <f>IF(Meuble!N5="","","—")</f>
        <v>—</v>
      </c>
      <c r="J7" s="30"/>
      <c r="L7" s="22"/>
    </row>
    <row r="8" spans="1:16" ht="9.9499999999999993" customHeight="1" x14ac:dyDescent="0.25">
      <c r="A8" s="9"/>
      <c r="D8" s="10"/>
      <c r="E8" s="39"/>
      <c r="F8" s="2"/>
      <c r="G8" s="2"/>
      <c r="H8" s="2"/>
      <c r="K8" s="2"/>
      <c r="L8" s="23"/>
    </row>
    <row r="9" spans="1:16" ht="12.95" customHeight="1" x14ac:dyDescent="0.25">
      <c r="A9" s="9"/>
      <c r="D9" s="10"/>
      <c r="E9" s="56" t="str">
        <f>IF(Meuble!D6="","",(Meuble!J6)&amp;" X ")</f>
        <v xml:space="preserve">1 X </v>
      </c>
      <c r="F9" s="50" t="str">
        <f>IF(Meuble!D6="","",Meuble!D6)</f>
        <v>COTE GAUCHE</v>
      </c>
      <c r="G9" s="2" t="str">
        <f>IF(Meuble!F6="","",Meuble!F6)</f>
        <v>700</v>
      </c>
      <c r="H9" s="2" t="str">
        <f>IF(Meuble!D6="","", "x" )</f>
        <v>x</v>
      </c>
      <c r="I9" s="2" t="str">
        <f>IF(Meuble!G6="","",Meuble!G6)</f>
        <v>360</v>
      </c>
      <c r="J9" s="2" t="str">
        <f>IF(Meuble!D6="","", "x" )</f>
        <v>x</v>
      </c>
      <c r="K9" s="2" t="str">
        <f>IF(Meuble!H6="","",Meuble!H6)</f>
        <v>20</v>
      </c>
      <c r="L9" s="51" t="str">
        <f>IF(Meuble!M6=Base!B9,Base!C9,IF(Meuble!M6=Base!B10,Base!C10,IF(Meuble!M6=Base!B11,Base!C11,"")))</f>
        <v>■</v>
      </c>
    </row>
    <row r="10" spans="1:16" ht="5.25" customHeight="1" x14ac:dyDescent="0.25">
      <c r="A10" s="9"/>
      <c r="D10" s="10"/>
      <c r="E10" s="56"/>
      <c r="F10" s="50"/>
      <c r="G10" s="30" t="str">
        <f>IF(Meuble!Q6="","","—")</f>
        <v>—</v>
      </c>
      <c r="H10" s="2"/>
      <c r="I10" s="30" t="str">
        <f>IF(Meuble!P6="","","—")</f>
        <v>—</v>
      </c>
      <c r="K10" s="2"/>
      <c r="L10" s="51"/>
    </row>
    <row r="11" spans="1:16" ht="5.25" customHeight="1" x14ac:dyDescent="0.25">
      <c r="A11" s="9"/>
      <c r="D11" s="10"/>
      <c r="E11" s="56"/>
      <c r="F11" s="50"/>
      <c r="G11" s="30" t="str">
        <f>IF(Meuble!O6="","","—")</f>
        <v/>
      </c>
      <c r="H11" s="2"/>
      <c r="I11" s="30" t="str">
        <f>IF(Meuble!N6="","","—")</f>
        <v>—</v>
      </c>
      <c r="K11" s="2"/>
      <c r="L11" s="23"/>
    </row>
    <row r="12" spans="1:16" ht="9.9499999999999993" customHeight="1" x14ac:dyDescent="0.25">
      <c r="A12" s="9"/>
      <c r="D12" s="10"/>
      <c r="E12" s="9"/>
      <c r="F12" s="2"/>
      <c r="G12" s="2"/>
      <c r="H12" s="2"/>
      <c r="K12" s="2"/>
      <c r="L12" s="23"/>
    </row>
    <row r="13" spans="1:16" x14ac:dyDescent="0.25">
      <c r="A13" s="9"/>
      <c r="D13" s="10"/>
      <c r="E13" s="49" t="str">
        <f>IF(Meuble!D7="","",(Meuble!J7)&amp;" X ")</f>
        <v xml:space="preserve">1 X </v>
      </c>
      <c r="F13" s="50" t="str">
        <f>IF(Meuble!D7="","",Meuble!D7)</f>
        <v>DESSOUS</v>
      </c>
      <c r="G13" s="2" t="str">
        <f>IF(Meuble!F7="","",Meuble!F7)</f>
        <v>1160</v>
      </c>
      <c r="H13" s="2" t="str">
        <f>IF(Meuble!D7="","", "x" )</f>
        <v>x</v>
      </c>
      <c r="I13" s="2" t="str">
        <f>IF(Meuble!G7="","",Meuble!G7)</f>
        <v>360</v>
      </c>
      <c r="J13" s="2" t="str">
        <f>IF(Meuble!D7="","", "x" )</f>
        <v>x</v>
      </c>
      <c r="K13" s="2" t="str">
        <f>IF(Meuble!H7="","",Meuble!H7)</f>
        <v>20</v>
      </c>
      <c r="L13" s="52" t="str">
        <f>IF(Meuble!M7=Base!B9,Base!C9,IF(Meuble!M7=Base!B10,Base!C10,IF(Meuble!M7=Base!B11,Base!C11,"")))</f>
        <v>■</v>
      </c>
    </row>
    <row r="14" spans="1:16" ht="5.25" customHeight="1" x14ac:dyDescent="0.4">
      <c r="A14" s="9"/>
      <c r="D14" s="10"/>
      <c r="E14" s="49"/>
      <c r="F14" s="50"/>
      <c r="G14" s="30" t="str">
        <f>IF(Meuble!Q7="","","—")</f>
        <v>—</v>
      </c>
      <c r="H14" s="2"/>
      <c r="I14" s="30" t="str">
        <f>IF(Meuble!P7="","","—")</f>
        <v>—</v>
      </c>
      <c r="K14" s="2"/>
      <c r="L14" s="52"/>
      <c r="P14" s="32"/>
    </row>
    <row r="15" spans="1:16" ht="5.25" customHeight="1" x14ac:dyDescent="0.4">
      <c r="A15" s="9"/>
      <c r="D15" s="10"/>
      <c r="E15" s="49"/>
      <c r="F15" s="50"/>
      <c r="G15" s="30" t="str">
        <f>IF(Meuble!O7="","","—")</f>
        <v/>
      </c>
      <c r="H15" s="2"/>
      <c r="I15" s="30" t="str">
        <f>IF(Meuble!N7="","","—")</f>
        <v>—</v>
      </c>
      <c r="K15" s="2"/>
      <c r="L15" s="23"/>
      <c r="P15" s="33"/>
    </row>
    <row r="16" spans="1:16" ht="9.9499999999999993" customHeight="1" x14ac:dyDescent="0.4">
      <c r="A16" s="9"/>
      <c r="D16" s="10"/>
      <c r="E16" s="39"/>
      <c r="F16" s="2"/>
      <c r="G16" s="2"/>
      <c r="H16" s="2"/>
      <c r="K16" s="2"/>
      <c r="L16" s="23"/>
      <c r="P16" s="33"/>
    </row>
    <row r="17" spans="1:12" ht="12.95" customHeight="1" x14ac:dyDescent="0.25">
      <c r="A17" s="9"/>
      <c r="D17" s="10"/>
      <c r="E17" s="49" t="str">
        <f>IF(Meuble!D8="","",(Meuble!J8)&amp;" X ")</f>
        <v xml:space="preserve">1 X </v>
      </c>
      <c r="F17" s="50" t="str">
        <f>IF(Meuble!D8="","",Meuble!D8)</f>
        <v>DESSUS</v>
      </c>
      <c r="G17" s="2" t="str">
        <f>IF(Meuble!F8="","",Meuble!F8)</f>
        <v>1160</v>
      </c>
      <c r="H17" s="2" t="str">
        <f>IF(Meuble!D8="","", "x" )</f>
        <v>x</v>
      </c>
      <c r="I17" s="2" t="str">
        <f>IF(Meuble!G8="","",Meuble!G8)</f>
        <v>360</v>
      </c>
      <c r="J17" s="2" t="str">
        <f>IF(Meuble!D8="","", "x" )</f>
        <v>x</v>
      </c>
      <c r="K17" s="2" t="str">
        <f>IF(Meuble!H8="","",Meuble!H8)</f>
        <v>20</v>
      </c>
      <c r="L17" s="51" t="str">
        <f>IF(Meuble!M8=Base!B9,Base!C9,IF(Meuble!M8=Base!B10,Base!C10,IF(Meuble!M8=Base!B11,Base!C11,"")))</f>
        <v>■</v>
      </c>
    </row>
    <row r="18" spans="1:12" ht="5.25" customHeight="1" x14ac:dyDescent="0.25">
      <c r="A18" s="9"/>
      <c r="D18" s="10"/>
      <c r="E18" s="49"/>
      <c r="F18" s="50"/>
      <c r="G18" s="30" t="str">
        <f>IF(Meuble!Q8="","","—")</f>
        <v>—</v>
      </c>
      <c r="H18" s="2"/>
      <c r="I18" s="30" t="str">
        <f>IF(Meuble!P8="","","—")</f>
        <v>—</v>
      </c>
      <c r="K18" s="2"/>
      <c r="L18" s="51"/>
    </row>
    <row r="19" spans="1:12" ht="5.25" customHeight="1" x14ac:dyDescent="0.25">
      <c r="A19" s="9"/>
      <c r="D19" s="10"/>
      <c r="E19" s="49"/>
      <c r="F19" s="50"/>
      <c r="G19" s="30" t="str">
        <f>IF(Meuble!O8="","","—")</f>
        <v/>
      </c>
      <c r="H19" s="2"/>
      <c r="I19" s="30" t="str">
        <f>IF(Meuble!N8="","","—")</f>
        <v>—</v>
      </c>
      <c r="K19" s="2"/>
      <c r="L19" s="23"/>
    </row>
    <row r="20" spans="1:12" ht="9.9499999999999993" customHeight="1" x14ac:dyDescent="0.25">
      <c r="A20" s="9"/>
      <c r="D20" s="10"/>
      <c r="E20" s="9"/>
      <c r="F20" s="2"/>
      <c r="G20" s="2"/>
      <c r="H20" s="2"/>
      <c r="K20" s="2"/>
      <c r="L20" s="23"/>
    </row>
    <row r="21" spans="1:12" ht="12.95" customHeight="1" x14ac:dyDescent="0.25">
      <c r="A21" s="9"/>
      <c r="D21" s="10"/>
      <c r="E21" s="49" t="str">
        <f>IF(Meuble!D9="","",(Meuble!J9)&amp;" X ")</f>
        <v xml:space="preserve">1 X </v>
      </c>
      <c r="F21" s="50" t="str">
        <f>IF(Meuble!D9="","",Meuble!D9)</f>
        <v>PORTE DROITE</v>
      </c>
      <c r="G21" s="2" t="str">
        <f>IF(Meuble!F9="","",Meuble!F9)</f>
        <v>694</v>
      </c>
      <c r="H21" s="2" t="str">
        <f>IF(Meuble!D9="","", "x" )</f>
        <v>x</v>
      </c>
      <c r="I21" s="2" t="str">
        <f>IF(Meuble!G9="","",Meuble!G9)</f>
        <v>595</v>
      </c>
      <c r="J21" s="2" t="str">
        <f>IF(Meuble!D9="","", "x" )</f>
        <v>x</v>
      </c>
      <c r="K21" s="2" t="str">
        <f>IF(Meuble!H9="","",Meuble!H9)</f>
        <v>19</v>
      </c>
      <c r="L21" s="51" t="str">
        <f>IF(Meuble!M9=Base!B9,Base!C9,IF(Meuble!M9=Base!B10,Base!C10,IF(Meuble!M9=Base!B11,Base!C11,"")))</f>
        <v>■</v>
      </c>
    </row>
    <row r="22" spans="1:12" ht="5.45" customHeight="1" x14ac:dyDescent="0.25">
      <c r="A22" s="9"/>
      <c r="D22" s="10"/>
      <c r="E22" s="49"/>
      <c r="F22" s="50"/>
      <c r="G22" s="30" t="str">
        <f>IF(Meuble!Q9="","","—")</f>
        <v>—</v>
      </c>
      <c r="H22" s="2"/>
      <c r="I22" s="30" t="str">
        <f>IF(Meuble!P9="","","—")</f>
        <v>—</v>
      </c>
      <c r="K22" s="2"/>
      <c r="L22" s="51"/>
    </row>
    <row r="23" spans="1:12" ht="5.25" customHeight="1" x14ac:dyDescent="0.25">
      <c r="A23" s="9"/>
      <c r="D23" s="10"/>
      <c r="E23" s="49"/>
      <c r="F23" s="50"/>
      <c r="G23" s="30" t="str">
        <f>IF(Meuble!O9="","","—")</f>
        <v>—</v>
      </c>
      <c r="H23" s="2"/>
      <c r="I23" s="30" t="str">
        <f>IF(Meuble!N9="","","—")</f>
        <v>—</v>
      </c>
      <c r="K23" s="2"/>
      <c r="L23" s="23"/>
    </row>
    <row r="24" spans="1:12" ht="9.9499999999999993" customHeight="1" x14ac:dyDescent="0.25">
      <c r="A24" s="9"/>
      <c r="D24" s="10"/>
      <c r="E24" s="39"/>
      <c r="F24" s="2"/>
      <c r="G24" s="2"/>
      <c r="H24" s="2"/>
      <c r="K24" s="2"/>
      <c r="L24" s="23"/>
    </row>
    <row r="25" spans="1:12" ht="12.95" customHeight="1" x14ac:dyDescent="0.25">
      <c r="A25" s="9"/>
      <c r="D25" s="10"/>
      <c r="E25" s="49" t="str">
        <f>IF(Meuble!D10="","",(Meuble!J10)&amp;" X ")</f>
        <v xml:space="preserve">1 X </v>
      </c>
      <c r="F25" s="50" t="str">
        <f>IF(Meuble!D10="","",Meuble!D10)</f>
        <v>PORTE GAUCHE</v>
      </c>
      <c r="G25" s="2" t="str">
        <f>IF(Meuble!F10="","",Meuble!F10)</f>
        <v>694</v>
      </c>
      <c r="H25" s="2" t="str">
        <f>IF(Meuble!D10="","", "x" )</f>
        <v>x</v>
      </c>
      <c r="I25" s="2" t="str">
        <f>IF(Meuble!G10="","",Meuble!G10)</f>
        <v>595</v>
      </c>
      <c r="J25" s="2" t="str">
        <f>IF(Meuble!D10="","", "x" )</f>
        <v>x</v>
      </c>
      <c r="K25" s="2" t="str">
        <f>IF(Meuble!H10="","",Meuble!H10)</f>
        <v>19</v>
      </c>
      <c r="L25" s="51" t="str">
        <f>IF(Meuble!M10=Base!B9,Base!C9,IF(Meuble!M10=Base!B10,Base!C10,IF(Meuble!M10=Base!B11,Base!C11,"")))</f>
        <v>■</v>
      </c>
    </row>
    <row r="26" spans="1:12" ht="5.25" customHeight="1" x14ac:dyDescent="0.25">
      <c r="A26" s="9"/>
      <c r="D26" s="10"/>
      <c r="E26" s="49"/>
      <c r="F26" s="50"/>
      <c r="G26" s="30" t="str">
        <f>IF(Meuble!Q10="","","—")</f>
        <v>—</v>
      </c>
      <c r="H26" s="2"/>
      <c r="I26" s="30" t="str">
        <f>IF(Meuble!P10="","","—")</f>
        <v>—</v>
      </c>
      <c r="K26" s="2"/>
      <c r="L26" s="51"/>
    </row>
    <row r="27" spans="1:12" ht="5.25" customHeight="1" x14ac:dyDescent="0.25">
      <c r="A27" s="9"/>
      <c r="D27" s="10"/>
      <c r="E27" s="49"/>
      <c r="F27" s="50"/>
      <c r="G27" s="30" t="str">
        <f>IF(Meuble!O10="","","—")</f>
        <v>—</v>
      </c>
      <c r="H27" s="2"/>
      <c r="I27" s="30" t="str">
        <f>IF(Meuble!N10="","","—")</f>
        <v>—</v>
      </c>
      <c r="K27" s="2"/>
      <c r="L27" s="23"/>
    </row>
    <row r="28" spans="1:12" ht="12.95" customHeight="1" x14ac:dyDescent="0.25">
      <c r="A28" s="9"/>
      <c r="D28" s="10"/>
      <c r="E28" s="9"/>
      <c r="F28" s="2"/>
      <c r="G28" s="2"/>
      <c r="H28" s="2"/>
      <c r="K28" s="2"/>
      <c r="L28" s="23"/>
    </row>
    <row r="29" spans="1:12" ht="12.95" customHeight="1" x14ac:dyDescent="0.25">
      <c r="A29" s="9"/>
      <c r="D29" s="10"/>
      <c r="E29" s="49" t="str">
        <f>IF(Meuble!D11="","",(Meuble!J11)&amp;" X ")</f>
        <v xml:space="preserve">1 X </v>
      </c>
      <c r="F29" s="50" t="str">
        <f>IF(Meuble!D11="","",Meuble!D11)</f>
        <v>SEPARATION V</v>
      </c>
      <c r="G29" s="2" t="str">
        <f>IF(Meuble!F11="","",Meuble!F11)</f>
        <v>660</v>
      </c>
      <c r="H29" s="2" t="str">
        <f>IF(Meuble!D11="","", "x" )</f>
        <v>x</v>
      </c>
      <c r="I29" s="2" t="str">
        <f>IF(Meuble!G11="","",Meuble!G11)</f>
        <v>330</v>
      </c>
      <c r="J29" s="2" t="str">
        <f>IF(Meuble!D11="","", "x" )</f>
        <v>x</v>
      </c>
      <c r="K29" s="2" t="str">
        <f>IF(Meuble!H11="","",Meuble!H11)</f>
        <v>19</v>
      </c>
      <c r="L29" s="51" t="str">
        <f>IF(Meuble!M11=Base!B9,Base!C9,IF(Meuble!M11=Base!B10,Base!C10,IF(Meuble!M11=Base!B11,Base!C11,"")))</f>
        <v>■</v>
      </c>
    </row>
    <row r="30" spans="1:12" ht="5.25" customHeight="1" x14ac:dyDescent="0.25">
      <c r="A30" s="9"/>
      <c r="D30" s="10"/>
      <c r="E30" s="49"/>
      <c r="F30" s="50"/>
      <c r="G30" s="30" t="str">
        <f>IF(Meuble!Q11="","","—")</f>
        <v>—</v>
      </c>
      <c r="H30" s="2"/>
      <c r="I30" s="30" t="str">
        <f>IF(Meuble!P11="","","—")</f>
        <v/>
      </c>
      <c r="K30" s="2"/>
      <c r="L30" s="51"/>
    </row>
    <row r="31" spans="1:12" ht="5.25" customHeight="1" x14ac:dyDescent="0.25">
      <c r="A31" s="9"/>
      <c r="D31" s="10"/>
      <c r="E31" s="49"/>
      <c r="F31" s="50"/>
      <c r="G31" s="30" t="str">
        <f>IF(Meuble!O11="","","—")</f>
        <v/>
      </c>
      <c r="H31" s="2"/>
      <c r="I31" s="30" t="str">
        <f>IF(Meuble!N11="","","—")</f>
        <v/>
      </c>
      <c r="K31" s="2"/>
      <c r="L31" s="23"/>
    </row>
    <row r="32" spans="1:12" ht="12.95" customHeight="1" x14ac:dyDescent="0.25">
      <c r="A32" s="9"/>
      <c r="D32" s="10"/>
      <c r="E32" s="9"/>
      <c r="F32" s="2"/>
      <c r="G32" s="2"/>
      <c r="H32" s="2"/>
      <c r="K32" s="2"/>
      <c r="L32" s="23"/>
    </row>
    <row r="33" spans="1:12" ht="12.95" customHeight="1" x14ac:dyDescent="0.25">
      <c r="A33" s="9"/>
      <c r="D33" s="10"/>
      <c r="E33" s="49" t="str">
        <f>IF(Meuble!D12="","",(Meuble!J12)&amp;" X ")</f>
        <v xml:space="preserve">4 X </v>
      </c>
      <c r="F33" s="50" t="str">
        <f>IF(Meuble!D12="","",Meuble!D12)</f>
        <v>TABLETTE MOBILE</v>
      </c>
      <c r="G33" s="2" t="str">
        <f>IF(Meuble!F12="","",Meuble!F12)</f>
        <v>569.5</v>
      </c>
      <c r="H33" s="2" t="str">
        <f>IF(Meuble!D12="","", "x" )</f>
        <v>x</v>
      </c>
      <c r="I33" s="2" t="str">
        <f>IF(Meuble!G12="","",Meuble!G12)</f>
        <v>320</v>
      </c>
      <c r="J33" s="2" t="str">
        <f>IF(Meuble!D12="","", "x" )</f>
        <v>x</v>
      </c>
      <c r="K33" s="2" t="str">
        <f>IF(Meuble!H12="","",Meuble!H12)</f>
        <v>19</v>
      </c>
      <c r="L33" s="51" t="str">
        <f>IF(Meuble!M12=Base!B9,Base!C9,IF(Meuble!M12=Base!B10,Base!C10,IF(Meuble!M12=Base!B11,Base!C11,"")))</f>
        <v>■</v>
      </c>
    </row>
    <row r="34" spans="1:12" ht="5.45" customHeight="1" x14ac:dyDescent="0.25">
      <c r="A34" s="9"/>
      <c r="D34" s="10"/>
      <c r="E34" s="49"/>
      <c r="F34" s="50"/>
      <c r="G34" s="30" t="str">
        <f>IF(Meuble!Q12="","","—")</f>
        <v>—</v>
      </c>
      <c r="H34" s="2"/>
      <c r="I34" s="30" t="str">
        <f>IF(Meuble!P12="","","—")</f>
        <v/>
      </c>
      <c r="K34" s="2"/>
      <c r="L34" s="51"/>
    </row>
    <row r="35" spans="1:12" ht="5.25" customHeight="1" x14ac:dyDescent="0.25">
      <c r="A35" s="9"/>
      <c r="D35" s="10"/>
      <c r="E35" s="49"/>
      <c r="F35" s="50"/>
      <c r="G35" s="30" t="str">
        <f>IF(Meuble!O12="","","—")</f>
        <v/>
      </c>
      <c r="H35" s="2"/>
      <c r="I35" s="30" t="str">
        <f>IF(Meuble!N12="","","—")</f>
        <v/>
      </c>
      <c r="K35" s="2"/>
      <c r="L35" s="23"/>
    </row>
    <row r="36" spans="1:12" ht="9.9499999999999993" customHeight="1" x14ac:dyDescent="0.25">
      <c r="A36" s="9"/>
      <c r="D36" s="10"/>
      <c r="E36" s="9"/>
      <c r="F36" s="2"/>
      <c r="G36" s="2"/>
      <c r="H36" s="2"/>
      <c r="K36" s="2"/>
      <c r="L36" s="23"/>
    </row>
    <row r="37" spans="1:12" ht="12.95" customHeight="1" x14ac:dyDescent="0.25">
      <c r="A37" s="9"/>
      <c r="D37" s="10"/>
      <c r="E37" s="49" t="str">
        <f>IF(Meuble!D13="","",(Meuble!J13)&amp;" X ")</f>
        <v xml:space="preserve">1 X </v>
      </c>
      <c r="F37" s="50" t="str">
        <f>IF(Meuble!D13="","",Meuble!D13)</f>
        <v>DOS</v>
      </c>
      <c r="G37" s="2" t="str">
        <f>IF(Meuble!F13="","",Meuble!F13)</f>
        <v>675</v>
      </c>
      <c r="H37" s="2" t="str">
        <f>IF(Meuble!D13="","", "x" )</f>
        <v>x</v>
      </c>
      <c r="I37" s="2" t="str">
        <f>IF(Meuble!G13="","",Meuble!G13)</f>
        <v>1175</v>
      </c>
      <c r="J37" s="2" t="str">
        <f>IF(Meuble!D13="","", "x" )</f>
        <v>x</v>
      </c>
      <c r="K37" s="2" t="str">
        <f>IF(Meuble!H13="","",Meuble!H13)</f>
        <v>8</v>
      </c>
      <c r="L37" s="51" t="str">
        <f>IF(Meuble!M13=Base!B9,Base!C9,IF(Meuble!M13=Base!B10,Base!C10,IF(Meuble!M13=Base!B11,Base!C11,"")))</f>
        <v/>
      </c>
    </row>
    <row r="38" spans="1:12" ht="5.25" customHeight="1" x14ac:dyDescent="0.25">
      <c r="A38" s="9"/>
      <c r="D38" s="10"/>
      <c r="E38" s="49"/>
      <c r="F38" s="50"/>
      <c r="G38" s="30" t="str">
        <f>IF(Meuble!Q13="","","—")</f>
        <v/>
      </c>
      <c r="H38" s="2"/>
      <c r="I38" s="30" t="str">
        <f>IF(Meuble!P13="","","—")</f>
        <v/>
      </c>
      <c r="K38" s="2"/>
      <c r="L38" s="51"/>
    </row>
    <row r="39" spans="1:12" ht="5.25" customHeight="1" x14ac:dyDescent="0.25">
      <c r="A39" s="9"/>
      <c r="D39" s="10"/>
      <c r="E39" s="49"/>
      <c r="F39" s="50"/>
      <c r="G39" s="30" t="str">
        <f>IF(Meuble!O13="","","—")</f>
        <v/>
      </c>
      <c r="H39" s="2"/>
      <c r="I39" s="30" t="str">
        <f>IF(Meuble!N13="","","—")</f>
        <v/>
      </c>
      <c r="K39" s="2"/>
      <c r="L39" s="23"/>
    </row>
    <row r="40" spans="1:12" ht="9.9499999999999993" customHeight="1" x14ac:dyDescent="0.25">
      <c r="A40" s="9"/>
      <c r="D40" s="10"/>
      <c r="E40" s="9"/>
      <c r="F40" s="2"/>
      <c r="G40" s="2"/>
      <c r="H40" s="2"/>
      <c r="K40" s="2"/>
      <c r="L40" s="23"/>
    </row>
    <row r="41" spans="1:12" ht="12.95" customHeight="1" x14ac:dyDescent="0.25">
      <c r="A41" s="9"/>
      <c r="D41" s="10"/>
      <c r="E41" s="49" t="str">
        <f>IF(Meuble!D14="","",(Meuble!J14)&amp;" X ")</f>
        <v/>
      </c>
      <c r="F41" s="50" t="str">
        <f>IF(Meuble!D14="","",Meuble!D14)</f>
        <v/>
      </c>
      <c r="G41" s="2" t="str">
        <f>IF(Meuble!F14="","",Meuble!F14)</f>
        <v/>
      </c>
      <c r="H41" s="2" t="str">
        <f>IF(Meuble!D14="","", "x" )</f>
        <v/>
      </c>
      <c r="I41" s="2" t="str">
        <f>IF(Meuble!G14="","",Meuble!G14)</f>
        <v/>
      </c>
      <c r="J41" s="2" t="str">
        <f>IF(Meuble!D14="","", "x" )</f>
        <v/>
      </c>
      <c r="K41" s="2" t="str">
        <f>IF(Meuble!H14="","",Meuble!H14)</f>
        <v/>
      </c>
      <c r="L41" s="52" t="str">
        <f>IF(Meuble!M14=Base!$B$9,Base!$C$9,IF(Meuble!M14=Base!$B$10,Base!$C$10,IF(Meuble!M14=Base!$B$11,Base!$C$11,"")))</f>
        <v>▲</v>
      </c>
    </row>
    <row r="42" spans="1:12" ht="5.25" customHeight="1" x14ac:dyDescent="0.25">
      <c r="A42" s="9"/>
      <c r="D42" s="10"/>
      <c r="E42" s="49"/>
      <c r="F42" s="50"/>
      <c r="G42" s="30" t="str">
        <f>IF(Meuble!Q14="","","—")</f>
        <v/>
      </c>
      <c r="H42" s="2"/>
      <c r="I42" s="30" t="str">
        <f>IF(Meuble!P14="","","—")</f>
        <v/>
      </c>
      <c r="K42" s="2"/>
      <c r="L42" s="52"/>
    </row>
    <row r="43" spans="1:12" ht="5.25" customHeight="1" x14ac:dyDescent="0.25">
      <c r="A43" s="9"/>
      <c r="D43" s="10"/>
      <c r="E43" s="49"/>
      <c r="F43" s="50"/>
      <c r="G43" s="30" t="str">
        <f>IF(Meuble!O14="","","—")</f>
        <v/>
      </c>
      <c r="H43" s="2"/>
      <c r="I43" s="30" t="str">
        <f>IF(Meuble!N14="","","—")</f>
        <v/>
      </c>
      <c r="K43" s="2"/>
      <c r="L43" s="23"/>
    </row>
    <row r="44" spans="1:12" ht="9.9499999999999993" customHeight="1" x14ac:dyDescent="0.25">
      <c r="A44" s="9"/>
      <c r="D44" s="10"/>
      <c r="E44" s="9"/>
      <c r="F44" s="2"/>
      <c r="G44" s="2"/>
      <c r="H44" s="2"/>
      <c r="K44" s="2"/>
      <c r="L44" s="23"/>
    </row>
    <row r="45" spans="1:12" ht="12.95" customHeight="1" x14ac:dyDescent="0.25">
      <c r="A45" s="9"/>
      <c r="D45" s="10"/>
      <c r="E45" s="49" t="str">
        <f>IF(Meuble!D15="","",(Meuble!J15)&amp;" X ")</f>
        <v/>
      </c>
      <c r="F45" s="50" t="str">
        <f>IF(Meuble!D15="","",Meuble!D15)</f>
        <v/>
      </c>
      <c r="G45" s="2" t="str">
        <f>IF(Meuble!F15="","",Meuble!F15)</f>
        <v/>
      </c>
      <c r="H45" s="2" t="str">
        <f>IF(Meuble!D15="","", "x" )</f>
        <v/>
      </c>
      <c r="I45" s="2" t="str">
        <f>IF(Meuble!G15="","",Meuble!G15)</f>
        <v/>
      </c>
      <c r="J45" s="2" t="str">
        <f>IF(Meuble!D15="","", "x" )</f>
        <v/>
      </c>
      <c r="K45" s="2" t="str">
        <f>IF(Meuble!H15="","",Meuble!H15)</f>
        <v/>
      </c>
      <c r="L45" s="51" t="str">
        <f>IF(Meuble!M15=Base!B9,Base!C9,IF(Meuble!M15=Base!B10,Base!C10,IF(Meuble!M15=Base!B11,Base!C11,"")))</f>
        <v>▲</v>
      </c>
    </row>
    <row r="46" spans="1:12" ht="5.25" customHeight="1" x14ac:dyDescent="0.25">
      <c r="A46" s="9"/>
      <c r="D46" s="10"/>
      <c r="E46" s="49"/>
      <c r="F46" s="50"/>
      <c r="G46" s="30" t="str">
        <f>IF(Meuble!Q15="","","—")</f>
        <v/>
      </c>
      <c r="H46" s="2"/>
      <c r="I46" s="30" t="str">
        <f>IF(Meuble!P15="","","—")</f>
        <v/>
      </c>
      <c r="K46" s="2"/>
      <c r="L46" s="51"/>
    </row>
    <row r="47" spans="1:12" ht="5.25" customHeight="1" x14ac:dyDescent="0.25">
      <c r="A47" s="9"/>
      <c r="D47" s="10"/>
      <c r="E47" s="49"/>
      <c r="F47" s="50"/>
      <c r="G47" s="30" t="str">
        <f>IF(Meuble!O15="","","—")</f>
        <v/>
      </c>
      <c r="H47" s="2"/>
      <c r="I47" s="30" t="str">
        <f>IF(Meuble!N15="","","—")</f>
        <v/>
      </c>
      <c r="K47" s="2"/>
      <c r="L47" s="23"/>
    </row>
    <row r="48" spans="1:12" ht="9.9499999999999993" customHeight="1" x14ac:dyDescent="0.25">
      <c r="A48" s="9"/>
      <c r="D48" s="10"/>
      <c r="E48" s="9"/>
      <c r="F48" s="2"/>
      <c r="G48" s="2"/>
      <c r="H48" s="2"/>
      <c r="K48" s="2"/>
      <c r="L48" s="23"/>
    </row>
    <row r="49" spans="1:12" ht="12.95" customHeight="1" x14ac:dyDescent="0.25">
      <c r="A49" s="9"/>
      <c r="D49" s="10"/>
      <c r="E49" s="49" t="str">
        <f>IF(Meuble!D16="","",(Meuble!J16)&amp;" X ")</f>
        <v/>
      </c>
      <c r="F49" s="50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IF(Meuble!H16="","",Meuble!H16)</f>
        <v/>
      </c>
      <c r="L49" s="51" t="str">
        <f>IF(Meuble!M16=Base!B9,Base!C9,IF(Meuble!M16=Base!B10,Base!C10,IF(Meuble!M16=Base!B11,Base!C11,"")))</f>
        <v>▲</v>
      </c>
    </row>
    <row r="50" spans="1:12" ht="5.25" customHeight="1" x14ac:dyDescent="0.25">
      <c r="A50" s="9"/>
      <c r="D50" s="10"/>
      <c r="E50" s="49"/>
      <c r="F50" s="50"/>
      <c r="G50" s="30" t="str">
        <f>IF(Meuble!Q16="","","—")</f>
        <v/>
      </c>
      <c r="H50" s="2"/>
      <c r="I50" s="30" t="str">
        <f>IF(Meuble!P16="","","—")</f>
        <v/>
      </c>
      <c r="K50" s="2"/>
      <c r="L50" s="51"/>
    </row>
    <row r="51" spans="1:12" ht="5.25" customHeight="1" x14ac:dyDescent="0.25">
      <c r="A51" s="9"/>
      <c r="D51" s="10"/>
      <c r="E51" s="49"/>
      <c r="F51" s="50"/>
      <c r="G51" s="30" t="str">
        <f>IF(Meuble!O16="","","—")</f>
        <v/>
      </c>
      <c r="H51" s="2"/>
      <c r="I51" s="30" t="str">
        <f>IF(Meuble!N16="","","—")</f>
        <v/>
      </c>
      <c r="K51" s="2"/>
      <c r="L51" s="23"/>
    </row>
    <row r="52" spans="1:12" ht="9.9499999999999993" customHeight="1" x14ac:dyDescent="0.25">
      <c r="A52" s="9"/>
      <c r="D52" s="10"/>
      <c r="E52" s="9"/>
      <c r="L52" s="23"/>
    </row>
    <row r="53" spans="1:12" ht="12.95" customHeight="1" x14ac:dyDescent="0.25">
      <c r="A53" s="9"/>
      <c r="D53" s="10"/>
      <c r="E53" s="49" t="str">
        <f>IF(Meuble!D17="","",(Meuble!J17)&amp;" X ")</f>
        <v/>
      </c>
      <c r="F53" s="50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51" t="str">
        <f>IF(Meuble!M17=Base!B9,Base!C9,IF(Meuble!M17=Base!B10,Base!C10,IF(Meuble!M17=Base!B11,Base!C11,"")))</f>
        <v>▲</v>
      </c>
    </row>
    <row r="54" spans="1:12" ht="5.25" customHeight="1" x14ac:dyDescent="0.25">
      <c r="A54" s="9"/>
      <c r="D54" s="10"/>
      <c r="E54" s="49"/>
      <c r="F54" s="50"/>
      <c r="G54" s="30" t="str">
        <f>IF(Meuble!Q17="","","—")</f>
        <v/>
      </c>
      <c r="H54" s="2"/>
      <c r="I54" s="30" t="str">
        <f>IF(Meuble!P17="","","—")</f>
        <v/>
      </c>
      <c r="K54" s="2"/>
      <c r="L54" s="51"/>
    </row>
    <row r="55" spans="1:12" ht="5.25" customHeight="1" x14ac:dyDescent="0.25">
      <c r="A55" s="9"/>
      <c r="D55" s="10"/>
      <c r="E55" s="49"/>
      <c r="F55" s="50"/>
      <c r="G55" s="30" t="str">
        <f>IF(Meuble!O17="","","—")</f>
        <v/>
      </c>
      <c r="H55" s="2"/>
      <c r="I55" s="30" t="str">
        <f>IF(Meuble!N17="","","—")</f>
        <v/>
      </c>
      <c r="K55" s="2"/>
      <c r="L55" s="23"/>
    </row>
    <row r="56" spans="1:12" ht="9.9499999999999993" customHeight="1" x14ac:dyDescent="0.25">
      <c r="A56" s="9"/>
      <c r="D56" s="10"/>
      <c r="E56" s="9"/>
      <c r="L56" s="23"/>
    </row>
    <row r="57" spans="1:12" ht="12.95" customHeight="1" x14ac:dyDescent="0.25">
      <c r="A57" s="9"/>
      <c r="D57" s="10"/>
      <c r="E57" s="49" t="str">
        <f>IF(Meuble!D18="","",(Meuble!J18)&amp;" X ")</f>
        <v/>
      </c>
      <c r="F57" s="50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51" t="str">
        <f>IF(Meuble!M18=Base!B9,Base!C9,IF(Meuble!M18=Base!B10,Base!C10,IF(Meuble!M18=Base!B11,Base!C11,"")))</f>
        <v>▲</v>
      </c>
    </row>
    <row r="58" spans="1:12" ht="5.25" customHeight="1" x14ac:dyDescent="0.25">
      <c r="A58" s="9"/>
      <c r="D58" s="10"/>
      <c r="E58" s="49"/>
      <c r="F58" s="50"/>
      <c r="G58" s="30" t="str">
        <f>IF(Meuble!Q18="","","—")</f>
        <v/>
      </c>
      <c r="H58" s="2"/>
      <c r="I58" s="30" t="str">
        <f>IF(Meuble!P18="","","—")</f>
        <v/>
      </c>
      <c r="K58" s="2"/>
      <c r="L58" s="51"/>
    </row>
    <row r="59" spans="1:12" ht="5.25" customHeight="1" x14ac:dyDescent="0.25">
      <c r="A59" s="9"/>
      <c r="D59" s="10"/>
      <c r="E59" s="49"/>
      <c r="F59" s="50"/>
      <c r="G59" s="30" t="str">
        <f>IF(Meuble!O18="","","—")</f>
        <v/>
      </c>
      <c r="H59" s="2"/>
      <c r="I59" s="30" t="str">
        <f>IF(Meuble!N18="","","—")</f>
        <v/>
      </c>
      <c r="K59" s="2"/>
      <c r="L59" s="23"/>
    </row>
    <row r="60" spans="1:12" ht="9.9499999999999993" customHeight="1" x14ac:dyDescent="0.25">
      <c r="A60" s="9"/>
      <c r="D60" s="10"/>
      <c r="E60" s="9"/>
      <c r="L60" s="23"/>
    </row>
    <row r="61" spans="1:12" x14ac:dyDescent="0.25">
      <c r="A61" s="9"/>
      <c r="D61" s="10"/>
      <c r="E61" s="49" t="str">
        <f>IF(Meuble!D19="","",(Meuble!J19)&amp;" X ")</f>
        <v/>
      </c>
      <c r="F61" s="50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51" t="str">
        <f>IF(Meuble!M19=Base!B9,Base!C9,IF(Meuble!M19=Base!B10,Base!C10,IF(Meuble!M19=Base!B11,Base!C11,"")))</f>
        <v>▲</v>
      </c>
    </row>
    <row r="62" spans="1:12" ht="5.25" customHeight="1" x14ac:dyDescent="0.25">
      <c r="A62" s="9"/>
      <c r="D62" s="10"/>
      <c r="E62" s="49"/>
      <c r="F62" s="50"/>
      <c r="G62" s="30" t="str">
        <f>IF(Meuble!Q19="","","—")</f>
        <v/>
      </c>
      <c r="H62" s="2"/>
      <c r="I62" s="30" t="str">
        <f>IF(Meuble!P19="","","—")</f>
        <v/>
      </c>
      <c r="K62" s="2"/>
      <c r="L62" s="51"/>
    </row>
    <row r="63" spans="1:12" ht="5.25" customHeight="1" x14ac:dyDescent="0.25">
      <c r="A63" s="9"/>
      <c r="D63" s="10"/>
      <c r="E63" s="49"/>
      <c r="F63" s="50"/>
      <c r="G63" s="30" t="str">
        <f>IF(Meuble!O19="","","—")</f>
        <v/>
      </c>
      <c r="H63" s="2"/>
      <c r="I63" s="30" t="str">
        <f>IF(Meuble!N19="","","—")</f>
        <v/>
      </c>
      <c r="K63" s="2"/>
      <c r="L63" s="23"/>
    </row>
    <row r="64" spans="1:12" ht="9.9499999999999993" customHeight="1" x14ac:dyDescent="0.25">
      <c r="A64" s="9"/>
      <c r="D64" s="10"/>
      <c r="E64" s="9"/>
      <c r="L64" s="23"/>
    </row>
    <row r="65" spans="1:12" ht="12.95" customHeight="1" x14ac:dyDescent="0.25">
      <c r="A65" s="9"/>
      <c r="D65" s="10"/>
      <c r="E65" s="49" t="str">
        <f>IF(Meuble!D20="","",(Meuble!J20)&amp;" X ")</f>
        <v/>
      </c>
      <c r="F65" s="50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51" t="str">
        <f>IF(Meuble!M20=Base!B9,Base!C9,IF(Meuble!M20=Base!B10,Base!C10,IF(Meuble!M20=Base!B11,Base!C11,"")))</f>
        <v>▲</v>
      </c>
    </row>
    <row r="66" spans="1:12" ht="5.25" customHeight="1" x14ac:dyDescent="0.25">
      <c r="A66" s="9"/>
      <c r="D66" s="10"/>
      <c r="E66" s="49"/>
      <c r="F66" s="50"/>
      <c r="G66" s="30" t="str">
        <f>IF(Meuble!Q20="","","—")</f>
        <v/>
      </c>
      <c r="H66" s="2"/>
      <c r="I66" s="30" t="str">
        <f>IF(Meuble!P20="","","—")</f>
        <v/>
      </c>
      <c r="K66" s="2"/>
      <c r="L66" s="51"/>
    </row>
    <row r="67" spans="1:12" ht="5.25" customHeight="1" x14ac:dyDescent="0.25">
      <c r="A67" s="9"/>
      <c r="D67" s="10"/>
      <c r="E67" s="49"/>
      <c r="F67" s="50"/>
      <c r="G67" s="30" t="str">
        <f>IF(Meuble!O20="","","—")</f>
        <v/>
      </c>
      <c r="H67" s="2"/>
      <c r="I67" s="30" t="str">
        <f>IF(Meuble!N20="","","—")</f>
        <v/>
      </c>
      <c r="K67" s="2"/>
      <c r="L67" s="23"/>
    </row>
    <row r="68" spans="1:12" ht="9.9499999999999993" customHeight="1" x14ac:dyDescent="0.25">
      <c r="A68" s="9"/>
      <c r="D68" s="10"/>
      <c r="E68" s="9"/>
      <c r="L68" s="23"/>
    </row>
    <row r="69" spans="1:12" ht="12.95" customHeight="1" x14ac:dyDescent="0.25">
      <c r="A69" s="9"/>
      <c r="D69" s="10"/>
      <c r="E69" s="49" t="str">
        <f>IF(Meuble!D21="","",(Meuble!J21)&amp;" X ")</f>
        <v/>
      </c>
      <c r="F69" s="50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51" t="str">
        <f>IF(Meuble!M21=Base!B9,Base!C9,IF(Meuble!M21=Base!B10,Base!C10,IF(Meuble!M21=Base!B11,Base!C11,"")))</f>
        <v>▲</v>
      </c>
    </row>
    <row r="70" spans="1:12" ht="5.25" customHeight="1" x14ac:dyDescent="0.25">
      <c r="A70" s="9"/>
      <c r="D70" s="10"/>
      <c r="E70" s="49"/>
      <c r="F70" s="50"/>
      <c r="G70" s="30" t="str">
        <f>IF(Meuble!Q21="","","—")</f>
        <v/>
      </c>
      <c r="H70" s="2"/>
      <c r="I70" s="30" t="str">
        <f>IF(Meuble!P21="","","—")</f>
        <v/>
      </c>
      <c r="K70" s="2"/>
      <c r="L70" s="51"/>
    </row>
    <row r="71" spans="1:12" ht="5.25" customHeight="1" x14ac:dyDescent="0.25">
      <c r="A71" s="9"/>
      <c r="D71" s="10"/>
      <c r="E71" s="49"/>
      <c r="F71" s="50"/>
      <c r="G71" s="30" t="str">
        <f>IF(Meuble!O21="","","—")</f>
        <v/>
      </c>
      <c r="H71" s="2"/>
      <c r="I71" s="30" t="str">
        <f>IF(Meuble!N21="","","—")</f>
        <v/>
      </c>
      <c r="K71" s="2"/>
      <c r="L71" s="23"/>
    </row>
    <row r="72" spans="1:12" ht="9.9499999999999993" customHeight="1" x14ac:dyDescent="0.25">
      <c r="A72" s="9"/>
      <c r="D72" s="10"/>
      <c r="E72" s="9"/>
      <c r="L72" s="23"/>
    </row>
    <row r="73" spans="1:12" ht="12.95" customHeight="1" x14ac:dyDescent="0.25">
      <c r="A73" s="9"/>
      <c r="D73" s="10"/>
      <c r="E73" s="49" t="str">
        <f>IF(Meuble!D22="","",(Meuble!J22)&amp;" X ")</f>
        <v/>
      </c>
      <c r="F73" s="50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51" t="str">
        <f>IF(Meuble!M22=Base!B9,Base!C9,IF(Meuble!M22=Base!B10,Base!C10,IF(Meuble!M22=Base!B11,Base!C11,"")))</f>
        <v>▲</v>
      </c>
    </row>
    <row r="74" spans="1:12" ht="5.25" customHeight="1" x14ac:dyDescent="0.25">
      <c r="A74" s="9"/>
      <c r="D74" s="10"/>
      <c r="E74" s="49"/>
      <c r="F74" s="50"/>
      <c r="G74" s="30" t="str">
        <f>IF(Meuble!Q22="","","—")</f>
        <v/>
      </c>
      <c r="H74" s="2"/>
      <c r="I74" s="30" t="str">
        <f>IF(Meuble!P22="","","—")</f>
        <v/>
      </c>
      <c r="K74" s="2"/>
      <c r="L74" s="51"/>
    </row>
    <row r="75" spans="1:12" ht="5.25" customHeight="1" x14ac:dyDescent="0.25">
      <c r="A75" s="9"/>
      <c r="D75" s="10"/>
      <c r="E75" s="49"/>
      <c r="F75" s="50"/>
      <c r="G75" s="30" t="str">
        <f>IF(Meuble!O22="","","—")</f>
        <v/>
      </c>
      <c r="H75" s="2"/>
      <c r="I75" s="30" t="str">
        <f>IF(Meuble!N22="","","—")</f>
        <v/>
      </c>
      <c r="K75" s="2"/>
      <c r="L75" s="23"/>
    </row>
    <row r="76" spans="1:12" ht="9.9499999999999993" customHeight="1" x14ac:dyDescent="0.25">
      <c r="A76" s="9"/>
      <c r="D76" s="10"/>
      <c r="E76" s="9"/>
      <c r="L76" s="23"/>
    </row>
    <row r="77" spans="1:12" ht="12.95" customHeight="1" x14ac:dyDescent="0.25">
      <c r="A77" s="9"/>
      <c r="D77" s="10"/>
      <c r="E77" s="49" t="str">
        <f>IF(Meuble!D23="","",(Meuble!J23)&amp;" X ")</f>
        <v/>
      </c>
      <c r="F77" s="50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51" t="str">
        <f>IF(Meuble!M23=Base!B9,Base!C9,IF(Meuble!M23=Base!B10,Base!C10,IF(Meuble!M23=Base!B11,Base!C11,"")))</f>
        <v>▲</v>
      </c>
    </row>
    <row r="78" spans="1:12" ht="5.25" customHeight="1" x14ac:dyDescent="0.25">
      <c r="A78" s="9"/>
      <c r="D78" s="10"/>
      <c r="E78" s="49"/>
      <c r="F78" s="50"/>
      <c r="G78" s="30" t="str">
        <f>IF(Meuble!Q23="","","—")</f>
        <v/>
      </c>
      <c r="H78" s="2"/>
      <c r="I78" s="30" t="str">
        <f>IF(Meuble!P23="","","—")</f>
        <v/>
      </c>
      <c r="K78" s="2"/>
      <c r="L78" s="51"/>
    </row>
    <row r="79" spans="1:12" ht="5.25" customHeight="1" x14ac:dyDescent="0.25">
      <c r="A79" s="9"/>
      <c r="D79" s="10"/>
      <c r="E79" s="49"/>
      <c r="F79" s="50"/>
      <c r="G79" s="30" t="str">
        <f>IF(Meuble!O23="","","—")</f>
        <v/>
      </c>
      <c r="H79" s="2"/>
      <c r="I79" s="30" t="str">
        <f>IF(Meuble!N23="","","—")</f>
        <v/>
      </c>
      <c r="K79" s="2"/>
      <c r="L79" s="23"/>
    </row>
    <row r="80" spans="1:12" ht="9" customHeight="1" x14ac:dyDescent="0.25">
      <c r="A80" s="9"/>
      <c r="D80" s="10"/>
      <c r="E80" s="9"/>
      <c r="L80" s="23"/>
    </row>
    <row r="81" spans="1:12" ht="12.95" customHeight="1" x14ac:dyDescent="0.25">
      <c r="A81" s="9"/>
      <c r="D81" s="10"/>
      <c r="E81" s="49" t="str">
        <f>IF(Meuble!D24="","",(Meuble!J24)&amp;" X ")</f>
        <v/>
      </c>
      <c r="F81" s="50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51" t="str">
        <f>IF(Meuble!M24=Base!B9,Base!C9,IF(Meuble!M24=Base!B10,Base!C10,IF(Meuble!M24=Base!B11,Base!C11,"")))</f>
        <v>▲</v>
      </c>
    </row>
    <row r="82" spans="1:12" ht="5.25" customHeight="1" x14ac:dyDescent="0.25">
      <c r="A82" s="9"/>
      <c r="D82" s="10"/>
      <c r="E82" s="49"/>
      <c r="F82" s="50"/>
      <c r="G82" s="30" t="str">
        <f>IF(Meuble!Q24="","","—")</f>
        <v/>
      </c>
      <c r="H82" s="2"/>
      <c r="I82" s="30" t="str">
        <f>IF(Meuble!P24="","","—")</f>
        <v/>
      </c>
      <c r="K82" s="2"/>
      <c r="L82" s="51"/>
    </row>
    <row r="83" spans="1:12" ht="5.25" customHeight="1" x14ac:dyDescent="0.25">
      <c r="A83" s="9"/>
      <c r="D83" s="10"/>
      <c r="E83" s="49"/>
      <c r="F83" s="50"/>
      <c r="G83" s="30" t="str">
        <f>IF(Meuble!O24="","","—")</f>
        <v/>
      </c>
      <c r="H83" s="2"/>
      <c r="I83" s="30" t="str">
        <f>IF(Meuble!N24="","","—")</f>
        <v/>
      </c>
      <c r="K83" s="2"/>
      <c r="L83" s="23"/>
    </row>
    <row r="84" spans="1:12" ht="9.9499999999999993" customHeight="1" x14ac:dyDescent="0.25">
      <c r="A84" s="9"/>
      <c r="D84" s="10"/>
      <c r="E84" s="9"/>
      <c r="L84" s="23"/>
    </row>
    <row r="85" spans="1:12" ht="12.95" customHeight="1" x14ac:dyDescent="0.25">
      <c r="A85" s="9"/>
      <c r="D85" s="10"/>
      <c r="E85" s="49" t="str">
        <f>IF(Meuble!D25="","",(Meuble!J25)&amp;" X ")</f>
        <v/>
      </c>
      <c r="F85" s="50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51" t="str">
        <f>IF(Meuble!M25=Base!B9,Base!C9,IF(Meuble!M25=Base!B10,Base!C10,IF(Meuble!M25=Base!B11,Base!C11,"")))</f>
        <v>▲</v>
      </c>
    </row>
    <row r="86" spans="1:12" ht="5.25" customHeight="1" x14ac:dyDescent="0.25">
      <c r="A86" s="9"/>
      <c r="D86" s="10"/>
      <c r="E86" s="49"/>
      <c r="F86" s="50"/>
      <c r="G86" s="30" t="str">
        <f>IF(Meuble!Q25="","","—")</f>
        <v/>
      </c>
      <c r="H86" s="2"/>
      <c r="I86" s="30" t="str">
        <f>IF(Meuble!P25="","","—")</f>
        <v/>
      </c>
      <c r="K86" s="2"/>
      <c r="L86" s="51"/>
    </row>
    <row r="87" spans="1:12" ht="5.25" customHeight="1" x14ac:dyDescent="0.25">
      <c r="A87" s="9"/>
      <c r="D87" s="10"/>
      <c r="E87" s="49"/>
      <c r="F87" s="50"/>
      <c r="G87" s="30" t="str">
        <f>IF(Meuble!O25="","","—")</f>
        <v/>
      </c>
      <c r="H87" s="2"/>
      <c r="I87" s="30" t="str">
        <f>IF(Meuble!N25="","","—")</f>
        <v/>
      </c>
      <c r="K87" s="2"/>
      <c r="L87" s="23"/>
    </row>
    <row r="88" spans="1:12" ht="11.25" customHeight="1" thickBot="1" x14ac:dyDescent="0.3">
      <c r="A88" s="11"/>
      <c r="B88" s="12"/>
      <c r="C88" s="12"/>
      <c r="D88" s="35"/>
      <c r="E88" s="11"/>
      <c r="F88" s="12"/>
      <c r="G88" s="12"/>
      <c r="H88" s="12"/>
      <c r="I88" s="17"/>
      <c r="J88" s="17"/>
      <c r="K88" s="25"/>
      <c r="L88" s="24"/>
    </row>
    <row r="89" spans="1:12" ht="12.95" customHeight="1" x14ac:dyDescent="0.25">
      <c r="A89" s="53" t="str">
        <f>Meuble!C2</f>
        <v>MH</v>
      </c>
      <c r="B89" s="54"/>
      <c r="D89" s="55" t="s">
        <v>97</v>
      </c>
      <c r="E89" s="49" t="str">
        <f>IF(Meuble!D26="","",(Meuble!J26)&amp;" X ")</f>
        <v/>
      </c>
      <c r="F89" s="50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51" t="str">
        <f>IF(Meuble!M26=Base!B9,Base!C9,IF(Meuble!M26=Base!B10,Base!C10,IF(Meuble!M26=Base!B11,Base!C11,"")))</f>
        <v>▲</v>
      </c>
    </row>
    <row r="90" spans="1:12" ht="5.25" customHeight="1" x14ac:dyDescent="0.25">
      <c r="A90" s="53"/>
      <c r="B90" s="54"/>
      <c r="D90" s="55"/>
      <c r="E90" s="49"/>
      <c r="F90" s="50"/>
      <c r="G90" s="30" t="str">
        <f>IF(Meuble!Q26="","","—")</f>
        <v/>
      </c>
      <c r="H90" s="2"/>
      <c r="I90" s="30" t="str">
        <f>IF(Meuble!P26="","","—")</f>
        <v/>
      </c>
      <c r="K90" s="2"/>
      <c r="L90" s="51"/>
    </row>
    <row r="91" spans="1:12" ht="5.25" customHeight="1" x14ac:dyDescent="0.25">
      <c r="A91" s="53"/>
      <c r="B91" s="54"/>
      <c r="D91" s="55"/>
      <c r="E91" s="49"/>
      <c r="F91" s="50"/>
      <c r="G91" s="30" t="str">
        <f>IF(Meuble!O26="","","—")</f>
        <v/>
      </c>
      <c r="H91" s="2"/>
      <c r="I91" s="30" t="str">
        <f>IF(Meuble!N26="","","—")</f>
        <v/>
      </c>
      <c r="K91" s="2"/>
      <c r="L91" s="21"/>
    </row>
    <row r="92" spans="1:12" ht="9.9499999999999993" customHeight="1" x14ac:dyDescent="0.25">
      <c r="A92" s="9"/>
      <c r="D92" s="55"/>
      <c r="E92" s="9"/>
      <c r="L92" s="10"/>
    </row>
    <row r="93" spans="1:12" ht="12.95" customHeight="1" x14ac:dyDescent="0.25">
      <c r="A93" s="9"/>
      <c r="D93" s="10"/>
      <c r="E93" s="49" t="str">
        <f>IF(Meuble!D27="","",(Meuble!J27)&amp;" X ")</f>
        <v/>
      </c>
      <c r="F93" s="50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52" t="str">
        <f>IF(Meuble!M27=Base!B9,Base!C9,IF(Meuble!M27=Base!B10,Base!C10,IF(Meuble!M27=Base!B11,Base!C11,"")))</f>
        <v>▲</v>
      </c>
    </row>
    <row r="94" spans="1:12" ht="5.25" customHeight="1" x14ac:dyDescent="0.25">
      <c r="A94" s="9"/>
      <c r="D94" s="10"/>
      <c r="E94" s="49"/>
      <c r="F94" s="50"/>
      <c r="G94" s="30" t="str">
        <f>IF(Meuble!Q27="","","—")</f>
        <v/>
      </c>
      <c r="H94" s="2"/>
      <c r="I94" s="30" t="str">
        <f>IF(Meuble!P27="","","—")</f>
        <v/>
      </c>
      <c r="K94" s="2"/>
      <c r="L94" s="52"/>
    </row>
    <row r="95" spans="1:12" ht="5.25" customHeight="1" x14ac:dyDescent="0.25">
      <c r="A95" s="9"/>
      <c r="D95" s="10"/>
      <c r="E95" s="49"/>
      <c r="F95" s="50"/>
      <c r="G95" s="30" t="str">
        <f>IF(Meuble!O27="","","—")</f>
        <v/>
      </c>
      <c r="H95" s="2"/>
      <c r="I95" s="30" t="str">
        <f>IF(Meuble!N27="","","—")</f>
        <v/>
      </c>
      <c r="K95" s="2"/>
      <c r="L95" s="10"/>
    </row>
    <row r="96" spans="1:12" x14ac:dyDescent="0.25">
      <c r="A96" s="9"/>
      <c r="D96" s="10"/>
      <c r="E96" s="9"/>
      <c r="L96" s="10"/>
    </row>
    <row r="97" spans="1:12" ht="12.95" customHeight="1" x14ac:dyDescent="0.25">
      <c r="A97" s="9"/>
      <c r="D97" s="10"/>
      <c r="E97" s="49" t="str">
        <f>IF(Meuble!D28="","",(Meuble!J28)&amp;" X ")</f>
        <v/>
      </c>
      <c r="F97" s="50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51" t="str">
        <f>IF(Meuble!M28=Base!B9,Base!C9,IF(Meuble!M28=Base!B10,Base!C10,IF(Meuble!M28=Base!B11,Base!C11,"")))</f>
        <v>▲</v>
      </c>
    </row>
    <row r="98" spans="1:12" ht="5.25" customHeight="1" x14ac:dyDescent="0.25">
      <c r="A98" s="9"/>
      <c r="D98" s="10"/>
      <c r="E98" s="49"/>
      <c r="F98" s="50"/>
      <c r="G98" s="30" t="str">
        <f>IF(Meuble!Q28="","","—")</f>
        <v/>
      </c>
      <c r="H98" s="2"/>
      <c r="I98" s="30" t="str">
        <f>IF(Meuble!P28="","","—")</f>
        <v/>
      </c>
      <c r="K98" s="2"/>
      <c r="L98" s="51"/>
    </row>
    <row r="99" spans="1:12" ht="5.25" customHeight="1" x14ac:dyDescent="0.25">
      <c r="A99" s="9"/>
      <c r="D99" s="10"/>
      <c r="E99" s="49"/>
      <c r="F99" s="50"/>
      <c r="G99" s="30" t="str">
        <f>IF(Meuble!O28="","","—")</f>
        <v/>
      </c>
      <c r="H99" s="2"/>
      <c r="I99" s="30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9"/>
      <c r="L100" s="10"/>
    </row>
    <row r="101" spans="1:12" ht="12.95" customHeight="1" x14ac:dyDescent="0.25">
      <c r="A101" s="9"/>
      <c r="D101" s="10"/>
      <c r="E101" s="49" t="str">
        <f>IF(Meuble!D29="","",(Meuble!J29)&amp;" X ")</f>
        <v/>
      </c>
      <c r="F101" s="50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52" t="str">
        <f>IF(Meuble!M29=Base!B9,Base!C9,IF(Meuble!M29=Base!B10,Base!C10,IF(Meuble!M29=Base!B11,Base!C11,"")))</f>
        <v>▲</v>
      </c>
    </row>
    <row r="102" spans="1:12" ht="5.25" customHeight="1" x14ac:dyDescent="0.25">
      <c r="A102" s="9"/>
      <c r="D102" s="10"/>
      <c r="E102" s="49"/>
      <c r="F102" s="50"/>
      <c r="G102" s="30" t="str">
        <f>IF(Meuble!Q29="","","—")</f>
        <v/>
      </c>
      <c r="H102" s="2"/>
      <c r="I102" s="30" t="str">
        <f>IF(Meuble!P29="","","—")</f>
        <v/>
      </c>
      <c r="K102" s="2"/>
      <c r="L102" s="52"/>
    </row>
    <row r="103" spans="1:12" ht="5.25" customHeight="1" x14ac:dyDescent="0.25">
      <c r="A103" s="9"/>
      <c r="D103" s="10"/>
      <c r="E103" s="49"/>
      <c r="F103" s="50"/>
      <c r="G103" s="30" t="str">
        <f>IF(Meuble!O29="","","—")</f>
        <v/>
      </c>
      <c r="H103" s="2"/>
      <c r="I103" s="30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9"/>
      <c r="L104" s="10"/>
    </row>
    <row r="105" spans="1:12" ht="12.95" customHeight="1" x14ac:dyDescent="0.25">
      <c r="A105" s="9"/>
      <c r="D105" s="10"/>
      <c r="E105" s="49" t="str">
        <f>IF(Meuble!D30="","",(Meuble!J30)&amp;" X ")</f>
        <v/>
      </c>
      <c r="F105" s="50" t="str">
        <f>IF(Meuble!D30="","",Meuble!D30)</f>
        <v/>
      </c>
      <c r="G105" s="2" t="str">
        <f>IF(Meuble!F30="","",Meuble!F30)</f>
        <v/>
      </c>
      <c r="H105" s="2" t="str">
        <f>IF(Meuble!D30="","", "x" )</f>
        <v/>
      </c>
      <c r="I105" s="2" t="str">
        <f>IF(Meuble!G30="","",Meuble!G30)</f>
        <v/>
      </c>
      <c r="J105" s="2" t="str">
        <f>IF(Meuble!D30="","", "x" )</f>
        <v/>
      </c>
      <c r="K105" s="2" t="str">
        <f>IF(Meuble!H30="","",Meuble!H30)</f>
        <v/>
      </c>
      <c r="L105" s="52" t="str">
        <f>IF(Meuble!M30=Base!B9,Base!C9,IF(Meuble!M30=Base!B10,Base!C10,IF(Meuble!M30=Base!B11,Base!C11,"")))</f>
        <v>▲</v>
      </c>
    </row>
    <row r="106" spans="1:12" ht="5.25" customHeight="1" x14ac:dyDescent="0.25">
      <c r="A106" s="9"/>
      <c r="D106" s="10"/>
      <c r="E106" s="49"/>
      <c r="F106" s="50"/>
      <c r="G106" s="30" t="str">
        <f>IF(Meuble!Q30="","","—")</f>
        <v/>
      </c>
      <c r="H106" s="2"/>
      <c r="I106" s="30" t="str">
        <f>IF(Meuble!P30="","","—")</f>
        <v/>
      </c>
      <c r="K106" s="2"/>
      <c r="L106" s="52"/>
    </row>
    <row r="107" spans="1:12" ht="5.25" customHeight="1" x14ac:dyDescent="0.25">
      <c r="A107" s="9"/>
      <c r="D107" s="10"/>
      <c r="E107" s="49"/>
      <c r="F107" s="50"/>
      <c r="G107" s="30" t="str">
        <f>IF(Meuble!O30="","","—")</f>
        <v/>
      </c>
      <c r="H107" s="2"/>
      <c r="I107" s="30" t="str">
        <f>IF(Meuble!N30="","","—")</f>
        <v/>
      </c>
      <c r="K107" s="2"/>
      <c r="L107" s="10"/>
    </row>
    <row r="108" spans="1:12" ht="9.9499999999999993" customHeight="1" x14ac:dyDescent="0.25">
      <c r="A108" s="9"/>
      <c r="D108" s="10"/>
      <c r="E108" s="9"/>
      <c r="L108" s="10"/>
    </row>
    <row r="109" spans="1:12" ht="12.95" customHeight="1" x14ac:dyDescent="0.25">
      <c r="A109" s="9"/>
      <c r="D109" s="10"/>
      <c r="E109" s="49" t="str">
        <f>IF(Meuble!D31="","",(Meuble!J31)&amp;" X ")</f>
        <v/>
      </c>
      <c r="F109" s="50" t="str">
        <f>IF(Meuble!D31="","",Meuble!D31)</f>
        <v/>
      </c>
      <c r="G109" s="2" t="str">
        <f>IF(Meuble!F31="","",Meuble!F31)</f>
        <v/>
      </c>
      <c r="H109" s="2" t="str">
        <f>IF(Meuble!D31="","", "x" )</f>
        <v/>
      </c>
      <c r="I109" s="2" t="str">
        <f>IF(Meuble!G31="","",Meuble!G31)</f>
        <v/>
      </c>
      <c r="J109" s="2" t="str">
        <f>IF(Meuble!D31="","", "x" )</f>
        <v/>
      </c>
      <c r="K109" s="2" t="str">
        <f>IF(Meuble!H31="","",Meuble!H31)</f>
        <v/>
      </c>
      <c r="L109" s="51" t="str">
        <f>IF(Meuble!M31=Base!B9,Base!C9,IF(Meuble!M31=Base!B10,Base!C10,IF(Meuble!M31=Base!B11,Base!C11,"")))</f>
        <v>▲</v>
      </c>
    </row>
    <row r="110" spans="1:12" ht="5.25" customHeight="1" x14ac:dyDescent="0.25">
      <c r="A110" s="9"/>
      <c r="D110" s="10"/>
      <c r="E110" s="49"/>
      <c r="F110" s="50"/>
      <c r="G110" s="30" t="str">
        <f>IF(Meuble!Q31="","","—")</f>
        <v/>
      </c>
      <c r="H110" s="2"/>
      <c r="I110" s="30" t="str">
        <f>IF(Meuble!P31="","","—")</f>
        <v/>
      </c>
      <c r="K110" s="2"/>
      <c r="L110" s="51"/>
    </row>
    <row r="111" spans="1:12" ht="5.25" customHeight="1" x14ac:dyDescent="0.25">
      <c r="A111" s="9"/>
      <c r="D111" s="10"/>
      <c r="E111" s="49"/>
      <c r="F111" s="50"/>
      <c r="G111" s="30" t="str">
        <f>IF(Meuble!O31="","","—")</f>
        <v/>
      </c>
      <c r="H111" s="2"/>
      <c r="I111" s="30" t="str">
        <f>IF(Meuble!N31="","","—")</f>
        <v/>
      </c>
      <c r="K111" s="2"/>
      <c r="L111" s="10"/>
    </row>
    <row r="112" spans="1:12" x14ac:dyDescent="0.25">
      <c r="A112" s="9"/>
      <c r="D112" s="10"/>
      <c r="E112" s="9"/>
      <c r="L112" s="10"/>
    </row>
    <row r="113" spans="1:12" ht="12.95" customHeight="1" x14ac:dyDescent="0.25">
      <c r="A113" s="9"/>
      <c r="D113" s="10"/>
      <c r="E113" s="49" t="str">
        <f>IF(Meuble!D32="","",(Meuble!J32)&amp;" X ")</f>
        <v/>
      </c>
      <c r="F113" s="50" t="str">
        <f>IF(Meuble!D32="","",Meuble!D32)</f>
        <v/>
      </c>
      <c r="G113" s="2" t="str">
        <f>IF(Meuble!F32="","",Meuble!F32)</f>
        <v/>
      </c>
      <c r="H113" s="2" t="str">
        <f>IF(Meuble!D32="","", "x" )</f>
        <v/>
      </c>
      <c r="I113" s="2" t="str">
        <f>IF(Meuble!G32="","",Meuble!G32)</f>
        <v/>
      </c>
      <c r="J113" s="2" t="str">
        <f>IF(Meuble!D32="","", "x" )</f>
        <v/>
      </c>
      <c r="K113" s="2" t="str">
        <f>IF(Meuble!H32="","",Meuble!H32)</f>
        <v/>
      </c>
      <c r="L113" s="51" t="str">
        <f>IF(Meuble!M32=Base!B9,Base!C9,IF(Meuble!M32=Base!B10,Base!C10,IF(Meuble!M32=Base!B11,Base!C11,"")))</f>
        <v>▲</v>
      </c>
    </row>
    <row r="114" spans="1:12" ht="5.25" customHeight="1" x14ac:dyDescent="0.25">
      <c r="A114" s="9"/>
      <c r="D114" s="10"/>
      <c r="E114" s="49"/>
      <c r="F114" s="50"/>
      <c r="G114" s="30" t="str">
        <f>IF(Meuble!Q32="","","—")</f>
        <v/>
      </c>
      <c r="H114" s="2"/>
      <c r="I114" s="30" t="str">
        <f>IF(Meuble!P32="","","—")</f>
        <v/>
      </c>
      <c r="K114" s="2"/>
      <c r="L114" s="51"/>
    </row>
    <row r="115" spans="1:12" ht="5.25" customHeight="1" x14ac:dyDescent="0.25">
      <c r="A115" s="9"/>
      <c r="D115" s="10"/>
      <c r="E115" s="49"/>
      <c r="F115" s="50"/>
      <c r="G115" s="30" t="str">
        <f>IF(Meuble!O32="","","—")</f>
        <v/>
      </c>
      <c r="H115" s="2"/>
      <c r="I115" s="30" t="str">
        <f>IF(Meuble!N32="","","—")</f>
        <v/>
      </c>
      <c r="K115" s="2"/>
      <c r="L115" s="10"/>
    </row>
    <row r="116" spans="1:12" ht="9.9499999999999993" customHeight="1" x14ac:dyDescent="0.25">
      <c r="A116" s="9"/>
      <c r="D116" s="10"/>
      <c r="E116" s="9"/>
      <c r="L116" s="10"/>
    </row>
    <row r="117" spans="1:12" ht="12.95" customHeight="1" x14ac:dyDescent="0.25">
      <c r="A117" s="9"/>
      <c r="D117" s="10"/>
      <c r="E117" s="49" t="str">
        <f>IF(Meuble!D33="","",(Meuble!J33)&amp;" X ")</f>
        <v/>
      </c>
      <c r="F117" s="50" t="str">
        <f>IF(Meuble!D33="","",Meuble!D33)</f>
        <v/>
      </c>
      <c r="G117" s="2" t="str">
        <f>IF(Meuble!F33="","",Meuble!F33)</f>
        <v/>
      </c>
      <c r="H117" s="2" t="str">
        <f>IF(Meuble!D33="","", "x" )</f>
        <v/>
      </c>
      <c r="I117" s="2" t="str">
        <f>IF(Meuble!G33="","",Meuble!G33)</f>
        <v/>
      </c>
      <c r="J117" s="2" t="str">
        <f>IF(Meuble!D33="","", "x" )</f>
        <v/>
      </c>
      <c r="K117" s="2" t="str">
        <f>IF(Meuble!H33="","",Meuble!H33)</f>
        <v/>
      </c>
      <c r="L117" s="51" t="str">
        <f>IF(Meuble!M33=Base!B9,Base!C9,IF(Meuble!M33=Base!B10,Base!C10,IF(Meuble!M33=Base!B11,Base!C11,"")))</f>
        <v>▲</v>
      </c>
    </row>
    <row r="118" spans="1:12" ht="5.25" customHeight="1" x14ac:dyDescent="0.25">
      <c r="A118" s="9"/>
      <c r="D118" s="10"/>
      <c r="E118" s="49"/>
      <c r="F118" s="50"/>
      <c r="G118" s="30" t="str">
        <f>IF(Meuble!Q33="","","—")</f>
        <v/>
      </c>
      <c r="H118" s="2"/>
      <c r="I118" s="30" t="str">
        <f>IF(Meuble!P33="","","—")</f>
        <v/>
      </c>
      <c r="K118" s="2"/>
      <c r="L118" s="51"/>
    </row>
    <row r="119" spans="1:12" ht="5.25" customHeight="1" x14ac:dyDescent="0.25">
      <c r="A119" s="9"/>
      <c r="D119" s="10"/>
      <c r="E119" s="49"/>
      <c r="F119" s="50"/>
      <c r="G119" s="30" t="str">
        <f>IF(Meuble!O33="","","—")</f>
        <v/>
      </c>
      <c r="H119" s="2"/>
      <c r="I119" s="30" t="str">
        <f>IF(Meuble!N33="","","—")</f>
        <v/>
      </c>
      <c r="K119" s="2"/>
      <c r="L119" s="10"/>
    </row>
    <row r="120" spans="1:12" x14ac:dyDescent="0.25">
      <c r="A120" s="9"/>
      <c r="D120" s="10"/>
      <c r="E120" s="9"/>
      <c r="L120" s="10"/>
    </row>
    <row r="121" spans="1:12" hidden="1" x14ac:dyDescent="0.25">
      <c r="A121" s="9"/>
      <c r="D121" s="10"/>
      <c r="E121" s="9"/>
      <c r="L121" s="10"/>
    </row>
    <row r="122" spans="1:12" x14ac:dyDescent="0.25">
      <c r="A122" s="9"/>
      <c r="D122" s="10"/>
      <c r="E122" s="9"/>
      <c r="L122" s="10"/>
    </row>
    <row r="123" spans="1:12" x14ac:dyDescent="0.25">
      <c r="A123" s="9"/>
      <c r="D123" s="10"/>
      <c r="E123" s="9"/>
      <c r="L123" s="10"/>
    </row>
    <row r="124" spans="1:12" x14ac:dyDescent="0.25">
      <c r="A124" s="9"/>
      <c r="D124" s="10"/>
      <c r="E124" s="9"/>
      <c r="L124" s="10"/>
    </row>
    <row r="125" spans="1:12" x14ac:dyDescent="0.25">
      <c r="A125" s="9"/>
      <c r="D125" s="10"/>
      <c r="E125" s="9"/>
      <c r="L125" s="10"/>
    </row>
    <row r="126" spans="1:12" x14ac:dyDescent="0.25">
      <c r="A126" s="9"/>
      <c r="D126" s="10"/>
      <c r="E126" s="9"/>
      <c r="L126" s="10"/>
    </row>
    <row r="127" spans="1:12" x14ac:dyDescent="0.25">
      <c r="A127" s="9"/>
      <c r="D127" s="10"/>
      <c r="E127" s="9"/>
      <c r="L127" s="10"/>
    </row>
    <row r="128" spans="1:12" x14ac:dyDescent="0.25">
      <c r="A128" s="9"/>
      <c r="D128" s="10"/>
      <c r="E128" s="9"/>
      <c r="L128" s="10"/>
    </row>
    <row r="129" spans="1:12" x14ac:dyDescent="0.25">
      <c r="A129" s="9"/>
      <c r="D129" s="10"/>
      <c r="E129" s="9"/>
      <c r="L129" s="10"/>
    </row>
    <row r="130" spans="1:12" x14ac:dyDescent="0.25">
      <c r="A130" s="9"/>
      <c r="D130" s="10"/>
      <c r="E130" s="9"/>
      <c r="L130" s="10"/>
    </row>
    <row r="131" spans="1:12" x14ac:dyDescent="0.25">
      <c r="A131" s="9"/>
      <c r="D131" s="10"/>
      <c r="E131" s="9"/>
      <c r="L131" s="10"/>
    </row>
    <row r="132" spans="1:12" x14ac:dyDescent="0.25">
      <c r="A132" s="9"/>
      <c r="D132" s="10"/>
      <c r="E132" s="9"/>
      <c r="L132" s="10"/>
    </row>
    <row r="133" spans="1:12" x14ac:dyDescent="0.25">
      <c r="A133" s="9"/>
      <c r="D133" s="10"/>
      <c r="E133" s="9"/>
      <c r="L133" s="10"/>
    </row>
    <row r="134" spans="1:12" x14ac:dyDescent="0.25">
      <c r="A134" s="9"/>
      <c r="D134" s="10"/>
      <c r="E134" s="9"/>
      <c r="L134" s="10"/>
    </row>
    <row r="135" spans="1:12" x14ac:dyDescent="0.25">
      <c r="A135" s="9"/>
      <c r="D135" s="10"/>
      <c r="E135" s="9"/>
      <c r="L135" s="10"/>
    </row>
    <row r="136" spans="1:12" x14ac:dyDescent="0.25">
      <c r="A136" s="9"/>
      <c r="D136" s="10"/>
      <c r="E136" s="9"/>
      <c r="L136" s="10"/>
    </row>
    <row r="137" spans="1:12" x14ac:dyDescent="0.25">
      <c r="A137" s="9"/>
      <c r="D137" s="10"/>
      <c r="E137" s="9"/>
      <c r="L137" s="10"/>
    </row>
    <row r="138" spans="1:12" x14ac:dyDescent="0.25">
      <c r="A138" s="9"/>
      <c r="D138" s="10"/>
      <c r="E138" s="9"/>
      <c r="L138" s="10"/>
    </row>
    <row r="139" spans="1:12" x14ac:dyDescent="0.25">
      <c r="A139" s="9"/>
      <c r="D139" s="10"/>
      <c r="E139" s="9"/>
      <c r="L139" s="10"/>
    </row>
    <row r="140" spans="1:12" x14ac:dyDescent="0.25">
      <c r="A140" s="9"/>
      <c r="D140" s="10"/>
      <c r="E140" s="9"/>
      <c r="L140" s="10"/>
    </row>
    <row r="141" spans="1:12" x14ac:dyDescent="0.25">
      <c r="A141" s="9"/>
      <c r="D141" s="10"/>
      <c r="E141" s="9"/>
      <c r="L141" s="10"/>
    </row>
    <row r="142" spans="1:12" x14ac:dyDescent="0.25">
      <c r="A142" s="9"/>
      <c r="D142" s="10"/>
      <c r="E142" s="9"/>
      <c r="L142" s="10"/>
    </row>
    <row r="143" spans="1:12" x14ac:dyDescent="0.25">
      <c r="A143" s="9"/>
      <c r="D143" s="10"/>
      <c r="E143" s="9"/>
      <c r="L143" s="10"/>
    </row>
    <row r="144" spans="1:12" x14ac:dyDescent="0.25">
      <c r="A144" s="9"/>
      <c r="D144" s="10"/>
      <c r="E144" s="9"/>
      <c r="L144" s="10"/>
    </row>
    <row r="145" spans="1:12" x14ac:dyDescent="0.25">
      <c r="A145" s="9"/>
      <c r="D145" s="10"/>
      <c r="E145" s="9"/>
      <c r="L145" s="10"/>
    </row>
    <row r="146" spans="1:12" x14ac:dyDescent="0.25">
      <c r="A146" s="9"/>
      <c r="D146" s="10"/>
      <c r="E146" s="9"/>
      <c r="L146" s="10"/>
    </row>
    <row r="147" spans="1:12" x14ac:dyDescent="0.25">
      <c r="A147" s="9"/>
      <c r="D147" s="10"/>
      <c r="E147" s="9"/>
      <c r="L147" s="10"/>
    </row>
    <row r="148" spans="1:12" x14ac:dyDescent="0.25">
      <c r="A148" s="9"/>
      <c r="D148" s="10"/>
      <c r="E148" s="9"/>
      <c r="L148" s="10"/>
    </row>
    <row r="149" spans="1:12" x14ac:dyDescent="0.25">
      <c r="A149" s="9"/>
      <c r="D149" s="10"/>
      <c r="E149" s="9"/>
      <c r="L149" s="10"/>
    </row>
    <row r="150" spans="1:12" x14ac:dyDescent="0.25">
      <c r="A150" s="9"/>
      <c r="D150" s="10"/>
      <c r="E150" s="9"/>
      <c r="L150" s="10"/>
    </row>
    <row r="151" spans="1:12" x14ac:dyDescent="0.25">
      <c r="A151" s="9"/>
      <c r="D151" s="10"/>
      <c r="E151" s="9"/>
      <c r="L151" s="10"/>
    </row>
    <row r="152" spans="1:12" x14ac:dyDescent="0.25">
      <c r="A152" s="9"/>
      <c r="D152" s="10"/>
      <c r="E152" s="9"/>
      <c r="L152" s="10"/>
    </row>
    <row r="153" spans="1:12" x14ac:dyDescent="0.25">
      <c r="A153" s="9"/>
      <c r="D153" s="10"/>
      <c r="E153" s="9"/>
      <c r="L153" s="10"/>
    </row>
    <row r="154" spans="1:12" x14ac:dyDescent="0.25">
      <c r="A154" s="9"/>
      <c r="D154" s="10"/>
      <c r="E154" s="9"/>
      <c r="L154" s="10"/>
    </row>
    <row r="155" spans="1:12" x14ac:dyDescent="0.25">
      <c r="A155" s="9"/>
      <c r="D155" s="10"/>
      <c r="E155" s="9"/>
      <c r="L155" s="10"/>
    </row>
    <row r="156" spans="1:12" x14ac:dyDescent="0.25">
      <c r="A156" s="9"/>
      <c r="D156" s="10"/>
      <c r="E156" s="9"/>
      <c r="L156" s="10"/>
    </row>
    <row r="157" spans="1:12" x14ac:dyDescent="0.25">
      <c r="A157" s="9"/>
      <c r="D157" s="10"/>
      <c r="E157" s="9"/>
      <c r="L157" s="10"/>
    </row>
    <row r="158" spans="1:12" x14ac:dyDescent="0.25">
      <c r="A158" s="9"/>
      <c r="D158" s="10"/>
      <c r="E158" s="9"/>
      <c r="L158" s="10"/>
    </row>
    <row r="159" spans="1:12" x14ac:dyDescent="0.25">
      <c r="A159" s="9"/>
      <c r="D159" s="10"/>
      <c r="E159" s="9"/>
      <c r="L159" s="10"/>
    </row>
    <row r="160" spans="1:12" x14ac:dyDescent="0.25">
      <c r="A160" s="9"/>
      <c r="D160" s="10"/>
      <c r="E160" s="9"/>
      <c r="L160" s="10"/>
    </row>
    <row r="161" spans="1:12" x14ac:dyDescent="0.25">
      <c r="A161" s="9"/>
      <c r="D161" s="10"/>
      <c r="E161" s="9"/>
      <c r="L161" s="10"/>
    </row>
    <row r="162" spans="1:12" x14ac:dyDescent="0.25">
      <c r="A162" s="9"/>
      <c r="D162" s="10"/>
      <c r="E162" s="9"/>
      <c r="L162" s="10"/>
    </row>
    <row r="163" spans="1:12" x14ac:dyDescent="0.25">
      <c r="A163" s="9"/>
      <c r="D163" s="10"/>
      <c r="E163" s="9"/>
      <c r="L163" s="10"/>
    </row>
    <row r="164" spans="1:12" x14ac:dyDescent="0.25">
      <c r="A164" s="9"/>
      <c r="D164" s="10"/>
      <c r="E164" s="9"/>
      <c r="L164" s="10"/>
    </row>
    <row r="165" spans="1:12" x14ac:dyDescent="0.25">
      <c r="A165" s="9"/>
      <c r="D165" s="10"/>
      <c r="E165" s="9"/>
      <c r="L165" s="10"/>
    </row>
    <row r="166" spans="1:12" x14ac:dyDescent="0.25">
      <c r="A166" s="9"/>
      <c r="D166" s="10"/>
      <c r="E166" s="9"/>
      <c r="L166" s="10"/>
    </row>
    <row r="167" spans="1:12" x14ac:dyDescent="0.25">
      <c r="A167" s="9"/>
      <c r="D167" s="10"/>
      <c r="E167" s="9"/>
      <c r="L167" s="10"/>
    </row>
    <row r="168" spans="1:12" x14ac:dyDescent="0.25">
      <c r="A168" s="9"/>
      <c r="D168" s="10"/>
      <c r="E168" s="9"/>
      <c r="L168" s="10"/>
    </row>
    <row r="169" spans="1:12" x14ac:dyDescent="0.25">
      <c r="A169" s="9"/>
      <c r="D169" s="10"/>
      <c r="E169" s="9"/>
      <c r="L169" s="10"/>
    </row>
    <row r="170" spans="1:12" x14ac:dyDescent="0.25">
      <c r="A170" s="9"/>
      <c r="D170" s="10"/>
      <c r="E170" s="9"/>
      <c r="L170" s="10"/>
    </row>
    <row r="171" spans="1:12" x14ac:dyDescent="0.25">
      <c r="A171" s="9"/>
      <c r="D171" s="10"/>
      <c r="E171" s="9"/>
      <c r="L171" s="10"/>
    </row>
    <row r="172" spans="1:12" x14ac:dyDescent="0.25">
      <c r="A172" s="9"/>
      <c r="D172" s="10"/>
      <c r="E172" s="9"/>
      <c r="L172" s="10"/>
    </row>
    <row r="173" spans="1:12" x14ac:dyDescent="0.25">
      <c r="A173" s="9"/>
      <c r="D173" s="10"/>
      <c r="E173" s="9"/>
      <c r="L173" s="10"/>
    </row>
    <row r="174" spans="1:12" x14ac:dyDescent="0.25">
      <c r="A174" s="9"/>
      <c r="D174" s="10"/>
      <c r="E174" s="9"/>
      <c r="L174" s="10"/>
    </row>
    <row r="175" spans="1:12" x14ac:dyDescent="0.25">
      <c r="A175" s="9"/>
      <c r="D175" s="10"/>
      <c r="E175" s="9"/>
      <c r="L175" s="10"/>
    </row>
    <row r="176" spans="1:12" x14ac:dyDescent="0.25">
      <c r="A176" s="9"/>
      <c r="D176" s="10"/>
      <c r="E176" s="9"/>
      <c r="L176" s="10"/>
    </row>
    <row r="177" spans="1:12" x14ac:dyDescent="0.25">
      <c r="A177" s="9"/>
      <c r="D177" s="10"/>
      <c r="E177" s="9"/>
      <c r="L177" s="10"/>
    </row>
    <row r="178" spans="1:12" x14ac:dyDescent="0.25">
      <c r="A178" s="9"/>
      <c r="D178" s="10"/>
      <c r="E178" s="9"/>
      <c r="L178" s="10"/>
    </row>
    <row r="179" spans="1:12" x14ac:dyDescent="0.25">
      <c r="A179" s="9"/>
      <c r="D179" s="10"/>
      <c r="E179" s="9"/>
      <c r="L179" s="10"/>
    </row>
    <row r="180" spans="1:12" x14ac:dyDescent="0.25">
      <c r="A180" s="9"/>
      <c r="D180" s="10"/>
      <c r="E180" s="9"/>
      <c r="L180" s="10"/>
    </row>
    <row r="181" spans="1:12" x14ac:dyDescent="0.25">
      <c r="A181" s="9"/>
      <c r="D181" s="10"/>
      <c r="E181" s="9"/>
      <c r="L181" s="10"/>
    </row>
    <row r="182" spans="1:12" x14ac:dyDescent="0.25">
      <c r="A182" s="9"/>
      <c r="D182" s="10"/>
      <c r="E182" s="9"/>
      <c r="L182" s="10"/>
    </row>
    <row r="183" spans="1:12" x14ac:dyDescent="0.25">
      <c r="A183" s="9"/>
      <c r="D183" s="10"/>
      <c r="E183" s="9"/>
      <c r="L183" s="10"/>
    </row>
    <row r="184" spans="1:12" x14ac:dyDescent="0.25">
      <c r="A184" s="9"/>
      <c r="D184" s="10"/>
      <c r="E184" s="9"/>
      <c r="L184" s="10"/>
    </row>
    <row r="185" spans="1:12" x14ac:dyDescent="0.25">
      <c r="A185" s="9"/>
      <c r="D185" s="10"/>
      <c r="E185" s="9"/>
      <c r="L185" s="10"/>
    </row>
    <row r="186" spans="1:12" x14ac:dyDescent="0.25">
      <c r="A186" s="9"/>
      <c r="D186" s="10"/>
      <c r="E186" s="9"/>
      <c r="L186" s="10"/>
    </row>
    <row r="187" spans="1:12" x14ac:dyDescent="0.25">
      <c r="A187" s="9"/>
      <c r="D187" s="10"/>
      <c r="E187" s="9"/>
      <c r="L187" s="10"/>
    </row>
    <row r="188" spans="1:12" x14ac:dyDescent="0.25">
      <c r="A188" s="9"/>
      <c r="D188" s="10"/>
      <c r="E188" s="9"/>
      <c r="L188" s="10"/>
    </row>
    <row r="189" spans="1:12" x14ac:dyDescent="0.25">
      <c r="A189" s="9"/>
      <c r="D189" s="10"/>
      <c r="E189" s="9"/>
      <c r="L189" s="10"/>
    </row>
    <row r="190" spans="1:12" x14ac:dyDescent="0.25">
      <c r="A190" s="9"/>
      <c r="D190" s="10"/>
      <c r="E190" s="9"/>
      <c r="L190" s="10"/>
    </row>
    <row r="191" spans="1:12" x14ac:dyDescent="0.25">
      <c r="A191" s="9"/>
      <c r="D191" s="10"/>
      <c r="E191" s="9"/>
      <c r="L191" s="10"/>
    </row>
    <row r="192" spans="1:12" x14ac:dyDescent="0.25">
      <c r="A192" s="9"/>
      <c r="D192" s="10"/>
      <c r="E192" s="9"/>
      <c r="L192" s="10"/>
    </row>
    <row r="193" spans="1:12" x14ac:dyDescent="0.25">
      <c r="A193" s="9"/>
      <c r="D193" s="10"/>
      <c r="E193" s="9"/>
      <c r="L193" s="10"/>
    </row>
    <row r="194" spans="1:12" x14ac:dyDescent="0.25">
      <c r="A194" s="9"/>
      <c r="D194" s="10"/>
      <c r="E194" s="9"/>
      <c r="L194" s="10"/>
    </row>
    <row r="195" spans="1:12" x14ac:dyDescent="0.25">
      <c r="A195" s="9"/>
      <c r="D195" s="10"/>
      <c r="E195" s="9"/>
      <c r="L195" s="10"/>
    </row>
    <row r="196" spans="1:12" x14ac:dyDescent="0.25">
      <c r="A196" s="9"/>
      <c r="D196" s="10"/>
      <c r="E196" s="9"/>
      <c r="L196" s="10"/>
    </row>
    <row r="197" spans="1:12" x14ac:dyDescent="0.25">
      <c r="A197" s="9"/>
      <c r="D197" s="10"/>
      <c r="E197" s="9"/>
      <c r="L197" s="10"/>
    </row>
    <row r="198" spans="1:12" x14ac:dyDescent="0.25">
      <c r="A198" s="9"/>
      <c r="D198" s="10"/>
      <c r="E198" s="9"/>
      <c r="L198" s="10"/>
    </row>
    <row r="199" spans="1:12" x14ac:dyDescent="0.25">
      <c r="A199" s="9"/>
      <c r="D199" s="10"/>
      <c r="E199" s="9"/>
      <c r="L199" s="10"/>
    </row>
    <row r="200" spans="1:12" x14ac:dyDescent="0.25">
      <c r="A200" s="9"/>
      <c r="D200" s="10"/>
      <c r="E200" s="9"/>
      <c r="L200" s="10"/>
    </row>
    <row r="201" spans="1:12" x14ac:dyDescent="0.25">
      <c r="A201" s="9"/>
      <c r="D201" s="10"/>
      <c r="E201" s="9"/>
      <c r="L201" s="10"/>
    </row>
    <row r="202" spans="1:12" x14ac:dyDescent="0.25">
      <c r="A202" s="9"/>
      <c r="D202" s="10"/>
      <c r="E202" s="9"/>
      <c r="L202" s="10"/>
    </row>
    <row r="203" spans="1:12" x14ac:dyDescent="0.25">
      <c r="A203" s="9"/>
      <c r="D203" s="10"/>
      <c r="E203" s="9"/>
      <c r="L203" s="10"/>
    </row>
    <row r="204" spans="1:12" x14ac:dyDescent="0.25">
      <c r="A204" s="9"/>
      <c r="D204" s="10"/>
      <c r="E204" s="9"/>
      <c r="L204" s="10"/>
    </row>
    <row r="205" spans="1:12" x14ac:dyDescent="0.25">
      <c r="A205" s="9"/>
      <c r="D205" s="10"/>
      <c r="E205" s="9"/>
      <c r="L205" s="10"/>
    </row>
    <row r="206" spans="1:12" x14ac:dyDescent="0.25">
      <c r="A206" s="9"/>
      <c r="D206" s="10"/>
      <c r="E206" s="9"/>
      <c r="L206" s="10"/>
    </row>
    <row r="207" spans="1:12" x14ac:dyDescent="0.25">
      <c r="A207" s="9"/>
      <c r="D207" s="10"/>
      <c r="E207" s="9"/>
      <c r="L207" s="10"/>
    </row>
    <row r="208" spans="1:12" x14ac:dyDescent="0.25">
      <c r="A208" s="9"/>
      <c r="D208" s="10"/>
      <c r="E208" s="9"/>
      <c r="L208" s="10"/>
    </row>
    <row r="209" spans="1:12" x14ac:dyDescent="0.25">
      <c r="A209" s="9"/>
      <c r="D209" s="10"/>
      <c r="E209" s="9"/>
      <c r="L209" s="10"/>
    </row>
    <row r="210" spans="1:12" x14ac:dyDescent="0.25">
      <c r="A210" s="9"/>
      <c r="D210" s="10"/>
      <c r="E210" s="9"/>
      <c r="L210" s="10"/>
    </row>
    <row r="211" spans="1:12" x14ac:dyDescent="0.25">
      <c r="A211" s="9"/>
      <c r="D211" s="10"/>
      <c r="E211" s="9"/>
      <c r="L211" s="10"/>
    </row>
    <row r="212" spans="1:12" x14ac:dyDescent="0.25">
      <c r="A212" s="9"/>
      <c r="D212" s="10"/>
      <c r="E212" s="9"/>
      <c r="L212" s="10"/>
    </row>
    <row r="213" spans="1:12" x14ac:dyDescent="0.25">
      <c r="A213" s="9"/>
      <c r="D213" s="10"/>
      <c r="E213" s="9"/>
      <c r="L213" s="10"/>
    </row>
    <row r="214" spans="1:12" x14ac:dyDescent="0.25">
      <c r="A214" s="9"/>
      <c r="D214" s="10"/>
      <c r="E214" s="9"/>
      <c r="L214" s="10"/>
    </row>
    <row r="215" spans="1:12" x14ac:dyDescent="0.25">
      <c r="A215" s="9"/>
      <c r="D215" s="10"/>
      <c r="E215" s="9"/>
      <c r="L215" s="10"/>
    </row>
    <row r="216" spans="1:12" x14ac:dyDescent="0.25">
      <c r="A216" s="9"/>
      <c r="D216" s="10"/>
      <c r="E216" s="9"/>
      <c r="L216" s="10"/>
    </row>
    <row r="217" spans="1:12" x14ac:dyDescent="0.25">
      <c r="A217" s="9"/>
      <c r="D217" s="10"/>
      <c r="E217" s="9"/>
      <c r="L217" s="10"/>
    </row>
    <row r="218" spans="1:12" x14ac:dyDescent="0.25">
      <c r="A218" s="9"/>
      <c r="D218" s="10"/>
      <c r="E218" s="9"/>
      <c r="L218" s="10"/>
    </row>
    <row r="219" spans="1:12" x14ac:dyDescent="0.25">
      <c r="A219" s="9"/>
      <c r="D219" s="10"/>
      <c r="E219" s="9"/>
      <c r="L219" s="10"/>
    </row>
    <row r="220" spans="1:12" x14ac:dyDescent="0.25">
      <c r="A220" s="9"/>
      <c r="D220" s="10"/>
      <c r="E220" s="9"/>
      <c r="L220" s="10"/>
    </row>
    <row r="221" spans="1:12" x14ac:dyDescent="0.25">
      <c r="A221" s="9"/>
      <c r="D221" s="10"/>
      <c r="E221" s="9"/>
      <c r="L221" s="10"/>
    </row>
    <row r="222" spans="1:12" x14ac:dyDescent="0.25">
      <c r="A222" s="9"/>
      <c r="D222" s="10"/>
      <c r="E222" s="9"/>
      <c r="L222" s="10"/>
    </row>
    <row r="223" spans="1:12" x14ac:dyDescent="0.25">
      <c r="A223" s="9"/>
      <c r="D223" s="10"/>
      <c r="E223" s="9"/>
      <c r="L223" s="10"/>
    </row>
    <row r="224" spans="1:12" x14ac:dyDescent="0.25">
      <c r="A224" s="9"/>
      <c r="D224" s="10"/>
      <c r="E224" s="9"/>
      <c r="L224" s="10"/>
    </row>
    <row r="225" spans="1:12" x14ac:dyDescent="0.25">
      <c r="A225" s="9"/>
      <c r="D225" s="10"/>
      <c r="E225" s="9"/>
      <c r="L225" s="10"/>
    </row>
    <row r="226" spans="1:12" x14ac:dyDescent="0.25">
      <c r="A226" s="9"/>
      <c r="D226" s="10"/>
      <c r="E226" s="9"/>
      <c r="L226" s="10"/>
    </row>
    <row r="227" spans="1:12" x14ac:dyDescent="0.25">
      <c r="A227" s="9"/>
      <c r="D227" s="10"/>
      <c r="E227" s="9"/>
      <c r="L227" s="10"/>
    </row>
    <row r="228" spans="1:12" x14ac:dyDescent="0.25">
      <c r="A228" s="9"/>
      <c r="D228" s="10"/>
      <c r="E228" s="9"/>
      <c r="L228" s="10"/>
    </row>
    <row r="229" spans="1:12" x14ac:dyDescent="0.25">
      <c r="A229" s="9"/>
      <c r="D229" s="10"/>
      <c r="E229" s="9"/>
      <c r="L229" s="10"/>
    </row>
    <row r="230" spans="1:12" x14ac:dyDescent="0.25">
      <c r="A230" s="9"/>
      <c r="D230" s="10"/>
      <c r="E230" s="9"/>
      <c r="L230" s="10"/>
    </row>
    <row r="231" spans="1:12" x14ac:dyDescent="0.25">
      <c r="A231" s="9"/>
      <c r="D231" s="10"/>
      <c r="E231" s="9"/>
      <c r="L231" s="10"/>
    </row>
    <row r="232" spans="1:12" x14ac:dyDescent="0.25">
      <c r="A232" s="9"/>
      <c r="D232" s="10"/>
      <c r="E232" s="9"/>
      <c r="L232" s="10"/>
    </row>
    <row r="233" spans="1:12" x14ac:dyDescent="0.25">
      <c r="A233" s="9"/>
      <c r="D233" s="10"/>
      <c r="E233" s="9"/>
      <c r="L233" s="10"/>
    </row>
    <row r="234" spans="1:12" x14ac:dyDescent="0.25">
      <c r="A234" s="9"/>
      <c r="D234" s="10"/>
      <c r="E234" s="9"/>
      <c r="L234" s="10"/>
    </row>
    <row r="235" spans="1:12" x14ac:dyDescent="0.25">
      <c r="A235" s="9"/>
      <c r="D235" s="10"/>
      <c r="E235" s="9"/>
      <c r="L235" s="10"/>
    </row>
    <row r="236" spans="1:12" x14ac:dyDescent="0.25">
      <c r="A236" s="9"/>
      <c r="D236" s="10"/>
      <c r="E236" s="9"/>
      <c r="L236" s="10"/>
    </row>
    <row r="237" spans="1:12" x14ac:dyDescent="0.25">
      <c r="A237" s="9"/>
      <c r="D237" s="10"/>
      <c r="E237" s="9"/>
      <c r="L237" s="10"/>
    </row>
    <row r="238" spans="1:12" x14ac:dyDescent="0.25">
      <c r="A238" s="9"/>
      <c r="D238" s="10"/>
      <c r="E238" s="9"/>
      <c r="L238" s="10"/>
    </row>
    <row r="239" spans="1:12" x14ac:dyDescent="0.25">
      <c r="A239" s="9"/>
      <c r="D239" s="10"/>
      <c r="E239" s="9"/>
      <c r="L239" s="10"/>
    </row>
    <row r="240" spans="1:12" x14ac:dyDescent="0.25">
      <c r="A240" s="9"/>
      <c r="D240" s="10"/>
      <c r="E240" s="9"/>
      <c r="L240" s="10"/>
    </row>
    <row r="241" spans="1:12" x14ac:dyDescent="0.25">
      <c r="A241" s="9"/>
      <c r="D241" s="10"/>
      <c r="E241" s="9"/>
      <c r="L241" s="10"/>
    </row>
    <row r="242" spans="1:12" x14ac:dyDescent="0.25">
      <c r="A242" s="9"/>
      <c r="D242" s="10"/>
      <c r="E242" s="9"/>
      <c r="L242" s="10"/>
    </row>
    <row r="243" spans="1:12" x14ac:dyDescent="0.25">
      <c r="A243" s="9"/>
      <c r="D243" s="10"/>
      <c r="E243" s="9"/>
      <c r="L243" s="10"/>
    </row>
    <row r="244" spans="1:12" x14ac:dyDescent="0.25">
      <c r="A244" s="9"/>
      <c r="D244" s="10"/>
      <c r="E244" s="9"/>
      <c r="L244" s="10"/>
    </row>
    <row r="245" spans="1:12" x14ac:dyDescent="0.25">
      <c r="A245" s="9"/>
      <c r="D245" s="10"/>
      <c r="E245" s="9"/>
      <c r="L245" s="10"/>
    </row>
    <row r="246" spans="1:12" x14ac:dyDescent="0.25">
      <c r="A246" s="9"/>
      <c r="D246" s="10"/>
      <c r="E246" s="9"/>
      <c r="L246" s="10"/>
    </row>
    <row r="247" spans="1:12" x14ac:dyDescent="0.25">
      <c r="A247" s="9"/>
      <c r="D247" s="10"/>
      <c r="E247" s="9"/>
      <c r="L247" s="10"/>
    </row>
    <row r="248" spans="1:12" x14ac:dyDescent="0.25">
      <c r="A248" s="9"/>
      <c r="D248" s="10"/>
      <c r="E248" s="9"/>
      <c r="L248" s="10"/>
    </row>
    <row r="249" spans="1:12" x14ac:dyDescent="0.25">
      <c r="A249" s="9"/>
      <c r="D249" s="10"/>
      <c r="E249" s="9"/>
      <c r="L249" s="10"/>
    </row>
    <row r="250" spans="1:12" x14ac:dyDescent="0.25">
      <c r="A250" s="9"/>
      <c r="D250" s="10"/>
      <c r="E250" s="9"/>
      <c r="L250" s="10"/>
    </row>
    <row r="251" spans="1:12" x14ac:dyDescent="0.25">
      <c r="A251" s="9"/>
      <c r="D251" s="10"/>
      <c r="E251" s="9"/>
      <c r="L251" s="10"/>
    </row>
    <row r="252" spans="1:12" x14ac:dyDescent="0.25">
      <c r="A252" s="9"/>
      <c r="D252" s="10"/>
      <c r="E252" s="9"/>
      <c r="L252" s="10"/>
    </row>
    <row r="253" spans="1:12" x14ac:dyDescent="0.25">
      <c r="A253" s="9"/>
      <c r="D253" s="10"/>
      <c r="E253" s="9"/>
      <c r="L253" s="10"/>
    </row>
    <row r="254" spans="1:12" x14ac:dyDescent="0.25">
      <c r="A254" s="9"/>
      <c r="D254" s="10"/>
      <c r="E254" s="9"/>
      <c r="L254" s="10"/>
    </row>
    <row r="255" spans="1:12" x14ac:dyDescent="0.25">
      <c r="A255" s="9"/>
      <c r="D255" s="10"/>
      <c r="E255" s="9"/>
      <c r="L255" s="10"/>
    </row>
    <row r="256" spans="1:12" x14ac:dyDescent="0.25">
      <c r="A256" s="9"/>
      <c r="D256" s="10"/>
      <c r="E256" s="9"/>
      <c r="L256" s="10"/>
    </row>
    <row r="257" spans="1:12" x14ac:dyDescent="0.25">
      <c r="A257" s="9"/>
      <c r="D257" s="10"/>
      <c r="E257" s="9"/>
      <c r="L257" s="10"/>
    </row>
    <row r="258" spans="1:12" x14ac:dyDescent="0.25">
      <c r="A258" s="9"/>
      <c r="D258" s="10"/>
      <c r="E258" s="9"/>
      <c r="L258" s="10"/>
    </row>
    <row r="259" spans="1:12" x14ac:dyDescent="0.25">
      <c r="A259" s="9"/>
      <c r="D259" s="10"/>
      <c r="E259" s="9"/>
      <c r="L259" s="10"/>
    </row>
    <row r="260" spans="1:12" x14ac:dyDescent="0.25">
      <c r="A260" s="9"/>
      <c r="D260" s="10"/>
      <c r="E260" s="9"/>
      <c r="L260" s="10"/>
    </row>
    <row r="261" spans="1:12" x14ac:dyDescent="0.25">
      <c r="A261" s="9"/>
      <c r="D261" s="10"/>
      <c r="E261" s="9"/>
      <c r="L261" s="10"/>
    </row>
    <row r="262" spans="1:12" x14ac:dyDescent="0.25">
      <c r="A262" s="9"/>
      <c r="D262" s="10"/>
      <c r="E262" s="9"/>
      <c r="L262" s="10"/>
    </row>
    <row r="263" spans="1:12" x14ac:dyDescent="0.25">
      <c r="A263" s="9"/>
      <c r="D263" s="10"/>
      <c r="E263" s="9"/>
      <c r="L263" s="10"/>
    </row>
    <row r="264" spans="1:12" x14ac:dyDescent="0.25">
      <c r="A264" s="9"/>
      <c r="D264" s="10"/>
      <c r="E264" s="9"/>
      <c r="L264" s="10"/>
    </row>
    <row r="265" spans="1:12" x14ac:dyDescent="0.25">
      <c r="A265" s="9"/>
      <c r="D265" s="10"/>
      <c r="E265" s="9"/>
      <c r="L265" s="10"/>
    </row>
    <row r="266" spans="1:12" x14ac:dyDescent="0.25">
      <c r="A266" s="9"/>
      <c r="D266" s="10"/>
      <c r="E266" s="9"/>
      <c r="L266" s="10"/>
    </row>
    <row r="267" spans="1:12" x14ac:dyDescent="0.25">
      <c r="A267" s="9"/>
      <c r="D267" s="10"/>
      <c r="E267" s="9"/>
      <c r="L267" s="10"/>
    </row>
    <row r="268" spans="1:12" x14ac:dyDescent="0.25">
      <c r="A268" s="9"/>
      <c r="D268" s="10"/>
      <c r="E268" s="9"/>
      <c r="L268" s="10"/>
    </row>
    <row r="269" spans="1:12" x14ac:dyDescent="0.25">
      <c r="A269" s="9"/>
      <c r="D269" s="10"/>
      <c r="E269" s="9"/>
      <c r="L269" s="10"/>
    </row>
    <row r="270" spans="1:12" x14ac:dyDescent="0.25">
      <c r="A270" s="9"/>
      <c r="D270" s="10"/>
      <c r="E270" s="9"/>
      <c r="L270" s="10"/>
    </row>
    <row r="271" spans="1:12" x14ac:dyDescent="0.25">
      <c r="A271" s="9"/>
      <c r="D271" s="10"/>
      <c r="E271" s="9"/>
      <c r="L271" s="10"/>
    </row>
    <row r="272" spans="1:12" x14ac:dyDescent="0.25">
      <c r="A272" s="9"/>
      <c r="D272" s="10"/>
      <c r="E272" s="9"/>
      <c r="L272" s="10"/>
    </row>
    <row r="273" spans="1:12" x14ac:dyDescent="0.25">
      <c r="A273" s="9"/>
      <c r="D273" s="10"/>
      <c r="E273" s="9"/>
      <c r="L273" s="10"/>
    </row>
    <row r="274" spans="1:12" x14ac:dyDescent="0.25">
      <c r="A274" s="9"/>
      <c r="D274" s="10"/>
      <c r="E274" s="9"/>
      <c r="L274" s="10"/>
    </row>
    <row r="275" spans="1:12" x14ac:dyDescent="0.25">
      <c r="A275" s="9"/>
      <c r="D275" s="10"/>
      <c r="E275" s="9"/>
      <c r="L275" s="10"/>
    </row>
    <row r="276" spans="1:12" x14ac:dyDescent="0.25">
      <c r="A276" s="9"/>
      <c r="D276" s="10"/>
      <c r="E276" s="9"/>
      <c r="L276" s="10"/>
    </row>
    <row r="277" spans="1:12" x14ac:dyDescent="0.25">
      <c r="A277" s="9"/>
      <c r="D277" s="10"/>
      <c r="E277" s="9"/>
      <c r="L277" s="10"/>
    </row>
    <row r="278" spans="1:12" x14ac:dyDescent="0.25">
      <c r="A278" s="9"/>
      <c r="D278" s="10"/>
      <c r="E278" s="9"/>
      <c r="L278" s="10"/>
    </row>
    <row r="279" spans="1:12" x14ac:dyDescent="0.25">
      <c r="A279" s="9"/>
      <c r="D279" s="10"/>
      <c r="E279" s="9"/>
      <c r="L279" s="10"/>
    </row>
    <row r="280" spans="1:12" x14ac:dyDescent="0.25">
      <c r="A280" s="9"/>
      <c r="D280" s="10"/>
      <c r="E280" s="9"/>
      <c r="L280" s="10"/>
    </row>
    <row r="281" spans="1:12" ht="15.75" thickBot="1" x14ac:dyDescent="0.3">
      <c r="A281" s="11"/>
      <c r="B281" s="12"/>
      <c r="C281" s="12"/>
      <c r="D281" s="35"/>
      <c r="E281" s="11"/>
      <c r="F281" s="12"/>
      <c r="G281" s="12"/>
      <c r="H281" s="12"/>
      <c r="I281" s="17"/>
      <c r="J281" s="17"/>
      <c r="K281" s="25"/>
      <c r="L281" s="35"/>
    </row>
  </sheetData>
  <mergeCells count="101">
    <mergeCell ref="F9:F11"/>
    <mergeCell ref="F21:F23"/>
    <mergeCell ref="F13:F15"/>
    <mergeCell ref="L5:L6"/>
    <mergeCell ref="L9:L10"/>
    <mergeCell ref="A4:B6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D4:D7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E21:E23"/>
    <mergeCell ref="E25:E27"/>
    <mergeCell ref="E17:E19"/>
    <mergeCell ref="E13:E15"/>
    <mergeCell ref="E9:E11"/>
    <mergeCell ref="E29:E31"/>
    <mergeCell ref="E33:E35"/>
    <mergeCell ref="E37:E39"/>
    <mergeCell ref="E41:E43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E101:E103"/>
    <mergeCell ref="F101:F103"/>
    <mergeCell ref="L101:L102"/>
    <mergeCell ref="E105:E107"/>
    <mergeCell ref="F105:F107"/>
    <mergeCell ref="L105:L106"/>
    <mergeCell ref="A89:B91"/>
    <mergeCell ref="E93:E95"/>
    <mergeCell ref="F93:F95"/>
    <mergeCell ref="L93:L94"/>
    <mergeCell ref="F97:F99"/>
    <mergeCell ref="E97:E99"/>
    <mergeCell ref="L97:L98"/>
    <mergeCell ref="L89:L90"/>
    <mergeCell ref="E89:E91"/>
    <mergeCell ref="F89:F91"/>
    <mergeCell ref="D89:D92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</mergeCells>
  <phoneticPr fontId="6" type="noConversion"/>
  <conditionalFormatting sqref="E4:K4">
    <cfRule type="expression" dxfId="82" priority="18">
      <formula>$F21="DOS"</formula>
    </cfRule>
  </conditionalFormatting>
  <conditionalFormatting sqref="E57:K57 G58:K59">
    <cfRule type="expression" dxfId="81" priority="16">
      <formula>$F57="DOS"</formula>
    </cfRule>
  </conditionalFormatting>
  <conditionalFormatting sqref="E61:K61 G62:K63">
    <cfRule type="expression" dxfId="80" priority="15">
      <formula>$F61="DOS"</formula>
    </cfRule>
  </conditionalFormatting>
  <conditionalFormatting sqref="E65:K65 G66:K67">
    <cfRule type="expression" dxfId="79" priority="14">
      <formula>$F65="DOS"</formula>
    </cfRule>
  </conditionalFormatting>
  <conditionalFormatting sqref="E69:K69 G70:K71">
    <cfRule type="expression" dxfId="78" priority="13">
      <formula>$F69="DOS"</formula>
    </cfRule>
  </conditionalFormatting>
  <conditionalFormatting sqref="E73:K73 G74:K75">
    <cfRule type="expression" dxfId="77" priority="12">
      <formula>$F73="DOS"</formula>
    </cfRule>
  </conditionalFormatting>
  <conditionalFormatting sqref="E77:K77 G78:K79">
    <cfRule type="expression" dxfId="76" priority="11">
      <formula>$F77="DOS"</formula>
    </cfRule>
  </conditionalFormatting>
  <conditionalFormatting sqref="E81:K81 G82:K83">
    <cfRule type="expression" dxfId="75" priority="10">
      <formula>$F81="DOS"</formula>
    </cfRule>
  </conditionalFormatting>
  <conditionalFormatting sqref="E85:K85 G86:K87">
    <cfRule type="expression" dxfId="74" priority="9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73" priority="17">
      <formula>$F5="DOS"</formula>
    </cfRule>
  </conditionalFormatting>
  <conditionalFormatting sqref="G89:K91">
    <cfRule type="expression" dxfId="72" priority="8">
      <formula>$F89="DOS"</formula>
    </cfRule>
  </conditionalFormatting>
  <conditionalFormatting sqref="G93:K95">
    <cfRule type="expression" dxfId="71" priority="7">
      <formula>$F93="DOS"</formula>
    </cfRule>
  </conditionalFormatting>
  <conditionalFormatting sqref="G97:K99">
    <cfRule type="expression" dxfId="70" priority="6">
      <formula>$F97="DOS"</formula>
    </cfRule>
  </conditionalFormatting>
  <conditionalFormatting sqref="G101:K103">
    <cfRule type="expression" dxfId="69" priority="5">
      <formula>$F101="DOS"</formula>
    </cfRule>
  </conditionalFormatting>
  <conditionalFormatting sqref="G105:K107">
    <cfRule type="expression" dxfId="68" priority="4">
      <formula>$F105="DOS"</formula>
    </cfRule>
  </conditionalFormatting>
  <conditionalFormatting sqref="G109:K111">
    <cfRule type="expression" dxfId="67" priority="3">
      <formula>$F109="DOS"</formula>
    </cfRule>
  </conditionalFormatting>
  <conditionalFormatting sqref="G113:K115">
    <cfRule type="expression" dxfId="66" priority="2">
      <formula>$F113="DOS"</formula>
    </cfRule>
  </conditionalFormatting>
  <conditionalFormatting sqref="G117:K119">
    <cfRule type="expression" dxfId="65" priority="1">
      <formula>$F117="DOS"</formula>
    </cfRule>
  </conditionalFormatting>
  <pageMargins left="0.23622047244094488" right="0.23622047244094488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">
                <anchor moveWithCells="1" sizeWithCells="1">
                  <from>
                    <xdr:col>2</xdr:col>
                    <xdr:colOff>695325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7ED24F-988A-4E41-A12F-2BC2485E9B8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Base</vt:lpstr>
      <vt:lpstr>Donnee</vt:lpstr>
      <vt:lpstr>Fond</vt:lpstr>
      <vt:lpstr>Dos</vt:lpstr>
      <vt:lpstr>Feuille Tiroirs</vt:lpstr>
      <vt:lpstr>Meuble</vt:lpstr>
      <vt:lpstr>Rapport</vt:lpstr>
      <vt:lpstr>image</vt:lpstr>
      <vt:lpstr>Rapport!Impression_des_titres</vt:lpstr>
      <vt:lpstr>SOURCE</vt:lpstr>
      <vt:lpstr>Rapport!Zone_d_impression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Valentin Roiné</cp:lastModifiedBy>
  <cp:lastPrinted>2024-01-10T16:45:35Z</cp:lastPrinted>
  <dcterms:created xsi:type="dcterms:W3CDTF">2023-09-17T16:26:41Z</dcterms:created>
  <dcterms:modified xsi:type="dcterms:W3CDTF">2024-01-15T10:47:33Z</dcterms:modified>
</cp:coreProperties>
</file>