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equis\Desktop\A TRAITER JE\COLABE\A TRAITER\"/>
    </mc:Choice>
  </mc:AlternateContent>
  <bookViews>
    <workbookView xWindow="0" yWindow="0" windowWidth="28800" windowHeight="12330" activeTab="1"/>
  </bookViews>
  <sheets>
    <sheet name="tableau A" sheetId="1" r:id="rId1"/>
    <sheet name="Tableau B" sheetId="2" r:id="rId2"/>
  </sheets>
  <externalReferences>
    <externalReference r:id="rId3"/>
    <externalReference r:id="rId4"/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2" l="1"/>
  <c r="L6" i="2"/>
  <c r="K6" i="2"/>
  <c r="J6" i="2"/>
  <c r="I6" i="2"/>
  <c r="H6" i="2"/>
  <c r="G6" i="2"/>
  <c r="F6" i="2"/>
  <c r="O6" i="2" s="1"/>
  <c r="O5" i="2"/>
  <c r="F5" i="2"/>
  <c r="N5" i="2" s="1"/>
  <c r="O4" i="2"/>
  <c r="N4" i="2"/>
  <c r="N6" i="2" l="1"/>
</calcChain>
</file>

<file path=xl/sharedStrings.xml><?xml version="1.0" encoding="utf-8"?>
<sst xmlns="http://schemas.openxmlformats.org/spreadsheetml/2006/main" count="46" uniqueCount="38">
  <si>
    <t>Titre de la dépense</t>
  </si>
  <si>
    <t>Date facture</t>
  </si>
  <si>
    <t>Date d'échéance</t>
  </si>
  <si>
    <t>Mode de paiement</t>
  </si>
  <si>
    <t>Mois de paiement</t>
  </si>
  <si>
    <t>Organisme</t>
  </si>
  <si>
    <t>Team</t>
  </si>
  <si>
    <t>Montant HT</t>
  </si>
  <si>
    <t>TVA</t>
  </si>
  <si>
    <t>Montant TTC</t>
  </si>
  <si>
    <t>Lien Facture</t>
  </si>
  <si>
    <t>Statut</t>
  </si>
  <si>
    <t>N° Relevé</t>
  </si>
  <si>
    <t>Commentaire</t>
  </si>
  <si>
    <t>Prélèvement</t>
  </si>
  <si>
    <t>Janvier</t>
  </si>
  <si>
    <t>Payer</t>
  </si>
  <si>
    <t>Electricité</t>
  </si>
  <si>
    <t>Logiciel</t>
  </si>
  <si>
    <t>Loyer janvier</t>
  </si>
  <si>
    <t>Loyer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</si>
  <si>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</si>
  <si>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</si>
  <si>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</si>
  <si>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</si>
  <si>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</si>
  <si>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</si>
  <si>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</si>
  <si>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</si>
  <si>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</si>
  <si>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</si>
  <si>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</si>
  <si>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</si>
  <si>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Total Août</t>
  </si>
  <si>
    <t>Poste de dépenses</t>
  </si>
  <si>
    <t>Loyer Bureau</t>
  </si>
  <si>
    <t>Électricité bureau</t>
  </si>
  <si>
    <t>Internet et téléphonie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</si>
</sst>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#,##0.00\ _€"/>
    <numFmt numFmtId="165" formatCode="#,##0.00\ [$€-1]"/>
    <numFmt numFmtId="166" formatCode="#,##0.00\ &quot;€&quot;"/>
    <numFmt numFmtId="167" formatCode="_-* #,##0.00\ [$€-40C]_-;\-* #,##0.00\ [$€-40C]_-;_-* &quot;-&quot;??\ [$€-40C]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b/>
      <i/>
      <sz val="10"/>
      <color rgb="FFFF6E37"/>
      <name val="Arial MT"/>
    </font>
    <font>
      <b/>
      <sz val="10"/>
      <color rgb="FFFF6E37"/>
      <name val="Arial MT"/>
    </font>
    <font>
      <b/>
      <sz val="11"/>
      <color rgb="FFFF6E37"/>
      <name val="Arial MT"/>
    </font>
    <font>
      <b/>
      <sz val="8"/>
      <color theme="8" tint="-0.249977111117893"/>
      <name val="Arial"/>
      <family val="2"/>
    </font>
    <font>
      <b/>
      <sz val="8"/>
      <color rgb="FF2690C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6" fillId="2" borderId="1" xfId="2" applyFill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7" fillId="3" borderId="2" xfId="0" applyFont="1" applyFill="1" applyBorder="1" applyAlignment="1">
      <alignment horizontal="left" vertical="center" wrapText="1" indent="1"/>
    </xf>
    <xf numFmtId="0" fontId="8" fillId="4" borderId="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 indent="1"/>
    </xf>
    <xf numFmtId="0" fontId="8" fillId="4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10" fillId="3" borderId="1" xfId="0" applyFont="1" applyFill="1" applyBorder="1" applyAlignment="1">
      <alignment horizontal="left" vertical="center" wrapText="1" indent="1"/>
    </xf>
    <xf numFmtId="167" fontId="11" fillId="3" borderId="1" xfId="1" applyNumberFormat="1" applyFont="1" applyFill="1" applyBorder="1" applyAlignment="1">
      <alignment horizontal="center" vertical="center" shrinkToFi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.equis/Desktop/A%20TRAITER%20JE/COLABE/Z%20-%20SUIVI%20DIRECTION/CONTROLE%20BUDGETAIRE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.equis/Desktop/A%20TRAITER%20JE/COLABE/COMPTA/Tableau%20d&#233;pens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.equis/Desktop/A%20TRAITER%20JE/COLABE/Z%20-%20TABLEAUX%20DE%20SUIVI/TABLEAU%20DE%20BORD%20DIRECTION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 budgetaire"/>
      <sheetName val="Trésorerie"/>
      <sheetName val="Rapprochement bancaire"/>
      <sheetName val="Recettes"/>
      <sheetName val="Crédit"/>
      <sheetName val="Cpt courant associé"/>
      <sheetName val="TVA"/>
      <sheetName val="Assurances"/>
      <sheetName val="Logiciels"/>
      <sheetName val="Commercialisation"/>
      <sheetName val="Salaires"/>
      <sheetName val="Commissions"/>
      <sheetName val="Charges sociales"/>
      <sheetName val="Note de frais"/>
      <sheetName val="Impressions"/>
      <sheetName val="Bureautique"/>
      <sheetName val="Publicités"/>
      <sheetName val="Partenaires"/>
      <sheetName val="Evenements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 2022"/>
      <sheetName val="Dépenses 2023"/>
      <sheetName val="Total dépenses 2022"/>
      <sheetName val="Total dépenses 2023"/>
      <sheetName val="base de données"/>
      <sheetName val="biernard-qonto-old"/>
      <sheetName val="ha-qonto-old"/>
      <sheetName val="biernard-qonto-curr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DEPENSES"/>
      <sheetName val="TOTAL DEPENSES 2023"/>
      <sheetName val="CREDITS"/>
      <sheetName val="Cpt Courant Associés"/>
      <sheetName val="TVA"/>
      <sheetName val=" 1ER TRIM"/>
      <sheetName val="2E TRIM"/>
      <sheetName val="3E TRIM"/>
      <sheetName val="4E TRIM"/>
      <sheetName val="CUMUL"/>
      <sheetName val="GRAPHIQUES "/>
      <sheetName val="SUIVI DES VENTES"/>
      <sheetName val="REGISTRE DES MANDATS"/>
      <sheetName val="NB VISITES"/>
      <sheetName val="SUIVI REUNION"/>
      <sheetName val="BUDGET"/>
      <sheetName val="FORMATION"/>
      <sheetName val="CUMUL FORMATION"/>
      <sheetName val="AVIS MOIS"/>
      <sheetName val="AVIS VENTE"/>
      <sheetName val="APPORTEUR AFFAIRE"/>
      <sheetName val="JE"/>
      <sheetName val="INDICATEURS"/>
      <sheetName val="COM AGENT"/>
      <sheetName val="CHASSE"/>
      <sheetName val="BD"/>
      <sheetName val="BD BUDGET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"/>
  <sheetViews>
    <sheetView workbookViewId="0">
      <selection activeCell="N12" sqref="N12"/>
    </sheetView>
  </sheetViews>
  <sheetFormatPr baseColWidth="10" defaultRowHeight="15"/>
  <cols>
    <col min="1" max="1" width="23.5703125" bestFit="1" customWidth="1"/>
    <col min="4" max="4" width="18.140625" bestFit="1" customWidth="1"/>
    <col min="6" max="6" width="13.140625" bestFit="1" customWidth="1"/>
  </cols>
  <sheetData>
    <row r="1" spans="1:34" s="7" customFormat="1" ht="17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1" t="s">
        <v>10</v>
      </c>
      <c r="L1" s="1" t="s">
        <v>11</v>
      </c>
      <c r="M1" s="5" t="s">
        <v>12</v>
      </c>
      <c r="N1" s="1" t="s">
        <v>13</v>
      </c>
      <c r="O1" s="6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s="7" customFormat="1">
      <c r="A2" s="12" t="s">
        <v>17</v>
      </c>
      <c r="B2" s="8"/>
      <c r="C2" s="13">
        <v>44928</v>
      </c>
      <c r="D2" s="8" t="s">
        <v>14</v>
      </c>
      <c r="E2" s="8" t="s">
        <v>15</v>
      </c>
      <c r="F2" s="9"/>
      <c r="G2" s="8" t="s">
        <v>17</v>
      </c>
      <c r="H2" s="14"/>
      <c r="I2" s="14"/>
      <c r="J2" s="14">
        <v>734.71</v>
      </c>
      <c r="K2" s="15"/>
      <c r="L2" s="10" t="s">
        <v>16</v>
      </c>
      <c r="M2" s="11">
        <v>1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7" customFormat="1">
      <c r="A3" s="12"/>
      <c r="B3" s="13">
        <v>44923</v>
      </c>
      <c r="C3" s="13">
        <v>44928</v>
      </c>
      <c r="D3" s="8" t="s">
        <v>14</v>
      </c>
      <c r="E3" s="8" t="s">
        <v>15</v>
      </c>
      <c r="F3" s="9"/>
      <c r="G3" s="8" t="s">
        <v>18</v>
      </c>
      <c r="H3" s="14">
        <v>641</v>
      </c>
      <c r="I3" s="14">
        <v>128.19999999999999</v>
      </c>
      <c r="J3" s="14">
        <v>769.2</v>
      </c>
      <c r="K3" s="15"/>
      <c r="L3" s="10" t="s">
        <v>16</v>
      </c>
      <c r="M3" s="11">
        <v>1</v>
      </c>
      <c r="N3" s="17"/>
      <c r="O3" s="17"/>
      <c r="P3" s="17"/>
      <c r="Q3" s="17"/>
    </row>
    <row r="4" spans="1:34" s="7" customFormat="1">
      <c r="A4" s="12" t="s">
        <v>19</v>
      </c>
      <c r="B4" s="8"/>
      <c r="C4" s="13">
        <v>44929</v>
      </c>
      <c r="D4" s="8" t="s">
        <v>14</v>
      </c>
      <c r="E4" s="8" t="s">
        <v>15</v>
      </c>
      <c r="F4" s="9"/>
      <c r="G4" s="8" t="s">
        <v>20</v>
      </c>
      <c r="H4" s="14"/>
      <c r="I4" s="14"/>
      <c r="J4" s="14">
        <v>1908</v>
      </c>
      <c r="K4" s="8"/>
      <c r="L4" s="10" t="s">
        <v>16</v>
      </c>
      <c r="M4" s="11">
        <v>1</v>
      </c>
      <c r="N4" s="17"/>
      <c r="O4" s="17"/>
      <c r="P4" s="17"/>
      <c r="Q4" s="1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'C:\Users\j.equis\Desktop\A TRAITER JE\COLABE\COMPTA\[Tableau dépenses.xlsx]base de données'!#REF!</xm:f>
          </x14:formula1>
          <xm:sqref>A1:XFD1 L2:L4</xm:sqref>
        </x14:dataValidation>
        <x14:dataValidation type="list" allowBlank="1" showInputMessage="1" showErrorMessage="1">
          <x14:formula1>
            <xm:f>'[CONTROLE BUDGETAIRE2.xlsx]Feuil1'!#REF!</xm:f>
          </x14:formula1>
          <xm:sqref>G2:G4</xm:sqref>
        </x14:dataValidation>
        <x14:dataValidation type="list" allowBlank="1" showInputMessage="1" showErrorMessage="1">
          <x14:formula1>
            <xm:f>'C:\Users\j.equis\Desktop\A TRAITER JE\COLABE\Z - TABLEAUX DE SUIVI\[TABLEAU DE BORD DIRECTION3.xlsx]BD'!#REF!</xm:f>
          </x14:formula1>
          <xm:sqref>D2:E4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R8" sqref="R8"/>
    </sheetView>
  </sheetViews>
  <sheetFormatPr baseColWidth="10" defaultRowHeight="15"/>
  <sheetData>
    <row r="1" spans="1:15">
      <c r="A1" s="18"/>
      <c r="B1" s="19" t="s">
        <v>15</v>
      </c>
      <c r="C1" s="19" t="s">
        <v>21</v>
      </c>
      <c r="D1" s="19" t="s">
        <v>22</v>
      </c>
      <c r="E1" s="19" t="s">
        <v>23</v>
      </c>
      <c r="F1" s="19" t="s">
        <v>24</v>
      </c>
      <c r="G1" s="19" t="s">
        <v>25</v>
      </c>
      <c r="H1" s="19" t="s">
        <v>26</v>
      </c>
      <c r="I1" s="19" t="s">
        <v>27</v>
      </c>
      <c r="J1" s="19" t="s">
        <v>28</v>
      </c>
      <c r="K1" s="19" t="s">
        <v>29</v>
      </c>
      <c r="L1" s="19" t="s">
        <v>30</v>
      </c>
      <c r="M1" s="19" t="s">
        <v>31</v>
      </c>
      <c r="N1" s="19" t="s">
        <v>32</v>
      </c>
      <c r="O1" s="19" t="s">
        <v>33</v>
      </c>
    </row>
    <row r="2" spans="1:1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30">
      <c r="A3" s="22" t="s">
        <v>34</v>
      </c>
      <c r="B3" s="23"/>
      <c r="C3" s="24"/>
      <c r="D3" s="24"/>
      <c r="E3" s="25"/>
      <c r="F3" s="26"/>
      <c r="G3" s="27"/>
      <c r="H3" s="27"/>
      <c r="I3" s="27"/>
      <c r="J3" s="27"/>
      <c r="K3" s="27"/>
      <c r="L3" s="27"/>
      <c r="M3" s="27"/>
      <c r="N3" s="27"/>
      <c r="O3" s="27"/>
    </row>
    <row r="4" spans="1:15" ht="22.5">
      <c r="A4" s="28" t="s">
        <v>35</v>
      </c>
      <c r="B4" s="29">
        <v>1908</v>
      </c>
      <c r="C4" s="29">
        <v>3816</v>
      </c>
      <c r="D4" s="29">
        <v>1908</v>
      </c>
      <c r="E4" s="29">
        <v>2065.44</v>
      </c>
      <c r="F4" s="29">
        <v>2072</v>
      </c>
      <c r="G4" s="29">
        <v>2065.44</v>
      </c>
      <c r="H4" s="29">
        <v>2065.44</v>
      </c>
      <c r="I4" s="29">
        <v>2065.44</v>
      </c>
      <c r="J4" s="29">
        <v>2065.44</v>
      </c>
      <c r="K4" s="29">
        <v>2065.44</v>
      </c>
      <c r="L4" s="29">
        <v>2065.44</v>
      </c>
      <c r="M4" s="29">
        <v>2065.44</v>
      </c>
      <c r="N4" s="29">
        <f t="shared" ref="N4:N6" si="0">SUM(B4:M4)</f>
        <v>26227.519999999997</v>
      </c>
      <c r="O4" s="29">
        <f t="shared" ref="O4:O6" si="1">SUM(B4:I4)</f>
        <v>17965.760000000002</v>
      </c>
    </row>
    <row r="5" spans="1:15" ht="22.5">
      <c r="A5" s="28" t="s">
        <v>36</v>
      </c>
      <c r="B5" s="29">
        <v>734.71</v>
      </c>
      <c r="C5" s="29">
        <v>0</v>
      </c>
      <c r="D5" s="29">
        <v>0</v>
      </c>
      <c r="E5" s="29">
        <v>0</v>
      </c>
      <c r="F5" s="29">
        <f>2573.63+66.9</f>
        <v>2640.53</v>
      </c>
      <c r="G5" s="29">
        <v>66.900000000000006</v>
      </c>
      <c r="H5" s="29">
        <v>63.98</v>
      </c>
      <c r="I5" s="29">
        <v>94.88</v>
      </c>
      <c r="J5" s="29">
        <v>150</v>
      </c>
      <c r="K5" s="29">
        <v>150</v>
      </c>
      <c r="L5" s="29">
        <v>150</v>
      </c>
      <c r="M5" s="29">
        <v>150</v>
      </c>
      <c r="N5" s="29">
        <f t="shared" si="0"/>
        <v>4201</v>
      </c>
      <c r="O5" s="29">
        <f t="shared" si="1"/>
        <v>3601.0000000000005</v>
      </c>
    </row>
    <row r="6" spans="1:15" ht="22.5">
      <c r="A6" s="28" t="s">
        <v>37</v>
      </c>
      <c r="B6" s="29">
        <v>72.41</v>
      </c>
      <c r="C6" s="29">
        <v>74.5</v>
      </c>
      <c r="D6" s="29">
        <v>72</v>
      </c>
      <c r="E6" s="29">
        <v>72</v>
      </c>
      <c r="F6" s="29">
        <f>72+27</f>
        <v>99</v>
      </c>
      <c r="G6" s="29">
        <f>73.04+27</f>
        <v>100.04</v>
      </c>
      <c r="H6" s="29">
        <f>72+27.57</f>
        <v>99.57</v>
      </c>
      <c r="I6" s="29">
        <f>72.44+27.57</f>
        <v>100.00999999999999</v>
      </c>
      <c r="J6" s="29">
        <f>72+27.57</f>
        <v>99.57</v>
      </c>
      <c r="K6" s="29">
        <f>72.44+27.57</f>
        <v>100.00999999999999</v>
      </c>
      <c r="L6" s="29">
        <f>72.44+27.57</f>
        <v>100.00999999999999</v>
      </c>
      <c r="M6" s="29">
        <f>72.44+27.57</f>
        <v>100.00999999999999</v>
      </c>
      <c r="N6" s="29">
        <f t="shared" si="0"/>
        <v>1089.1299999999999</v>
      </c>
      <c r="O6" s="29">
        <f t="shared" si="1"/>
        <v>689.53</v>
      </c>
    </row>
  </sheetData>
  <mergeCells count="15">
    <mergeCell ref="N1:N2"/>
    <mergeCell ref="O1:O2"/>
    <mergeCell ref="B3:E3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A</vt:lpstr>
      <vt:lpstr>Tableau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EQUIS</dc:creator>
  <cp:lastModifiedBy>Jennifer EQUIS</cp:lastModifiedBy>
  <dcterms:created xsi:type="dcterms:W3CDTF">2023-09-12T09:11:39Z</dcterms:created>
  <dcterms:modified xsi:type="dcterms:W3CDTF">2023-09-12T09:15:45Z</dcterms:modified>
</cp:coreProperties>
</file>