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76" yWindow="60" windowWidth="15672" windowHeight="9240" activeTab="1"/>
  </bookViews>
  <sheets>
    <sheet name="parametres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  <sheet name="Feuil33" sheetId="33" r:id="rId33"/>
  </sheets>
  <externalReferences>
    <externalReference r:id="rId34"/>
    <externalReference r:id="rId35"/>
  </externalReferences>
  <definedNames>
    <definedName name="JoursFériés">[1]paramétres!$I$3:$I$15</definedName>
  </definedNames>
  <calcPr calcId="124519" iterate="1"/>
</workbook>
</file>

<file path=xl/calcChain.xml><?xml version="1.0" encoding="utf-8"?>
<calcChain xmlns="http://schemas.openxmlformats.org/spreadsheetml/2006/main">
  <c r="D5" i="2"/>
  <c r="D4"/>
  <c r="E4"/>
  <c r="H41" i="4" l="1"/>
  <c r="H37"/>
  <c r="H22"/>
  <c r="H18"/>
  <c r="H14"/>
  <c r="H10"/>
  <c r="H6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5"/>
  <c r="H37"/>
  <c r="G34"/>
  <c r="F34"/>
  <c r="E34"/>
  <c r="D34"/>
  <c r="B5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4"/>
  <c r="H41" i="6"/>
  <c r="H37"/>
  <c r="B5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"/>
  <c r="B4"/>
  <c r="H41" i="7"/>
  <c r="H37"/>
  <c r="G34"/>
  <c r="F34"/>
  <c r="E34"/>
  <c r="D34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8"/>
  <c r="H37"/>
  <c r="H29"/>
  <c r="H28"/>
  <c r="H25"/>
  <c r="H24"/>
  <c r="H21"/>
  <c r="H20"/>
  <c r="H17"/>
  <c r="H16"/>
  <c r="H15"/>
  <c r="H13"/>
  <c r="H12"/>
  <c r="H11"/>
  <c r="H9"/>
  <c r="H8"/>
  <c r="H7"/>
  <c r="H5"/>
  <c r="H4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9"/>
  <c r="H37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10"/>
  <c r="H37"/>
  <c r="G34"/>
  <c r="F34"/>
  <c r="E34"/>
  <c r="D34"/>
  <c r="H32"/>
  <c r="H28"/>
  <c r="H24"/>
  <c r="H20"/>
  <c r="H16"/>
  <c r="H12"/>
  <c r="H8"/>
  <c r="H4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11"/>
  <c r="H37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12"/>
  <c r="H37"/>
  <c r="G34"/>
  <c r="F34"/>
  <c r="E34"/>
  <c r="D34"/>
  <c r="H33"/>
  <c r="H32"/>
  <c r="H31"/>
  <c r="H29"/>
  <c r="H28"/>
  <c r="H27"/>
  <c r="H25"/>
  <c r="H24"/>
  <c r="H23"/>
  <c r="H21"/>
  <c r="H20"/>
  <c r="H19"/>
  <c r="H17"/>
  <c r="H16"/>
  <c r="H15"/>
  <c r="H13"/>
  <c r="H12"/>
  <c r="H11"/>
  <c r="H9"/>
  <c r="H8"/>
  <c r="H7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13"/>
  <c r="H37"/>
  <c r="H27"/>
  <c r="H19"/>
  <c r="H17"/>
  <c r="H11"/>
  <c r="H7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H41" i="3"/>
  <c r="H37"/>
  <c r="G34"/>
  <c r="F34"/>
  <c r="E34"/>
  <c r="D34"/>
  <c r="G33"/>
  <c r="F33"/>
  <c r="E33"/>
  <c r="D33"/>
  <c r="G32"/>
  <c r="F32"/>
  <c r="E32"/>
  <c r="D32"/>
  <c r="H28"/>
  <c r="H23"/>
  <c r="H21"/>
  <c r="H20"/>
  <c r="H12"/>
  <c r="H8"/>
  <c r="H6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I41" i="2"/>
  <c r="G34"/>
  <c r="F34"/>
  <c r="E34"/>
  <c r="D34"/>
  <c r="G33"/>
  <c r="F33"/>
  <c r="E33"/>
  <c r="D33"/>
  <c r="G32"/>
  <c r="F32"/>
  <c r="E32"/>
  <c r="D32"/>
  <c r="G31"/>
  <c r="F31"/>
  <c r="E31"/>
  <c r="H31" s="1"/>
  <c r="D31"/>
  <c r="G30"/>
  <c r="F30"/>
  <c r="E30"/>
  <c r="D30"/>
  <c r="G29"/>
  <c r="F29"/>
  <c r="E29"/>
  <c r="H29" s="1"/>
  <c r="D29"/>
  <c r="G28"/>
  <c r="F28"/>
  <c r="E28"/>
  <c r="D28"/>
  <c r="G27"/>
  <c r="F27"/>
  <c r="E27"/>
  <c r="H27" s="1"/>
  <c r="D27"/>
  <c r="G26"/>
  <c r="F26"/>
  <c r="E26"/>
  <c r="D26"/>
  <c r="G25"/>
  <c r="F25"/>
  <c r="E25"/>
  <c r="H25" s="1"/>
  <c r="D25"/>
  <c r="G24"/>
  <c r="F24"/>
  <c r="E24"/>
  <c r="D24"/>
  <c r="G23"/>
  <c r="F23"/>
  <c r="E23"/>
  <c r="H23" s="1"/>
  <c r="D23"/>
  <c r="G22"/>
  <c r="F22"/>
  <c r="E22"/>
  <c r="D22"/>
  <c r="G21"/>
  <c r="F21"/>
  <c r="E21"/>
  <c r="H21" s="1"/>
  <c r="D21"/>
  <c r="G20"/>
  <c r="F20"/>
  <c r="E20"/>
  <c r="D20"/>
  <c r="G19"/>
  <c r="F19"/>
  <c r="E19"/>
  <c r="H19" s="1"/>
  <c r="D19"/>
  <c r="G18"/>
  <c r="F18"/>
  <c r="E18"/>
  <c r="D18"/>
  <c r="G17"/>
  <c r="F17"/>
  <c r="E17"/>
  <c r="H17" s="1"/>
  <c r="D17"/>
  <c r="G16"/>
  <c r="F16"/>
  <c r="E16"/>
  <c r="D16"/>
  <c r="G15"/>
  <c r="F15"/>
  <c r="E15"/>
  <c r="H15" s="1"/>
  <c r="D15"/>
  <c r="G14"/>
  <c r="F14"/>
  <c r="E14"/>
  <c r="D14"/>
  <c r="G13"/>
  <c r="F13"/>
  <c r="E13"/>
  <c r="H13" s="1"/>
  <c r="D13"/>
  <c r="G12"/>
  <c r="F12"/>
  <c r="E12"/>
  <c r="D12"/>
  <c r="G11"/>
  <c r="F11"/>
  <c r="E11"/>
  <c r="H11" s="1"/>
  <c r="D11"/>
  <c r="G10"/>
  <c r="F10"/>
  <c r="E10"/>
  <c r="D10"/>
  <c r="G9"/>
  <c r="F9"/>
  <c r="E9"/>
  <c r="H9" s="1"/>
  <c r="D9"/>
  <c r="G8"/>
  <c r="F8"/>
  <c r="E8"/>
  <c r="D8"/>
  <c r="G7"/>
  <c r="F7"/>
  <c r="E7"/>
  <c r="H7" s="1"/>
  <c r="D7"/>
  <c r="G5"/>
  <c r="F5"/>
  <c r="E5"/>
  <c r="G4"/>
  <c r="F4"/>
  <c r="B4"/>
  <c r="I4" s="1"/>
  <c r="H5" l="1"/>
  <c r="H33"/>
  <c r="H33" i="13"/>
  <c r="H9" i="3"/>
  <c r="H32" i="8"/>
  <c r="H11" i="3"/>
  <c r="H31" i="13"/>
  <c r="H15"/>
  <c r="H23"/>
  <c r="H16" i="3"/>
  <c r="H22"/>
  <c r="H24"/>
  <c r="H16" i="13"/>
  <c r="H18"/>
  <c r="H32"/>
  <c r="H34"/>
  <c r="H33" i="8"/>
  <c r="H4" i="3"/>
  <c r="H6" i="12"/>
  <c r="H7" i="3"/>
  <c r="H14"/>
  <c r="H29"/>
  <c r="H31"/>
  <c r="H9" i="13"/>
  <c r="H24"/>
  <c r="H26"/>
  <c r="H6" i="10"/>
  <c r="H10"/>
  <c r="H14"/>
  <c r="H18"/>
  <c r="H22"/>
  <c r="H26"/>
  <c r="H30"/>
  <c r="H34"/>
  <c r="H6" i="8"/>
  <c r="H10"/>
  <c r="H14"/>
  <c r="H18"/>
  <c r="H22"/>
  <c r="H26"/>
  <c r="H30"/>
  <c r="H34"/>
  <c r="H5" i="6"/>
  <c r="H9"/>
  <c r="H13"/>
  <c r="H17"/>
  <c r="H21"/>
  <c r="H25"/>
  <c r="H29"/>
  <c r="H33"/>
  <c r="H5" i="4"/>
  <c r="H7"/>
  <c r="H9"/>
  <c r="H11"/>
  <c r="H13"/>
  <c r="H15"/>
  <c r="H17"/>
  <c r="H19"/>
  <c r="H21"/>
  <c r="H23"/>
  <c r="H25"/>
  <c r="H27"/>
  <c r="H29"/>
  <c r="H31"/>
  <c r="H10" i="3"/>
  <c r="H25"/>
  <c r="H27"/>
  <c r="H5" i="13"/>
  <c r="H20"/>
  <c r="H22"/>
  <c r="H5" i="11"/>
  <c r="H9"/>
  <c r="H13"/>
  <c r="H17"/>
  <c r="H21"/>
  <c r="H25"/>
  <c r="H29"/>
  <c r="H33"/>
  <c r="H4" i="9"/>
  <c r="H6"/>
  <c r="H8"/>
  <c r="H10"/>
  <c r="H12"/>
  <c r="H14"/>
  <c r="H16"/>
  <c r="H18"/>
  <c r="H20"/>
  <c r="H22"/>
  <c r="H24"/>
  <c r="H26"/>
  <c r="H28"/>
  <c r="H30"/>
  <c r="H32"/>
  <c r="H34"/>
  <c r="H8" i="6"/>
  <c r="H12"/>
  <c r="H16"/>
  <c r="H20"/>
  <c r="H24"/>
  <c r="H28"/>
  <c r="H32"/>
  <c r="H5" i="3"/>
  <c r="H36" s="1"/>
  <c r="H17"/>
  <c r="H19"/>
  <c r="H12" i="13"/>
  <c r="H14"/>
  <c r="H29"/>
  <c r="H5" i="12"/>
  <c r="H7" i="11"/>
  <c r="H11"/>
  <c r="H15"/>
  <c r="H19"/>
  <c r="H23"/>
  <c r="H27"/>
  <c r="H31"/>
  <c r="H7" i="9"/>
  <c r="H11"/>
  <c r="H15"/>
  <c r="H19"/>
  <c r="H23"/>
  <c r="H27"/>
  <c r="H31"/>
  <c r="H4" i="7"/>
  <c r="H8"/>
  <c r="H12"/>
  <c r="H16"/>
  <c r="H20"/>
  <c r="H24"/>
  <c r="H28"/>
  <c r="H32"/>
  <c r="H36" s="1"/>
  <c r="H6" i="6"/>
  <c r="H10"/>
  <c r="H14"/>
  <c r="H18"/>
  <c r="H22"/>
  <c r="H26"/>
  <c r="H30"/>
  <c r="H34"/>
  <c r="H6" i="5"/>
  <c r="H8"/>
  <c r="H10"/>
  <c r="H12"/>
  <c r="H14"/>
  <c r="H16"/>
  <c r="H18"/>
  <c r="H20"/>
  <c r="H22"/>
  <c r="H24"/>
  <c r="H26"/>
  <c r="H28"/>
  <c r="H30"/>
  <c r="H32"/>
  <c r="H34"/>
  <c r="H13" i="3"/>
  <c r="H15"/>
  <c r="H30"/>
  <c r="H32"/>
  <c r="H10" i="13"/>
  <c r="H25"/>
  <c r="H10" i="12"/>
  <c r="H14"/>
  <c r="H18"/>
  <c r="H22"/>
  <c r="H26"/>
  <c r="H30"/>
  <c r="H5" i="10"/>
  <c r="H7"/>
  <c r="H9"/>
  <c r="H11"/>
  <c r="H13"/>
  <c r="H15"/>
  <c r="H17"/>
  <c r="H36" s="1"/>
  <c r="H19"/>
  <c r="H21"/>
  <c r="H23"/>
  <c r="H25"/>
  <c r="H27"/>
  <c r="H29"/>
  <c r="H31"/>
  <c r="H33"/>
  <c r="H6" i="7"/>
  <c r="H10"/>
  <c r="H14"/>
  <c r="H18"/>
  <c r="H22"/>
  <c r="H26"/>
  <c r="H30"/>
  <c r="H4" i="5"/>
  <c r="H4" i="4"/>
  <c r="H8"/>
  <c r="H12"/>
  <c r="H16"/>
  <c r="H20"/>
  <c r="H24"/>
  <c r="H26"/>
  <c r="H28"/>
  <c r="H30"/>
  <c r="H32"/>
  <c r="H34"/>
  <c r="H26" i="3"/>
  <c r="H4" i="13"/>
  <c r="H6"/>
  <c r="H21"/>
  <c r="H5" i="9"/>
  <c r="H9"/>
  <c r="H13"/>
  <c r="H17"/>
  <c r="H21"/>
  <c r="H25"/>
  <c r="H29"/>
  <c r="H33"/>
  <c r="H5" i="7"/>
  <c r="H9"/>
  <c r="H13"/>
  <c r="H17"/>
  <c r="H21"/>
  <c r="H25"/>
  <c r="H29"/>
  <c r="H33"/>
  <c r="H7" i="5"/>
  <c r="H11"/>
  <c r="H15"/>
  <c r="H19"/>
  <c r="H23"/>
  <c r="H27"/>
  <c r="H31"/>
  <c r="H18" i="3"/>
  <c r="H13" i="13"/>
  <c r="H28"/>
  <c r="H30"/>
  <c r="H4" i="12"/>
  <c r="H4" i="11"/>
  <c r="H6"/>
  <c r="H8"/>
  <c r="H10"/>
  <c r="H12"/>
  <c r="H14"/>
  <c r="H16"/>
  <c r="H18"/>
  <c r="H20"/>
  <c r="H22"/>
  <c r="H24"/>
  <c r="H26"/>
  <c r="H28"/>
  <c r="H30"/>
  <c r="H32"/>
  <c r="H34"/>
  <c r="H19" i="8"/>
  <c r="H23"/>
  <c r="H36" s="1"/>
  <c r="H27"/>
  <c r="H31"/>
  <c r="H7" i="7"/>
  <c r="H11"/>
  <c r="H15"/>
  <c r="H19"/>
  <c r="H23"/>
  <c r="H27"/>
  <c r="H31"/>
  <c r="H7" i="6"/>
  <c r="H36" s="1"/>
  <c r="H11"/>
  <c r="H15"/>
  <c r="H19"/>
  <c r="H23"/>
  <c r="H27"/>
  <c r="H31"/>
  <c r="H5" i="5"/>
  <c r="H9"/>
  <c r="H13"/>
  <c r="H17"/>
  <c r="H21"/>
  <c r="H25"/>
  <c r="H29"/>
  <c r="H33"/>
  <c r="H34" i="12"/>
  <c r="H34" i="7"/>
  <c r="H33" i="4"/>
  <c r="H33" i="3"/>
  <c r="H34"/>
  <c r="H8" i="13"/>
  <c r="H36" i="9"/>
  <c r="H36" i="13"/>
  <c r="H36" i="12"/>
  <c r="H4" i="2"/>
  <c r="H6"/>
  <c r="H8"/>
  <c r="H10"/>
  <c r="H12"/>
  <c r="H14"/>
  <c r="H16"/>
  <c r="H18"/>
  <c r="H20"/>
  <c r="H22"/>
  <c r="H36" s="1"/>
  <c r="H24"/>
  <c r="H26"/>
  <c r="H28"/>
  <c r="H30"/>
  <c r="H32"/>
  <c r="H34"/>
  <c r="B5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H35" i="8" l="1"/>
  <c r="H35" i="4"/>
  <c r="H35" i="5"/>
  <c r="J36" i="2"/>
  <c r="H36" i="4"/>
  <c r="H35" i="10"/>
  <c r="H36" i="11"/>
  <c r="H35" i="6"/>
  <c r="H35" i="9"/>
  <c r="H35" i="11"/>
  <c r="H35" i="7"/>
  <c r="H36" i="5"/>
  <c r="H35" i="3"/>
  <c r="H35" i="13"/>
  <c r="H35" i="12"/>
  <c r="H35" i="2"/>
  <c r="I5"/>
  <c r="B6"/>
  <c r="H41" l="1"/>
  <c r="J35"/>
  <c r="I6"/>
  <c r="B7"/>
  <c r="I7" l="1"/>
  <c r="B8"/>
  <c r="I8" l="1"/>
  <c r="B9"/>
  <c r="I9" l="1"/>
  <c r="B10"/>
  <c r="I10" l="1"/>
  <c r="B11"/>
  <c r="I11" l="1"/>
  <c r="B12"/>
  <c r="I12" l="1"/>
  <c r="B13"/>
  <c r="I13" l="1"/>
  <c r="B14"/>
  <c r="I14" l="1"/>
  <c r="B15"/>
  <c r="I15" l="1"/>
  <c r="B16"/>
  <c r="I16" l="1"/>
  <c r="B17"/>
  <c r="I17" l="1"/>
  <c r="B18"/>
  <c r="I18" l="1"/>
  <c r="B19"/>
  <c r="I19" l="1"/>
  <c r="B20"/>
  <c r="I20" l="1"/>
  <c r="B21"/>
  <c r="I21" l="1"/>
  <c r="B22"/>
  <c r="I22" l="1"/>
  <c r="B23"/>
  <c r="I23" l="1"/>
  <c r="B24"/>
  <c r="I24" l="1"/>
  <c r="B25"/>
  <c r="I25" l="1"/>
  <c r="B26"/>
  <c r="I26" l="1"/>
  <c r="B27"/>
  <c r="I27" l="1"/>
  <c r="B28"/>
  <c r="I28" l="1"/>
  <c r="B29"/>
  <c r="I29" l="1"/>
  <c r="B30"/>
  <c r="I30" l="1"/>
  <c r="B31"/>
  <c r="I31" l="1"/>
  <c r="B32"/>
  <c r="I32" l="1"/>
  <c r="B33"/>
  <c r="I33" l="1"/>
  <c r="B34"/>
  <c r="I34" s="1"/>
  <c r="J37" l="1"/>
  <c r="H37"/>
</calcChain>
</file>

<file path=xl/sharedStrings.xml><?xml version="1.0" encoding="utf-8"?>
<sst xmlns="http://schemas.openxmlformats.org/spreadsheetml/2006/main" count="588" uniqueCount="33">
  <si>
    <t>MOIS</t>
  </si>
  <si>
    <t>A masquer</t>
  </si>
  <si>
    <t>code</t>
  </si>
  <si>
    <t>matin</t>
  </si>
  <si>
    <t>après midi</t>
  </si>
  <si>
    <t>Total heures</t>
  </si>
  <si>
    <t>Est</t>
  </si>
  <si>
    <t>Total heures comptables</t>
  </si>
  <si>
    <t>emb</t>
  </si>
  <si>
    <t>deb</t>
  </si>
  <si>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</si>
  <si>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</si>
  <si>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</si>
  <si>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</si>
  <si>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</si>
  <si>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</si>
  <si>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</si>
  <si>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</si>
  <si>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dont heures dimanche</t>
  </si>
  <si>
    <t>dont heures jours fériés</t>
  </si>
  <si>
    <t>REPORT DÉCEMBRE HEURES SEMAINE NON PAYÉES</t>
  </si>
  <si>
    <t>REPORT DÉCEMBRE HEURES DIMANCHE + JOURS FÉRIÉS NON PAYÉES</t>
  </si>
  <si>
    <t>TOTAL DES HEURES du MOIS M et M-1</t>
  </si>
  <si>
    <t>Solde des heures dues</t>
  </si>
  <si>
    <t>EMPLOI DU TEMPS</t>
  </si>
  <si>
    <t>AM</t>
  </si>
  <si>
    <t>PM</t>
  </si>
  <si>
    <t>J</t>
  </si>
  <si>
    <t>MT</t>
  </si>
  <si>
    <t>tc</t>
  </si>
  <si>
    <t>am</t>
  </si>
  <si>
    <t>mt</t>
  </si>
  <si>
    <t>RP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</si>
</sst>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h:mm;@"/>
    <numFmt numFmtId="165" formatCode="dd"/>
    <numFmt numFmtId="166" formatCode="[h]:mm;@"/>
    <numFmt numFmtId="167" formatCode="[h]:mm:ss;@"/>
    <numFmt numFmtId="168" formatCode="[h]:mm;;"/>
  </numFmts>
  <fonts count="16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1"/>
      <color indexed="8"/>
      <name val="Calibri"/>
      <family val="2"/>
      <charset val="1"/>
    </font>
    <font>
      <b/>
      <sz val="10"/>
      <color theme="1"/>
      <name val="Times New Roman"/>
      <family val="1"/>
    </font>
    <font>
      <sz val="10"/>
      <color rgb="FFFF0000"/>
      <name val="Times New Roman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  <charset val="1"/>
    </font>
    <font>
      <sz val="10"/>
      <color theme="1"/>
      <name val="Calibri"/>
      <family val="2"/>
      <scheme val="minor"/>
    </font>
    <font>
      <sz val="11"/>
      <color theme="1"/>
      <name val="Times New Roman"/>
      <family val="2"/>
    </font>
    <font>
      <b/>
      <sz val="11"/>
      <name val="Arial"/>
      <family val="2"/>
    </font>
    <font>
      <b/>
      <sz val="12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theme="1"/>
      <name val="Times New Roman"/>
      <family val="2"/>
    </font>
    <font>
      <b/>
      <sz val="11"/>
      <color theme="1"/>
      <name val="Calibri"/>
      <family val="2"/>
      <scheme val="minor"/>
    </font>
    <font>
      <b/>
      <sz val="12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70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9" xfId="0" applyBorder="1" applyAlignment="1">
      <alignment horizontal="center"/>
    </xf>
    <xf numFmtId="164" fontId="0" fillId="0" borderId="6" xfId="2" applyNumberFormat="1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8" fillId="0" borderId="6" xfId="2" applyFont="1" applyBorder="1" applyAlignment="1">
      <alignment horizontal="center"/>
    </xf>
    <xf numFmtId="165" fontId="0" fillId="0" borderId="6" xfId="2" applyNumberFormat="1" applyFont="1" applyBorder="1" applyAlignment="1">
      <alignment horizontal="center"/>
    </xf>
    <xf numFmtId="0" fontId="0" fillId="0" borderId="13" xfId="2" applyFon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165" fontId="0" fillId="0" borderId="16" xfId="2" applyNumberFormat="1" applyFon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6" fontId="9" fillId="0" borderId="19" xfId="1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10" fillId="0" borderId="20" xfId="0" applyNumberFormat="1" applyFont="1" applyBorder="1" applyAlignment="1">
      <alignment horizontal="center"/>
    </xf>
    <xf numFmtId="166" fontId="0" fillId="0" borderId="22" xfId="0" applyNumberFormat="1" applyBorder="1" applyAlignment="1">
      <alignment horizontal="center"/>
    </xf>
    <xf numFmtId="167" fontId="10" fillId="0" borderId="0" xfId="2" applyNumberFormat="1" applyFont="1" applyFill="1" applyBorder="1" applyAlignment="1">
      <alignment horizontal="center"/>
    </xf>
    <xf numFmtId="166" fontId="0" fillId="0" borderId="22" xfId="2" applyNumberFormat="1" applyFont="1" applyBorder="1" applyAlignment="1">
      <alignment horizontal="center"/>
    </xf>
    <xf numFmtId="166" fontId="10" fillId="0" borderId="26" xfId="2" applyNumberFormat="1" applyFont="1" applyBorder="1" applyAlignment="1">
      <alignment horizontal="center"/>
    </xf>
    <xf numFmtId="2" fontId="10" fillId="0" borderId="23" xfId="0" applyNumberFormat="1" applyFont="1" applyBorder="1" applyAlignment="1">
      <alignment horizontal="center"/>
    </xf>
    <xf numFmtId="2" fontId="10" fillId="0" borderId="23" xfId="2" applyNumberFormat="1" applyFont="1" applyBorder="1" applyAlignment="1">
      <alignment horizontal="center"/>
    </xf>
    <xf numFmtId="166" fontId="12" fillId="2" borderId="33" xfId="2" applyNumberFormat="1" applyFont="1" applyFill="1" applyBorder="1" applyAlignment="1">
      <alignment horizontal="center"/>
    </xf>
    <xf numFmtId="2" fontId="10" fillId="0" borderId="34" xfId="2" applyNumberFormat="1" applyFont="1" applyBorder="1" applyAlignment="1">
      <alignment horizontal="center"/>
    </xf>
    <xf numFmtId="20" fontId="0" fillId="0" borderId="0" xfId="0" applyNumberFormat="1"/>
    <xf numFmtId="0" fontId="0" fillId="0" borderId="13" xfId="2" applyFont="1" applyFill="1" applyBorder="1" applyAlignment="1">
      <alignment horizontal="center"/>
    </xf>
    <xf numFmtId="0" fontId="0" fillId="0" borderId="1" xfId="2" applyFont="1" applyBorder="1" applyAlignment="1">
      <alignment horizontal="center" vertical="center"/>
    </xf>
    <xf numFmtId="0" fontId="0" fillId="0" borderId="2" xfId="2" applyFont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0" fontId="3" fillId="0" borderId="4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17" fontId="5" fillId="0" borderId="6" xfId="2" applyNumberFormat="1" applyFont="1" applyBorder="1" applyAlignment="1">
      <alignment horizontal="center" vertical="center" wrapText="1"/>
    </xf>
    <xf numFmtId="0" fontId="5" fillId="0" borderId="6" xfId="2" applyFont="1" applyBorder="1" applyAlignment="1">
      <alignment horizontal="center" vertical="center" wrapText="1"/>
    </xf>
    <xf numFmtId="0" fontId="5" fillId="0" borderId="7" xfId="2" applyFont="1" applyBorder="1" applyAlignment="1">
      <alignment horizontal="center" vertical="center" wrapText="1"/>
    </xf>
    <xf numFmtId="0" fontId="5" fillId="0" borderId="8" xfId="2" applyFont="1" applyBorder="1" applyAlignment="1">
      <alignment horizontal="center" vertical="center" wrapText="1"/>
    </xf>
    <xf numFmtId="164" fontId="0" fillId="0" borderId="8" xfId="2" applyNumberFormat="1" applyFont="1" applyBorder="1" applyAlignment="1">
      <alignment horizontal="center"/>
    </xf>
    <xf numFmtId="164" fontId="6" fillId="0" borderId="8" xfId="2" applyNumberFormat="1" applyFont="1" applyBorder="1" applyAlignment="1">
      <alignment horizontal="center" vertical="center" wrapText="1"/>
    </xf>
    <xf numFmtId="164" fontId="6" fillId="0" borderId="6" xfId="2" applyNumberFormat="1" applyFont="1" applyBorder="1" applyAlignment="1">
      <alignment horizontal="center" vertical="center" wrapText="1"/>
    </xf>
    <xf numFmtId="0" fontId="10" fillId="0" borderId="27" xfId="2" applyFont="1" applyBorder="1" applyAlignment="1">
      <alignment horizontal="center"/>
    </xf>
    <xf numFmtId="0" fontId="10" fillId="0" borderId="28" xfId="2" applyFont="1" applyBorder="1" applyAlignment="1">
      <alignment horizontal="center"/>
    </xf>
    <xf numFmtId="0" fontId="10" fillId="0" borderId="29" xfId="2" applyFont="1" applyBorder="1" applyAlignment="1">
      <alignment horizontal="center"/>
    </xf>
    <xf numFmtId="0" fontId="10" fillId="2" borderId="30" xfId="2" applyFont="1" applyFill="1" applyBorder="1" applyAlignment="1">
      <alignment horizontal="center"/>
    </xf>
    <xf numFmtId="0" fontId="10" fillId="2" borderId="31" xfId="2" applyFont="1" applyFill="1" applyBorder="1" applyAlignment="1">
      <alignment horizontal="center"/>
    </xf>
    <xf numFmtId="0" fontId="10" fillId="2" borderId="32" xfId="2" applyFont="1" applyFill="1" applyBorder="1" applyAlignment="1">
      <alignment horizontal="center"/>
    </xf>
    <xf numFmtId="0" fontId="7" fillId="0" borderId="10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0" fillId="0" borderId="17" xfId="2" applyFont="1" applyBorder="1" applyAlignment="1">
      <alignment horizontal="center"/>
    </xf>
    <xf numFmtId="0" fontId="0" fillId="0" borderId="18" xfId="2" applyFont="1" applyBorder="1" applyAlignment="1">
      <alignment horizontal="center"/>
    </xf>
    <xf numFmtId="0" fontId="0" fillId="0" borderId="21" xfId="2" applyFont="1" applyBorder="1" applyAlignment="1">
      <alignment horizontal="center"/>
    </xf>
    <xf numFmtId="0" fontId="0" fillId="0" borderId="6" xfId="2" applyFont="1" applyBorder="1" applyAlignment="1">
      <alignment horizontal="center"/>
    </xf>
    <xf numFmtId="0" fontId="11" fillId="0" borderId="24" xfId="2" applyFont="1" applyBorder="1" applyAlignment="1">
      <alignment horizontal="center"/>
    </xf>
    <xf numFmtId="0" fontId="11" fillId="0" borderId="16" xfId="2" applyFont="1" applyBorder="1" applyAlignment="1">
      <alignment horizontal="center"/>
    </xf>
    <xf numFmtId="0" fontId="11" fillId="0" borderId="25" xfId="2" applyFont="1" applyBorder="1" applyAlignment="1">
      <alignment horizontal="center"/>
    </xf>
    <xf numFmtId="0" fontId="8" fillId="0" borderId="6" xfId="2" applyFont="1" applyFill="1" applyBorder="1" applyAlignment="1">
      <alignment horizontal="center"/>
    </xf>
    <xf numFmtId="165" fontId="0" fillId="0" borderId="6" xfId="2" applyNumberFormat="1" applyFont="1" applyFill="1" applyBorder="1" applyAlignment="1">
      <alignment horizontal="center"/>
    </xf>
    <xf numFmtId="164" fontId="0" fillId="0" borderId="6" xfId="0" applyNumberFormat="1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2" fontId="0" fillId="0" borderId="15" xfId="0" applyNumberFormat="1" applyFill="1" applyBorder="1" applyAlignment="1">
      <alignment horizontal="center"/>
    </xf>
    <xf numFmtId="0" fontId="0" fillId="0" borderId="0" xfId="0" applyFill="1"/>
    <xf numFmtId="0" fontId="13" fillId="0" borderId="21" xfId="2" applyFont="1" applyBorder="1" applyAlignment="1">
      <alignment horizontal="center"/>
    </xf>
    <xf numFmtId="0" fontId="13" fillId="0" borderId="6" xfId="2" applyFont="1" applyBorder="1" applyAlignment="1">
      <alignment horizontal="center"/>
    </xf>
    <xf numFmtId="166" fontId="13" fillId="0" borderId="22" xfId="0" applyNumberFormat="1" applyFont="1" applyBorder="1" applyAlignment="1">
      <alignment horizontal="center"/>
    </xf>
    <xf numFmtId="2" fontId="13" fillId="0" borderId="23" xfId="0" applyNumberFormat="1" applyFont="1" applyBorder="1" applyAlignment="1">
      <alignment horizontal="center"/>
    </xf>
    <xf numFmtId="0" fontId="13" fillId="0" borderId="0" xfId="0" applyFont="1"/>
    <xf numFmtId="166" fontId="13" fillId="0" borderId="22" xfId="2" applyNumberFormat="1" applyFont="1" applyBorder="1" applyAlignment="1">
      <alignment horizontal="center"/>
    </xf>
    <xf numFmtId="0" fontId="14" fillId="0" borderId="24" xfId="2" applyFont="1" applyBorder="1" applyAlignment="1">
      <alignment horizontal="center"/>
    </xf>
    <xf numFmtId="0" fontId="14" fillId="0" borderId="16" xfId="2" applyFont="1" applyBorder="1" applyAlignment="1">
      <alignment horizontal="center"/>
    </xf>
    <xf numFmtId="0" fontId="14" fillId="0" borderId="25" xfId="2" applyFont="1" applyBorder="1" applyAlignment="1">
      <alignment horizontal="center"/>
    </xf>
    <xf numFmtId="168" fontId="15" fillId="0" borderId="0" xfId="2" applyNumberFormat="1" applyFont="1" applyFill="1" applyBorder="1" applyAlignment="1">
      <alignment horizontal="center"/>
    </xf>
  </cellXfs>
  <cellStyles count="3">
    <cellStyle name="Excel Built-in Excel Built-in Normal" xfId="2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ro/AppData/Roaming/Microsoft/Excel/FOYER%20LOGEMENT%202024%20(version%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&#233;tre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ét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ecembre"/>
      <sheetName val="Feuil14"/>
      <sheetName val="Feuil15"/>
      <sheetName val="Feuil16"/>
      <sheetName val="Feuil17"/>
      <sheetName val="Feuil18"/>
      <sheetName val="Feuil19"/>
      <sheetName val="Feuil20"/>
      <sheetName val="Feuil21"/>
      <sheetName val="Feuil22"/>
      <sheetName val="Feuil23"/>
      <sheetName val="Feuil24"/>
      <sheetName val="Feuil25"/>
      <sheetName val="Feuil26"/>
      <sheetName val="Feuil27"/>
      <sheetName val="Feuil28"/>
      <sheetName val="Feuil29"/>
      <sheetName val="Feuil30"/>
      <sheetName val="Feuil31"/>
      <sheetName val="Feuil32"/>
    </sheetNames>
    <sheetDataSet>
      <sheetData sheetId="0">
        <row r="2">
          <cell r="A2" t="str">
            <v>TC</v>
          </cell>
          <cell r="B2">
            <v>0.33333333333333331</v>
          </cell>
          <cell r="C2">
            <v>0.67708333333333337</v>
          </cell>
        </row>
        <row r="3">
          <cell r="A3" t="str">
            <v>CU</v>
          </cell>
          <cell r="B3">
            <v>0.33333333333333331</v>
          </cell>
          <cell r="C3">
            <v>0.5625</v>
          </cell>
          <cell r="D3">
            <v>0.70833333333333337</v>
          </cell>
          <cell r="E3">
            <v>0.79166666666666663</v>
          </cell>
          <cell r="I3">
            <v>45292</v>
          </cell>
        </row>
        <row r="4">
          <cell r="A4" t="str">
            <v>T</v>
          </cell>
          <cell r="B4">
            <v>0.375</v>
          </cell>
          <cell r="C4">
            <v>0.5625</v>
          </cell>
          <cell r="D4">
            <v>0.70833333333333337</v>
          </cell>
          <cell r="E4">
            <v>0.83333333333333337</v>
          </cell>
          <cell r="I4">
            <v>45382</v>
          </cell>
        </row>
        <row r="5">
          <cell r="A5" t="str">
            <v>CD</v>
          </cell>
          <cell r="B5">
            <v>0.33333333333333331</v>
          </cell>
          <cell r="C5">
            <v>0.5625</v>
          </cell>
          <cell r="I5">
            <v>45383</v>
          </cell>
        </row>
        <row r="6">
          <cell r="A6" t="str">
            <v>TD</v>
          </cell>
          <cell r="B6">
            <v>0.33333333333333331</v>
          </cell>
          <cell r="C6">
            <v>0.5625</v>
          </cell>
          <cell r="I6">
            <v>45413</v>
          </cell>
        </row>
        <row r="7">
          <cell r="A7" t="str">
            <v>M</v>
          </cell>
          <cell r="B7">
            <v>0.25</v>
          </cell>
          <cell r="C7">
            <v>0.5625</v>
          </cell>
          <cell r="I7">
            <v>45420</v>
          </cell>
        </row>
        <row r="8">
          <cell r="A8" t="str">
            <v>for</v>
          </cell>
          <cell r="D8">
            <v>0.58333333333333337</v>
          </cell>
          <cell r="E8">
            <v>0.66666666666666663</v>
          </cell>
          <cell r="I8">
            <v>45421</v>
          </cell>
        </row>
        <row r="9">
          <cell r="A9" t="str">
            <v>T+F</v>
          </cell>
          <cell r="B9">
            <v>0.375</v>
          </cell>
          <cell r="C9">
            <v>0.5625</v>
          </cell>
          <cell r="D9">
            <v>0.5625</v>
          </cell>
          <cell r="E9">
            <v>0.83333333333333337</v>
          </cell>
          <cell r="I9">
            <v>45462</v>
          </cell>
        </row>
        <row r="10">
          <cell r="A10" t="str">
            <v>TE</v>
          </cell>
          <cell r="D10">
            <v>0.75</v>
          </cell>
          <cell r="E10">
            <v>0.83333333333333337</v>
          </cell>
          <cell r="I10">
            <v>45463</v>
          </cell>
        </row>
        <row r="11">
          <cell r="A11" t="str">
            <v>TE2</v>
          </cell>
          <cell r="B11">
            <v>0.41666666666666669</v>
          </cell>
          <cell r="C11">
            <v>0.5625</v>
          </cell>
          <cell r="D11">
            <v>0.70833333333333337</v>
          </cell>
          <cell r="E11">
            <v>0.83333333333333337</v>
          </cell>
          <cell r="I11">
            <v>45487</v>
          </cell>
        </row>
        <row r="12">
          <cell r="A12" t="str">
            <v>RET</v>
          </cell>
          <cell r="B12">
            <v>0.41666666666666669</v>
          </cell>
          <cell r="C12">
            <v>0.5625</v>
          </cell>
          <cell r="D12">
            <v>0.70833333333333337</v>
          </cell>
          <cell r="E12">
            <v>0.83333333333333337</v>
          </cell>
          <cell r="I12">
            <v>45519</v>
          </cell>
        </row>
        <row r="13">
          <cell r="A13" t="str">
            <v>JCCU</v>
          </cell>
          <cell r="B13">
            <v>0.33333333333333331</v>
          </cell>
          <cell r="C13">
            <v>0.66666666666666663</v>
          </cell>
          <cell r="I13">
            <v>45597</v>
          </cell>
        </row>
        <row r="14">
          <cell r="A14" t="str">
            <v>CU+</v>
          </cell>
          <cell r="B14">
            <v>0.33333333333333331</v>
          </cell>
          <cell r="C14">
            <v>0.5625</v>
          </cell>
          <cell r="D14">
            <v>0.70833333333333337</v>
          </cell>
          <cell r="E14">
            <v>0.83333333333333337</v>
          </cell>
          <cell r="I14">
            <v>45607</v>
          </cell>
        </row>
        <row r="15">
          <cell r="A15" t="str">
            <v>T19</v>
          </cell>
          <cell r="B15">
            <v>0.375</v>
          </cell>
          <cell r="C15">
            <v>0.5625</v>
          </cell>
          <cell r="D15">
            <v>0.70833333333333337</v>
          </cell>
          <cell r="E15">
            <v>0.79166666666666663</v>
          </cell>
          <cell r="I15">
            <v>45651</v>
          </cell>
        </row>
        <row r="16">
          <cell r="A16" t="str">
            <v>S</v>
          </cell>
          <cell r="D16">
            <v>0.625</v>
          </cell>
          <cell r="E16">
            <v>0.83333333333333337</v>
          </cell>
        </row>
        <row r="17">
          <cell r="A17" t="str">
            <v>S+</v>
          </cell>
          <cell r="D17">
            <v>0.58333333333333337</v>
          </cell>
          <cell r="E17">
            <v>0.83333333333333337</v>
          </cell>
        </row>
        <row r="18">
          <cell r="A18" t="str">
            <v>PJ</v>
          </cell>
          <cell r="D18">
            <v>0.58333333333333337</v>
          </cell>
          <cell r="E18">
            <v>0.70833333333333337</v>
          </cell>
        </row>
        <row r="19">
          <cell r="A19" t="str">
            <v>AP</v>
          </cell>
          <cell r="D19">
            <v>0.70833333333333337</v>
          </cell>
          <cell r="E19">
            <v>0.83333333333333337</v>
          </cell>
        </row>
        <row r="20">
          <cell r="A20" t="str">
            <v>N</v>
          </cell>
          <cell r="D20">
            <v>0.83333333333333337</v>
          </cell>
          <cell r="E20">
            <v>0.25</v>
          </cell>
        </row>
        <row r="21">
          <cell r="A21" t="str">
            <v>t.d</v>
          </cell>
          <cell r="B21">
            <v>0.33333333333333331</v>
          </cell>
          <cell r="C21">
            <v>0.5625</v>
          </cell>
        </row>
        <row r="22">
          <cell r="A22" t="str">
            <v>TN</v>
          </cell>
          <cell r="B22">
            <v>0.375</v>
          </cell>
          <cell r="C22">
            <v>0.58333333333333337</v>
          </cell>
        </row>
        <row r="23">
          <cell r="A23" t="str">
            <v>RPT SYL</v>
          </cell>
          <cell r="B23">
            <v>0.4375</v>
          </cell>
          <cell r="C23">
            <v>0.5625</v>
          </cell>
        </row>
        <row r="24">
          <cell r="A24" t="str">
            <v>CU WE</v>
          </cell>
          <cell r="B24">
            <v>0.33333333333333331</v>
          </cell>
          <cell r="C24">
            <v>0.5625</v>
          </cell>
        </row>
        <row r="25">
          <cell r="A25" t="str">
            <v>REU</v>
          </cell>
          <cell r="D25">
            <v>0.58333333333333337</v>
          </cell>
          <cell r="E25">
            <v>0.625</v>
          </cell>
        </row>
        <row r="26">
          <cell r="A26" t="str">
            <v>R+</v>
          </cell>
          <cell r="B26">
            <v>0.25</v>
          </cell>
          <cell r="C26">
            <v>0.5625</v>
          </cell>
          <cell r="D26">
            <v>0.70833333333333337</v>
          </cell>
          <cell r="E26">
            <v>0.79166666666666663</v>
          </cell>
        </row>
        <row r="27">
          <cell r="A27" t="str">
            <v>R</v>
          </cell>
          <cell r="B27">
            <v>0.25</v>
          </cell>
          <cell r="C27">
            <v>0.5625</v>
          </cell>
        </row>
        <row r="28">
          <cell r="A28" t="str">
            <v>T,</v>
          </cell>
          <cell r="B28">
            <v>0.33333333333333331</v>
          </cell>
          <cell r="C28">
            <v>0.5625</v>
          </cell>
          <cell r="D28">
            <v>0.70833333333333337</v>
          </cell>
          <cell r="E28">
            <v>0.83333333333333337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étr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7"/>
  <sheetViews>
    <sheetView workbookViewId="0">
      <selection activeCell="E15" sqref="E15"/>
    </sheetView>
  </sheetViews>
  <sheetFormatPr baseColWidth="10" defaultRowHeight="15.6"/>
  <sheetData>
    <row r="1" spans="1:5">
      <c r="A1" t="s">
        <v>25</v>
      </c>
      <c r="B1" s="25">
        <v>0.375</v>
      </c>
      <c r="C1" s="25">
        <v>0.625</v>
      </c>
      <c r="E1" s="25"/>
    </row>
    <row r="2" spans="1:5">
      <c r="A2" t="s">
        <v>26</v>
      </c>
      <c r="B2" s="25"/>
      <c r="C2" s="25"/>
      <c r="D2" s="25">
        <v>0.75</v>
      </c>
      <c r="E2" s="25">
        <v>0.88541666666666663</v>
      </c>
    </row>
    <row r="3" spans="1:5">
      <c r="A3" t="s">
        <v>27</v>
      </c>
      <c r="B3" s="25">
        <v>0.41666666666666669</v>
      </c>
      <c r="C3" s="25">
        <v>0.60416666666666663</v>
      </c>
      <c r="D3" s="25">
        <v>0.75</v>
      </c>
      <c r="E3" s="25">
        <v>0.875</v>
      </c>
    </row>
    <row r="4" spans="1:5">
      <c r="A4" t="s">
        <v>28</v>
      </c>
      <c r="B4" s="25">
        <v>0.41666666666666669</v>
      </c>
      <c r="C4" s="25">
        <v>0.625</v>
      </c>
      <c r="D4" s="25">
        <v>0.75</v>
      </c>
      <c r="E4" s="25">
        <v>0.88541666666666663</v>
      </c>
    </row>
    <row r="5" spans="1:5">
      <c r="B5" s="25"/>
      <c r="C5" s="25"/>
    </row>
    <row r="6" spans="1:5">
      <c r="B6" s="25"/>
      <c r="C6" s="25"/>
    </row>
    <row r="7" spans="1:5">
      <c r="B7" s="25"/>
      <c r="C7" s="25"/>
      <c r="D7" s="25"/>
      <c r="E7" s="25"/>
    </row>
    <row r="8" spans="1:5">
      <c r="B8" s="25"/>
      <c r="C8" s="25"/>
      <c r="D8" s="25"/>
      <c r="E8" s="25"/>
    </row>
    <row r="9" spans="1:5">
      <c r="D9" s="25"/>
      <c r="E9" s="25"/>
    </row>
    <row r="10" spans="1:5">
      <c r="B10" s="25"/>
      <c r="C10" s="25"/>
      <c r="D10" s="25"/>
      <c r="E10" s="25"/>
    </row>
    <row r="11" spans="1:5">
      <c r="B11" s="25"/>
      <c r="C11" s="25"/>
      <c r="D11" s="25"/>
      <c r="E11" s="25"/>
    </row>
    <row r="12" spans="1:5">
      <c r="B12" s="25"/>
      <c r="C12" s="25"/>
      <c r="D12" s="25"/>
      <c r="E12" s="25"/>
    </row>
    <row r="13" spans="1:5">
      <c r="B13" s="25"/>
      <c r="C13" s="25"/>
      <c r="D13" s="25"/>
      <c r="E13" s="25"/>
    </row>
    <row r="14" spans="1:5">
      <c r="B14" s="25"/>
      <c r="C14" s="25"/>
      <c r="D14" s="25"/>
      <c r="E14" s="25"/>
    </row>
    <row r="15" spans="1:5">
      <c r="A15" t="s">
        <v>32</v>
      </c>
      <c r="B15" s="25">
        <v>0</v>
      </c>
      <c r="C15" s="25">
        <v>0</v>
      </c>
      <c r="D15" s="25">
        <v>0</v>
      </c>
      <c r="E15" s="25">
        <v>0</v>
      </c>
    </row>
    <row r="16" spans="1:5">
      <c r="D16" s="25"/>
      <c r="E16" s="25"/>
    </row>
    <row r="17" spans="2:5">
      <c r="D17" s="25"/>
      <c r="E17" s="25"/>
    </row>
    <row r="18" spans="2:5">
      <c r="D18" s="25"/>
      <c r="E18" s="25"/>
    </row>
    <row r="19" spans="2:5">
      <c r="D19" s="25"/>
      <c r="E19" s="25"/>
    </row>
    <row r="20" spans="2:5">
      <c r="B20" s="25"/>
      <c r="C20" s="25"/>
      <c r="D20" s="25"/>
      <c r="E20" s="25"/>
    </row>
    <row r="21" spans="2:5">
      <c r="B21" s="25"/>
      <c r="C21" s="25"/>
      <c r="D21" s="25"/>
      <c r="E21" s="25"/>
    </row>
    <row r="22" spans="2:5">
      <c r="B22" s="25"/>
      <c r="C22" s="25"/>
      <c r="D22" s="25"/>
      <c r="E22" s="25"/>
    </row>
    <row r="23" spans="2:5">
      <c r="B23" s="25"/>
      <c r="C23" s="25"/>
      <c r="D23" s="25"/>
      <c r="E23" s="25"/>
    </row>
    <row r="24" spans="2:5">
      <c r="D24" s="25"/>
      <c r="E24" s="25"/>
    </row>
    <row r="25" spans="2:5">
      <c r="B25" s="25"/>
      <c r="C25" s="25"/>
      <c r="D25" s="25"/>
      <c r="E25" s="25"/>
    </row>
    <row r="26" spans="2:5">
      <c r="B26" s="25"/>
      <c r="C26" s="25"/>
    </row>
    <row r="27" spans="2:5">
      <c r="B27" s="25"/>
      <c r="C27" s="25"/>
      <c r="D27" s="25"/>
      <c r="E27" s="2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1"/>
  <sheetViews>
    <sheetView tabSelected="1" workbookViewId="0">
      <selection activeCell="D6" sqref="D6:G6"/>
    </sheetView>
  </sheetViews>
  <sheetFormatPr baseColWidth="10" defaultRowHeight="15.6"/>
  <cols>
    <col min="9" max="10" width="0" hidden="1" customWidth="1"/>
  </cols>
  <sheetData>
    <row r="1" spans="1:10">
      <c r="A1" s="27" t="s">
        <v>0</v>
      </c>
      <c r="B1" s="28"/>
      <c r="C1" s="29" t="s">
        <v>24</v>
      </c>
      <c r="D1" s="30"/>
      <c r="E1" s="30"/>
      <c r="F1" s="30"/>
      <c r="G1" s="30"/>
      <c r="H1" s="31"/>
      <c r="I1" s="1" t="s">
        <v>1</v>
      </c>
      <c r="J1" s="2"/>
    </row>
    <row r="2" spans="1:10">
      <c r="A2" s="32">
        <v>45658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  <c r="I2" s="3" t="s">
        <v>6</v>
      </c>
      <c r="J2" s="45" t="s">
        <v>7</v>
      </c>
    </row>
    <row r="3" spans="1:10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  <c r="I3" s="5" t="s">
        <v>10</v>
      </c>
      <c r="J3" s="46"/>
    </row>
    <row r="4" spans="1:10">
      <c r="A4" s="6" t="s">
        <v>13</v>
      </c>
      <c r="B4" s="7">
        <f>A2</f>
        <v>45658</v>
      </c>
      <c r="C4" s="8" t="s">
        <v>31</v>
      </c>
      <c r="D4" s="9" t="str">
        <f>IFERROR(VLOOKUP(#REF!,parametres!$A$1:$E$28,COLUMN()-2,FALSE),"")</f>
        <v/>
      </c>
      <c r="E4" s="9" t="str">
        <f>IFERROR(VLOOKUP($C4,[2]paramétres!$A$2:$E$28,COLUMN()-2,FALSE),"")</f>
        <v/>
      </c>
      <c r="F4" s="9" t="str">
        <f>IFERROR(VLOOKUP($C4,[1]paramétres!$A$2:$E$28,COLUMN()-2,FALSE),"")</f>
        <v/>
      </c>
      <c r="G4" s="9" t="str">
        <f>IFERROR(VLOOKUP($C4,[1]paramétres!$A$2:$E$28,COLUMN()-2,FALSE),"")</f>
        <v/>
      </c>
      <c r="H4" s="9" t="str">
        <f>IFERROR((E4-D4)+(G4-F4),"")</f>
        <v/>
      </c>
      <c r="I4" s="10">
        <f t="shared" ref="I4:I34" si="0">IFERROR(MATCH(B4,JoursFériés,0),0)</f>
        <v>0</v>
      </c>
      <c r="J4" s="11" t="str">
        <f t="shared" ref="J4:J34" si="1">IFERROR(VALUE((E4-D4)+(G4-F4))*24,"")</f>
        <v/>
      </c>
    </row>
    <row r="5" spans="1:10">
      <c r="A5" s="6" t="s">
        <v>14</v>
      </c>
      <c r="B5" s="7">
        <f t="shared" ref="B5:B34" si="2">B4+1</f>
        <v>45659</v>
      </c>
      <c r="C5" s="8" t="s">
        <v>30</v>
      </c>
      <c r="D5" s="9" t="str">
        <f>IFERROR(VLOOKUP($C1,parametres!$A$1:$E$28,COLUMN()-2,FALSE),"")</f>
        <v/>
      </c>
      <c r="E5" s="9" t="str">
        <f>IFERROR(VLOOKUP($C5,[1]paramétres!$A$2:$E$28,COLUMN()-2,FALSE),"")</f>
        <v/>
      </c>
      <c r="F5" s="9" t="str">
        <f>IFERROR(VLOOKUP($C5,[1]paramétres!$A$2:$E$28,COLUMN()-2,FALSE),"")</f>
        <v/>
      </c>
      <c r="G5" s="9" t="str">
        <f>IFERROR(VLOOKUP($C5,[1]paramétres!$A$2:$E$28,COLUMN()-2,FALSE),"")</f>
        <v/>
      </c>
      <c r="H5" s="9" t="str">
        <f t="shared" ref="H5:H34" si="3">IFERROR((E5-D5)+(G5-F5),"")</f>
        <v/>
      </c>
      <c r="I5" s="10">
        <f t="shared" si="0"/>
        <v>0</v>
      </c>
      <c r="J5" s="11" t="str">
        <f t="shared" si="1"/>
        <v/>
      </c>
    </row>
    <row r="6" spans="1:10">
      <c r="A6" s="6" t="s">
        <v>15</v>
      </c>
      <c r="B6" s="7">
        <f t="shared" si="2"/>
        <v>45660</v>
      </c>
      <c r="C6" s="8" t="s">
        <v>29</v>
      </c>
      <c r="D6" s="9"/>
      <c r="E6" s="9"/>
      <c r="F6" s="9"/>
      <c r="G6" s="9"/>
      <c r="H6" s="9">
        <f t="shared" si="3"/>
        <v>0</v>
      </c>
      <c r="I6" s="10">
        <f t="shared" si="0"/>
        <v>0</v>
      </c>
      <c r="J6" s="11">
        <f t="shared" si="1"/>
        <v>0</v>
      </c>
    </row>
    <row r="7" spans="1:10">
      <c r="A7" s="6" t="s">
        <v>16</v>
      </c>
      <c r="B7" s="7">
        <f t="shared" si="2"/>
        <v>45661</v>
      </c>
      <c r="C7" s="8"/>
      <c r="D7" s="9" t="str">
        <f>IFERROR(VLOOKUP($C7,[1]paramétres!$A$2:$E$28,COLUMN()-2,FALSE),"")</f>
        <v/>
      </c>
      <c r="E7" s="9" t="str">
        <f>IFERROR(VLOOKUP($C7,[1]paramétres!$A$2:$E$28,COLUMN()-2,FALSE),"")</f>
        <v/>
      </c>
      <c r="F7" s="9" t="str">
        <f>IFERROR(VLOOKUP($C7,[1]paramétres!$A$2:$E$28,COLUMN()-2,FALSE),"")</f>
        <v/>
      </c>
      <c r="G7" s="9" t="str">
        <f>IFERROR(VLOOKUP($C7,[1]paramétres!$A$2:$E$28,COLUMN()-2,FALSE),"")</f>
        <v/>
      </c>
      <c r="H7" s="9" t="str">
        <f t="shared" si="3"/>
        <v/>
      </c>
      <c r="I7" s="10">
        <f t="shared" si="0"/>
        <v>0</v>
      </c>
      <c r="J7" s="11" t="str">
        <f t="shared" si="1"/>
        <v/>
      </c>
    </row>
    <row r="8" spans="1:10">
      <c r="A8" s="6" t="s">
        <v>17</v>
      </c>
      <c r="B8" s="7">
        <f t="shared" si="2"/>
        <v>45662</v>
      </c>
      <c r="C8" s="8"/>
      <c r="D8" s="9" t="str">
        <f>IFERROR(VLOOKUP($C8,[1]paramétres!$A$2:$E$28,COLUMN()-2,FALSE),"")</f>
        <v/>
      </c>
      <c r="E8" s="9" t="str">
        <f>IFERROR(VLOOKUP($C8,[1]paramétres!$A$2:$E$28,COLUMN()-2,FALSE),"")</f>
        <v/>
      </c>
      <c r="F8" s="9" t="str">
        <f>IFERROR(VLOOKUP($C8,[1]paramétres!$A$2:$E$28,COLUMN()-2,FALSE),"")</f>
        <v/>
      </c>
      <c r="G8" s="9" t="str">
        <f>IFERROR(VLOOKUP($C8,[1]paramétres!$A$2:$E$28,COLUMN()-2,FALSE),"")</f>
        <v/>
      </c>
      <c r="H8" s="9" t="str">
        <f t="shared" si="3"/>
        <v/>
      </c>
      <c r="I8" s="10">
        <f t="shared" si="0"/>
        <v>0</v>
      </c>
      <c r="J8" s="11" t="str">
        <f t="shared" si="1"/>
        <v/>
      </c>
    </row>
    <row r="9" spans="1:10">
      <c r="A9" s="6" t="s">
        <v>11</v>
      </c>
      <c r="B9" s="7">
        <f t="shared" si="2"/>
        <v>45663</v>
      </c>
      <c r="C9" s="8"/>
      <c r="D9" s="9" t="str">
        <f>IFERROR(VLOOKUP($C9,[1]paramétres!$A$2:$E$28,COLUMN()-2,FALSE),"")</f>
        <v/>
      </c>
      <c r="E9" s="9" t="str">
        <f>IFERROR(VLOOKUP($C9,[1]paramétres!$A$2:$E$28,COLUMN()-2,FALSE),"")</f>
        <v/>
      </c>
      <c r="F9" s="9" t="str">
        <f>IFERROR(VLOOKUP($C9,[1]paramétres!$A$2:$E$28,COLUMN()-2,FALSE),"")</f>
        <v/>
      </c>
      <c r="G9" s="9" t="str">
        <f>IFERROR(VLOOKUP($C9,[1]paramétres!$A$2:$E$28,COLUMN()-2,FALSE),"")</f>
        <v/>
      </c>
      <c r="H9" s="9" t="str">
        <f t="shared" si="3"/>
        <v/>
      </c>
      <c r="I9" s="10">
        <f t="shared" si="0"/>
        <v>0</v>
      </c>
      <c r="J9" s="11" t="str">
        <f t="shared" si="1"/>
        <v/>
      </c>
    </row>
    <row r="10" spans="1:10">
      <c r="A10" s="6" t="s">
        <v>12</v>
      </c>
      <c r="B10" s="7">
        <f t="shared" si="2"/>
        <v>45664</v>
      </c>
      <c r="C10" s="8"/>
      <c r="D10" s="9" t="str">
        <f>IFERROR(VLOOKUP($C10,[1]paramétres!$A$2:$E$28,COLUMN()-2,FALSE),"")</f>
        <v/>
      </c>
      <c r="E10" s="9" t="str">
        <f>IFERROR(VLOOKUP($C10,[1]paramétres!$A$2:$E$28,COLUMN()-2,FALSE),"")</f>
        <v/>
      </c>
      <c r="F10" s="9" t="str">
        <f>IFERROR(VLOOKUP($C10,[1]paramétres!$A$2:$E$28,COLUMN()-2,FALSE),"")</f>
        <v/>
      </c>
      <c r="G10" s="9" t="str">
        <f>IFERROR(VLOOKUP($C10,[1]paramétres!$A$2:$E$28,COLUMN()-2,FALSE),"")</f>
        <v/>
      </c>
      <c r="H10" s="9" t="str">
        <f t="shared" si="3"/>
        <v/>
      </c>
      <c r="I10" s="10">
        <f t="shared" si="0"/>
        <v>0</v>
      </c>
      <c r="J10" s="11" t="str">
        <f t="shared" si="1"/>
        <v/>
      </c>
    </row>
    <row r="11" spans="1:10">
      <c r="A11" s="6" t="s">
        <v>13</v>
      </c>
      <c r="B11" s="7">
        <f t="shared" si="2"/>
        <v>45665</v>
      </c>
      <c r="C11" s="8"/>
      <c r="D11" s="9" t="str">
        <f>IFERROR(VLOOKUP($C11,[1]paramétres!$A$2:$E$28,COLUMN()-2,FALSE),"")</f>
        <v/>
      </c>
      <c r="E11" s="9" t="str">
        <f>IFERROR(VLOOKUP($C11,[1]paramétres!$A$2:$E$28,COLUMN()-2,FALSE),"")</f>
        <v/>
      </c>
      <c r="F11" s="9" t="str">
        <f>IFERROR(VLOOKUP($C11,[1]paramétres!$A$2:$E$28,COLUMN()-2,FALSE),"")</f>
        <v/>
      </c>
      <c r="G11" s="9" t="str">
        <f>IFERROR(VLOOKUP($C11,[1]paramétres!$A$2:$E$28,COLUMN()-2,FALSE),"")</f>
        <v/>
      </c>
      <c r="H11" s="9" t="str">
        <f t="shared" si="3"/>
        <v/>
      </c>
      <c r="I11" s="10">
        <f t="shared" si="0"/>
        <v>0</v>
      </c>
      <c r="J11" s="11" t="str">
        <f t="shared" si="1"/>
        <v/>
      </c>
    </row>
    <row r="12" spans="1:10">
      <c r="A12" s="6" t="s">
        <v>14</v>
      </c>
      <c r="B12" s="7">
        <f t="shared" si="2"/>
        <v>45666</v>
      </c>
      <c r="C12" s="8"/>
      <c r="D12" s="9" t="str">
        <f>IFERROR(VLOOKUP($C12,[1]paramétres!$A$2:$E$28,COLUMN()-2,FALSE),"")</f>
        <v/>
      </c>
      <c r="E12" s="9" t="str">
        <f>IFERROR(VLOOKUP($C12,[1]paramétres!$A$2:$E$28,COLUMN()-2,FALSE),"")</f>
        <v/>
      </c>
      <c r="F12" s="9" t="str">
        <f>IFERROR(VLOOKUP($C12,[1]paramétres!$A$2:$E$28,COLUMN()-2,FALSE),"")</f>
        <v/>
      </c>
      <c r="G12" s="9" t="str">
        <f>IFERROR(VLOOKUP($C12,[1]paramétres!$A$2:$E$28,COLUMN()-2,FALSE),"")</f>
        <v/>
      </c>
      <c r="H12" s="9" t="str">
        <f t="shared" si="3"/>
        <v/>
      </c>
      <c r="I12" s="10">
        <f t="shared" si="0"/>
        <v>0</v>
      </c>
      <c r="J12" s="11" t="str">
        <f t="shared" si="1"/>
        <v/>
      </c>
    </row>
    <row r="13" spans="1:10">
      <c r="A13" s="6" t="s">
        <v>15</v>
      </c>
      <c r="B13" s="7">
        <f t="shared" si="2"/>
        <v>45667</v>
      </c>
      <c r="C13" s="8"/>
      <c r="D13" s="9" t="str">
        <f>IFERROR(VLOOKUP($C13,[1]paramétres!$A$2:$E$28,COLUMN()-2,FALSE),"")</f>
        <v/>
      </c>
      <c r="E13" s="9" t="str">
        <f>IFERROR(VLOOKUP($C13,[1]paramétres!$A$2:$E$28,COLUMN()-2,FALSE),"")</f>
        <v/>
      </c>
      <c r="F13" s="9" t="str">
        <f>IFERROR(VLOOKUP($C13,[1]paramétres!$A$2:$E$28,COLUMN()-2,FALSE),"")</f>
        <v/>
      </c>
      <c r="G13" s="9" t="str">
        <f>IFERROR(VLOOKUP($C13,[1]paramétres!$A$2:$E$28,COLUMN()-2,FALSE),"")</f>
        <v/>
      </c>
      <c r="H13" s="9" t="str">
        <f t="shared" si="3"/>
        <v/>
      </c>
      <c r="I13" s="10">
        <f t="shared" si="0"/>
        <v>0</v>
      </c>
      <c r="J13" s="11" t="str">
        <f t="shared" si="1"/>
        <v/>
      </c>
    </row>
    <row r="14" spans="1:10">
      <c r="A14" s="6" t="s">
        <v>16</v>
      </c>
      <c r="B14" s="7">
        <f t="shared" si="2"/>
        <v>45668</v>
      </c>
      <c r="C14" s="8"/>
      <c r="D14" s="9" t="str">
        <f>IFERROR(VLOOKUP($C14,[1]paramétres!$A$2:$E$28,COLUMN()-2,FALSE),"")</f>
        <v/>
      </c>
      <c r="E14" s="9" t="str">
        <f>IFERROR(VLOOKUP($C14,[1]paramétres!$A$2:$E$28,COLUMN()-2,FALSE),"")</f>
        <v/>
      </c>
      <c r="F14" s="9" t="str">
        <f>IFERROR(VLOOKUP($C14,[1]paramétres!$A$2:$E$28,COLUMN()-2,FALSE),"")</f>
        <v/>
      </c>
      <c r="G14" s="9" t="str">
        <f>IFERROR(VLOOKUP($C14,[1]paramétres!$A$2:$E$28,COLUMN()-2,FALSE),"")</f>
        <v/>
      </c>
      <c r="H14" s="9" t="str">
        <f t="shared" si="3"/>
        <v/>
      </c>
      <c r="I14" s="10">
        <f t="shared" si="0"/>
        <v>0</v>
      </c>
      <c r="J14" s="11" t="str">
        <f t="shared" si="1"/>
        <v/>
      </c>
    </row>
    <row r="15" spans="1:10">
      <c r="A15" s="6" t="s">
        <v>17</v>
      </c>
      <c r="B15" s="7">
        <f t="shared" si="2"/>
        <v>45669</v>
      </c>
      <c r="C15" s="8"/>
      <c r="D15" s="9" t="str">
        <f>IFERROR(VLOOKUP($C15,[1]paramétres!$A$2:$E$28,COLUMN()-2,FALSE),"")</f>
        <v/>
      </c>
      <c r="E15" s="9" t="str">
        <f>IFERROR(VLOOKUP($C15,[1]paramétres!$A$2:$E$28,COLUMN()-2,FALSE),"")</f>
        <v/>
      </c>
      <c r="F15" s="9" t="str">
        <f>IFERROR(VLOOKUP($C15,[1]paramétres!$A$2:$E$28,COLUMN()-2,FALSE),"")</f>
        <v/>
      </c>
      <c r="G15" s="9" t="str">
        <f>IFERROR(VLOOKUP($C15,[1]paramétres!$A$2:$E$28,COLUMN()-2,FALSE),"")</f>
        <v/>
      </c>
      <c r="H15" s="9" t="str">
        <f t="shared" si="3"/>
        <v/>
      </c>
      <c r="I15" s="10">
        <f t="shared" si="0"/>
        <v>0</v>
      </c>
      <c r="J15" s="11" t="str">
        <f t="shared" si="1"/>
        <v/>
      </c>
    </row>
    <row r="16" spans="1:10">
      <c r="A16" s="6" t="s">
        <v>11</v>
      </c>
      <c r="B16" s="7">
        <f t="shared" si="2"/>
        <v>45670</v>
      </c>
      <c r="C16" s="8"/>
      <c r="D16" s="9" t="str">
        <f>IFERROR(VLOOKUP($C16,[1]paramétres!$A$2:$E$28,COLUMN()-2,FALSE),"")</f>
        <v/>
      </c>
      <c r="E16" s="9" t="str">
        <f>IFERROR(VLOOKUP($C16,[1]paramétres!$A$2:$E$28,COLUMN()-2,FALSE),"")</f>
        <v/>
      </c>
      <c r="F16" s="9" t="str">
        <f>IFERROR(VLOOKUP($C16,[1]paramétres!$A$2:$E$28,COLUMN()-2,FALSE),"")</f>
        <v/>
      </c>
      <c r="G16" s="9" t="str">
        <f>IFERROR(VLOOKUP($C16,[1]paramétres!$A$2:$E$28,COLUMN()-2,FALSE),"")</f>
        <v/>
      </c>
      <c r="H16" s="9" t="str">
        <f t="shared" si="3"/>
        <v/>
      </c>
      <c r="I16" s="10">
        <f t="shared" si="0"/>
        <v>0</v>
      </c>
      <c r="J16" s="11" t="str">
        <f t="shared" si="1"/>
        <v/>
      </c>
    </row>
    <row r="17" spans="1:10">
      <c r="A17" s="6" t="s">
        <v>12</v>
      </c>
      <c r="B17" s="7">
        <f t="shared" si="2"/>
        <v>45671</v>
      </c>
      <c r="C17" s="8"/>
      <c r="D17" s="9" t="str">
        <f>IFERROR(VLOOKUP($C17,[1]paramétres!$A$2:$E$28,COLUMN()-2,FALSE),"")</f>
        <v/>
      </c>
      <c r="E17" s="9" t="str">
        <f>IFERROR(VLOOKUP($C17,[1]paramétres!$A$2:$E$28,COLUMN()-2,FALSE),"")</f>
        <v/>
      </c>
      <c r="F17" s="9" t="str">
        <f>IFERROR(VLOOKUP($C17,[1]paramétres!$A$2:$E$28,COLUMN()-2,FALSE),"")</f>
        <v/>
      </c>
      <c r="G17" s="9" t="str">
        <f>IFERROR(VLOOKUP($C17,[1]paramétres!$A$2:$E$28,COLUMN()-2,FALSE),"")</f>
        <v/>
      </c>
      <c r="H17" s="9" t="str">
        <f t="shared" si="3"/>
        <v/>
      </c>
      <c r="I17" s="10">
        <f t="shared" si="0"/>
        <v>0</v>
      </c>
      <c r="J17" s="11" t="str">
        <f t="shared" si="1"/>
        <v/>
      </c>
    </row>
    <row r="18" spans="1:10">
      <c r="A18" s="6" t="s">
        <v>13</v>
      </c>
      <c r="B18" s="7">
        <f t="shared" si="2"/>
        <v>45672</v>
      </c>
      <c r="C18" s="8"/>
      <c r="D18" s="9" t="str">
        <f>IFERROR(VLOOKUP($C18,[1]paramétres!$A$2:$E$28,COLUMN()-2,FALSE),"")</f>
        <v/>
      </c>
      <c r="E18" s="9" t="str">
        <f>IFERROR(VLOOKUP($C18,[1]paramétres!$A$2:$E$28,COLUMN()-2,FALSE),"")</f>
        <v/>
      </c>
      <c r="F18" s="9" t="str">
        <f>IFERROR(VLOOKUP($C18,[1]paramétres!$A$2:$E$28,COLUMN()-2,FALSE),"")</f>
        <v/>
      </c>
      <c r="G18" s="9" t="str">
        <f>IFERROR(VLOOKUP($C18,[1]paramétres!$A$2:$E$28,COLUMN()-2,FALSE),"")</f>
        <v/>
      </c>
      <c r="H18" s="9" t="str">
        <f t="shared" si="3"/>
        <v/>
      </c>
      <c r="I18" s="10">
        <f t="shared" si="0"/>
        <v>0</v>
      </c>
      <c r="J18" s="11" t="str">
        <f t="shared" si="1"/>
        <v/>
      </c>
    </row>
    <row r="19" spans="1:10">
      <c r="A19" s="6" t="s">
        <v>14</v>
      </c>
      <c r="B19" s="7">
        <f t="shared" si="2"/>
        <v>45673</v>
      </c>
      <c r="C19" s="8"/>
      <c r="D19" s="9" t="str">
        <f>IFERROR(VLOOKUP($C19,[1]paramétres!$A$2:$E$28,COLUMN()-2,FALSE),"")</f>
        <v/>
      </c>
      <c r="E19" s="9" t="str">
        <f>IFERROR(VLOOKUP($C19,[1]paramétres!$A$2:$E$28,COLUMN()-2,FALSE),"")</f>
        <v/>
      </c>
      <c r="F19" s="9" t="str">
        <f>IFERROR(VLOOKUP($C19,[1]paramétres!$A$2:$E$28,COLUMN()-2,FALSE),"")</f>
        <v/>
      </c>
      <c r="G19" s="9" t="str">
        <f>IFERROR(VLOOKUP($C19,[1]paramétres!$A$2:$E$28,COLUMN()-2,FALSE),"")</f>
        <v/>
      </c>
      <c r="H19" s="9" t="str">
        <f t="shared" si="3"/>
        <v/>
      </c>
      <c r="I19" s="10">
        <f t="shared" si="0"/>
        <v>0</v>
      </c>
      <c r="J19" s="11" t="str">
        <f t="shared" si="1"/>
        <v/>
      </c>
    </row>
    <row r="20" spans="1:10">
      <c r="A20" s="6" t="s">
        <v>15</v>
      </c>
      <c r="B20" s="7">
        <f t="shared" si="2"/>
        <v>45674</v>
      </c>
      <c r="C20" s="8"/>
      <c r="D20" s="9" t="str">
        <f>IFERROR(VLOOKUP($C20,[1]paramétres!$A$2:$E$28,COLUMN()-2,FALSE),"")</f>
        <v/>
      </c>
      <c r="E20" s="9" t="str">
        <f>IFERROR(VLOOKUP($C20,[1]paramétres!$A$2:$E$28,COLUMN()-2,FALSE),"")</f>
        <v/>
      </c>
      <c r="F20" s="9" t="str">
        <f>IFERROR(VLOOKUP($C20,[1]paramétres!$A$2:$E$28,COLUMN()-2,FALSE),"")</f>
        <v/>
      </c>
      <c r="G20" s="9" t="str">
        <f>IFERROR(VLOOKUP($C20,[1]paramétres!$A$2:$E$28,COLUMN()-2,FALSE),"")</f>
        <v/>
      </c>
      <c r="H20" s="9" t="str">
        <f t="shared" si="3"/>
        <v/>
      </c>
      <c r="I20" s="10">
        <f t="shared" si="0"/>
        <v>0</v>
      </c>
      <c r="J20" s="11" t="str">
        <f t="shared" si="1"/>
        <v/>
      </c>
    </row>
    <row r="21" spans="1:10">
      <c r="A21" s="6" t="s">
        <v>16</v>
      </c>
      <c r="B21" s="7">
        <f t="shared" si="2"/>
        <v>45675</v>
      </c>
      <c r="C21" s="8"/>
      <c r="D21" s="9" t="str">
        <f>IFERROR(VLOOKUP($C21,[1]paramétres!$A$2:$E$28,COLUMN()-2,FALSE),"")</f>
        <v/>
      </c>
      <c r="E21" s="9" t="str">
        <f>IFERROR(VLOOKUP($C21,[1]paramétres!$A$2:$E$28,COLUMN()-2,FALSE),"")</f>
        <v/>
      </c>
      <c r="F21" s="9" t="str">
        <f>IFERROR(VLOOKUP($C21,[1]paramétres!$A$2:$E$28,COLUMN()-2,FALSE),"")</f>
        <v/>
      </c>
      <c r="G21" s="9" t="str">
        <f>IFERROR(VLOOKUP($C21,[1]paramétres!$A$2:$E$28,COLUMN()-2,FALSE),"")</f>
        <v/>
      </c>
      <c r="H21" s="9" t="str">
        <f t="shared" si="3"/>
        <v/>
      </c>
      <c r="I21" s="10">
        <f t="shared" si="0"/>
        <v>0</v>
      </c>
      <c r="J21" s="11" t="str">
        <f t="shared" si="1"/>
        <v/>
      </c>
    </row>
    <row r="22" spans="1:10">
      <c r="A22" s="6" t="s">
        <v>17</v>
      </c>
      <c r="B22" s="7">
        <f t="shared" si="2"/>
        <v>45676</v>
      </c>
      <c r="C22" s="8"/>
      <c r="D22" s="9" t="str">
        <f>IFERROR(VLOOKUP($C22,[1]paramétres!$A$2:$E$28,COLUMN()-2,FALSE),"")</f>
        <v/>
      </c>
      <c r="E22" s="9" t="str">
        <f>IFERROR(VLOOKUP($C22,[1]paramétres!$A$2:$E$28,COLUMN()-2,FALSE),"")</f>
        <v/>
      </c>
      <c r="F22" s="9" t="str">
        <f>IFERROR(VLOOKUP($C22,[1]paramétres!$A$2:$E$28,COLUMN()-2,FALSE),"")</f>
        <v/>
      </c>
      <c r="G22" s="9" t="str">
        <f>IFERROR(VLOOKUP($C22,[1]paramétres!$A$2:$E$28,COLUMN()-2,FALSE),"")</f>
        <v/>
      </c>
      <c r="H22" s="9" t="str">
        <f t="shared" si="3"/>
        <v/>
      </c>
      <c r="I22" s="10">
        <f t="shared" si="0"/>
        <v>0</v>
      </c>
      <c r="J22" s="11" t="str">
        <f t="shared" si="1"/>
        <v/>
      </c>
    </row>
    <row r="23" spans="1:10" s="59" customFormat="1">
      <c r="A23" s="54" t="s">
        <v>11</v>
      </c>
      <c r="B23" s="55">
        <f t="shared" si="2"/>
        <v>45677</v>
      </c>
      <c r="C23" s="26"/>
      <c r="D23" s="56" t="str">
        <f>IFERROR(VLOOKUP($C23,[1]paramétres!$A$2:$E$28,COLUMN()-2,FALSE),"")</f>
        <v/>
      </c>
      <c r="E23" s="56" t="str">
        <f>IFERROR(VLOOKUP($C23,[1]paramétres!$A$2:$E$28,COLUMN()-2,FALSE),"")</f>
        <v/>
      </c>
      <c r="F23" s="56" t="str">
        <f>IFERROR(VLOOKUP($C23,[1]paramétres!$A$2:$E$28,COLUMN()-2,FALSE),"")</f>
        <v/>
      </c>
      <c r="G23" s="56" t="str">
        <f>IFERROR(VLOOKUP($C23,[1]paramétres!$A$2:$E$28,COLUMN()-2,FALSE),"")</f>
        <v/>
      </c>
      <c r="H23" s="56" t="str">
        <f t="shared" si="3"/>
        <v/>
      </c>
      <c r="I23" s="57">
        <f t="shared" si="0"/>
        <v>0</v>
      </c>
      <c r="J23" s="58" t="str">
        <f t="shared" si="1"/>
        <v/>
      </c>
    </row>
    <row r="24" spans="1:10">
      <c r="A24" s="6" t="s">
        <v>12</v>
      </c>
      <c r="B24" s="7">
        <f t="shared" si="2"/>
        <v>45678</v>
      </c>
      <c r="C24" s="26"/>
      <c r="D24" s="9" t="str">
        <f>IFERROR(VLOOKUP($C24,[1]paramétres!$A$2:$E$28,COLUMN()-2,FALSE),"")</f>
        <v/>
      </c>
      <c r="E24" s="9" t="str">
        <f>IFERROR(VLOOKUP($C24,[1]paramétres!$A$2:$E$28,COLUMN()-2,FALSE),"")</f>
        <v/>
      </c>
      <c r="F24" s="9" t="str">
        <f>IFERROR(VLOOKUP($C24,[1]paramétres!$A$2:$E$28,COLUMN()-2,FALSE),"")</f>
        <v/>
      </c>
      <c r="G24" s="9" t="str">
        <f>IFERROR(VLOOKUP($C24,[1]paramétres!$A$2:$E$28,COLUMN()-2,FALSE),"")</f>
        <v/>
      </c>
      <c r="H24" s="9" t="str">
        <f t="shared" si="3"/>
        <v/>
      </c>
      <c r="I24" s="10">
        <f t="shared" si="0"/>
        <v>0</v>
      </c>
      <c r="J24" s="11" t="str">
        <f t="shared" si="1"/>
        <v/>
      </c>
    </row>
    <row r="25" spans="1:10">
      <c r="A25" s="6" t="s">
        <v>13</v>
      </c>
      <c r="B25" s="7">
        <f t="shared" si="2"/>
        <v>45679</v>
      </c>
      <c r="C25" s="26"/>
      <c r="D25" s="9" t="str">
        <f>IFERROR(VLOOKUP($C25,[1]paramétres!$A$2:$E$28,COLUMN()-2,FALSE),"")</f>
        <v/>
      </c>
      <c r="E25" s="9" t="str">
        <f>IFERROR(VLOOKUP($C25,[1]paramétres!$A$2:$E$28,COLUMN()-2,FALSE),"")</f>
        <v/>
      </c>
      <c r="F25" s="9" t="str">
        <f>IFERROR(VLOOKUP($C25,[1]paramétres!$A$2:$E$28,COLUMN()-2,FALSE),"")</f>
        <v/>
      </c>
      <c r="G25" s="9" t="str">
        <f>IFERROR(VLOOKUP($C25,[1]paramétres!$A$2:$E$28,COLUMN()-2,FALSE),"")</f>
        <v/>
      </c>
      <c r="H25" s="9" t="str">
        <f t="shared" si="3"/>
        <v/>
      </c>
      <c r="I25" s="10">
        <f t="shared" si="0"/>
        <v>0</v>
      </c>
      <c r="J25" s="11" t="str">
        <f t="shared" si="1"/>
        <v/>
      </c>
    </row>
    <row r="26" spans="1:10">
      <c r="A26" s="6" t="s">
        <v>14</v>
      </c>
      <c r="B26" s="7">
        <f t="shared" si="2"/>
        <v>45680</v>
      </c>
      <c r="C26" s="26"/>
      <c r="D26" s="9" t="str">
        <f>IFERROR(VLOOKUP($C26,[1]paramétres!$A$2:$E$28,COLUMN()-2,FALSE),"")</f>
        <v/>
      </c>
      <c r="E26" s="9" t="str">
        <f>IFERROR(VLOOKUP($C26,[1]paramétres!$A$2:$E$28,COLUMN()-2,FALSE),"")</f>
        <v/>
      </c>
      <c r="F26" s="9" t="str">
        <f>IFERROR(VLOOKUP($C26,[1]paramétres!$A$2:$E$28,COLUMN()-2,FALSE),"")</f>
        <v/>
      </c>
      <c r="G26" s="9" t="str">
        <f>IFERROR(VLOOKUP($C26,[1]paramétres!$A$2:$E$28,COLUMN()-2,FALSE),"")</f>
        <v/>
      </c>
      <c r="H26" s="9" t="str">
        <f t="shared" si="3"/>
        <v/>
      </c>
      <c r="I26" s="10">
        <f t="shared" si="0"/>
        <v>0</v>
      </c>
      <c r="J26" s="11" t="str">
        <f t="shared" si="1"/>
        <v/>
      </c>
    </row>
    <row r="27" spans="1:10">
      <c r="A27" s="6" t="s">
        <v>15</v>
      </c>
      <c r="B27" s="7">
        <f t="shared" si="2"/>
        <v>45681</v>
      </c>
      <c r="C27" s="26"/>
      <c r="D27" s="9" t="str">
        <f>IFERROR(VLOOKUP($C27,[1]paramétres!$A$2:$E$28,COLUMN()-2,FALSE),"")</f>
        <v/>
      </c>
      <c r="E27" s="9" t="str">
        <f>IFERROR(VLOOKUP($C27,[1]paramétres!$A$2:$E$28,COLUMN()-2,FALSE),"")</f>
        <v/>
      </c>
      <c r="F27" s="9" t="str">
        <f>IFERROR(VLOOKUP($C27,[1]paramétres!$A$2:$E$28,COLUMN()-2,FALSE),"")</f>
        <v/>
      </c>
      <c r="G27" s="9" t="str">
        <f>IFERROR(VLOOKUP($C27,[1]paramétres!$A$2:$E$28,COLUMN()-2,FALSE),"")</f>
        <v/>
      </c>
      <c r="H27" s="9" t="str">
        <f t="shared" si="3"/>
        <v/>
      </c>
      <c r="I27" s="10">
        <f t="shared" si="0"/>
        <v>0</v>
      </c>
      <c r="J27" s="11" t="str">
        <f t="shared" si="1"/>
        <v/>
      </c>
    </row>
    <row r="28" spans="1:10">
      <c r="A28" s="6" t="s">
        <v>16</v>
      </c>
      <c r="B28" s="7">
        <f t="shared" si="2"/>
        <v>45682</v>
      </c>
      <c r="C28" s="26"/>
      <c r="D28" s="9" t="str">
        <f>IFERROR(VLOOKUP($C28,[1]paramétres!$A$2:$E$28,COLUMN()-2,FALSE),"")</f>
        <v/>
      </c>
      <c r="E28" s="9" t="str">
        <f>IFERROR(VLOOKUP($C28,[1]paramétres!$A$2:$E$28,COLUMN()-2,FALSE),"")</f>
        <v/>
      </c>
      <c r="F28" s="9" t="str">
        <f>IFERROR(VLOOKUP($C28,[1]paramétres!$A$2:$E$28,COLUMN()-2,FALSE),"")</f>
        <v/>
      </c>
      <c r="G28" s="9" t="str">
        <f>IFERROR(VLOOKUP($C28,[1]paramétres!$A$2:$E$28,COLUMN()-2,FALSE),"")</f>
        <v/>
      </c>
      <c r="H28" s="9" t="str">
        <f t="shared" si="3"/>
        <v/>
      </c>
      <c r="I28" s="10">
        <f t="shared" si="0"/>
        <v>0</v>
      </c>
      <c r="J28" s="11" t="str">
        <f t="shared" si="1"/>
        <v/>
      </c>
    </row>
    <row r="29" spans="1:10">
      <c r="A29" s="6" t="s">
        <v>17</v>
      </c>
      <c r="B29" s="7">
        <f t="shared" si="2"/>
        <v>45683</v>
      </c>
      <c r="C29" s="26"/>
      <c r="D29" s="9" t="str">
        <f>IFERROR(VLOOKUP($C29,[1]paramétres!$A$2:$E$28,COLUMN()-2,FALSE),"")</f>
        <v/>
      </c>
      <c r="E29" s="9" t="str">
        <f>IFERROR(VLOOKUP($C29,[1]paramétres!$A$2:$E$28,COLUMN()-2,FALSE),"")</f>
        <v/>
      </c>
      <c r="F29" s="9" t="str">
        <f>IFERROR(VLOOKUP($C29,[1]paramétres!$A$2:$E$28,COLUMN()-2,FALSE),"")</f>
        <v/>
      </c>
      <c r="G29" s="9" t="str">
        <f>IFERROR(VLOOKUP($C29,[1]paramétres!$A$2:$E$28,COLUMN()-2,FALSE),"")</f>
        <v/>
      </c>
      <c r="H29" s="9" t="str">
        <f t="shared" si="3"/>
        <v/>
      </c>
      <c r="I29" s="10">
        <f t="shared" si="0"/>
        <v>0</v>
      </c>
      <c r="J29" s="11" t="str">
        <f t="shared" si="1"/>
        <v/>
      </c>
    </row>
    <row r="30" spans="1:10">
      <c r="A30" s="6" t="s">
        <v>11</v>
      </c>
      <c r="B30" s="7">
        <f t="shared" si="2"/>
        <v>45684</v>
      </c>
      <c r="C30" s="26"/>
      <c r="D30" s="9" t="str">
        <f>IFERROR(VLOOKUP($C30,[1]paramétres!$A$2:$E$28,COLUMN()-2,FALSE),"")</f>
        <v/>
      </c>
      <c r="E30" s="9" t="str">
        <f>IFERROR(VLOOKUP($C30,[1]paramétres!$A$2:$E$28,COLUMN()-2,FALSE),"")</f>
        <v/>
      </c>
      <c r="F30" s="9" t="str">
        <f>IFERROR(VLOOKUP($C30,[1]paramétres!$A$2:$E$28,COLUMN()-2,FALSE),"")</f>
        <v/>
      </c>
      <c r="G30" s="9" t="str">
        <f>IFERROR(VLOOKUP($C30,[1]paramétres!$A$2:$E$28,COLUMN()-2,FALSE),"")</f>
        <v/>
      </c>
      <c r="H30" s="9" t="str">
        <f t="shared" si="3"/>
        <v/>
      </c>
      <c r="I30" s="10">
        <f t="shared" si="0"/>
        <v>0</v>
      </c>
      <c r="J30" s="11" t="str">
        <f t="shared" si="1"/>
        <v/>
      </c>
    </row>
    <row r="31" spans="1:10">
      <c r="A31" s="6" t="s">
        <v>12</v>
      </c>
      <c r="B31" s="7">
        <f t="shared" si="2"/>
        <v>45685</v>
      </c>
      <c r="C31" s="26"/>
      <c r="D31" s="9" t="str">
        <f>IFERROR(VLOOKUP($C31,[1]paramétres!$A$2:$E$28,COLUMN()-2,FALSE),"")</f>
        <v/>
      </c>
      <c r="E31" s="9" t="str">
        <f>IFERROR(VLOOKUP($C31,[1]paramétres!$A$2:$E$28,COLUMN()-2,FALSE),"")</f>
        <v/>
      </c>
      <c r="F31" s="9" t="str">
        <f>IFERROR(VLOOKUP($C31,[1]paramétres!$A$2:$E$28,COLUMN()-2,FALSE),"")</f>
        <v/>
      </c>
      <c r="G31" s="9" t="str">
        <f>IFERROR(VLOOKUP($C31,[1]paramétres!$A$2:$E$28,COLUMN()-2,FALSE),"")</f>
        <v/>
      </c>
      <c r="H31" s="9" t="str">
        <f t="shared" si="3"/>
        <v/>
      </c>
      <c r="I31" s="10">
        <f t="shared" si="0"/>
        <v>0</v>
      </c>
      <c r="J31" s="11" t="str">
        <f t="shared" si="1"/>
        <v/>
      </c>
    </row>
    <row r="32" spans="1:10">
      <c r="A32" s="6" t="s">
        <v>13</v>
      </c>
      <c r="B32" s="7">
        <f t="shared" si="2"/>
        <v>45686</v>
      </c>
      <c r="C32" s="8"/>
      <c r="D32" s="9" t="str">
        <f>IFERROR(VLOOKUP($C32,[1]paramétres!$A$2:$E$28,COLUMN()-2,FALSE),"")</f>
        <v/>
      </c>
      <c r="E32" s="9" t="str">
        <f>IFERROR(VLOOKUP($C32,[1]paramétres!$A$2:$E$28,COLUMN()-2,FALSE),"")</f>
        <v/>
      </c>
      <c r="F32" s="9" t="str">
        <f>IFERROR(VLOOKUP($C32,[1]paramétres!$A$2:$E$28,COLUMN()-2,FALSE),"")</f>
        <v/>
      </c>
      <c r="G32" s="9" t="str">
        <f>IFERROR(VLOOKUP($C32,[1]paramétres!$A$2:$E$28,COLUMN()-2,FALSE),"")</f>
        <v/>
      </c>
      <c r="H32" s="9" t="str">
        <f t="shared" si="3"/>
        <v/>
      </c>
      <c r="I32" s="10">
        <f t="shared" si="0"/>
        <v>0</v>
      </c>
      <c r="J32" s="11" t="str">
        <f t="shared" si="1"/>
        <v/>
      </c>
    </row>
    <row r="33" spans="1:10">
      <c r="A33" s="6" t="s">
        <v>14</v>
      </c>
      <c r="B33" s="7">
        <f t="shared" si="2"/>
        <v>45687</v>
      </c>
      <c r="C33" s="8"/>
      <c r="D33" s="9" t="str">
        <f>IFERROR(VLOOKUP($C33,[1]paramétres!$A$2:$E$28,COLUMN()-2,FALSE),"")</f>
        <v/>
      </c>
      <c r="E33" s="9" t="str">
        <f>IFERROR(VLOOKUP($C33,[1]paramétres!$A$2:$E$28,COLUMN()-2,FALSE),"")</f>
        <v/>
      </c>
      <c r="F33" s="9" t="str">
        <f>IFERROR(VLOOKUP($C33,[1]paramétres!$A$2:$E$28,COLUMN()-2,FALSE),"")</f>
        <v/>
      </c>
      <c r="G33" s="9" t="str">
        <f>IFERROR(VLOOKUP($C33,[1]paramétres!$A$2:$E$28,COLUMN()-2,FALSE),"")</f>
        <v/>
      </c>
      <c r="H33" s="9" t="str">
        <f t="shared" si="3"/>
        <v/>
      </c>
      <c r="I33" s="10">
        <f t="shared" si="0"/>
        <v>0</v>
      </c>
      <c r="J33" s="11" t="str">
        <f t="shared" si="1"/>
        <v/>
      </c>
    </row>
    <row r="34" spans="1:10" ht="16.2" thickBot="1">
      <c r="A34" s="6" t="s">
        <v>15</v>
      </c>
      <c r="B34" s="12">
        <f t="shared" si="2"/>
        <v>45688</v>
      </c>
      <c r="C34" s="8"/>
      <c r="D34" s="13" t="str">
        <f>IFERROR(VLOOKUP($C34,[1]paramétres!$A$2:$E$28,COLUMN()-2,FALSE),"")</f>
        <v/>
      </c>
      <c r="E34" s="13" t="str">
        <f>IFERROR(VLOOKUP($C34,[1]paramétres!$A$2:$E$28,COLUMN()-2,FALSE),"")</f>
        <v/>
      </c>
      <c r="F34" s="13" t="str">
        <f>IFERROR(VLOOKUP($C34,[1]paramétres!$A$2:$E$28,COLUMN()-2,FALSE),"")</f>
        <v/>
      </c>
      <c r="G34" s="13" t="str">
        <f>IFERROR(VLOOKUP($C34,[1]paramétres!$A$2:$E$28,COLUMN()-2,FALSE),"")</f>
        <v/>
      </c>
      <c r="H34" s="13" t="str">
        <f t="shared" si="3"/>
        <v/>
      </c>
      <c r="I34" s="5">
        <f t="shared" si="0"/>
        <v>0</v>
      </c>
      <c r="J34" s="11" t="str">
        <f t="shared" si="1"/>
        <v/>
      </c>
    </row>
    <row r="35" spans="1:10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  <c r="I35" s="15"/>
      <c r="J35" s="16">
        <f>IF(H35&lt;&gt;"",VALUE(H35)*24,0)</f>
        <v>0</v>
      </c>
    </row>
    <row r="36" spans="1:10" s="64" customFormat="1" hidden="1">
      <c r="A36" s="60" t="s">
        <v>18</v>
      </c>
      <c r="B36" s="61"/>
      <c r="C36" s="61"/>
      <c r="D36" s="61"/>
      <c r="E36" s="61"/>
      <c r="F36" s="61"/>
      <c r="G36" s="61"/>
      <c r="H36" s="62">
        <f>SUMIF(A4:A34,"DIMANCHE",H4:H34)</f>
        <v>0</v>
      </c>
      <c r="I36" s="18"/>
      <c r="J36" s="63">
        <f>SUMIF(A4:A34,"DIMANCHE",H4:H34)*24</f>
        <v>0</v>
      </c>
    </row>
    <row r="37" spans="1:10" s="64" customFormat="1" hidden="1">
      <c r="A37" s="60" t="s">
        <v>19</v>
      </c>
      <c r="B37" s="61"/>
      <c r="C37" s="61"/>
      <c r="D37" s="61"/>
      <c r="E37" s="61"/>
      <c r="F37" s="61"/>
      <c r="G37" s="61"/>
      <c r="H37" s="65">
        <f>SUMIF(I4:I34,1,H4:H34)</f>
        <v>0</v>
      </c>
      <c r="I37" s="18"/>
      <c r="J37" s="63">
        <f>SUMIF(I4:I34,"&gt;" &amp;0,H4:H34)*24</f>
        <v>0</v>
      </c>
    </row>
    <row r="38" spans="1:10" s="64" customFormat="1" hidden="1">
      <c r="A38" s="66" t="s">
        <v>20</v>
      </c>
      <c r="B38" s="67"/>
      <c r="C38" s="67"/>
      <c r="D38" s="67"/>
      <c r="E38" s="67"/>
      <c r="F38" s="67"/>
      <c r="G38" s="68"/>
      <c r="H38" s="20"/>
      <c r="I38" s="18"/>
      <c r="J38" s="21">
        <v>108.5</v>
      </c>
    </row>
    <row r="39" spans="1:10" s="64" customFormat="1" hidden="1">
      <c r="A39" s="66" t="s">
        <v>21</v>
      </c>
      <c r="B39" s="67"/>
      <c r="C39" s="67"/>
      <c r="D39" s="67"/>
      <c r="E39" s="67"/>
      <c r="F39" s="67"/>
      <c r="G39" s="68"/>
      <c r="H39" s="20"/>
      <c r="I39" s="18"/>
      <c r="J39" s="21">
        <v>31</v>
      </c>
    </row>
    <row r="40" spans="1:10" s="64" customFormat="1" hidden="1">
      <c r="A40" s="39" t="s">
        <v>22</v>
      </c>
      <c r="B40" s="40"/>
      <c r="C40" s="40"/>
      <c r="D40" s="40"/>
      <c r="E40" s="40"/>
      <c r="F40" s="40"/>
      <c r="G40" s="41"/>
      <c r="H40" s="20"/>
      <c r="I40" s="18"/>
      <c r="J40" s="22">
        <v>282</v>
      </c>
    </row>
    <row r="41" spans="1:10" s="64" customFormat="1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  <c r="I41" s="69">
        <f>I40-I35+I38</f>
        <v>0</v>
      </c>
      <c r="J41" s="24">
        <v>282</v>
      </c>
    </row>
  </sheetData>
  <mergeCells count="15">
    <mergeCell ref="A40:G40"/>
    <mergeCell ref="A41:G41"/>
    <mergeCell ref="J2:J3"/>
    <mergeCell ref="A35:G35"/>
    <mergeCell ref="A36:G36"/>
    <mergeCell ref="A37:G37"/>
    <mergeCell ref="A38:G38"/>
    <mergeCell ref="A39:G39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D4" sqref="D4:G31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45689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16</v>
      </c>
      <c r="B4" s="7">
        <f>A2</f>
        <v>45689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17</v>
      </c>
      <c r="B5" s="7">
        <f t="shared" ref="B5:B34" si="0">B4+1</f>
        <v>45690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11</v>
      </c>
      <c r="B6" s="7">
        <f t="shared" si="0"/>
        <v>45691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12</v>
      </c>
      <c r="B7" s="7">
        <f t="shared" si="0"/>
        <v>45692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13</v>
      </c>
      <c r="B8" s="7">
        <f t="shared" si="0"/>
        <v>45693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14</v>
      </c>
      <c r="B9" s="7">
        <f t="shared" si="0"/>
        <v>45694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15</v>
      </c>
      <c r="B10" s="7">
        <f t="shared" si="0"/>
        <v>45695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16</v>
      </c>
      <c r="B11" s="7">
        <f t="shared" si="0"/>
        <v>45696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17</v>
      </c>
      <c r="B12" s="7">
        <f t="shared" si="0"/>
        <v>45697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11</v>
      </c>
      <c r="B13" s="7">
        <f t="shared" si="0"/>
        <v>45698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12</v>
      </c>
      <c r="B14" s="7">
        <f t="shared" si="0"/>
        <v>45699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13</v>
      </c>
      <c r="B15" s="7">
        <f t="shared" si="0"/>
        <v>45700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14</v>
      </c>
      <c r="B16" s="7">
        <f t="shared" si="0"/>
        <v>45701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15</v>
      </c>
      <c r="B17" s="7">
        <f t="shared" si="0"/>
        <v>45702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16</v>
      </c>
      <c r="B18" s="7">
        <f t="shared" si="0"/>
        <v>45703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17</v>
      </c>
      <c r="B19" s="7">
        <f t="shared" si="0"/>
        <v>45704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11</v>
      </c>
      <c r="B20" s="7">
        <f t="shared" si="0"/>
        <v>45705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12</v>
      </c>
      <c r="B21" s="7">
        <f t="shared" si="0"/>
        <v>45706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13</v>
      </c>
      <c r="B22" s="7">
        <f t="shared" si="0"/>
        <v>45707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14</v>
      </c>
      <c r="B23" s="7">
        <f t="shared" si="0"/>
        <v>45708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15</v>
      </c>
      <c r="B24" s="7">
        <f t="shared" si="0"/>
        <v>45709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16</v>
      </c>
      <c r="B25" s="7">
        <f t="shared" si="0"/>
        <v>45710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17</v>
      </c>
      <c r="B26" s="7">
        <f t="shared" si="0"/>
        <v>45711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11</v>
      </c>
      <c r="B27" s="7">
        <f t="shared" si="0"/>
        <v>45712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12</v>
      </c>
      <c r="B28" s="7">
        <f t="shared" si="0"/>
        <v>45713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13</v>
      </c>
      <c r="B29" s="7">
        <f t="shared" si="0"/>
        <v>45714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14</v>
      </c>
      <c r="B30" s="7">
        <f t="shared" si="0"/>
        <v>45715</v>
      </c>
      <c r="C30" s="26"/>
      <c r="D30" s="9"/>
      <c r="E30" s="9"/>
      <c r="F30" s="9"/>
      <c r="G30" s="9"/>
      <c r="H30" s="9">
        <f t="shared" si="1"/>
        <v>0</v>
      </c>
    </row>
    <row r="31" spans="1:8" ht="16.2" thickBot="1">
      <c r="A31" s="6" t="s">
        <v>15</v>
      </c>
      <c r="B31" s="7">
        <f t="shared" si="0"/>
        <v>45716</v>
      </c>
      <c r="C31" s="26"/>
      <c r="D31" s="9"/>
      <c r="E31" s="9"/>
      <c r="F31" s="9"/>
      <c r="G31" s="9"/>
      <c r="H31" s="9">
        <f t="shared" si="1"/>
        <v>0</v>
      </c>
    </row>
    <row r="32" spans="1:8" hidden="1">
      <c r="A32" s="6" t="s">
        <v>13</v>
      </c>
      <c r="B32" s="7">
        <f t="shared" si="0"/>
        <v>45717</v>
      </c>
      <c r="C32" s="8"/>
      <c r="D32" s="9" t="str">
        <f>IFERROR(VLOOKUP($C32,[1]paramétres!$A$2:$E$28,COLUMN()-2,FALSE),"")</f>
        <v/>
      </c>
      <c r="E32" s="9" t="str">
        <f>IFERROR(VLOOKUP($C32,[1]paramétres!$A$2:$E$28,COLUMN()-2,FALSE),"")</f>
        <v/>
      </c>
      <c r="F32" s="9" t="str">
        <f>IFERROR(VLOOKUP($C32,[1]paramétres!$A$2:$E$28,COLUMN()-2,FALSE),"")</f>
        <v/>
      </c>
      <c r="G32" s="9" t="str">
        <f>IFERROR(VLOOKUP($C32,[1]paramétres!$A$2:$E$28,COLUMN()-2,FALSE),"")</f>
        <v/>
      </c>
      <c r="H32" s="9" t="str">
        <f t="shared" si="1"/>
        <v/>
      </c>
    </row>
    <row r="33" spans="1:8" hidden="1">
      <c r="A33" s="6" t="s">
        <v>14</v>
      </c>
      <c r="B33" s="7">
        <f t="shared" si="0"/>
        <v>45718</v>
      </c>
      <c r="C33" s="8"/>
      <c r="D33" s="9" t="str">
        <f>IFERROR(VLOOKUP($C33,[1]paramétres!$A$2:$E$28,COLUMN()-2,FALSE),"")</f>
        <v/>
      </c>
      <c r="E33" s="9" t="str">
        <f>IFERROR(VLOOKUP($C33,[1]paramétres!$A$2:$E$28,COLUMN()-2,FALSE),"")</f>
        <v/>
      </c>
      <c r="F33" s="9" t="str">
        <f>IFERROR(VLOOKUP($C33,[1]paramétres!$A$2:$E$28,COLUMN()-2,FALSE),"")</f>
        <v/>
      </c>
      <c r="G33" s="9" t="str">
        <f>IFERROR(VLOOKUP($C33,[1]paramétres!$A$2:$E$28,COLUMN()-2,FALSE),"")</f>
        <v/>
      </c>
      <c r="H33" s="9" t="str">
        <f t="shared" si="1"/>
        <v/>
      </c>
    </row>
    <row r="34" spans="1:8" ht="16.2" hidden="1" thickBot="1">
      <c r="A34" s="6" t="s">
        <v>15</v>
      </c>
      <c r="B34" s="12">
        <f t="shared" si="0"/>
        <v>45719</v>
      </c>
      <c r="C34" s="8"/>
      <c r="D34" s="13" t="str">
        <f>IFERROR(VLOOKUP($C34,[1]paramétres!$A$2:$E$28,COLUMN()-2,FALSE),"")</f>
        <v/>
      </c>
      <c r="E34" s="13" t="str">
        <f>IFERROR(VLOOKUP($C34,[1]paramétres!$A$2:$E$28,COLUMN()-2,FALSE),"")</f>
        <v/>
      </c>
      <c r="F34" s="13" t="str">
        <f>IFERROR(VLOOKUP($C34,[1]paramétres!$A$2:$E$28,COLUMN()-2,FALSE),"")</f>
        <v/>
      </c>
      <c r="G34" s="13" t="str">
        <f>IFERROR(VLOOKUP($C34,[1]paramétres!$A$2:$E$28,COLUMN()-2,FALSE),"")</f>
        <v/>
      </c>
      <c r="H34" s="13" t="str">
        <f t="shared" si="1"/>
        <v/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41"/>
  <sheetViews>
    <sheetView topLeftCell="A21" workbookViewId="0">
      <selection activeCell="D34" sqref="D4:G34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45717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16</v>
      </c>
      <c r="B4" s="7">
        <f>A2</f>
        <v>45717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17</v>
      </c>
      <c r="B5" s="7">
        <f t="shared" ref="B5:B34" si="0">B4+1</f>
        <v>45718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11</v>
      </c>
      <c r="B6" s="7">
        <f t="shared" si="0"/>
        <v>45719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12</v>
      </c>
      <c r="B7" s="7">
        <f t="shared" si="0"/>
        <v>45720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13</v>
      </c>
      <c r="B8" s="7">
        <f t="shared" si="0"/>
        <v>45721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14</v>
      </c>
      <c r="B9" s="7">
        <f t="shared" si="0"/>
        <v>45722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15</v>
      </c>
      <c r="B10" s="7">
        <f t="shared" si="0"/>
        <v>45723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16</v>
      </c>
      <c r="B11" s="7">
        <f t="shared" si="0"/>
        <v>45724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17</v>
      </c>
      <c r="B12" s="7">
        <f t="shared" si="0"/>
        <v>45725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11</v>
      </c>
      <c r="B13" s="55">
        <f t="shared" si="0"/>
        <v>45726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12</v>
      </c>
      <c r="B14" s="55">
        <f t="shared" si="0"/>
        <v>45727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13</v>
      </c>
      <c r="B15" s="55">
        <f t="shared" si="0"/>
        <v>45728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14</v>
      </c>
      <c r="B16" s="55">
        <f t="shared" si="0"/>
        <v>45729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15</v>
      </c>
      <c r="B17" s="55">
        <f t="shared" si="0"/>
        <v>45730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16</v>
      </c>
      <c r="B18" s="7">
        <f t="shared" si="0"/>
        <v>45731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17</v>
      </c>
      <c r="B19" s="7">
        <f t="shared" si="0"/>
        <v>45732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11</v>
      </c>
      <c r="B20" s="7">
        <f t="shared" si="0"/>
        <v>45733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12</v>
      </c>
      <c r="B21" s="7">
        <f t="shared" si="0"/>
        <v>45734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13</v>
      </c>
      <c r="B22" s="7">
        <f t="shared" si="0"/>
        <v>45735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14</v>
      </c>
      <c r="B23" s="7">
        <f t="shared" si="0"/>
        <v>45736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15</v>
      </c>
      <c r="B24" s="7">
        <f t="shared" si="0"/>
        <v>45737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16</v>
      </c>
      <c r="B25" s="7">
        <f t="shared" si="0"/>
        <v>45738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17</v>
      </c>
      <c r="B26" s="7">
        <f t="shared" si="0"/>
        <v>45739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11</v>
      </c>
      <c r="B27" s="7">
        <f t="shared" si="0"/>
        <v>45740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12</v>
      </c>
      <c r="B28" s="7">
        <f t="shared" si="0"/>
        <v>45741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13</v>
      </c>
      <c r="B29" s="7">
        <f t="shared" si="0"/>
        <v>45742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14</v>
      </c>
      <c r="B30" s="7">
        <f t="shared" si="0"/>
        <v>45743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15</v>
      </c>
      <c r="B31" s="7">
        <f t="shared" si="0"/>
        <v>45744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16</v>
      </c>
      <c r="B32" s="7">
        <f t="shared" si="0"/>
        <v>45745</v>
      </c>
      <c r="C32" s="8"/>
      <c r="D32" s="9"/>
      <c r="E32" s="9"/>
      <c r="F32" s="9"/>
      <c r="G32" s="9"/>
      <c r="H32" s="9">
        <f t="shared" si="1"/>
        <v>0</v>
      </c>
    </row>
    <row r="33" spans="1:8">
      <c r="A33" s="6" t="s">
        <v>17</v>
      </c>
      <c r="B33" s="7">
        <f t="shared" si="0"/>
        <v>45746</v>
      </c>
      <c r="C33" s="8"/>
      <c r="D33" s="9"/>
      <c r="E33" s="9"/>
      <c r="F33" s="9"/>
      <c r="G33" s="9"/>
      <c r="H33" s="9">
        <f t="shared" si="1"/>
        <v>0</v>
      </c>
    </row>
    <row r="34" spans="1:8" ht="16.2" thickBot="1">
      <c r="A34" s="6" t="s">
        <v>11</v>
      </c>
      <c r="B34" s="12">
        <f t="shared" si="0"/>
        <v>45747</v>
      </c>
      <c r="C34" s="8"/>
      <c r="D34" s="13"/>
      <c r="E34" s="13"/>
      <c r="F34" s="13"/>
      <c r="G34" s="13"/>
      <c r="H34" s="13">
        <f t="shared" si="1"/>
        <v>0</v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1"/>
  <sheetViews>
    <sheetView topLeftCell="A20" workbookViewId="0">
      <selection activeCell="D33" sqref="D4:G33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45748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12</v>
      </c>
      <c r="B4" s="7">
        <f>A2</f>
        <v>45748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13</v>
      </c>
      <c r="B5" s="7">
        <f t="shared" ref="B5:B34" si="0">B4+1</f>
        <v>45749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14</v>
      </c>
      <c r="B6" s="7">
        <f t="shared" si="0"/>
        <v>45750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15</v>
      </c>
      <c r="B7" s="7">
        <f t="shared" si="0"/>
        <v>45751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16</v>
      </c>
      <c r="B8" s="7">
        <f t="shared" si="0"/>
        <v>45752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17</v>
      </c>
      <c r="B9" s="7">
        <f t="shared" si="0"/>
        <v>45753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11</v>
      </c>
      <c r="B10" s="7">
        <f t="shared" si="0"/>
        <v>45754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12</v>
      </c>
      <c r="B11" s="7">
        <f t="shared" si="0"/>
        <v>45755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13</v>
      </c>
      <c r="B12" s="7">
        <f t="shared" si="0"/>
        <v>45756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14</v>
      </c>
      <c r="B13" s="7">
        <f t="shared" si="0"/>
        <v>45757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15</v>
      </c>
      <c r="B14" s="7">
        <f t="shared" si="0"/>
        <v>45758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16</v>
      </c>
      <c r="B15" s="7">
        <f t="shared" si="0"/>
        <v>45759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17</v>
      </c>
      <c r="B16" s="7">
        <f t="shared" si="0"/>
        <v>45760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11</v>
      </c>
      <c r="B17" s="7">
        <f t="shared" si="0"/>
        <v>45761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12</v>
      </c>
      <c r="B18" s="7">
        <f t="shared" si="0"/>
        <v>45762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13</v>
      </c>
      <c r="B19" s="7">
        <f t="shared" si="0"/>
        <v>45763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14</v>
      </c>
      <c r="B20" s="7">
        <f t="shared" si="0"/>
        <v>45764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15</v>
      </c>
      <c r="B21" s="7">
        <f t="shared" si="0"/>
        <v>45765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16</v>
      </c>
      <c r="B22" s="7">
        <f t="shared" si="0"/>
        <v>45766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17</v>
      </c>
      <c r="B23" s="7">
        <f t="shared" si="0"/>
        <v>45767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11</v>
      </c>
      <c r="B24" s="7">
        <f t="shared" si="0"/>
        <v>45768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12</v>
      </c>
      <c r="B25" s="7">
        <f t="shared" si="0"/>
        <v>45769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13</v>
      </c>
      <c r="B26" s="7">
        <f t="shared" si="0"/>
        <v>45770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14</v>
      </c>
      <c r="B27" s="7">
        <f t="shared" si="0"/>
        <v>45771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15</v>
      </c>
      <c r="B28" s="7">
        <f t="shared" si="0"/>
        <v>45772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16</v>
      </c>
      <c r="B29" s="7">
        <f t="shared" si="0"/>
        <v>45773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17</v>
      </c>
      <c r="B30" s="7">
        <f t="shared" si="0"/>
        <v>45774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11</v>
      </c>
      <c r="B31" s="7">
        <f t="shared" si="0"/>
        <v>45775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12</v>
      </c>
      <c r="B32" s="7">
        <f t="shared" si="0"/>
        <v>45776</v>
      </c>
      <c r="C32" s="8"/>
      <c r="D32" s="9"/>
      <c r="E32" s="9"/>
      <c r="F32" s="9"/>
      <c r="G32" s="9"/>
      <c r="H32" s="9">
        <f t="shared" si="1"/>
        <v>0</v>
      </c>
    </row>
    <row r="33" spans="1:8" ht="16.2" thickBot="1">
      <c r="A33" s="6" t="s">
        <v>13</v>
      </c>
      <c r="B33" s="7">
        <f t="shared" si="0"/>
        <v>45777</v>
      </c>
      <c r="C33" s="8"/>
      <c r="D33" s="9"/>
      <c r="E33" s="9"/>
      <c r="F33" s="9"/>
      <c r="G33" s="9"/>
      <c r="H33" s="9">
        <f t="shared" si="1"/>
        <v>0</v>
      </c>
    </row>
    <row r="34" spans="1:8" ht="16.2" hidden="1" thickBot="1">
      <c r="A34" s="6" t="s">
        <v>15</v>
      </c>
      <c r="B34" s="12">
        <f t="shared" si="0"/>
        <v>45778</v>
      </c>
      <c r="C34" s="8"/>
      <c r="D34" s="13" t="str">
        <f>IFERROR(VLOOKUP($C34,[1]paramétres!$A$2:$E$28,COLUMN()-2,FALSE),"")</f>
        <v/>
      </c>
      <c r="E34" s="13" t="str">
        <f>IFERROR(VLOOKUP($C34,[1]paramétres!$A$2:$E$28,COLUMN()-2,FALSE),"")</f>
        <v/>
      </c>
      <c r="F34" s="13" t="str">
        <f>IFERROR(VLOOKUP($C34,[1]paramétres!$A$2:$E$28,COLUMN()-2,FALSE),"")</f>
        <v/>
      </c>
      <c r="G34" s="13" t="str">
        <f>IFERROR(VLOOKUP($C34,[1]paramétres!$A$2:$E$28,COLUMN()-2,FALSE),"")</f>
        <v/>
      </c>
      <c r="H34" s="13" t="str">
        <f t="shared" si="1"/>
        <v/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H41"/>
  <sheetViews>
    <sheetView topLeftCell="A21" workbookViewId="0">
      <selection activeCell="D34" sqref="D4:G34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45778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14</v>
      </c>
      <c r="B4" s="7">
        <f>A2</f>
        <v>45778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15</v>
      </c>
      <c r="B5" s="7">
        <f t="shared" ref="B5:B34" si="0">B4+1</f>
        <v>45779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16</v>
      </c>
      <c r="B6" s="7">
        <f t="shared" si="0"/>
        <v>45780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17</v>
      </c>
      <c r="B7" s="7">
        <f t="shared" si="0"/>
        <v>45781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11</v>
      </c>
      <c r="B8" s="7">
        <f t="shared" si="0"/>
        <v>45782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12</v>
      </c>
      <c r="B9" s="7">
        <f t="shared" si="0"/>
        <v>45783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13</v>
      </c>
      <c r="B10" s="7">
        <f t="shared" si="0"/>
        <v>45784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14</v>
      </c>
      <c r="B11" s="7">
        <f t="shared" si="0"/>
        <v>45785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15</v>
      </c>
      <c r="B12" s="7">
        <f t="shared" si="0"/>
        <v>45786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16</v>
      </c>
      <c r="B13" s="7">
        <f t="shared" si="0"/>
        <v>45787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17</v>
      </c>
      <c r="B14" s="7">
        <f t="shared" si="0"/>
        <v>45788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11</v>
      </c>
      <c r="B15" s="7">
        <f t="shared" si="0"/>
        <v>45789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12</v>
      </c>
      <c r="B16" s="7">
        <f t="shared" si="0"/>
        <v>45790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13</v>
      </c>
      <c r="B17" s="7">
        <f t="shared" si="0"/>
        <v>45791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14</v>
      </c>
      <c r="B18" s="7">
        <f t="shared" si="0"/>
        <v>45792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15</v>
      </c>
      <c r="B19" s="7">
        <f t="shared" si="0"/>
        <v>45793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16</v>
      </c>
      <c r="B20" s="7">
        <f t="shared" si="0"/>
        <v>45794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17</v>
      </c>
      <c r="B21" s="7">
        <f t="shared" si="0"/>
        <v>45795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11</v>
      </c>
      <c r="B22" s="7">
        <f t="shared" si="0"/>
        <v>45796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12</v>
      </c>
      <c r="B23" s="7">
        <f t="shared" si="0"/>
        <v>45797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13</v>
      </c>
      <c r="B24" s="7">
        <f t="shared" si="0"/>
        <v>45798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14</v>
      </c>
      <c r="B25" s="7">
        <f t="shared" si="0"/>
        <v>45799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15</v>
      </c>
      <c r="B26" s="7">
        <f t="shared" si="0"/>
        <v>45800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16</v>
      </c>
      <c r="B27" s="7">
        <f t="shared" si="0"/>
        <v>45801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17</v>
      </c>
      <c r="B28" s="7">
        <f t="shared" si="0"/>
        <v>45802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11</v>
      </c>
      <c r="B29" s="7">
        <f t="shared" si="0"/>
        <v>45803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12</v>
      </c>
      <c r="B30" s="7">
        <f t="shared" si="0"/>
        <v>45804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13</v>
      </c>
      <c r="B31" s="7">
        <f t="shared" si="0"/>
        <v>45805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14</v>
      </c>
      <c r="B32" s="7">
        <f t="shared" si="0"/>
        <v>45806</v>
      </c>
      <c r="C32" s="8"/>
      <c r="D32" s="9"/>
      <c r="E32" s="9"/>
      <c r="F32" s="9"/>
      <c r="G32" s="9"/>
      <c r="H32" s="9">
        <f t="shared" si="1"/>
        <v>0</v>
      </c>
    </row>
    <row r="33" spans="1:8">
      <c r="A33" s="6" t="s">
        <v>15</v>
      </c>
      <c r="B33" s="7">
        <f t="shared" si="0"/>
        <v>45807</v>
      </c>
      <c r="C33" s="8"/>
      <c r="D33" s="9"/>
      <c r="E33" s="9"/>
      <c r="F33" s="9"/>
      <c r="G33" s="9"/>
      <c r="H33" s="9">
        <f t="shared" si="1"/>
        <v>0</v>
      </c>
    </row>
    <row r="34" spans="1:8" ht="16.2" thickBot="1">
      <c r="A34" s="6" t="s">
        <v>16</v>
      </c>
      <c r="B34" s="12">
        <f t="shared" si="0"/>
        <v>45808</v>
      </c>
      <c r="C34" s="8"/>
      <c r="D34" s="13"/>
      <c r="E34" s="13"/>
      <c r="F34" s="13"/>
      <c r="G34" s="13"/>
      <c r="H34" s="13">
        <f t="shared" si="1"/>
        <v>0</v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D4" sqref="D4:G33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45809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17</v>
      </c>
      <c r="B4" s="7">
        <f>A2</f>
        <v>45809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11</v>
      </c>
      <c r="B5" s="7">
        <f t="shared" ref="B5:B34" si="0">B4+1</f>
        <v>45810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12</v>
      </c>
      <c r="B6" s="7">
        <f t="shared" si="0"/>
        <v>45811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13</v>
      </c>
      <c r="B7" s="7">
        <f t="shared" si="0"/>
        <v>45812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14</v>
      </c>
      <c r="B8" s="7">
        <f t="shared" si="0"/>
        <v>45813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15</v>
      </c>
      <c r="B9" s="7">
        <f t="shared" si="0"/>
        <v>45814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16</v>
      </c>
      <c r="B10" s="7">
        <f t="shared" si="0"/>
        <v>45815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17</v>
      </c>
      <c r="B11" s="7">
        <f t="shared" si="0"/>
        <v>45816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11</v>
      </c>
      <c r="B12" s="7">
        <f t="shared" si="0"/>
        <v>45817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12</v>
      </c>
      <c r="B13" s="7">
        <f t="shared" si="0"/>
        <v>45818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13</v>
      </c>
      <c r="B14" s="7">
        <f t="shared" si="0"/>
        <v>45819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14</v>
      </c>
      <c r="B15" s="7">
        <f t="shared" si="0"/>
        <v>45820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15</v>
      </c>
      <c r="B16" s="7">
        <f t="shared" si="0"/>
        <v>45821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16</v>
      </c>
      <c r="B17" s="7">
        <f t="shared" si="0"/>
        <v>45822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17</v>
      </c>
      <c r="B18" s="7">
        <f t="shared" si="0"/>
        <v>45823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11</v>
      </c>
      <c r="B19" s="7">
        <f t="shared" si="0"/>
        <v>45824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12</v>
      </c>
      <c r="B20" s="7">
        <f t="shared" si="0"/>
        <v>45825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13</v>
      </c>
      <c r="B21" s="7">
        <f t="shared" si="0"/>
        <v>45826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14</v>
      </c>
      <c r="B22" s="7">
        <f t="shared" si="0"/>
        <v>45827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15</v>
      </c>
      <c r="B23" s="7">
        <f t="shared" si="0"/>
        <v>45828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16</v>
      </c>
      <c r="B24" s="7">
        <f t="shared" si="0"/>
        <v>45829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17</v>
      </c>
      <c r="B25" s="7">
        <f t="shared" si="0"/>
        <v>45830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11</v>
      </c>
      <c r="B26" s="7">
        <f t="shared" si="0"/>
        <v>45831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12</v>
      </c>
      <c r="B27" s="7">
        <f t="shared" si="0"/>
        <v>45832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13</v>
      </c>
      <c r="B28" s="7">
        <f t="shared" si="0"/>
        <v>45833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14</v>
      </c>
      <c r="B29" s="7">
        <f t="shared" si="0"/>
        <v>45834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15</v>
      </c>
      <c r="B30" s="7">
        <f t="shared" si="0"/>
        <v>45835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16</v>
      </c>
      <c r="B31" s="7">
        <f t="shared" si="0"/>
        <v>45836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17</v>
      </c>
      <c r="B32" s="7">
        <f t="shared" si="0"/>
        <v>45837</v>
      </c>
      <c r="C32" s="8"/>
      <c r="D32" s="9"/>
      <c r="E32" s="9"/>
      <c r="F32" s="9"/>
      <c r="G32" s="9"/>
      <c r="H32" s="9">
        <f t="shared" si="1"/>
        <v>0</v>
      </c>
    </row>
    <row r="33" spans="1:8" ht="16.2" thickBot="1">
      <c r="A33" s="6" t="s">
        <v>11</v>
      </c>
      <c r="B33" s="7">
        <f t="shared" si="0"/>
        <v>45838</v>
      </c>
      <c r="C33" s="8"/>
      <c r="D33" s="9"/>
      <c r="E33" s="9"/>
      <c r="F33" s="9"/>
      <c r="G33" s="9"/>
      <c r="H33" s="9">
        <f t="shared" si="1"/>
        <v>0</v>
      </c>
    </row>
    <row r="34" spans="1:8" ht="16.2" hidden="1" thickBot="1">
      <c r="A34" s="6" t="s">
        <v>15</v>
      </c>
      <c r="B34" s="12">
        <f t="shared" si="0"/>
        <v>45839</v>
      </c>
      <c r="C34" s="8"/>
      <c r="D34" s="13" t="str">
        <f>IFERROR(VLOOKUP($C34,[1]paramétres!$A$2:$E$28,COLUMN()-2,FALSE),"")</f>
        <v/>
      </c>
      <c r="E34" s="13" t="str">
        <f>IFERROR(VLOOKUP($C34,[1]paramétres!$A$2:$E$28,COLUMN()-2,FALSE),"")</f>
        <v/>
      </c>
      <c r="F34" s="13" t="str">
        <f>IFERROR(VLOOKUP($C34,[1]paramétres!$A$2:$E$28,COLUMN()-2,FALSE),"")</f>
        <v/>
      </c>
      <c r="G34" s="13" t="str">
        <f>IFERROR(VLOOKUP($C34,[1]paramétres!$A$2:$E$28,COLUMN()-2,FALSE),"")</f>
        <v/>
      </c>
      <c r="H34" s="13" t="str">
        <f t="shared" si="1"/>
        <v/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A41" sqref="A41:XFD41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45839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12</v>
      </c>
      <c r="B4" s="7">
        <f>A2</f>
        <v>45839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13</v>
      </c>
      <c r="B5" s="7">
        <f t="shared" ref="B5:B34" si="0">B4+1</f>
        <v>45840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14</v>
      </c>
      <c r="B6" s="7">
        <f t="shared" si="0"/>
        <v>45841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15</v>
      </c>
      <c r="B7" s="7">
        <f t="shared" si="0"/>
        <v>45842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16</v>
      </c>
      <c r="B8" s="7">
        <f t="shared" si="0"/>
        <v>45843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17</v>
      </c>
      <c r="B9" s="7">
        <f t="shared" si="0"/>
        <v>45844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11</v>
      </c>
      <c r="B10" s="7">
        <f t="shared" si="0"/>
        <v>45845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12</v>
      </c>
      <c r="B11" s="7">
        <f t="shared" si="0"/>
        <v>45846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13</v>
      </c>
      <c r="B12" s="7">
        <f t="shared" si="0"/>
        <v>45847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14</v>
      </c>
      <c r="B13" s="7">
        <f t="shared" si="0"/>
        <v>45848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15</v>
      </c>
      <c r="B14" s="7">
        <f t="shared" si="0"/>
        <v>45849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16</v>
      </c>
      <c r="B15" s="7">
        <f t="shared" si="0"/>
        <v>45850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17</v>
      </c>
      <c r="B16" s="7">
        <f t="shared" si="0"/>
        <v>45851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11</v>
      </c>
      <c r="B17" s="7">
        <f t="shared" si="0"/>
        <v>45852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12</v>
      </c>
      <c r="B18" s="7">
        <f t="shared" si="0"/>
        <v>45853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13</v>
      </c>
      <c r="B19" s="7">
        <f t="shared" si="0"/>
        <v>45854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14</v>
      </c>
      <c r="B20" s="7">
        <f t="shared" si="0"/>
        <v>45855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15</v>
      </c>
      <c r="B21" s="7">
        <f t="shared" si="0"/>
        <v>45856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16</v>
      </c>
      <c r="B22" s="7">
        <f t="shared" si="0"/>
        <v>45857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17</v>
      </c>
      <c r="B23" s="7">
        <f t="shared" si="0"/>
        <v>45858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11</v>
      </c>
      <c r="B24" s="7">
        <f t="shared" si="0"/>
        <v>45859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12</v>
      </c>
      <c r="B25" s="7">
        <f t="shared" si="0"/>
        <v>45860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13</v>
      </c>
      <c r="B26" s="7">
        <f t="shared" si="0"/>
        <v>45861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14</v>
      </c>
      <c r="B27" s="7">
        <f t="shared" si="0"/>
        <v>45862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15</v>
      </c>
      <c r="B28" s="7">
        <f t="shared" si="0"/>
        <v>45863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16</v>
      </c>
      <c r="B29" s="7">
        <f t="shared" si="0"/>
        <v>45864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17</v>
      </c>
      <c r="B30" s="7">
        <f t="shared" si="0"/>
        <v>45865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11</v>
      </c>
      <c r="B31" s="7">
        <f t="shared" si="0"/>
        <v>45866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12</v>
      </c>
      <c r="B32" s="7">
        <f t="shared" si="0"/>
        <v>45867</v>
      </c>
      <c r="C32" s="8"/>
      <c r="D32" s="9"/>
      <c r="E32" s="9"/>
      <c r="F32" s="9"/>
      <c r="G32" s="9"/>
      <c r="H32" s="9">
        <f t="shared" si="1"/>
        <v>0</v>
      </c>
    </row>
    <row r="33" spans="1:8">
      <c r="A33" s="6" t="s">
        <v>13</v>
      </c>
      <c r="B33" s="7">
        <f t="shared" si="0"/>
        <v>45868</v>
      </c>
      <c r="C33" s="8"/>
      <c r="D33" s="9"/>
      <c r="E33" s="9"/>
      <c r="F33" s="9"/>
      <c r="G33" s="9"/>
      <c r="H33" s="9">
        <f t="shared" si="1"/>
        <v>0</v>
      </c>
    </row>
    <row r="34" spans="1:8" ht="16.2" thickBot="1">
      <c r="A34" s="6" t="s">
        <v>14</v>
      </c>
      <c r="B34" s="12">
        <f t="shared" si="0"/>
        <v>45869</v>
      </c>
      <c r="C34" s="8"/>
      <c r="D34" s="13"/>
      <c r="E34" s="13"/>
      <c r="F34" s="13"/>
      <c r="G34" s="13"/>
      <c r="H34" s="13">
        <f t="shared" si="1"/>
        <v>0</v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H41"/>
  <sheetViews>
    <sheetView topLeftCell="A8" workbookViewId="0">
      <selection activeCell="A41" sqref="A41:XFD41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45870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15</v>
      </c>
      <c r="B4" s="7">
        <f>A2</f>
        <v>45870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16</v>
      </c>
      <c r="B5" s="7">
        <f t="shared" ref="B5:B34" si="0">B4+1</f>
        <v>45871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17</v>
      </c>
      <c r="B6" s="7">
        <f t="shared" si="0"/>
        <v>45872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11</v>
      </c>
      <c r="B7" s="7">
        <f t="shared" si="0"/>
        <v>45873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12</v>
      </c>
      <c r="B8" s="7">
        <f t="shared" si="0"/>
        <v>45874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13</v>
      </c>
      <c r="B9" s="7">
        <f t="shared" si="0"/>
        <v>45875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14</v>
      </c>
      <c r="B10" s="7">
        <f t="shared" si="0"/>
        <v>45876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15</v>
      </c>
      <c r="B11" s="7">
        <f t="shared" si="0"/>
        <v>45877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16</v>
      </c>
      <c r="B12" s="7">
        <f t="shared" si="0"/>
        <v>45878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17</v>
      </c>
      <c r="B13" s="7">
        <f t="shared" si="0"/>
        <v>45879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11</v>
      </c>
      <c r="B14" s="7">
        <f t="shared" si="0"/>
        <v>45880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12</v>
      </c>
      <c r="B15" s="7">
        <f t="shared" si="0"/>
        <v>45881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13</v>
      </c>
      <c r="B16" s="7">
        <f t="shared" si="0"/>
        <v>45882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14</v>
      </c>
      <c r="B17" s="7">
        <f t="shared" si="0"/>
        <v>45883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15</v>
      </c>
      <c r="B18" s="7">
        <f t="shared" si="0"/>
        <v>45884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16</v>
      </c>
      <c r="B19" s="7">
        <f t="shared" si="0"/>
        <v>45885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17</v>
      </c>
      <c r="B20" s="7">
        <f t="shared" si="0"/>
        <v>45886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11</v>
      </c>
      <c r="B21" s="7">
        <f t="shared" si="0"/>
        <v>45887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12</v>
      </c>
      <c r="B22" s="7">
        <f t="shared" si="0"/>
        <v>45888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13</v>
      </c>
      <c r="B23" s="7">
        <f t="shared" si="0"/>
        <v>45889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14</v>
      </c>
      <c r="B24" s="7">
        <f t="shared" si="0"/>
        <v>45890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15</v>
      </c>
      <c r="B25" s="7">
        <f t="shared" si="0"/>
        <v>45891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16</v>
      </c>
      <c r="B26" s="7">
        <f t="shared" si="0"/>
        <v>45892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17</v>
      </c>
      <c r="B27" s="7">
        <f t="shared" si="0"/>
        <v>45893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11</v>
      </c>
      <c r="B28" s="7">
        <f t="shared" si="0"/>
        <v>45894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12</v>
      </c>
      <c r="B29" s="7">
        <f t="shared" si="0"/>
        <v>45895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13</v>
      </c>
      <c r="B30" s="7">
        <f t="shared" si="0"/>
        <v>45896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14</v>
      </c>
      <c r="B31" s="7">
        <f t="shared" si="0"/>
        <v>45897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15</v>
      </c>
      <c r="B32" s="7">
        <f t="shared" si="0"/>
        <v>45898</v>
      </c>
      <c r="C32" s="8"/>
      <c r="D32" s="9"/>
      <c r="E32" s="9"/>
      <c r="F32" s="9"/>
      <c r="G32" s="9"/>
      <c r="H32" s="9">
        <f t="shared" si="1"/>
        <v>0</v>
      </c>
    </row>
    <row r="33" spans="1:8">
      <c r="A33" s="6" t="s">
        <v>16</v>
      </c>
      <c r="B33" s="7">
        <f t="shared" si="0"/>
        <v>45899</v>
      </c>
      <c r="C33" s="8"/>
      <c r="D33" s="9"/>
      <c r="E33" s="9"/>
      <c r="F33" s="9"/>
      <c r="G33" s="9"/>
      <c r="H33" s="9">
        <f t="shared" si="1"/>
        <v>0</v>
      </c>
    </row>
    <row r="34" spans="1:8" ht="16.2" thickBot="1">
      <c r="A34" s="6" t="s">
        <v>17</v>
      </c>
      <c r="B34" s="12">
        <f t="shared" si="0"/>
        <v>45900</v>
      </c>
      <c r="C34" s="8"/>
      <c r="D34" s="13"/>
      <c r="E34" s="13"/>
      <c r="F34" s="13"/>
      <c r="G34" s="13"/>
      <c r="H34" s="13">
        <f t="shared" si="1"/>
        <v>0</v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A41" sqref="A41:XFD41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45901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11</v>
      </c>
      <c r="B4" s="7">
        <f>A2</f>
        <v>45901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12</v>
      </c>
      <c r="B5" s="7">
        <f t="shared" ref="B5:B34" si="0">B4+1</f>
        <v>45902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13</v>
      </c>
      <c r="B6" s="7">
        <f t="shared" si="0"/>
        <v>45903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14</v>
      </c>
      <c r="B7" s="7">
        <f t="shared" si="0"/>
        <v>45904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15</v>
      </c>
      <c r="B8" s="7">
        <f t="shared" si="0"/>
        <v>45905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16</v>
      </c>
      <c r="B9" s="7">
        <f t="shared" si="0"/>
        <v>45906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17</v>
      </c>
      <c r="B10" s="7">
        <f t="shared" si="0"/>
        <v>45907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11</v>
      </c>
      <c r="B11" s="7">
        <f t="shared" si="0"/>
        <v>45908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12</v>
      </c>
      <c r="B12" s="7">
        <f t="shared" si="0"/>
        <v>45909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13</v>
      </c>
      <c r="B13" s="7">
        <f t="shared" si="0"/>
        <v>45910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14</v>
      </c>
      <c r="B14" s="7">
        <f t="shared" si="0"/>
        <v>45911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15</v>
      </c>
      <c r="B15" s="7">
        <f t="shared" si="0"/>
        <v>45912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16</v>
      </c>
      <c r="B16" s="7">
        <f t="shared" si="0"/>
        <v>45913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17</v>
      </c>
      <c r="B17" s="7">
        <f t="shared" si="0"/>
        <v>45914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11</v>
      </c>
      <c r="B18" s="7">
        <f t="shared" si="0"/>
        <v>45915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12</v>
      </c>
      <c r="B19" s="7">
        <f t="shared" si="0"/>
        <v>45916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13</v>
      </c>
      <c r="B20" s="7">
        <f t="shared" si="0"/>
        <v>45917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14</v>
      </c>
      <c r="B21" s="7">
        <f t="shared" si="0"/>
        <v>45918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15</v>
      </c>
      <c r="B22" s="7">
        <f t="shared" si="0"/>
        <v>45919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16</v>
      </c>
      <c r="B23" s="7">
        <f t="shared" si="0"/>
        <v>45920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17</v>
      </c>
      <c r="B24" s="7">
        <f t="shared" si="0"/>
        <v>45921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11</v>
      </c>
      <c r="B25" s="7">
        <f t="shared" si="0"/>
        <v>45922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12</v>
      </c>
      <c r="B26" s="7">
        <f t="shared" si="0"/>
        <v>45923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13</v>
      </c>
      <c r="B27" s="7">
        <f t="shared" si="0"/>
        <v>45924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14</v>
      </c>
      <c r="B28" s="7">
        <f t="shared" si="0"/>
        <v>45925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15</v>
      </c>
      <c r="B29" s="7">
        <f t="shared" si="0"/>
        <v>45926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16</v>
      </c>
      <c r="B30" s="7">
        <f t="shared" si="0"/>
        <v>45927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17</v>
      </c>
      <c r="B31" s="7">
        <f t="shared" si="0"/>
        <v>45928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11</v>
      </c>
      <c r="B32" s="7">
        <f t="shared" si="0"/>
        <v>45929</v>
      </c>
      <c r="C32" s="8"/>
      <c r="D32" s="9"/>
      <c r="E32" s="9"/>
      <c r="F32" s="9"/>
      <c r="G32" s="9"/>
      <c r="H32" s="9">
        <f t="shared" si="1"/>
        <v>0</v>
      </c>
    </row>
    <row r="33" spans="1:8" ht="16.2" thickBot="1">
      <c r="A33" s="6" t="s">
        <v>12</v>
      </c>
      <c r="B33" s="7">
        <f t="shared" si="0"/>
        <v>45930</v>
      </c>
      <c r="C33" s="8"/>
      <c r="D33" s="9"/>
      <c r="E33" s="9"/>
      <c r="F33" s="9"/>
      <c r="G33" s="9"/>
      <c r="H33" s="9">
        <f t="shared" si="1"/>
        <v>0</v>
      </c>
    </row>
    <row r="34" spans="1:8" ht="16.2" hidden="1" thickBot="1">
      <c r="A34" s="6" t="s">
        <v>15</v>
      </c>
      <c r="B34" s="12">
        <f t="shared" si="0"/>
        <v>45931</v>
      </c>
      <c r="C34" s="8"/>
      <c r="D34" s="13" t="str">
        <f>IFERROR(VLOOKUP($C34,[1]paramétres!$A$2:$E$28,COLUMN()-2,FALSE),"")</f>
        <v/>
      </c>
      <c r="E34" s="13" t="str">
        <f>IFERROR(VLOOKUP($C34,[1]paramétres!$A$2:$E$28,COLUMN()-2,FALSE),"")</f>
        <v/>
      </c>
      <c r="F34" s="13" t="str">
        <f>IFERROR(VLOOKUP($C34,[1]paramétres!$A$2:$E$28,COLUMN()-2,FALSE),"")</f>
        <v/>
      </c>
      <c r="G34" s="13" t="str">
        <f>IFERROR(VLOOKUP($C34,[1]paramétres!$A$2:$E$28,COLUMN()-2,FALSE),"")</f>
        <v/>
      </c>
      <c r="H34" s="13" t="str">
        <f t="shared" si="1"/>
        <v/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A41" sqref="A41:XFD41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45931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13</v>
      </c>
      <c r="B4" s="7">
        <f>A2</f>
        <v>45931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14</v>
      </c>
      <c r="B5" s="7">
        <f t="shared" ref="B5:B34" si="0">B4+1</f>
        <v>45932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15</v>
      </c>
      <c r="B6" s="7">
        <f t="shared" si="0"/>
        <v>45933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16</v>
      </c>
      <c r="B7" s="7">
        <f t="shared" si="0"/>
        <v>45934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17</v>
      </c>
      <c r="B8" s="7">
        <f t="shared" si="0"/>
        <v>45935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11</v>
      </c>
      <c r="B9" s="7">
        <f t="shared" si="0"/>
        <v>45936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12</v>
      </c>
      <c r="B10" s="7">
        <f t="shared" si="0"/>
        <v>45937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13</v>
      </c>
      <c r="B11" s="7">
        <f t="shared" si="0"/>
        <v>45938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14</v>
      </c>
      <c r="B12" s="7">
        <f t="shared" si="0"/>
        <v>45939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15</v>
      </c>
      <c r="B13" s="7">
        <f t="shared" si="0"/>
        <v>45940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16</v>
      </c>
      <c r="B14" s="7">
        <f t="shared" si="0"/>
        <v>45941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17</v>
      </c>
      <c r="B15" s="7">
        <f t="shared" si="0"/>
        <v>45942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11</v>
      </c>
      <c r="B16" s="7">
        <f t="shared" si="0"/>
        <v>45943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12</v>
      </c>
      <c r="B17" s="7">
        <f t="shared" si="0"/>
        <v>45944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13</v>
      </c>
      <c r="B18" s="7">
        <f t="shared" si="0"/>
        <v>45945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14</v>
      </c>
      <c r="B19" s="7">
        <f t="shared" si="0"/>
        <v>45946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15</v>
      </c>
      <c r="B20" s="7">
        <f t="shared" si="0"/>
        <v>45947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16</v>
      </c>
      <c r="B21" s="7">
        <f t="shared" si="0"/>
        <v>45948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17</v>
      </c>
      <c r="B22" s="7">
        <f t="shared" si="0"/>
        <v>45949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11</v>
      </c>
      <c r="B23" s="7">
        <f t="shared" si="0"/>
        <v>45950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12</v>
      </c>
      <c r="B24" s="7">
        <f t="shared" si="0"/>
        <v>45951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13</v>
      </c>
      <c r="B25" s="7">
        <f t="shared" si="0"/>
        <v>45952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14</v>
      </c>
      <c r="B26" s="7">
        <f t="shared" si="0"/>
        <v>45953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15</v>
      </c>
      <c r="B27" s="7">
        <f t="shared" si="0"/>
        <v>45954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16</v>
      </c>
      <c r="B28" s="7">
        <f t="shared" si="0"/>
        <v>45955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17</v>
      </c>
      <c r="B29" s="7">
        <f t="shared" si="0"/>
        <v>45956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11</v>
      </c>
      <c r="B30" s="7">
        <f t="shared" si="0"/>
        <v>45957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12</v>
      </c>
      <c r="B31" s="7">
        <f t="shared" si="0"/>
        <v>45958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13</v>
      </c>
      <c r="B32" s="7">
        <f t="shared" si="0"/>
        <v>45959</v>
      </c>
      <c r="C32" s="8"/>
      <c r="D32" s="9"/>
      <c r="E32" s="9"/>
      <c r="F32" s="9"/>
      <c r="G32" s="9"/>
      <c r="H32" s="9">
        <f t="shared" si="1"/>
        <v>0</v>
      </c>
    </row>
    <row r="33" spans="1:8">
      <c r="A33" s="6" t="s">
        <v>14</v>
      </c>
      <c r="B33" s="7">
        <f t="shared" si="0"/>
        <v>45960</v>
      </c>
      <c r="C33" s="8"/>
      <c r="D33" s="9"/>
      <c r="E33" s="9"/>
      <c r="F33" s="9"/>
      <c r="G33" s="9"/>
      <c r="H33" s="9">
        <f t="shared" si="1"/>
        <v>0</v>
      </c>
    </row>
    <row r="34" spans="1:8" ht="16.2" thickBot="1">
      <c r="A34" s="6" t="s">
        <v>15</v>
      </c>
      <c r="B34" s="12">
        <f t="shared" si="0"/>
        <v>45961</v>
      </c>
      <c r="C34" s="8"/>
      <c r="D34" s="13"/>
      <c r="E34" s="13"/>
      <c r="F34" s="13"/>
      <c r="G34" s="13"/>
      <c r="H34" s="13">
        <f t="shared" si="1"/>
        <v>0</v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A41" sqref="A41:XFD41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45962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16</v>
      </c>
      <c r="B4" s="7">
        <f>A2</f>
        <v>45962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17</v>
      </c>
      <c r="B5" s="7">
        <f t="shared" ref="B5:B34" si="0">B4+1</f>
        <v>45963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11</v>
      </c>
      <c r="B6" s="7">
        <f t="shared" si="0"/>
        <v>45964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12</v>
      </c>
      <c r="B7" s="7">
        <f t="shared" si="0"/>
        <v>45965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13</v>
      </c>
      <c r="B8" s="7">
        <f t="shared" si="0"/>
        <v>45966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14</v>
      </c>
      <c r="B9" s="7">
        <f t="shared" si="0"/>
        <v>45967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15</v>
      </c>
      <c r="B10" s="7">
        <f t="shared" si="0"/>
        <v>45968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16</v>
      </c>
      <c r="B11" s="7">
        <f t="shared" si="0"/>
        <v>45969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17</v>
      </c>
      <c r="B12" s="7">
        <f t="shared" si="0"/>
        <v>45970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11</v>
      </c>
      <c r="B13" s="7">
        <f t="shared" si="0"/>
        <v>45971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12</v>
      </c>
      <c r="B14" s="7">
        <f t="shared" si="0"/>
        <v>45972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13</v>
      </c>
      <c r="B15" s="7">
        <f t="shared" si="0"/>
        <v>45973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14</v>
      </c>
      <c r="B16" s="7">
        <f t="shared" si="0"/>
        <v>45974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15</v>
      </c>
      <c r="B17" s="7">
        <f t="shared" si="0"/>
        <v>45975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16</v>
      </c>
      <c r="B18" s="7">
        <f t="shared" si="0"/>
        <v>45976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17</v>
      </c>
      <c r="B19" s="7">
        <f t="shared" si="0"/>
        <v>45977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11</v>
      </c>
      <c r="B20" s="7">
        <f t="shared" si="0"/>
        <v>45978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12</v>
      </c>
      <c r="B21" s="7">
        <f t="shared" si="0"/>
        <v>45979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13</v>
      </c>
      <c r="B22" s="7">
        <f t="shared" si="0"/>
        <v>45980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14</v>
      </c>
      <c r="B23" s="7">
        <f t="shared" si="0"/>
        <v>45981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15</v>
      </c>
      <c r="B24" s="7">
        <f t="shared" si="0"/>
        <v>45982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16</v>
      </c>
      <c r="B25" s="7">
        <f t="shared" si="0"/>
        <v>45983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17</v>
      </c>
      <c r="B26" s="7">
        <f t="shared" si="0"/>
        <v>45984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11</v>
      </c>
      <c r="B27" s="7">
        <f t="shared" si="0"/>
        <v>45985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12</v>
      </c>
      <c r="B28" s="7">
        <f t="shared" si="0"/>
        <v>45986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13</v>
      </c>
      <c r="B29" s="7">
        <f t="shared" si="0"/>
        <v>45987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14</v>
      </c>
      <c r="B30" s="7">
        <f t="shared" si="0"/>
        <v>45988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15</v>
      </c>
      <c r="B31" s="7">
        <f t="shared" si="0"/>
        <v>45989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16</v>
      </c>
      <c r="B32" s="7">
        <f t="shared" si="0"/>
        <v>45990</v>
      </c>
      <c r="C32" s="8"/>
      <c r="D32" s="9"/>
      <c r="E32" s="9"/>
      <c r="F32" s="9"/>
      <c r="G32" s="9"/>
      <c r="H32" s="9">
        <f t="shared" si="1"/>
        <v>0</v>
      </c>
    </row>
    <row r="33" spans="1:8" ht="16.2" thickBot="1">
      <c r="A33" s="6" t="s">
        <v>17</v>
      </c>
      <c r="B33" s="7">
        <f t="shared" si="0"/>
        <v>45991</v>
      </c>
      <c r="C33" s="8"/>
      <c r="D33" s="9"/>
      <c r="E33" s="9"/>
      <c r="F33" s="9"/>
      <c r="G33" s="9"/>
      <c r="H33" s="9">
        <f t="shared" si="1"/>
        <v>0</v>
      </c>
    </row>
    <row r="34" spans="1:8" ht="16.2" hidden="1" thickBot="1">
      <c r="A34" s="6" t="s">
        <v>15</v>
      </c>
      <c r="B34" s="12">
        <f t="shared" si="0"/>
        <v>45992</v>
      </c>
      <c r="C34" s="8"/>
      <c r="D34" s="13" t="str">
        <f>IFERROR(VLOOKUP($C34,[1]paramétres!$A$2:$E$28,COLUMN()-2,FALSE),"")</f>
        <v/>
      </c>
      <c r="E34" s="13" t="str">
        <f>IFERROR(VLOOKUP($C34,[1]paramétres!$A$2:$E$28,COLUMN()-2,FALSE),"")</f>
        <v/>
      </c>
      <c r="F34" s="13" t="str">
        <f>IFERROR(VLOOKUP($C34,[1]paramétres!$A$2:$E$28,COLUMN()-2,FALSE),"")</f>
        <v/>
      </c>
      <c r="G34" s="13" t="str">
        <f>IFERROR(VLOOKUP($C34,[1]paramétres!$A$2:$E$28,COLUMN()-2,FALSE),"")</f>
        <v/>
      </c>
      <c r="H34" s="13" t="str">
        <f t="shared" si="1"/>
        <v/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A41" sqref="A41:XFD41"/>
    </sheetView>
  </sheetViews>
  <sheetFormatPr baseColWidth="10" defaultRowHeight="15.6"/>
  <sheetData>
    <row r="1" spans="1:8">
      <c r="A1" s="27" t="s">
        <v>0</v>
      </c>
      <c r="B1" s="28"/>
      <c r="C1" s="29" t="s">
        <v>24</v>
      </c>
      <c r="D1" s="30"/>
      <c r="E1" s="30"/>
      <c r="F1" s="30"/>
      <c r="G1" s="30"/>
      <c r="H1" s="31"/>
    </row>
    <row r="2" spans="1:8">
      <c r="A2" s="32">
        <v>45992</v>
      </c>
      <c r="B2" s="33"/>
      <c r="C2" s="34" t="s">
        <v>2</v>
      </c>
      <c r="D2" s="36" t="s">
        <v>3</v>
      </c>
      <c r="E2" s="36"/>
      <c r="F2" s="36" t="s">
        <v>4</v>
      </c>
      <c r="G2" s="36"/>
      <c r="H2" s="37" t="s">
        <v>5</v>
      </c>
    </row>
    <row r="3" spans="1:8">
      <c r="A3" s="33"/>
      <c r="B3" s="33"/>
      <c r="C3" s="35"/>
      <c r="D3" s="4" t="s">
        <v>8</v>
      </c>
      <c r="E3" s="4" t="s">
        <v>9</v>
      </c>
      <c r="F3" s="4" t="s">
        <v>8</v>
      </c>
      <c r="G3" s="4" t="s">
        <v>9</v>
      </c>
      <c r="H3" s="38"/>
    </row>
    <row r="4" spans="1:8">
      <c r="A4" s="6" t="s">
        <v>11</v>
      </c>
      <c r="B4" s="7">
        <f>A2</f>
        <v>45992</v>
      </c>
      <c r="C4" s="8"/>
      <c r="D4" s="9"/>
      <c r="E4" s="9"/>
      <c r="F4" s="9"/>
      <c r="G4" s="9"/>
      <c r="H4" s="9">
        <f>IFERROR((E4-D4)+(G4-F4),"")</f>
        <v>0</v>
      </c>
    </row>
    <row r="5" spans="1:8">
      <c r="A5" s="6" t="s">
        <v>12</v>
      </c>
      <c r="B5" s="7">
        <f t="shared" ref="B5:B34" si="0">B4+1</f>
        <v>45993</v>
      </c>
      <c r="C5" s="8"/>
      <c r="D5" s="9"/>
      <c r="E5" s="9"/>
      <c r="F5" s="9"/>
      <c r="G5" s="9"/>
      <c r="H5" s="9">
        <f t="shared" ref="H5:H34" si="1">IFERROR((E5-D5)+(G5-F5),"")</f>
        <v>0</v>
      </c>
    </row>
    <row r="6" spans="1:8">
      <c r="A6" s="6" t="s">
        <v>13</v>
      </c>
      <c r="B6" s="7">
        <f t="shared" si="0"/>
        <v>45994</v>
      </c>
      <c r="C6" s="8"/>
      <c r="D6" s="9"/>
      <c r="E6" s="9"/>
      <c r="F6" s="9"/>
      <c r="G6" s="9"/>
      <c r="H6" s="9">
        <f t="shared" si="1"/>
        <v>0</v>
      </c>
    </row>
    <row r="7" spans="1:8">
      <c r="A7" s="6" t="s">
        <v>14</v>
      </c>
      <c r="B7" s="7">
        <f t="shared" si="0"/>
        <v>45995</v>
      </c>
      <c r="C7" s="8"/>
      <c r="D7" s="9"/>
      <c r="E7" s="9"/>
      <c r="F7" s="9"/>
      <c r="G7" s="9"/>
      <c r="H7" s="9">
        <f t="shared" si="1"/>
        <v>0</v>
      </c>
    </row>
    <row r="8" spans="1:8">
      <c r="A8" s="6" t="s">
        <v>15</v>
      </c>
      <c r="B8" s="7">
        <f t="shared" si="0"/>
        <v>45996</v>
      </c>
      <c r="C8" s="8"/>
      <c r="D8" s="9"/>
      <c r="E8" s="9"/>
      <c r="F8" s="9"/>
      <c r="G8" s="9"/>
      <c r="H8" s="9">
        <f t="shared" si="1"/>
        <v>0</v>
      </c>
    </row>
    <row r="9" spans="1:8">
      <c r="A9" s="6" t="s">
        <v>16</v>
      </c>
      <c r="B9" s="7">
        <f t="shared" si="0"/>
        <v>45997</v>
      </c>
      <c r="C9" s="8"/>
      <c r="D9" s="9"/>
      <c r="E9" s="9"/>
      <c r="F9" s="9"/>
      <c r="G9" s="9"/>
      <c r="H9" s="9">
        <f t="shared" si="1"/>
        <v>0</v>
      </c>
    </row>
    <row r="10" spans="1:8">
      <c r="A10" s="6" t="s">
        <v>17</v>
      </c>
      <c r="B10" s="7">
        <f t="shared" si="0"/>
        <v>45998</v>
      </c>
      <c r="C10" s="8"/>
      <c r="D10" s="9"/>
      <c r="E10" s="9"/>
      <c r="F10" s="9"/>
      <c r="G10" s="9"/>
      <c r="H10" s="9">
        <f t="shared" si="1"/>
        <v>0</v>
      </c>
    </row>
    <row r="11" spans="1:8">
      <c r="A11" s="6" t="s">
        <v>11</v>
      </c>
      <c r="B11" s="7">
        <f t="shared" si="0"/>
        <v>45999</v>
      </c>
      <c r="C11" s="8"/>
      <c r="D11" s="9"/>
      <c r="E11" s="9"/>
      <c r="F11" s="9"/>
      <c r="G11" s="9"/>
      <c r="H11" s="9">
        <f t="shared" si="1"/>
        <v>0</v>
      </c>
    </row>
    <row r="12" spans="1:8">
      <c r="A12" s="6" t="s">
        <v>12</v>
      </c>
      <c r="B12" s="7">
        <f t="shared" si="0"/>
        <v>46000</v>
      </c>
      <c r="C12" s="8"/>
      <c r="D12" s="9"/>
      <c r="E12" s="9"/>
      <c r="F12" s="9"/>
      <c r="G12" s="9"/>
      <c r="H12" s="9">
        <f t="shared" si="1"/>
        <v>0</v>
      </c>
    </row>
    <row r="13" spans="1:8">
      <c r="A13" s="6" t="s">
        <v>13</v>
      </c>
      <c r="B13" s="7">
        <f t="shared" si="0"/>
        <v>46001</v>
      </c>
      <c r="C13" s="8"/>
      <c r="D13" s="9"/>
      <c r="E13" s="9"/>
      <c r="F13" s="9"/>
      <c r="G13" s="9"/>
      <c r="H13" s="9">
        <f t="shared" si="1"/>
        <v>0</v>
      </c>
    </row>
    <row r="14" spans="1:8">
      <c r="A14" s="6" t="s">
        <v>14</v>
      </c>
      <c r="B14" s="7">
        <f t="shared" si="0"/>
        <v>46002</v>
      </c>
      <c r="C14" s="8"/>
      <c r="D14" s="9"/>
      <c r="E14" s="9"/>
      <c r="F14" s="9"/>
      <c r="G14" s="9"/>
      <c r="H14" s="9">
        <f t="shared" si="1"/>
        <v>0</v>
      </c>
    </row>
    <row r="15" spans="1:8">
      <c r="A15" s="6" t="s">
        <v>15</v>
      </c>
      <c r="B15" s="7">
        <f t="shared" si="0"/>
        <v>46003</v>
      </c>
      <c r="C15" s="8"/>
      <c r="D15" s="9"/>
      <c r="E15" s="9"/>
      <c r="F15" s="9"/>
      <c r="G15" s="9"/>
      <c r="H15" s="9">
        <f t="shared" si="1"/>
        <v>0</v>
      </c>
    </row>
    <row r="16" spans="1:8">
      <c r="A16" s="6" t="s">
        <v>16</v>
      </c>
      <c r="B16" s="7">
        <f t="shared" si="0"/>
        <v>46004</v>
      </c>
      <c r="C16" s="8"/>
      <c r="D16" s="9"/>
      <c r="E16" s="9"/>
      <c r="F16" s="9"/>
      <c r="G16" s="9"/>
      <c r="H16" s="9">
        <f t="shared" si="1"/>
        <v>0</v>
      </c>
    </row>
    <row r="17" spans="1:8">
      <c r="A17" s="6" t="s">
        <v>17</v>
      </c>
      <c r="B17" s="7">
        <f t="shared" si="0"/>
        <v>46005</v>
      </c>
      <c r="C17" s="8"/>
      <c r="D17" s="9"/>
      <c r="E17" s="9"/>
      <c r="F17" s="9"/>
      <c r="G17" s="9"/>
      <c r="H17" s="9">
        <f t="shared" si="1"/>
        <v>0</v>
      </c>
    </row>
    <row r="18" spans="1:8">
      <c r="A18" s="6" t="s">
        <v>11</v>
      </c>
      <c r="B18" s="7">
        <f t="shared" si="0"/>
        <v>46006</v>
      </c>
      <c r="C18" s="8"/>
      <c r="D18" s="9"/>
      <c r="E18" s="9"/>
      <c r="F18" s="9"/>
      <c r="G18" s="9"/>
      <c r="H18" s="9">
        <f t="shared" si="1"/>
        <v>0</v>
      </c>
    </row>
    <row r="19" spans="1:8">
      <c r="A19" s="6" t="s">
        <v>12</v>
      </c>
      <c r="B19" s="7">
        <f t="shared" si="0"/>
        <v>46007</v>
      </c>
      <c r="C19" s="8"/>
      <c r="D19" s="9"/>
      <c r="E19" s="9"/>
      <c r="F19" s="9"/>
      <c r="G19" s="9"/>
      <c r="H19" s="9">
        <f t="shared" si="1"/>
        <v>0</v>
      </c>
    </row>
    <row r="20" spans="1:8">
      <c r="A20" s="6" t="s">
        <v>13</v>
      </c>
      <c r="B20" s="7">
        <f t="shared" si="0"/>
        <v>46008</v>
      </c>
      <c r="C20" s="8"/>
      <c r="D20" s="9"/>
      <c r="E20" s="9"/>
      <c r="F20" s="9"/>
      <c r="G20" s="9"/>
      <c r="H20" s="9">
        <f t="shared" si="1"/>
        <v>0</v>
      </c>
    </row>
    <row r="21" spans="1:8">
      <c r="A21" s="6" t="s">
        <v>14</v>
      </c>
      <c r="B21" s="7">
        <f t="shared" si="0"/>
        <v>46009</v>
      </c>
      <c r="C21" s="8"/>
      <c r="D21" s="9"/>
      <c r="E21" s="9"/>
      <c r="F21" s="9"/>
      <c r="G21" s="9"/>
      <c r="H21" s="9">
        <f t="shared" si="1"/>
        <v>0</v>
      </c>
    </row>
    <row r="22" spans="1:8">
      <c r="A22" s="6" t="s">
        <v>15</v>
      </c>
      <c r="B22" s="7">
        <f t="shared" si="0"/>
        <v>46010</v>
      </c>
      <c r="C22" s="8"/>
      <c r="D22" s="9"/>
      <c r="E22" s="9"/>
      <c r="F22" s="9"/>
      <c r="G22" s="9"/>
      <c r="H22" s="9">
        <f t="shared" si="1"/>
        <v>0</v>
      </c>
    </row>
    <row r="23" spans="1:8">
      <c r="A23" s="6" t="s">
        <v>16</v>
      </c>
      <c r="B23" s="7">
        <f t="shared" si="0"/>
        <v>46011</v>
      </c>
      <c r="C23" s="26"/>
      <c r="D23" s="9"/>
      <c r="E23" s="9"/>
      <c r="F23" s="9"/>
      <c r="G23" s="9"/>
      <c r="H23" s="9">
        <f t="shared" si="1"/>
        <v>0</v>
      </c>
    </row>
    <row r="24" spans="1:8">
      <c r="A24" s="6" t="s">
        <v>17</v>
      </c>
      <c r="B24" s="7">
        <f t="shared" si="0"/>
        <v>46012</v>
      </c>
      <c r="C24" s="26"/>
      <c r="D24" s="9"/>
      <c r="E24" s="9"/>
      <c r="F24" s="9"/>
      <c r="G24" s="9"/>
      <c r="H24" s="9">
        <f t="shared" si="1"/>
        <v>0</v>
      </c>
    </row>
    <row r="25" spans="1:8">
      <c r="A25" s="6" t="s">
        <v>11</v>
      </c>
      <c r="B25" s="7">
        <f t="shared" si="0"/>
        <v>46013</v>
      </c>
      <c r="C25" s="26"/>
      <c r="D25" s="9"/>
      <c r="E25" s="9"/>
      <c r="F25" s="9"/>
      <c r="G25" s="9"/>
      <c r="H25" s="9">
        <f t="shared" si="1"/>
        <v>0</v>
      </c>
    </row>
    <row r="26" spans="1:8">
      <c r="A26" s="6" t="s">
        <v>12</v>
      </c>
      <c r="B26" s="7">
        <f t="shared" si="0"/>
        <v>46014</v>
      </c>
      <c r="C26" s="26"/>
      <c r="D26" s="9"/>
      <c r="E26" s="9"/>
      <c r="F26" s="9"/>
      <c r="G26" s="9"/>
      <c r="H26" s="9">
        <f t="shared" si="1"/>
        <v>0</v>
      </c>
    </row>
    <row r="27" spans="1:8">
      <c r="A27" s="6" t="s">
        <v>13</v>
      </c>
      <c r="B27" s="7">
        <f t="shared" si="0"/>
        <v>46015</v>
      </c>
      <c r="C27" s="26"/>
      <c r="D27" s="9"/>
      <c r="E27" s="9"/>
      <c r="F27" s="9"/>
      <c r="G27" s="9"/>
      <c r="H27" s="9">
        <f t="shared" si="1"/>
        <v>0</v>
      </c>
    </row>
    <row r="28" spans="1:8">
      <c r="A28" s="6" t="s">
        <v>14</v>
      </c>
      <c r="B28" s="7">
        <f t="shared" si="0"/>
        <v>46016</v>
      </c>
      <c r="C28" s="26"/>
      <c r="D28" s="9"/>
      <c r="E28" s="9"/>
      <c r="F28" s="9"/>
      <c r="G28" s="9"/>
      <c r="H28" s="9">
        <f t="shared" si="1"/>
        <v>0</v>
      </c>
    </row>
    <row r="29" spans="1:8">
      <c r="A29" s="6" t="s">
        <v>15</v>
      </c>
      <c r="B29" s="7">
        <f t="shared" si="0"/>
        <v>46017</v>
      </c>
      <c r="C29" s="26"/>
      <c r="D29" s="9"/>
      <c r="E29" s="9"/>
      <c r="F29" s="9"/>
      <c r="G29" s="9"/>
      <c r="H29" s="9">
        <f t="shared" si="1"/>
        <v>0</v>
      </c>
    </row>
    <row r="30" spans="1:8">
      <c r="A30" s="6" t="s">
        <v>16</v>
      </c>
      <c r="B30" s="7">
        <f t="shared" si="0"/>
        <v>46018</v>
      </c>
      <c r="C30" s="26"/>
      <c r="D30" s="9"/>
      <c r="E30" s="9"/>
      <c r="F30" s="9"/>
      <c r="G30" s="9"/>
      <c r="H30" s="9">
        <f t="shared" si="1"/>
        <v>0</v>
      </c>
    </row>
    <row r="31" spans="1:8">
      <c r="A31" s="6" t="s">
        <v>17</v>
      </c>
      <c r="B31" s="7">
        <f t="shared" si="0"/>
        <v>46019</v>
      </c>
      <c r="C31" s="26"/>
      <c r="D31" s="9"/>
      <c r="E31" s="9"/>
      <c r="F31" s="9"/>
      <c r="G31" s="9"/>
      <c r="H31" s="9">
        <f t="shared" si="1"/>
        <v>0</v>
      </c>
    </row>
    <row r="32" spans="1:8">
      <c r="A32" s="6" t="s">
        <v>11</v>
      </c>
      <c r="B32" s="7">
        <f t="shared" si="0"/>
        <v>46020</v>
      </c>
      <c r="C32" s="8"/>
      <c r="D32" s="9"/>
      <c r="E32" s="9"/>
      <c r="F32" s="9"/>
      <c r="G32" s="9"/>
      <c r="H32" s="9">
        <f t="shared" si="1"/>
        <v>0</v>
      </c>
    </row>
    <row r="33" spans="1:8">
      <c r="A33" s="6" t="s">
        <v>12</v>
      </c>
      <c r="B33" s="7">
        <f t="shared" si="0"/>
        <v>46021</v>
      </c>
      <c r="C33" s="8"/>
      <c r="D33" s="9"/>
      <c r="E33" s="9"/>
      <c r="F33" s="9"/>
      <c r="G33" s="9"/>
      <c r="H33" s="9">
        <f t="shared" si="1"/>
        <v>0</v>
      </c>
    </row>
    <row r="34" spans="1:8" ht="16.2" thickBot="1">
      <c r="A34" s="6" t="s">
        <v>13</v>
      </c>
      <c r="B34" s="12">
        <f t="shared" si="0"/>
        <v>46022</v>
      </c>
      <c r="C34" s="8"/>
      <c r="D34" s="13"/>
      <c r="E34" s="13"/>
      <c r="F34" s="13"/>
      <c r="G34" s="13"/>
      <c r="H34" s="13">
        <f t="shared" si="1"/>
        <v>0</v>
      </c>
    </row>
    <row r="35" spans="1:8">
      <c r="A35" s="47" t="s">
        <v>5</v>
      </c>
      <c r="B35" s="48"/>
      <c r="C35" s="48"/>
      <c r="D35" s="48"/>
      <c r="E35" s="48"/>
      <c r="F35" s="48"/>
      <c r="G35" s="48"/>
      <c r="H35" s="14">
        <f>SUM(H4:H34)</f>
        <v>0</v>
      </c>
    </row>
    <row r="36" spans="1:8" hidden="1">
      <c r="A36" s="49" t="s">
        <v>18</v>
      </c>
      <c r="B36" s="50"/>
      <c r="C36" s="50"/>
      <c r="D36" s="50"/>
      <c r="E36" s="50"/>
      <c r="F36" s="50"/>
      <c r="G36" s="50"/>
      <c r="H36" s="17">
        <f>SUMIF(A4:A34,"DIMANCHE",H4:H34)</f>
        <v>0</v>
      </c>
    </row>
    <row r="37" spans="1:8" hidden="1">
      <c r="A37" s="49" t="s">
        <v>19</v>
      </c>
      <c r="B37" s="50"/>
      <c r="C37" s="50"/>
      <c r="D37" s="50"/>
      <c r="E37" s="50"/>
      <c r="F37" s="50"/>
      <c r="G37" s="50"/>
      <c r="H37" s="19">
        <f>SUMIF(I4:I34,1,H4:H34)</f>
        <v>0</v>
      </c>
    </row>
    <row r="38" spans="1:8" hidden="1">
      <c r="A38" s="51" t="s">
        <v>20</v>
      </c>
      <c r="B38" s="52"/>
      <c r="C38" s="52"/>
      <c r="D38" s="52"/>
      <c r="E38" s="52"/>
      <c r="F38" s="52"/>
      <c r="G38" s="53"/>
      <c r="H38" s="20"/>
    </row>
    <row r="39" spans="1:8" hidden="1">
      <c r="A39" s="51" t="s">
        <v>21</v>
      </c>
      <c r="B39" s="52"/>
      <c r="C39" s="52"/>
      <c r="D39" s="52"/>
      <c r="E39" s="52"/>
      <c r="F39" s="52"/>
      <c r="G39" s="53"/>
      <c r="H39" s="20"/>
    </row>
    <row r="40" spans="1:8" hidden="1">
      <c r="A40" s="39" t="s">
        <v>22</v>
      </c>
      <c r="B40" s="40"/>
      <c r="C40" s="40"/>
      <c r="D40" s="40"/>
      <c r="E40" s="40"/>
      <c r="F40" s="40"/>
      <c r="G40" s="41"/>
      <c r="H40" s="20"/>
    </row>
    <row r="41" spans="1:8" ht="16.2" hidden="1" thickBot="1">
      <c r="A41" s="42" t="s">
        <v>23</v>
      </c>
      <c r="B41" s="43"/>
      <c r="C41" s="43"/>
      <c r="D41" s="43"/>
      <c r="E41" s="43"/>
      <c r="F41" s="43"/>
      <c r="G41" s="44"/>
      <c r="H41" s="23">
        <f>H40</f>
        <v>0</v>
      </c>
    </row>
  </sheetData>
  <mergeCells count="14">
    <mergeCell ref="A41:G41"/>
    <mergeCell ref="A35:G35"/>
    <mergeCell ref="A36:G36"/>
    <mergeCell ref="A37:G37"/>
    <mergeCell ref="A38:G38"/>
    <mergeCell ref="A39:G39"/>
    <mergeCell ref="A40:G40"/>
    <mergeCell ref="A1:B1"/>
    <mergeCell ref="C1:H1"/>
    <mergeCell ref="A2:B3"/>
    <mergeCell ref="C2:C3"/>
    <mergeCell ref="D2:E2"/>
    <mergeCell ref="F2:G2"/>
    <mergeCell ref="H2:H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parametres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  <vt:lpstr>Feuil33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ROTH</dc:creator>
  <cp:lastModifiedBy>Dominique ROTH</cp:lastModifiedBy>
  <cp:lastPrinted>2025-02-06T09:11:20Z</cp:lastPrinted>
  <dcterms:created xsi:type="dcterms:W3CDTF">2024-11-24T09:48:19Z</dcterms:created>
  <dcterms:modified xsi:type="dcterms:W3CDTF">2025-02-06T09:45:50Z</dcterms:modified>
</cp:coreProperties>
</file>