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foucault\Desktop\"/>
    </mc:Choice>
  </mc:AlternateContent>
  <xr:revisionPtr revIDLastSave="0" documentId="8_{A51F739E-7473-4025-B779-A34535D75561}" xr6:coauthVersionLast="47" xr6:coauthVersionMax="47" xr10:uidLastSave="{00000000-0000-0000-0000-000000000000}"/>
  <bookViews>
    <workbookView xWindow="16080" yWindow="-120" windowWidth="29040" windowHeight="15840" tabRatio="777" xr2:uid="{00000000-000D-0000-FFFF-FFFF00000000}"/>
  </bookViews>
  <sheets>
    <sheet name="Bdd" sheetId="12" r:id="rId1"/>
    <sheet name="Aléa" sheetId="38" r:id="rId2"/>
  </sheets>
  <definedNames>
    <definedName name="ASTR">Bdd!#REF!</definedName>
    <definedName name="Choix">Bdd!$B$4:$B$26</definedName>
    <definedName name="Collegues">Bdd!$I$4:$I$18</definedName>
    <definedName name="Jours">Bdd!$M$4:$M$63</definedName>
    <definedName name="Semaines">Bdd!$K$4:$K$13</definedName>
    <definedName name="TD">Bdd!$L$23:$L$24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38" l="1"/>
  <c r="D10" i="38"/>
  <c r="D9" i="38"/>
  <c r="D8" i="38"/>
  <c r="D7" i="38"/>
  <c r="D6" i="38"/>
  <c r="D5" i="38"/>
  <c r="D4" i="38"/>
  <c r="D3" i="38"/>
  <c r="D2" i="38"/>
  <c r="L11" i="38"/>
  <c r="L10" i="38"/>
  <c r="L9" i="38"/>
  <c r="L8" i="38"/>
  <c r="L7" i="38"/>
  <c r="L6" i="38"/>
  <c r="L5" i="38"/>
  <c r="L4" i="38"/>
  <c r="L3" i="38"/>
  <c r="L2" i="38"/>
  <c r="H11" i="38"/>
  <c r="H10" i="38"/>
  <c r="H9" i="38"/>
  <c r="H8" i="38"/>
  <c r="H7" i="38"/>
  <c r="H6" i="38"/>
  <c r="H5" i="38"/>
  <c r="H4" i="38"/>
  <c r="H3" i="38"/>
  <c r="H2" i="38"/>
  <c r="A11" i="38"/>
  <c r="A10" i="38"/>
  <c r="A2" i="38"/>
  <c r="I3" i="38" l="1"/>
  <c r="M4" i="38"/>
  <c r="N4" i="38" s="1"/>
  <c r="I2" i="38"/>
  <c r="I7" i="38"/>
  <c r="I8" i="38"/>
  <c r="M6" i="38"/>
  <c r="N6" i="38" s="1"/>
  <c r="M5" i="38"/>
  <c r="N5" i="38" s="1"/>
  <c r="M8" i="38"/>
  <c r="N8" i="38" s="1"/>
  <c r="M10" i="38"/>
  <c r="N10" i="38" s="1"/>
  <c r="I10" i="38"/>
  <c r="I5" i="38"/>
  <c r="M3" i="38"/>
  <c r="N3" i="38" s="1"/>
  <c r="M11" i="38"/>
  <c r="N11" i="38" s="1"/>
  <c r="I11" i="38"/>
  <c r="M9" i="38"/>
  <c r="N9" i="38" s="1"/>
  <c r="I6" i="38"/>
  <c r="I9" i="38"/>
  <c r="M7" i="38"/>
  <c r="N7" i="38" s="1"/>
  <c r="I4" i="38"/>
  <c r="M2" i="38"/>
  <c r="A9" i="38"/>
  <c r="A8" i="38"/>
  <c r="A7" i="38"/>
  <c r="A6" i="38"/>
  <c r="A5" i="38"/>
  <c r="A4" i="38"/>
  <c r="A3" i="38"/>
  <c r="J6" i="38" l="1"/>
  <c r="J9" i="38"/>
  <c r="J10" i="38"/>
  <c r="J11" i="38"/>
  <c r="J5" i="38"/>
  <c r="J7" i="38"/>
  <c r="J8" i="38"/>
  <c r="J4" i="38"/>
  <c r="J3" i="38"/>
  <c r="N2" i="38"/>
  <c r="J2" i="38"/>
  <c r="B10" i="38"/>
  <c r="B11" i="38"/>
  <c r="B7" i="38"/>
  <c r="B8" i="38"/>
  <c r="B5" i="38"/>
  <c r="B9" i="38"/>
  <c r="B2" i="38"/>
  <c r="B3" i="38"/>
  <c r="B4" i="38"/>
  <c r="B6" i="38"/>
  <c r="C6" i="38" l="1"/>
  <c r="C9" i="38"/>
  <c r="C11" i="38"/>
  <c r="C5" i="38"/>
  <c r="C10" i="38"/>
  <c r="C3" i="38"/>
  <c r="C8" i="38"/>
  <c r="C2" i="38"/>
  <c r="C4" i="38"/>
  <c r="C7" i="38"/>
  <c r="E10" i="38" l="1"/>
  <c r="F10" i="38" s="1"/>
  <c r="E3" i="38"/>
  <c r="F3" i="38" s="1"/>
  <c r="E7" i="38"/>
  <c r="F7" i="38" s="1"/>
  <c r="E5" i="38"/>
  <c r="F5" i="38" s="1"/>
  <c r="E6" i="38"/>
  <c r="F6" i="38" s="1"/>
  <c r="E2" i="38"/>
  <c r="E11" i="38"/>
  <c r="F11" i="38" s="1"/>
  <c r="E4" i="38"/>
  <c r="F4" i="38" s="1"/>
  <c r="E9" i="38"/>
  <c r="F9" i="38" s="1"/>
  <c r="E8" i="38"/>
  <c r="F8" i="38" s="1"/>
  <c r="F2" i="38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5" authorId="0" shapeId="0" xr:uid="{FEE7E31F-DCEB-47AA-8323-FFC4298A9B43}">
      <text>
        <r>
          <rPr>
            <b/>
            <sz val="11"/>
            <color theme="1"/>
            <rFont val="Calibri"/>
            <family val="2"/>
            <scheme val="minor"/>
          </rPr>
          <t>Auteur:</t>
        </r>
        <r>
          <rPr>
            <sz val="11"/>
            <color theme="1"/>
            <rFont val="Calibri"/>
            <family val="2"/>
            <scheme val="minor"/>
          </rPr>
          <t xml:space="preserve">
Si possible pas d'embauche en B6</t>
        </r>
      </text>
    </comment>
    <comment ref="A27" authorId="0" shapeId="0" xr:uid="{C5306D82-FA9A-442E-BEAF-832CB6F64159}">
      <text>
        <r>
          <rPr>
            <b/>
            <sz val="11"/>
            <color theme="1"/>
            <rFont val="Calibri"/>
            <family val="2"/>
            <scheme val="minor"/>
          </rPr>
          <t>Auteur:</t>
        </r>
        <r>
          <rPr>
            <sz val="11"/>
            <color theme="1"/>
            <rFont val="Calibri"/>
            <family val="2"/>
            <scheme val="minor"/>
          </rPr>
          <t xml:space="preserve">
Mail du 24/10/22 : Pas d'embauche A6</t>
        </r>
      </text>
    </comment>
    <comment ref="R36" authorId="0" shapeId="0" xr:uid="{CC851FD4-A8C2-4CB1-A013-4C576594747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APST 9h30</t>
        </r>
      </text>
    </comment>
  </commentList>
</comments>
</file>

<file path=xl/sharedStrings.xml><?xml version="1.0" encoding="utf-8"?>
<sst xmlns="http://schemas.openxmlformats.org/spreadsheetml/2006/main" count="211" uniqueCount="59">
  <si>
    <t>FO</t>
  </si>
  <si>
    <t>BO</t>
  </si>
  <si>
    <t>Noms</t>
  </si>
  <si>
    <t>Perm</t>
  </si>
  <si>
    <t>Rang</t>
  </si>
  <si>
    <t>Id-Perm</t>
  </si>
  <si>
    <t>Id_Noms</t>
  </si>
  <si>
    <t>Aléa</t>
  </si>
  <si>
    <t>Aymeric</t>
  </si>
  <si>
    <t>Théo</t>
  </si>
  <si>
    <t>Antoine</t>
  </si>
  <si>
    <t>Steffy</t>
  </si>
  <si>
    <t>Jérémy</t>
  </si>
  <si>
    <t>Karine</t>
  </si>
  <si>
    <t>Valérie</t>
  </si>
  <si>
    <t>Corinne</t>
  </si>
  <si>
    <t>Florence</t>
  </si>
  <si>
    <t>Sandrine</t>
  </si>
  <si>
    <t>A8</t>
  </si>
  <si>
    <t>B8</t>
  </si>
  <si>
    <t>A6</t>
  </si>
  <si>
    <t>B6</t>
  </si>
  <si>
    <t>1V</t>
  </si>
  <si>
    <t>V</t>
  </si>
  <si>
    <t>Bureau</t>
  </si>
  <si>
    <t>Regul</t>
  </si>
  <si>
    <t>1A</t>
  </si>
  <si>
    <t>1B</t>
  </si>
  <si>
    <t>SEMAINE DU 28 août au 03 septembre 2023</t>
  </si>
  <si>
    <t> </t>
  </si>
  <si>
    <t>NOM</t>
  </si>
  <si>
    <t>PRENOM</t>
  </si>
  <si>
    <t>L</t>
  </si>
  <si>
    <t>M</t>
  </si>
  <si>
    <t>J</t>
  </si>
  <si>
    <t>S</t>
  </si>
  <si>
    <t>BARTHES</t>
  </si>
  <si>
    <t>SULLY</t>
  </si>
  <si>
    <t>BLARD</t>
  </si>
  <si>
    <t>FOUCAULT</t>
  </si>
  <si>
    <t>BOUTANT</t>
  </si>
  <si>
    <t>DELAUNAY</t>
  </si>
  <si>
    <t>DANGUIN</t>
  </si>
  <si>
    <t>BRISSET</t>
  </si>
  <si>
    <t>NEVEU</t>
  </si>
  <si>
    <t>OUI</t>
  </si>
  <si>
    <t>NON</t>
  </si>
  <si>
    <t>Affectations</t>
  </si>
  <si>
    <t>Nom</t>
  </si>
  <si>
    <t>A</t>
  </si>
  <si>
    <t>B</t>
  </si>
  <si>
    <t>D</t>
  </si>
  <si>
    <t>E</t>
  </si>
  <si>
    <t>F</t>
  </si>
  <si>
    <t>G</t>
  </si>
  <si>
    <t>H</t>
  </si>
  <si>
    <t>I</t>
  </si>
  <si>
    <t>K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</si>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</sst>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0"/>
  </numFmts>
  <fonts count="16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Book Antiqua"/>
      <family val="1"/>
    </font>
    <font>
      <sz val="11"/>
      <name val="Arial"/>
      <family val="2"/>
    </font>
    <font>
      <sz val="11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sz val="11"/>
      <color theme="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99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/>
    <xf numFmtId="0" fontId="3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6" borderId="4" xfId="0" applyFont="1" applyFill="1" applyBorder="1" applyAlignment="1">
      <alignment horizontal="left" indent="1"/>
    </xf>
    <xf numFmtId="0" fontId="10" fillId="6" borderId="5" xfId="0" applyFont="1" applyFill="1" applyBorder="1" applyAlignment="1">
      <alignment horizontal="left" indent="1"/>
    </xf>
    <xf numFmtId="0" fontId="10" fillId="0" borderId="6" xfId="0" applyFont="1" applyBorder="1" applyAlignment="1">
      <alignment horizontal="left"/>
    </xf>
    <xf numFmtId="0" fontId="10" fillId="6" borderId="7" xfId="0" applyFont="1" applyFill="1" applyBorder="1" applyAlignment="1">
      <alignment horizontal="center"/>
    </xf>
    <xf numFmtId="0" fontId="11" fillId="0" borderId="8" xfId="0" applyFont="1" applyBorder="1" applyAlignment="1">
      <alignment horizontal="left"/>
    </xf>
    <xf numFmtId="0" fontId="10" fillId="5" borderId="9" xfId="0" applyFont="1" applyFill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10" fillId="7" borderId="13" xfId="0" applyFont="1" applyFill="1" applyBorder="1" applyAlignment="1">
      <alignment horizontal="left"/>
    </xf>
    <xf numFmtId="0" fontId="10" fillId="7" borderId="14" xfId="0" applyFont="1" applyFill="1" applyBorder="1" applyAlignment="1">
      <alignment horizontal="left"/>
    </xf>
    <xf numFmtId="0" fontId="10" fillId="7" borderId="15" xfId="0" applyFont="1" applyFill="1" applyBorder="1" applyAlignment="1">
      <alignment horizontal="left"/>
    </xf>
    <xf numFmtId="0" fontId="10" fillId="7" borderId="16" xfId="0" applyFont="1" applyFill="1" applyBorder="1" applyAlignment="1">
      <alignment horizontal="left"/>
    </xf>
    <xf numFmtId="0" fontId="10" fillId="7" borderId="17" xfId="0" applyFont="1" applyFill="1" applyBorder="1" applyAlignment="1">
      <alignment horizontal="left"/>
    </xf>
    <xf numFmtId="0" fontId="11" fillId="7" borderId="18" xfId="0" applyFont="1" applyFill="1" applyBorder="1" applyAlignment="1">
      <alignment horizontal="left"/>
    </xf>
    <xf numFmtId="0" fontId="10" fillId="7" borderId="12" xfId="0" applyFont="1" applyFill="1" applyBorder="1" applyAlignment="1">
      <alignment horizontal="left"/>
    </xf>
    <xf numFmtId="0" fontId="11" fillId="7" borderId="19" xfId="0" applyFont="1" applyFill="1" applyBorder="1" applyAlignment="1">
      <alignment horizontal="left"/>
    </xf>
    <xf numFmtId="0" fontId="10" fillId="7" borderId="20" xfId="0" applyFont="1" applyFill="1" applyBorder="1" applyAlignment="1">
      <alignment horizontal="left"/>
    </xf>
    <xf numFmtId="0" fontId="11" fillId="0" borderId="2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/>
    </xf>
    <xf numFmtId="0" fontId="15" fillId="4" borderId="0" xfId="0" applyFont="1" applyFill="1"/>
    <xf numFmtId="0" fontId="15" fillId="0" borderId="0" xfId="0" applyFont="1"/>
    <xf numFmtId="164" fontId="15" fillId="4" borderId="0" xfId="0" applyNumberFormat="1" applyFont="1" applyFill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5" fillId="4" borderId="0" xfId="0" applyFont="1" applyFill="1" applyAlignment="1">
      <alignment horizontal="center"/>
    </xf>
    <xf numFmtId="0" fontId="15" fillId="0" borderId="0" xfId="0" applyFont="1" applyAlignment="1">
      <alignment horizontal="center" vertical="center"/>
    </xf>
    <xf numFmtId="0" fontId="10" fillId="6" borderId="22" xfId="0" applyFont="1" applyFill="1" applyBorder="1" applyAlignment="1">
      <alignment horizontal="left" indent="1"/>
    </xf>
    <xf numFmtId="0" fontId="10" fillId="6" borderId="6" xfId="0" applyFont="1" applyFill="1" applyBorder="1" applyAlignment="1">
      <alignment horizontal="center"/>
    </xf>
    <xf numFmtId="0" fontId="10" fillId="5" borderId="23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9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textRotation="255" shrinkToFit="1"/>
    </xf>
    <xf numFmtId="0" fontId="0" fillId="0" borderId="1" xfId="0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textRotation="255" shrinkToFit="1"/>
    </xf>
    <xf numFmtId="0" fontId="9" fillId="3" borderId="24" xfId="0" applyFont="1" applyFill="1" applyBorder="1" applyAlignment="1">
      <alignment horizontal="center" vertical="center" textRotation="255" shrinkToFit="1"/>
    </xf>
    <xf numFmtId="0" fontId="0" fillId="0" borderId="1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</cellXfs>
  <cellStyles count="1">
    <cellStyle name="Normal" xfId="0" builtinId="0"/>
  </cellStyles>
  <dxfs count="53">
    <dxf>
      <fill>
        <patternFill>
          <bgColor theme="5" tint="0.3999450666829432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theme="0"/>
      </font>
      <fill>
        <patternFill>
          <bgColor rgb="FF0070C0"/>
        </patternFill>
      </fill>
    </dxf>
    <dxf>
      <fill>
        <patternFill>
          <bgColor theme="4" tint="0.7999816888943144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CFF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8EA9DB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164" formatCode="0.0000000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1"/>
        <color theme="2"/>
        <name val="Calibri"/>
        <family val="2"/>
        <scheme val="minor"/>
      </font>
      <fill>
        <patternFill patternType="solid">
          <fgColor indexed="64"/>
          <bgColor theme="0"/>
        </patternFill>
      </fill>
    </dxf>
  </dxfs>
  <tableStyles count="0" defaultTableStyle="TableStyleMedium2" defaultPivotStyle="PivotStyleMedium9"/>
  <colors>
    <mruColors>
      <color rgb="FFFF66FF"/>
      <color rgb="FF8EA9DB"/>
      <color rgb="FFFFC099"/>
      <color rgb="FFFFCCFF"/>
      <color rgb="FFFF99FF"/>
      <color rgb="FFED7D31"/>
      <color rgb="FFE04D34"/>
      <color rgb="FF375623"/>
      <color rgb="FFFFFF00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H3:I13" totalsRowShown="0" headerRowDxfId="29" headerRowBorderDxfId="31" tableBorderDxfId="32" totalsRowBorderDxfId="30">
  <autoFilter ref="H3:I13" xr:uid="{00000000-0009-0000-0100-000004000000}"/>
  <tableColumns count="2">
    <tableColumn id="1" xr3:uid="{00000000-0010-0000-0000-000001000000}" name="Id_Noms" dataDxfId="25"/>
    <tableColumn id="2" xr3:uid="{00000000-0010-0000-0000-000002000000}" name="Noms" dataDxfId="2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1000000}" name="Tableau311" displayName="Tableau311" ref="K3:L13" totalsRowShown="0">
  <autoFilter ref="K3:L13" xr:uid="{00000000-0009-0000-0100-00000A000000}"/>
  <tableColumns count="2">
    <tableColumn id="1" xr3:uid="{00000000-0010-0000-0100-000001000000}" name="Id-Perm" dataDxfId="27"/>
    <tableColumn id="2" xr3:uid="{00000000-0010-0000-0100-000002000000}" name="Perm" dataDxfId="2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86" displayName="Tableau86" ref="A1:C11" totalsRowShown="0" headerRowDxfId="52" dataDxfId="51">
  <autoFilter ref="A1:C11" xr:uid="{00000000-0009-0000-0100-000005000000}"/>
  <tableColumns count="3">
    <tableColumn id="1" xr3:uid="{00000000-0010-0000-0200-000001000000}" name="Aléa" dataDxfId="50">
      <calculatedColumnFormula>RAND()</calculatedColumnFormula>
    </tableColumn>
    <tableColumn id="2" xr3:uid="{00000000-0010-0000-0200-000002000000}" name="Rang" dataDxfId="49">
      <calculatedColumnFormula>RANK(Tableau86[[#This Row],[Aléa]],Tableau86[Aléa],FALSE)</calculatedColumnFormula>
    </tableColumn>
    <tableColumn id="3" xr3:uid="{00000000-0010-0000-0200-000003000000}" name="Perm" dataDxfId="48">
      <calculatedColumnFormula>VLOOKUP(Tableau86[[#This Row],[Rang]],Tableau311[],2,0)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867" displayName="Tableau867" ref="D1:F11" totalsRowShown="0" headerRowDxfId="47" dataDxfId="46">
  <autoFilter ref="D1:F11" xr:uid="{00000000-0009-0000-0100-000006000000}"/>
  <tableColumns count="3">
    <tableColumn id="1" xr3:uid="{00000000-0010-0000-0300-000001000000}" name="Aléa" dataDxfId="45">
      <calculatedColumnFormula>RAND()</calculatedColumnFormula>
    </tableColumn>
    <tableColumn id="2" xr3:uid="{00000000-0010-0000-0300-000002000000}" name="Rang" dataDxfId="44">
      <calculatedColumnFormula>RANK(Tableau867[[#This Row],[Aléa]],Tableau867[Aléa],FALSE)</calculatedColumnFormula>
    </tableColumn>
    <tableColumn id="3" xr3:uid="{00000000-0010-0000-0300-000003000000}" name="Perm" dataDxfId="43">
      <calculatedColumnFormula>VLOOKUP(Tableau867[[#This Row],[Rang]],Tableau311[],2,0)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868" displayName="Tableau868" ref="H1:J11" totalsRowShown="0" headerRowDxfId="42" dataDxfId="41">
  <autoFilter ref="H1:J11" xr:uid="{00000000-0009-0000-0100-000007000000}"/>
  <tableColumns count="3">
    <tableColumn id="1" xr3:uid="{00000000-0010-0000-0400-000001000000}" name="Aléa" dataDxfId="40">
      <calculatedColumnFormula>RAND()</calculatedColumnFormula>
    </tableColumn>
    <tableColumn id="2" xr3:uid="{00000000-0010-0000-0400-000002000000}" name="Rang" dataDxfId="39">
      <calculatedColumnFormula>RANK(Tableau868[[#This Row],[Aléa]],Tableau868[Aléa],FALSE)</calculatedColumnFormula>
    </tableColumn>
    <tableColumn id="3" xr3:uid="{00000000-0010-0000-0400-000003000000}" name="Perm" dataDxfId="38">
      <calculatedColumnFormula>VLOOKUP(Tableau868[[#This Row],[Rang]],Tableau311[],2,0)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leau869" displayName="Tableau869" ref="L1:N11" totalsRowShown="0" headerRowDxfId="37" dataDxfId="36">
  <autoFilter ref="L1:N11" xr:uid="{00000000-0009-0000-0100-000008000000}"/>
  <tableColumns count="3">
    <tableColumn id="1" xr3:uid="{00000000-0010-0000-0500-000001000000}" name="Aléa" dataDxfId="35">
      <calculatedColumnFormula>RAND()</calculatedColumnFormula>
    </tableColumn>
    <tableColumn id="2" xr3:uid="{00000000-0010-0000-0500-000002000000}" name="Rang" dataDxfId="34">
      <calculatedColumnFormula>RANK(Tableau869[[#This Row],[Aléa]],Tableau869[Aléa],FALSE)</calculatedColumnFormula>
    </tableColumn>
    <tableColumn id="3" xr3:uid="{00000000-0010-0000-0500-000003000000}" name="Perm" dataDxfId="33">
      <calculatedColumnFormula>VLOOKUP(Tableau869[[#This Row],[Rang]],Tableau311[],2,0)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1.vml"/><Relationship Id="rId6" Type="http://schemas.openxmlformats.org/officeDocument/2006/relationships/comments" Target="../comments1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B4C6E7"/>
  </sheetPr>
  <dimension ref="A3:U28"/>
  <sheetViews>
    <sheetView tabSelected="1" topLeftCell="F1" workbookViewId="0">
      <selection activeCell="R23" sqref="R23"/>
    </sheetView>
  </sheetViews>
  <sheetFormatPr baseColWidth="10" defaultColWidth="11.42578125" defaultRowHeight="15" x14ac:dyDescent="0.25"/>
  <cols>
    <col min="9" max="9" width="34.28515625" customWidth="1"/>
    <col min="11" max="11" width="21" customWidth="1"/>
    <col min="12" max="12" width="20" customWidth="1"/>
  </cols>
  <sheetData>
    <row r="3" spans="1:21" ht="15" customHeight="1" x14ac:dyDescent="0.25">
      <c r="A3" s="3"/>
      <c r="B3" s="4"/>
      <c r="C3" s="6"/>
      <c r="H3" s="57" t="s">
        <v>6</v>
      </c>
      <c r="I3" s="58" t="s">
        <v>2</v>
      </c>
      <c r="K3" s="53" t="s">
        <v>5</v>
      </c>
      <c r="L3" s="56" t="s">
        <v>3</v>
      </c>
    </row>
    <row r="4" spans="1:21" ht="21.95" customHeight="1" x14ac:dyDescent="0.25">
      <c r="B4" s="3"/>
      <c r="C4" s="7"/>
      <c r="D4" s="46"/>
      <c r="E4" s="47"/>
      <c r="F4" s="47"/>
      <c r="G4" s="47"/>
      <c r="H4" s="61">
        <v>1</v>
      </c>
      <c r="I4" s="59" t="s">
        <v>49</v>
      </c>
      <c r="J4" s="2"/>
      <c r="K4" s="53">
        <v>1</v>
      </c>
      <c r="L4" s="51" t="s">
        <v>18</v>
      </c>
      <c r="M4" s="55" t="s">
        <v>0</v>
      </c>
    </row>
    <row r="5" spans="1:21" ht="21.95" customHeight="1" x14ac:dyDescent="0.25">
      <c r="B5" s="3"/>
      <c r="C5" s="7"/>
      <c r="D5" s="46"/>
      <c r="E5" s="47"/>
      <c r="F5" s="47"/>
      <c r="G5" s="47"/>
      <c r="H5" s="61">
        <v>2</v>
      </c>
      <c r="I5" s="59" t="s">
        <v>50</v>
      </c>
      <c r="J5" s="2"/>
      <c r="K5" s="53">
        <v>2</v>
      </c>
      <c r="L5" s="51" t="s">
        <v>19</v>
      </c>
      <c r="M5" s="52"/>
    </row>
    <row r="6" spans="1:21" ht="21.95" customHeight="1" x14ac:dyDescent="0.25">
      <c r="B6" s="3"/>
      <c r="C6" s="8"/>
      <c r="D6" s="46"/>
      <c r="E6" s="47"/>
      <c r="F6" s="47"/>
      <c r="G6" s="47"/>
      <c r="H6" s="61">
        <v>3</v>
      </c>
      <c r="I6" s="59" t="s">
        <v>58</v>
      </c>
      <c r="J6" s="2"/>
      <c r="K6" s="53">
        <v>3</v>
      </c>
      <c r="L6" s="53" t="s">
        <v>20</v>
      </c>
      <c r="M6" s="52"/>
    </row>
    <row r="7" spans="1:21" ht="21.95" customHeight="1" x14ac:dyDescent="0.25">
      <c r="B7" s="3"/>
      <c r="C7" s="9"/>
      <c r="D7" s="46"/>
      <c r="E7" s="47"/>
      <c r="F7" s="47"/>
      <c r="G7" s="47"/>
      <c r="H7" s="61">
        <v>4</v>
      </c>
      <c r="I7" s="59" t="s">
        <v>51</v>
      </c>
      <c r="J7" s="2"/>
      <c r="K7" s="53">
        <v>4</v>
      </c>
      <c r="L7" s="53" t="s">
        <v>21</v>
      </c>
      <c r="M7" s="52"/>
    </row>
    <row r="8" spans="1:21" ht="21.95" customHeight="1" x14ac:dyDescent="0.25">
      <c r="B8" s="3"/>
      <c r="C8" s="9"/>
      <c r="D8" s="46"/>
      <c r="E8" s="47"/>
      <c r="F8" s="47"/>
      <c r="G8" s="47"/>
      <c r="H8" s="61">
        <v>5</v>
      </c>
      <c r="I8" s="59" t="s">
        <v>52</v>
      </c>
      <c r="J8" s="2"/>
      <c r="K8" s="53">
        <v>5</v>
      </c>
      <c r="L8" s="53" t="s">
        <v>24</v>
      </c>
      <c r="M8" s="52"/>
    </row>
    <row r="9" spans="1:21" ht="21.95" customHeight="1" x14ac:dyDescent="0.25">
      <c r="B9" s="3"/>
      <c r="C9" s="10"/>
      <c r="D9" s="46"/>
      <c r="E9" s="47"/>
      <c r="F9" s="47"/>
      <c r="G9" s="47"/>
      <c r="H9" s="61">
        <v>6</v>
      </c>
      <c r="I9" s="59" t="s">
        <v>53</v>
      </c>
      <c r="J9" s="2"/>
      <c r="K9" s="53">
        <v>6</v>
      </c>
      <c r="L9" s="53" t="s">
        <v>25</v>
      </c>
      <c r="M9" s="52"/>
    </row>
    <row r="10" spans="1:21" ht="21.95" customHeight="1" x14ac:dyDescent="0.25">
      <c r="B10" s="3"/>
      <c r="C10" s="10"/>
      <c r="D10" s="46"/>
      <c r="E10" s="47"/>
      <c r="F10" s="47"/>
      <c r="G10" s="47"/>
      <c r="H10" s="61">
        <v>7</v>
      </c>
      <c r="I10" s="59" t="s">
        <v>54</v>
      </c>
      <c r="J10" s="2"/>
      <c r="K10" s="53">
        <v>7</v>
      </c>
      <c r="L10" s="53" t="s">
        <v>22</v>
      </c>
      <c r="M10" s="54" t="s">
        <v>1</v>
      </c>
    </row>
    <row r="11" spans="1:21" ht="21.95" customHeight="1" x14ac:dyDescent="0.25">
      <c r="B11" s="3"/>
      <c r="C11" s="10"/>
      <c r="D11" s="46"/>
      <c r="E11" s="47"/>
      <c r="F11" s="47"/>
      <c r="G11" s="47"/>
      <c r="H11" s="61">
        <v>8</v>
      </c>
      <c r="I11" s="59" t="s">
        <v>55</v>
      </c>
      <c r="J11" s="2"/>
      <c r="K11" s="53">
        <v>8</v>
      </c>
      <c r="L11" s="53" t="s">
        <v>23</v>
      </c>
      <c r="M11" s="54"/>
    </row>
    <row r="12" spans="1:21" ht="21.95" customHeight="1" x14ac:dyDescent="0.25">
      <c r="B12" s="11"/>
      <c r="C12" s="8"/>
      <c r="D12" s="46"/>
      <c r="E12" s="47"/>
      <c r="F12" s="47"/>
      <c r="G12" s="47"/>
      <c r="H12" s="61">
        <v>9</v>
      </c>
      <c r="I12" s="59" t="s">
        <v>56</v>
      </c>
      <c r="J12" s="2"/>
      <c r="K12" s="53">
        <v>9</v>
      </c>
      <c r="L12" s="53" t="s">
        <v>26</v>
      </c>
      <c r="M12" s="54"/>
    </row>
    <row r="13" spans="1:21" ht="21.95" customHeight="1" x14ac:dyDescent="0.25">
      <c r="B13" s="3"/>
      <c r="C13" s="9"/>
      <c r="D13" s="3"/>
      <c r="E13" s="4"/>
      <c r="F13" s="4"/>
      <c r="G13" s="4"/>
      <c r="H13" s="62">
        <v>10</v>
      </c>
      <c r="I13" s="60" t="s">
        <v>34</v>
      </c>
      <c r="J13" s="2"/>
      <c r="K13" s="53">
        <v>10</v>
      </c>
      <c r="L13" s="53" t="s">
        <v>27</v>
      </c>
      <c r="M13" s="54"/>
    </row>
    <row r="14" spans="1:21" ht="21.95" customHeight="1" x14ac:dyDescent="0.25">
      <c r="B14" s="3"/>
      <c r="C14" s="46"/>
      <c r="D14" s="46"/>
    </row>
    <row r="15" spans="1:21" ht="21.95" customHeight="1" x14ac:dyDescent="0.25">
      <c r="B15" s="3"/>
      <c r="C15" s="12"/>
      <c r="D15" s="3"/>
    </row>
    <row r="16" spans="1:21" ht="21.95" customHeight="1" x14ac:dyDescent="0.25">
      <c r="B16" s="11"/>
      <c r="C16" s="12"/>
      <c r="D16" s="3"/>
      <c r="J16" s="2"/>
      <c r="K16" s="49" t="s">
        <v>48</v>
      </c>
      <c r="L16" s="63" t="s">
        <v>47</v>
      </c>
      <c r="M16" s="64"/>
      <c r="N16" s="64"/>
      <c r="O16" s="64"/>
      <c r="P16" s="64"/>
      <c r="Q16" s="64"/>
      <c r="R16" s="64"/>
      <c r="S16" s="64"/>
      <c r="T16" s="64"/>
      <c r="U16" s="65"/>
    </row>
    <row r="17" spans="2:21" ht="21.95" customHeight="1" x14ac:dyDescent="0.25">
      <c r="B17" s="13"/>
      <c r="C17" s="12"/>
      <c r="D17" s="3"/>
      <c r="K17" s="49"/>
      <c r="L17" s="50" t="s">
        <v>18</v>
      </c>
      <c r="M17" s="50" t="s">
        <v>19</v>
      </c>
      <c r="N17" s="50" t="s">
        <v>20</v>
      </c>
      <c r="O17" s="50" t="s">
        <v>21</v>
      </c>
      <c r="P17" s="50" t="s">
        <v>24</v>
      </c>
      <c r="Q17" s="50" t="s">
        <v>25</v>
      </c>
      <c r="R17" s="50" t="s">
        <v>22</v>
      </c>
      <c r="S17" s="50" t="s">
        <v>23</v>
      </c>
      <c r="T17" s="50" t="s">
        <v>26</v>
      </c>
      <c r="U17" s="50" t="s">
        <v>27</v>
      </c>
    </row>
    <row r="18" spans="2:21" ht="21.95" customHeight="1" x14ac:dyDescent="0.25">
      <c r="I18" s="1"/>
      <c r="K18" s="53" t="s">
        <v>49</v>
      </c>
      <c r="L18" s="48" t="s">
        <v>45</v>
      </c>
      <c r="M18" s="48" t="s">
        <v>45</v>
      </c>
      <c r="N18" s="48" t="s">
        <v>45</v>
      </c>
      <c r="O18" s="48" t="s">
        <v>46</v>
      </c>
      <c r="P18" s="48" t="s">
        <v>45</v>
      </c>
      <c r="Q18" s="48" t="s">
        <v>45</v>
      </c>
      <c r="R18" s="48" t="s">
        <v>45</v>
      </c>
      <c r="S18" s="48" t="s">
        <v>45</v>
      </c>
      <c r="T18" s="48" t="s">
        <v>45</v>
      </c>
      <c r="U18" s="48" t="s">
        <v>45</v>
      </c>
    </row>
    <row r="19" spans="2:21" ht="21.95" customHeight="1" x14ac:dyDescent="0.25">
      <c r="K19" s="53" t="s">
        <v>50</v>
      </c>
      <c r="L19" s="48" t="s">
        <v>46</v>
      </c>
      <c r="M19" s="48" t="s">
        <v>46</v>
      </c>
      <c r="N19" s="48" t="s">
        <v>45</v>
      </c>
      <c r="O19" s="48" t="s">
        <v>45</v>
      </c>
      <c r="P19" s="48" t="s">
        <v>45</v>
      </c>
      <c r="Q19" s="48" t="s">
        <v>45</v>
      </c>
      <c r="R19" s="48" t="s">
        <v>45</v>
      </c>
      <c r="S19" s="48" t="s">
        <v>45</v>
      </c>
      <c r="T19" s="48" t="s">
        <v>45</v>
      </c>
      <c r="U19" s="48" t="s">
        <v>45</v>
      </c>
    </row>
    <row r="20" spans="2:21" ht="21.95" customHeight="1" x14ac:dyDescent="0.25">
      <c r="K20" s="53" t="s">
        <v>58</v>
      </c>
      <c r="L20" s="48" t="s">
        <v>45</v>
      </c>
      <c r="M20" s="48" t="s">
        <v>45</v>
      </c>
      <c r="N20" s="48" t="s">
        <v>46</v>
      </c>
      <c r="O20" s="48" t="s">
        <v>46</v>
      </c>
      <c r="P20" s="48" t="s">
        <v>45</v>
      </c>
      <c r="Q20" s="48" t="s">
        <v>45</v>
      </c>
      <c r="R20" s="48" t="s">
        <v>45</v>
      </c>
      <c r="S20" s="48" t="s">
        <v>45</v>
      </c>
      <c r="T20" s="48" t="s">
        <v>45</v>
      </c>
      <c r="U20" s="48" t="s">
        <v>45</v>
      </c>
    </row>
    <row r="21" spans="2:21" ht="21" customHeight="1" x14ac:dyDescent="0.25">
      <c r="K21" s="53" t="s">
        <v>51</v>
      </c>
      <c r="L21" s="48" t="s">
        <v>45</v>
      </c>
      <c r="M21" s="48" t="s">
        <v>45</v>
      </c>
      <c r="N21" s="48" t="s">
        <v>46</v>
      </c>
      <c r="O21" s="48" t="s">
        <v>46</v>
      </c>
      <c r="P21" s="48" t="s">
        <v>45</v>
      </c>
      <c r="Q21" s="48" t="s">
        <v>45</v>
      </c>
      <c r="R21" s="48" t="s">
        <v>45</v>
      </c>
      <c r="S21" s="48" t="s">
        <v>45</v>
      </c>
      <c r="T21" s="48" t="s">
        <v>45</v>
      </c>
      <c r="U21" s="48" t="s">
        <v>45</v>
      </c>
    </row>
    <row r="22" spans="2:21" ht="21" customHeight="1" x14ac:dyDescent="0.25">
      <c r="K22" s="53" t="s">
        <v>52</v>
      </c>
      <c r="L22" s="48" t="s">
        <v>45</v>
      </c>
      <c r="M22" s="48" t="s">
        <v>45</v>
      </c>
      <c r="N22" s="48" t="s">
        <v>46</v>
      </c>
      <c r="O22" s="48" t="s">
        <v>45</v>
      </c>
      <c r="P22" s="48" t="s">
        <v>45</v>
      </c>
      <c r="Q22" s="48" t="s">
        <v>45</v>
      </c>
      <c r="R22" s="48" t="s">
        <v>46</v>
      </c>
      <c r="S22" s="48" t="s">
        <v>45</v>
      </c>
      <c r="T22" s="48" t="s">
        <v>45</v>
      </c>
      <c r="U22" s="48" t="s">
        <v>45</v>
      </c>
    </row>
    <row r="23" spans="2:21" ht="21" customHeight="1" x14ac:dyDescent="0.25">
      <c r="K23" s="53" t="s">
        <v>53</v>
      </c>
      <c r="L23" s="48" t="s">
        <v>45</v>
      </c>
      <c r="M23" s="48" t="s">
        <v>45</v>
      </c>
      <c r="N23" s="48" t="s">
        <v>45</v>
      </c>
      <c r="O23" s="48" t="s">
        <v>46</v>
      </c>
      <c r="P23" s="48" t="s">
        <v>45</v>
      </c>
      <c r="Q23" s="48" t="s">
        <v>45</v>
      </c>
      <c r="R23" s="48" t="s">
        <v>45</v>
      </c>
      <c r="S23" s="48" t="s">
        <v>45</v>
      </c>
      <c r="T23" s="48" t="s">
        <v>45</v>
      </c>
      <c r="U23" s="48" t="s">
        <v>45</v>
      </c>
    </row>
    <row r="24" spans="2:21" ht="21" customHeight="1" x14ac:dyDescent="0.25">
      <c r="K24" s="53" t="s">
        <v>54</v>
      </c>
      <c r="L24" s="48" t="s">
        <v>46</v>
      </c>
      <c r="M24" s="48" t="s">
        <v>46</v>
      </c>
      <c r="N24" s="48" t="s">
        <v>45</v>
      </c>
      <c r="O24" s="48" t="s">
        <v>45</v>
      </c>
      <c r="P24" s="48" t="s">
        <v>45</v>
      </c>
      <c r="Q24" s="48" t="s">
        <v>45</v>
      </c>
      <c r="R24" s="48" t="s">
        <v>45</v>
      </c>
      <c r="S24" s="48" t="s">
        <v>45</v>
      </c>
      <c r="T24" s="48" t="s">
        <v>45</v>
      </c>
      <c r="U24" s="48" t="s">
        <v>45</v>
      </c>
    </row>
    <row r="25" spans="2:21" ht="21" customHeight="1" x14ac:dyDescent="0.25">
      <c r="K25" s="53" t="s">
        <v>55</v>
      </c>
      <c r="L25" s="48" t="s">
        <v>45</v>
      </c>
      <c r="M25" s="48" t="s">
        <v>45</v>
      </c>
      <c r="N25" s="48" t="s">
        <v>46</v>
      </c>
      <c r="O25" s="48" t="s">
        <v>46</v>
      </c>
      <c r="P25" s="48" t="s">
        <v>45</v>
      </c>
      <c r="Q25" s="48" t="s">
        <v>45</v>
      </c>
      <c r="R25" s="48" t="s">
        <v>45</v>
      </c>
      <c r="S25" s="48" t="s">
        <v>45</v>
      </c>
      <c r="T25" s="48" t="s">
        <v>45</v>
      </c>
      <c r="U25" s="48" t="s">
        <v>45</v>
      </c>
    </row>
    <row r="26" spans="2:21" ht="21" customHeight="1" x14ac:dyDescent="0.25">
      <c r="K26" s="53" t="s">
        <v>56</v>
      </c>
      <c r="L26" s="48" t="s">
        <v>45</v>
      </c>
      <c r="M26" s="48" t="s">
        <v>45</v>
      </c>
      <c r="N26" s="48" t="s">
        <v>46</v>
      </c>
      <c r="O26" s="48" t="s">
        <v>46</v>
      </c>
      <c r="P26" s="48" t="s">
        <v>45</v>
      </c>
      <c r="Q26" s="48" t="s">
        <v>45</v>
      </c>
      <c r="R26" s="48" t="s">
        <v>45</v>
      </c>
      <c r="S26" s="48" t="s">
        <v>45</v>
      </c>
      <c r="T26" s="48" t="s">
        <v>45</v>
      </c>
      <c r="U26" s="48" t="s">
        <v>45</v>
      </c>
    </row>
    <row r="27" spans="2:21" x14ac:dyDescent="0.25">
      <c r="K27" s="53" t="s">
        <v>34</v>
      </c>
      <c r="L27" s="48" t="s">
        <v>45</v>
      </c>
      <c r="M27" s="48" t="s">
        <v>45</v>
      </c>
      <c r="N27" s="48" t="s">
        <v>46</v>
      </c>
      <c r="O27" s="48" t="s">
        <v>45</v>
      </c>
      <c r="P27" s="48" t="s">
        <v>45</v>
      </c>
      <c r="Q27" s="48" t="s">
        <v>45</v>
      </c>
      <c r="R27" s="48" t="s">
        <v>45</v>
      </c>
      <c r="S27" s="48" t="s">
        <v>45</v>
      </c>
      <c r="T27" s="48" t="s">
        <v>45</v>
      </c>
      <c r="U27" s="48" t="s">
        <v>45</v>
      </c>
    </row>
    <row r="28" spans="2:21" x14ac:dyDescent="0.25">
      <c r="K28" s="53" t="s">
        <v>57</v>
      </c>
      <c r="L28" s="48" t="s">
        <v>45</v>
      </c>
      <c r="M28" s="48" t="s">
        <v>45</v>
      </c>
      <c r="N28" s="48" t="s">
        <v>45</v>
      </c>
      <c r="O28" s="48" t="s">
        <v>46</v>
      </c>
      <c r="P28" s="48" t="s">
        <v>45</v>
      </c>
      <c r="Q28" s="48" t="s">
        <v>45</v>
      </c>
      <c r="R28" s="48" t="s">
        <v>45</v>
      </c>
      <c r="S28" s="48" t="s">
        <v>45</v>
      </c>
      <c r="T28" s="48" t="s">
        <v>45</v>
      </c>
      <c r="U28" s="48" t="s">
        <v>45</v>
      </c>
    </row>
  </sheetData>
  <mergeCells count="9">
    <mergeCell ref="L16:U16"/>
    <mergeCell ref="M4:M9"/>
    <mergeCell ref="M10:M13"/>
    <mergeCell ref="C14:D14"/>
    <mergeCell ref="D10:D12"/>
    <mergeCell ref="E10:G12"/>
    <mergeCell ref="D4:D9"/>
    <mergeCell ref="E4:G5"/>
    <mergeCell ref="E6:G9"/>
  </mergeCells>
  <phoneticPr fontId="8" type="noConversion"/>
  <conditionalFormatting sqref="L6:L13">
    <cfRule type="cellIs" dxfId="24" priority="2" operator="equal">
      <formula>"TD"</formula>
    </cfRule>
    <cfRule type="cellIs" dxfId="23" priority="3" operator="equal">
      <formula>"WEBM"</formula>
    </cfRule>
    <cfRule type="cellIs" dxfId="22" priority="4" operator="equal">
      <formula>"ASTR"</formula>
    </cfRule>
    <cfRule type="cellIs" dxfId="21" priority="5" operator="equal">
      <formula>"FE"</formula>
    </cfRule>
    <cfRule type="cellIs" dxfId="20" priority="6" operator="equal">
      <formula>"M"</formula>
    </cfRule>
    <cfRule type="cellIs" dxfId="19" priority="7" operator="equal">
      <formula>"FO"</formula>
    </cfRule>
    <cfRule type="cellIs" dxfId="18" priority="8" operator="equal">
      <formula>"CO"</formula>
    </cfRule>
    <cfRule type="cellIs" dxfId="17" priority="9" operator="equal">
      <formula>"ANP"</formula>
    </cfRule>
    <cfRule type="cellIs" dxfId="16" priority="11" operator="equal">
      <formula>"BO2"</formula>
    </cfRule>
    <cfRule type="cellIs" dxfId="15" priority="12" operator="equal">
      <formula>"BO1"</formula>
    </cfRule>
    <cfRule type="cellIs" dxfId="14" priority="13" operator="equal">
      <formula>"HL9"</formula>
    </cfRule>
    <cfRule type="cellIs" dxfId="13" priority="14" operator="equal">
      <formula>"HL8"</formula>
    </cfRule>
    <cfRule type="cellIs" dxfId="12" priority="15" operator="equal">
      <formula>"P4"</formula>
    </cfRule>
    <cfRule type="cellIs" dxfId="11" priority="16" operator="equal">
      <formula>"P1"</formula>
    </cfRule>
    <cfRule type="cellIs" dxfId="10" priority="17" operator="equal">
      <formula>"BO1-AP"</formula>
    </cfRule>
    <cfRule type="cellIs" dxfId="9" priority="18" operator="equal">
      <formula>"HL8Bis"</formula>
    </cfRule>
    <cfRule type="cellIs" dxfId="8" priority="33" operator="equal">
      <formula>"BO1-MA"</formula>
    </cfRule>
  </conditionalFormatting>
  <conditionalFormatting sqref="L18:U28">
    <cfRule type="expression" dxfId="7" priority="1">
      <formula>L18="NON"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FFFF00"/>
  </sheetPr>
  <dimension ref="A1:R36"/>
  <sheetViews>
    <sheetView workbookViewId="0">
      <selection activeCell="E34" sqref="E34"/>
    </sheetView>
  </sheetViews>
  <sheetFormatPr baseColWidth="10" defaultRowHeight="15" outlineLevelRow="1" x14ac:dyDescent="0.25"/>
  <cols>
    <col min="1" max="1" width="17.42578125" customWidth="1"/>
    <col min="2" max="2" width="13.85546875" customWidth="1"/>
    <col min="3" max="9" width="11.5703125" customWidth="1"/>
    <col min="10" max="17" width="12.5703125" customWidth="1"/>
  </cols>
  <sheetData>
    <row r="1" spans="1:18" outlineLevel="1" x14ac:dyDescent="0.25">
      <c r="A1" s="37" t="s">
        <v>7</v>
      </c>
      <c r="B1" s="37" t="s">
        <v>4</v>
      </c>
      <c r="C1" s="37" t="s">
        <v>3</v>
      </c>
      <c r="D1" s="37" t="s">
        <v>7</v>
      </c>
      <c r="E1" s="37" t="s">
        <v>4</v>
      </c>
      <c r="F1" s="37" t="s">
        <v>3</v>
      </c>
      <c r="G1" s="38"/>
      <c r="H1" s="37" t="s">
        <v>7</v>
      </c>
      <c r="I1" s="37" t="s">
        <v>4</v>
      </c>
      <c r="J1" s="37" t="s">
        <v>3</v>
      </c>
      <c r="K1" s="38"/>
      <c r="L1" s="37" t="s">
        <v>7</v>
      </c>
      <c r="M1" s="37" t="s">
        <v>4</v>
      </c>
      <c r="N1" s="37" t="s">
        <v>3</v>
      </c>
      <c r="O1" s="38"/>
    </row>
    <row r="2" spans="1:18" outlineLevel="1" x14ac:dyDescent="0.25">
      <c r="A2" s="39">
        <f ca="1">RAND()</f>
        <v>0.75308216864048172</v>
      </c>
      <c r="B2" s="40">
        <f ca="1">RANK(Tableau86[[#This Row],[Aléa]],Tableau86[Aléa],FALSE)</f>
        <v>3</v>
      </c>
      <c r="C2" s="40" t="str">
        <f ca="1">VLOOKUP(Tableau86[[#This Row],[Rang]],Tableau311[],2,0)</f>
        <v>A6</v>
      </c>
      <c r="D2" s="39">
        <f ca="1">RAND()</f>
        <v>0.49826589219323691</v>
      </c>
      <c r="E2" s="40">
        <f ca="1">RANK(Tableau867[[#This Row],[Aléa]],Tableau867[Aléa],FALSE)</f>
        <v>5</v>
      </c>
      <c r="F2" s="40" t="str">
        <f ca="1">VLOOKUP(Tableau867[[#This Row],[Rang]],Tableau311[],2,0)</f>
        <v>Bureau</v>
      </c>
      <c r="G2" s="38"/>
      <c r="H2" s="39">
        <f ca="1">RAND()</f>
        <v>0.28230006466411206</v>
      </c>
      <c r="I2" s="40">
        <f ca="1">RANK(Tableau868[[#This Row],[Aléa]],Tableau868[Aléa],FALSE)</f>
        <v>10</v>
      </c>
      <c r="J2" s="40" t="str">
        <f ca="1">VLOOKUP(Tableau868[[#This Row],[Rang]],Tableau311[],2,0)</f>
        <v>1B</v>
      </c>
      <c r="K2" s="38"/>
      <c r="L2" s="39">
        <f ca="1">RAND()</f>
        <v>0.72742590949731323</v>
      </c>
      <c r="M2" s="40">
        <f ca="1">RANK(Tableau869[[#This Row],[Aléa]],Tableau869[Aléa],FALSE)</f>
        <v>6</v>
      </c>
      <c r="N2" s="40" t="str">
        <f ca="1">VLOOKUP(Tableau869[[#This Row],[Rang]],Tableau311[],2,0)</f>
        <v>Regul</v>
      </c>
      <c r="O2" s="38"/>
      <c r="P2" s="14" t="s">
        <v>8</v>
      </c>
    </row>
    <row r="3" spans="1:18" outlineLevel="1" x14ac:dyDescent="0.25">
      <c r="A3" s="39">
        <f t="shared" ref="A3:A9" ca="1" si="0">RAND()</f>
        <v>0.19180179678276355</v>
      </c>
      <c r="B3" s="41">
        <f ca="1">RANK(Tableau86[[#This Row],[Aléa]],Tableau86[Aléa],FALSE)</f>
        <v>10</v>
      </c>
      <c r="C3" s="40" t="str">
        <f ca="1">VLOOKUP(Tableau86[[#This Row],[Rang]],Tableau311[],2,0)</f>
        <v>1B</v>
      </c>
      <c r="D3" s="39">
        <f t="shared" ref="D3:D9" ca="1" si="1">RAND()</f>
        <v>0.56967793665389166</v>
      </c>
      <c r="E3" s="41">
        <f ca="1">RANK(Tableau867[[#This Row],[Aléa]],Tableau867[Aléa],FALSE)</f>
        <v>4</v>
      </c>
      <c r="F3" s="40" t="str">
        <f ca="1">VLOOKUP(Tableau867[[#This Row],[Rang]],Tableau311[],2,0)</f>
        <v>B6</v>
      </c>
      <c r="G3" s="38"/>
      <c r="H3" s="39">
        <f t="shared" ref="H3:H9" ca="1" si="2">RAND()</f>
        <v>0.96670824158353175</v>
      </c>
      <c r="I3" s="41">
        <f ca="1">RANK(Tableau868[[#This Row],[Aléa]],Tableau868[Aléa],FALSE)</f>
        <v>2</v>
      </c>
      <c r="J3" s="40" t="str">
        <f ca="1">VLOOKUP(Tableau868[[#This Row],[Rang]],Tableau311[],2,0)</f>
        <v>B8</v>
      </c>
      <c r="K3" s="38"/>
      <c r="L3" s="39">
        <f t="shared" ref="L3:L9" ca="1" si="3">RAND()</f>
        <v>0.96175897397967358</v>
      </c>
      <c r="M3" s="41">
        <f ca="1">RANK(Tableau869[[#This Row],[Aléa]],Tableau869[Aléa],FALSE)</f>
        <v>1</v>
      </c>
      <c r="N3" s="40" t="str">
        <f ca="1">VLOOKUP(Tableau869[[#This Row],[Rang]],Tableau311[],2,0)</f>
        <v>A8</v>
      </c>
      <c r="O3" s="38"/>
      <c r="P3" s="14" t="s">
        <v>9</v>
      </c>
    </row>
    <row r="4" spans="1:18" outlineLevel="1" x14ac:dyDescent="0.25">
      <c r="A4" s="39">
        <f t="shared" ca="1" si="0"/>
        <v>0.25042604798112011</v>
      </c>
      <c r="B4" s="41">
        <f ca="1">RANK(Tableau86[[#This Row],[Aléa]],Tableau86[Aléa],FALSE)</f>
        <v>8</v>
      </c>
      <c r="C4" s="40" t="str">
        <f ca="1">VLOOKUP(Tableau86[[#This Row],[Rang]],Tableau311[],2,0)</f>
        <v>V</v>
      </c>
      <c r="D4" s="39">
        <f t="shared" ca="1" si="1"/>
        <v>0.27513777335753131</v>
      </c>
      <c r="E4" s="41">
        <f ca="1">RANK(Tableau867[[#This Row],[Aléa]],Tableau867[Aléa],FALSE)</f>
        <v>8</v>
      </c>
      <c r="F4" s="40" t="str">
        <f ca="1">VLOOKUP(Tableau867[[#This Row],[Rang]],Tableau311[],2,0)</f>
        <v>V</v>
      </c>
      <c r="G4" s="38"/>
      <c r="H4" s="39">
        <f t="shared" ca="1" si="2"/>
        <v>0.73107667772610463</v>
      </c>
      <c r="I4" s="41">
        <f ca="1">RANK(Tableau868[[#This Row],[Aléa]],Tableau868[Aléa],FALSE)</f>
        <v>5</v>
      </c>
      <c r="J4" s="40" t="str">
        <f ca="1">VLOOKUP(Tableau868[[#This Row],[Rang]],Tableau311[],2,0)</f>
        <v>Bureau</v>
      </c>
      <c r="K4" s="38"/>
      <c r="L4" s="39">
        <f t="shared" ca="1" si="3"/>
        <v>0.17736601396477103</v>
      </c>
      <c r="M4" s="41">
        <f ca="1">RANK(Tableau869[[#This Row],[Aléa]],Tableau869[Aléa],FALSE)</f>
        <v>10</v>
      </c>
      <c r="N4" s="40" t="str">
        <f ca="1">VLOOKUP(Tableau869[[#This Row],[Rang]],Tableau311[],2,0)</f>
        <v>1B</v>
      </c>
      <c r="O4" s="38"/>
      <c r="P4" s="14" t="s">
        <v>10</v>
      </c>
    </row>
    <row r="5" spans="1:18" outlineLevel="1" x14ac:dyDescent="0.25">
      <c r="A5" s="39">
        <f t="shared" ca="1" si="0"/>
        <v>0.82868398753440986</v>
      </c>
      <c r="B5" s="41">
        <f ca="1">RANK(Tableau86[[#This Row],[Aléa]],Tableau86[Aléa],FALSE)</f>
        <v>1</v>
      </c>
      <c r="C5" s="40" t="str">
        <f ca="1">VLOOKUP(Tableau86[[#This Row],[Rang]],Tableau311[],2,0)</f>
        <v>A8</v>
      </c>
      <c r="D5" s="39">
        <f t="shared" ca="1" si="1"/>
        <v>0.95161238803260118</v>
      </c>
      <c r="E5" s="41">
        <f ca="1">RANK(Tableau867[[#This Row],[Aléa]],Tableau867[Aléa],FALSE)</f>
        <v>2</v>
      </c>
      <c r="F5" s="40" t="str">
        <f ca="1">VLOOKUP(Tableau867[[#This Row],[Rang]],Tableau311[],2,0)</f>
        <v>B8</v>
      </c>
      <c r="G5" s="38"/>
      <c r="H5" s="39">
        <f t="shared" ca="1" si="2"/>
        <v>0.47492426644369923</v>
      </c>
      <c r="I5" s="41">
        <f ca="1">RANK(Tableau868[[#This Row],[Aléa]],Tableau868[Aléa],FALSE)</f>
        <v>7</v>
      </c>
      <c r="J5" s="40" t="str">
        <f ca="1">VLOOKUP(Tableau868[[#This Row],[Rang]],Tableau311[],2,0)</f>
        <v>1V</v>
      </c>
      <c r="K5" s="38"/>
      <c r="L5" s="39">
        <f t="shared" ca="1" si="3"/>
        <v>0.92037955354982381</v>
      </c>
      <c r="M5" s="41">
        <f ca="1">RANK(Tableau869[[#This Row],[Aléa]],Tableau869[Aléa],FALSE)</f>
        <v>4</v>
      </c>
      <c r="N5" s="40" t="str">
        <f ca="1">VLOOKUP(Tableau869[[#This Row],[Rang]],Tableau311[],2,0)</f>
        <v>B6</v>
      </c>
      <c r="O5" s="38"/>
      <c r="P5" s="14" t="s">
        <v>11</v>
      </c>
    </row>
    <row r="6" spans="1:18" outlineLevel="1" x14ac:dyDescent="0.25">
      <c r="A6" s="39">
        <f t="shared" ca="1" si="0"/>
        <v>0.74313196673070414</v>
      </c>
      <c r="B6" s="41">
        <f ca="1">RANK(Tableau86[[#This Row],[Aléa]],Tableau86[Aléa],FALSE)</f>
        <v>4</v>
      </c>
      <c r="C6" s="40" t="str">
        <f ca="1">VLOOKUP(Tableau86[[#This Row],[Rang]],Tableau311[],2,0)</f>
        <v>B6</v>
      </c>
      <c r="D6" s="39">
        <f t="shared" ca="1" si="1"/>
        <v>0.94696068186553228</v>
      </c>
      <c r="E6" s="41">
        <f ca="1">RANK(Tableau867[[#This Row],[Aléa]],Tableau867[Aléa],FALSE)</f>
        <v>3</v>
      </c>
      <c r="F6" s="40" t="str">
        <f ca="1">VLOOKUP(Tableau867[[#This Row],[Rang]],Tableau311[],2,0)</f>
        <v>A6</v>
      </c>
      <c r="G6" s="38"/>
      <c r="H6" s="39">
        <f t="shared" ca="1" si="2"/>
        <v>0.47535000908503322</v>
      </c>
      <c r="I6" s="41">
        <f ca="1">RANK(Tableau868[[#This Row],[Aléa]],Tableau868[Aléa],FALSE)</f>
        <v>6</v>
      </c>
      <c r="J6" s="40" t="str">
        <f ca="1">VLOOKUP(Tableau868[[#This Row],[Rang]],Tableau311[],2,0)</f>
        <v>Regul</v>
      </c>
      <c r="K6" s="38"/>
      <c r="L6" s="39">
        <f t="shared" ca="1" si="3"/>
        <v>0.93843222917429492</v>
      </c>
      <c r="M6" s="41">
        <f ca="1">RANK(Tableau869[[#This Row],[Aléa]],Tableau869[Aléa],FALSE)</f>
        <v>3</v>
      </c>
      <c r="N6" s="40" t="str">
        <f ca="1">VLOOKUP(Tableau869[[#This Row],[Rang]],Tableau311[],2,0)</f>
        <v>A6</v>
      </c>
      <c r="O6" s="38"/>
      <c r="P6" s="14" t="s">
        <v>12</v>
      </c>
    </row>
    <row r="7" spans="1:18" outlineLevel="1" x14ac:dyDescent="0.25">
      <c r="A7" s="39">
        <f t="shared" ca="1" si="0"/>
        <v>0.29040153850206429</v>
      </c>
      <c r="B7" s="41">
        <f ca="1">RANK(Tableau86[[#This Row],[Aléa]],Tableau86[Aléa],FALSE)</f>
        <v>7</v>
      </c>
      <c r="C7" s="40" t="str">
        <f ca="1">VLOOKUP(Tableau86[[#This Row],[Rang]],Tableau311[],2,0)</f>
        <v>1V</v>
      </c>
      <c r="D7" s="39">
        <f t="shared" ca="1" si="1"/>
        <v>0.49038067770520943</v>
      </c>
      <c r="E7" s="41">
        <f ca="1">RANK(Tableau867[[#This Row],[Aléa]],Tableau867[Aléa],FALSE)</f>
        <v>6</v>
      </c>
      <c r="F7" s="40" t="str">
        <f ca="1">VLOOKUP(Tableau867[[#This Row],[Rang]],Tableau311[],2,0)</f>
        <v>Regul</v>
      </c>
      <c r="G7" s="38"/>
      <c r="H7" s="39">
        <f t="shared" ca="1" si="2"/>
        <v>0.98219935115109291</v>
      </c>
      <c r="I7" s="41">
        <f ca="1">RANK(Tableau868[[#This Row],[Aléa]],Tableau868[Aléa],FALSE)</f>
        <v>1</v>
      </c>
      <c r="J7" s="40" t="str">
        <f ca="1">VLOOKUP(Tableau868[[#This Row],[Rang]],Tableau311[],2,0)</f>
        <v>A8</v>
      </c>
      <c r="K7" s="38"/>
      <c r="L7" s="39">
        <f t="shared" ca="1" si="3"/>
        <v>0.71441474006505257</v>
      </c>
      <c r="M7" s="41">
        <f ca="1">RANK(Tableau869[[#This Row],[Aléa]],Tableau869[Aléa],FALSE)</f>
        <v>7</v>
      </c>
      <c r="N7" s="40" t="str">
        <f ca="1">VLOOKUP(Tableau869[[#This Row],[Rang]],Tableau311[],2,0)</f>
        <v>1V</v>
      </c>
      <c r="O7" s="38"/>
      <c r="P7" s="14" t="s">
        <v>13</v>
      </c>
    </row>
    <row r="8" spans="1:18" outlineLevel="1" x14ac:dyDescent="0.25">
      <c r="A8" s="39">
        <f t="shared" ca="1" si="0"/>
        <v>0.48644961458026525</v>
      </c>
      <c r="B8" s="41">
        <f ca="1">RANK(Tableau86[[#This Row],[Aléa]],Tableau86[Aléa],FALSE)</f>
        <v>6</v>
      </c>
      <c r="C8" s="40" t="str">
        <f ca="1">VLOOKUP(Tableau86[[#This Row],[Rang]],Tableau311[],2,0)</f>
        <v>Regul</v>
      </c>
      <c r="D8" s="39">
        <f t="shared" ca="1" si="1"/>
        <v>0.96905163177244458</v>
      </c>
      <c r="E8" s="41">
        <f ca="1">RANK(Tableau867[[#This Row],[Aléa]],Tableau867[Aléa],FALSE)</f>
        <v>1</v>
      </c>
      <c r="F8" s="40" t="str">
        <f ca="1">VLOOKUP(Tableau867[[#This Row],[Rang]],Tableau311[],2,0)</f>
        <v>A8</v>
      </c>
      <c r="G8" s="38"/>
      <c r="H8" s="39">
        <f t="shared" ca="1" si="2"/>
        <v>0.33322488509409764</v>
      </c>
      <c r="I8" s="41">
        <f ca="1">RANK(Tableau868[[#This Row],[Aléa]],Tableau868[Aléa],FALSE)</f>
        <v>8</v>
      </c>
      <c r="J8" s="40" t="str">
        <f ca="1">VLOOKUP(Tableau868[[#This Row],[Rang]],Tableau311[],2,0)</f>
        <v>V</v>
      </c>
      <c r="K8" s="38"/>
      <c r="L8" s="39">
        <f t="shared" ca="1" si="3"/>
        <v>0.95806925712376723</v>
      </c>
      <c r="M8" s="41">
        <f ca="1">RANK(Tableau869[[#This Row],[Aléa]],Tableau869[Aléa],FALSE)</f>
        <v>2</v>
      </c>
      <c r="N8" s="40" t="str">
        <f ca="1">VLOOKUP(Tableau869[[#This Row],[Rang]],Tableau311[],2,0)</f>
        <v>B8</v>
      </c>
      <c r="O8" s="38"/>
      <c r="P8" s="14" t="s">
        <v>14</v>
      </c>
    </row>
    <row r="9" spans="1:18" outlineLevel="1" x14ac:dyDescent="0.25">
      <c r="A9" s="39">
        <f t="shared" ca="1" si="0"/>
        <v>0.19639060332704728</v>
      </c>
      <c r="B9" s="41">
        <f ca="1">RANK(Tableau86[[#This Row],[Aléa]],Tableau86[Aléa],FALSE)</f>
        <v>9</v>
      </c>
      <c r="C9" s="40" t="str">
        <f ca="1">VLOOKUP(Tableau86[[#This Row],[Rang]],Tableau311[],2,0)</f>
        <v>1A</v>
      </c>
      <c r="D9" s="39">
        <f t="shared" ca="1" si="1"/>
        <v>0.196934044870688</v>
      </c>
      <c r="E9" s="41">
        <f ca="1">RANK(Tableau867[[#This Row],[Aléa]],Tableau867[Aléa],FALSE)</f>
        <v>9</v>
      </c>
      <c r="F9" s="40" t="str">
        <f ca="1">VLOOKUP(Tableau867[[#This Row],[Rang]],Tableau311[],2,0)</f>
        <v>1A</v>
      </c>
      <c r="G9" s="38"/>
      <c r="H9" s="39">
        <f t="shared" ca="1" si="2"/>
        <v>0.88440446388555227</v>
      </c>
      <c r="I9" s="41">
        <f ca="1">RANK(Tableau868[[#This Row],[Aléa]],Tableau868[Aléa],FALSE)</f>
        <v>4</v>
      </c>
      <c r="J9" s="40" t="str">
        <f ca="1">VLOOKUP(Tableau868[[#This Row],[Rang]],Tableau311[],2,0)</f>
        <v>B6</v>
      </c>
      <c r="K9" s="38"/>
      <c r="L9" s="39">
        <f t="shared" ca="1" si="3"/>
        <v>0.36897939986386796</v>
      </c>
      <c r="M9" s="41">
        <f ca="1">RANK(Tableau869[[#This Row],[Aléa]],Tableau869[Aléa],FALSE)</f>
        <v>9</v>
      </c>
      <c r="N9" s="40" t="str">
        <f ca="1">VLOOKUP(Tableau869[[#This Row],[Rang]],Tableau311[],2,0)</f>
        <v>1A</v>
      </c>
      <c r="O9" s="38"/>
      <c r="P9" s="14" t="s">
        <v>15</v>
      </c>
    </row>
    <row r="10" spans="1:18" outlineLevel="1" x14ac:dyDescent="0.25">
      <c r="A10" s="39">
        <f ca="1">RAND()</f>
        <v>0.55637710953738184</v>
      </c>
      <c r="B10" s="41">
        <f ca="1">RANK(Tableau86[[#This Row],[Aléa]],Tableau86[Aléa],FALSE)</f>
        <v>5</v>
      </c>
      <c r="C10" s="40" t="str">
        <f ca="1">VLOOKUP(Tableau86[[#This Row],[Rang]],Tableau311[],2,0)</f>
        <v>Bureau</v>
      </c>
      <c r="D10" s="39">
        <f ca="1">RAND()</f>
        <v>9.0207985577029137E-2</v>
      </c>
      <c r="E10" s="41">
        <f ca="1">RANK(Tableau867[[#This Row],[Aléa]],Tableau867[Aléa],FALSE)</f>
        <v>10</v>
      </c>
      <c r="F10" s="40" t="str">
        <f ca="1">VLOOKUP(Tableau867[[#This Row],[Rang]],Tableau311[],2,0)</f>
        <v>1B</v>
      </c>
      <c r="G10" s="38"/>
      <c r="H10" s="39">
        <f ca="1">RAND()</f>
        <v>0.88569499548782082</v>
      </c>
      <c r="I10" s="41">
        <f ca="1">RANK(Tableau868[[#This Row],[Aléa]],Tableau868[Aléa],FALSE)</f>
        <v>3</v>
      </c>
      <c r="J10" s="40" t="str">
        <f ca="1">VLOOKUP(Tableau868[[#This Row],[Rang]],Tableau311[],2,0)</f>
        <v>A6</v>
      </c>
      <c r="K10" s="38"/>
      <c r="L10" s="39">
        <f ca="1">RAND()</f>
        <v>0.54010461054097991</v>
      </c>
      <c r="M10" s="41">
        <f ca="1">RANK(Tableau869[[#This Row],[Aléa]],Tableau869[Aléa],FALSE)</f>
        <v>8</v>
      </c>
      <c r="N10" s="40" t="str">
        <f ca="1">VLOOKUP(Tableau869[[#This Row],[Rang]],Tableau311[],2,0)</f>
        <v>V</v>
      </c>
      <c r="O10" s="38"/>
      <c r="P10" s="14" t="s">
        <v>16</v>
      </c>
    </row>
    <row r="11" spans="1:18" outlineLevel="1" x14ac:dyDescent="0.25">
      <c r="A11" s="39">
        <f ca="1">RAND()</f>
        <v>0.81127082060158162</v>
      </c>
      <c r="B11" s="41">
        <f ca="1">RANK(Tableau86[[#This Row],[Aléa]],Tableau86[Aléa],FALSE)</f>
        <v>2</v>
      </c>
      <c r="C11" s="40" t="str">
        <f ca="1">VLOOKUP(Tableau86[[#This Row],[Rang]],Tableau311[],2,0)</f>
        <v>B8</v>
      </c>
      <c r="D11" s="39">
        <f ca="1">RAND()</f>
        <v>0.36858943535596567</v>
      </c>
      <c r="E11" s="41">
        <f ca="1">RANK(Tableau867[[#This Row],[Aléa]],Tableau867[Aléa],FALSE)</f>
        <v>7</v>
      </c>
      <c r="F11" s="40" t="str">
        <f ca="1">VLOOKUP(Tableau867[[#This Row],[Rang]],Tableau311[],2,0)</f>
        <v>1V</v>
      </c>
      <c r="G11" s="38"/>
      <c r="H11" s="39">
        <f ca="1">RAND()</f>
        <v>0.32730415866706364</v>
      </c>
      <c r="I11" s="41">
        <f ca="1">RANK(Tableau868[[#This Row],[Aléa]],Tableau868[Aléa],FALSE)</f>
        <v>9</v>
      </c>
      <c r="J11" s="40" t="str">
        <f ca="1">VLOOKUP(Tableau868[[#This Row],[Rang]],Tableau311[],2,0)</f>
        <v>1A</v>
      </c>
      <c r="K11" s="38"/>
      <c r="L11" s="39">
        <f ca="1">RAND()</f>
        <v>0.78648592193255784</v>
      </c>
      <c r="M11" s="41">
        <f ca="1">RANK(Tableau869[[#This Row],[Aléa]],Tableau869[Aléa],FALSE)</f>
        <v>5</v>
      </c>
      <c r="N11" s="40" t="str">
        <f ca="1">VLOOKUP(Tableau869[[#This Row],[Rang]],Tableau311[],2,0)</f>
        <v>Bureau</v>
      </c>
      <c r="O11" s="38"/>
      <c r="P11" s="14" t="s">
        <v>17</v>
      </c>
    </row>
    <row r="12" spans="1:18" x14ac:dyDescent="0.25">
      <c r="A12" s="38"/>
      <c r="B12" s="38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15"/>
      <c r="Q12" s="3"/>
      <c r="R12" s="3"/>
    </row>
    <row r="13" spans="1:18" x14ac:dyDescent="0.25"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</row>
    <row r="16" spans="1:18" ht="15.75" thickBot="1" x14ac:dyDescent="0.3">
      <c r="A16" s="5"/>
    </row>
    <row r="17" spans="1:8" ht="15.75" thickBot="1" x14ac:dyDescent="0.3">
      <c r="A17" s="16"/>
      <c r="B17" s="16"/>
      <c r="C17" s="17" t="s">
        <v>28</v>
      </c>
      <c r="D17" s="18"/>
      <c r="E17" s="18"/>
      <c r="F17" s="18"/>
      <c r="G17" s="18"/>
      <c r="H17" s="43"/>
    </row>
    <row r="18" spans="1:8" ht="15.75" thickBot="1" x14ac:dyDescent="0.3">
      <c r="A18" s="16"/>
      <c r="B18" s="19" t="s">
        <v>29</v>
      </c>
      <c r="C18" s="20">
        <v>28</v>
      </c>
      <c r="D18" s="20">
        <v>29</v>
      </c>
      <c r="E18" s="20">
        <v>30</v>
      </c>
      <c r="F18" s="20">
        <v>31</v>
      </c>
      <c r="G18" s="20">
        <v>1</v>
      </c>
      <c r="H18" s="44">
        <v>2</v>
      </c>
    </row>
    <row r="19" spans="1:8" ht="15.75" thickBot="1" x14ac:dyDescent="0.3">
      <c r="A19" s="21" t="s">
        <v>30</v>
      </c>
      <c r="B19" s="34" t="s">
        <v>31</v>
      </c>
      <c r="C19" s="22" t="s">
        <v>32</v>
      </c>
      <c r="D19" s="22" t="s">
        <v>33</v>
      </c>
      <c r="E19" s="22" t="s">
        <v>33</v>
      </c>
      <c r="F19" s="22" t="s">
        <v>34</v>
      </c>
      <c r="G19" s="22" t="s">
        <v>23</v>
      </c>
      <c r="H19" s="45" t="s">
        <v>35</v>
      </c>
    </row>
    <row r="20" spans="1:8" ht="15.75" thickBot="1" x14ac:dyDescent="0.3">
      <c r="A20" s="25" t="s">
        <v>36</v>
      </c>
      <c r="B20" s="36" t="s">
        <v>8</v>
      </c>
      <c r="C20" s="24"/>
      <c r="D20" s="24"/>
      <c r="E20" s="24"/>
      <c r="F20" s="24"/>
      <c r="G20" s="24"/>
      <c r="H20" s="23"/>
    </row>
    <row r="21" spans="1:8" ht="15.75" thickBot="1" x14ac:dyDescent="0.3">
      <c r="A21" s="26" t="s">
        <v>37</v>
      </c>
      <c r="B21" s="35" t="s">
        <v>9</v>
      </c>
      <c r="C21" s="24"/>
      <c r="D21" s="24"/>
      <c r="E21" s="24"/>
      <c r="F21" s="24"/>
      <c r="G21" s="24"/>
      <c r="H21" s="23"/>
    </row>
    <row r="22" spans="1:8" ht="15.75" thickBot="1" x14ac:dyDescent="0.3">
      <c r="A22" s="27" t="s">
        <v>37</v>
      </c>
      <c r="B22" s="36" t="s">
        <v>10</v>
      </c>
      <c r="C22" s="24"/>
      <c r="D22" s="24"/>
      <c r="E22" s="24"/>
      <c r="F22" s="24"/>
      <c r="G22" s="24"/>
      <c r="H22" s="23"/>
    </row>
    <row r="23" spans="1:8" ht="15.75" thickBot="1" x14ac:dyDescent="0.3">
      <c r="A23" s="28" t="s">
        <v>38</v>
      </c>
      <c r="B23" s="35" t="s">
        <v>11</v>
      </c>
      <c r="C23" s="24"/>
      <c r="D23" s="24"/>
      <c r="E23" s="24"/>
      <c r="F23" s="24"/>
      <c r="G23" s="24"/>
      <c r="H23" s="23"/>
    </row>
    <row r="24" spans="1:8" ht="15.75" thickBot="1" x14ac:dyDescent="0.3">
      <c r="A24" s="29" t="s">
        <v>39</v>
      </c>
      <c r="B24" s="36" t="s">
        <v>12</v>
      </c>
      <c r="C24" s="24"/>
      <c r="D24" s="24"/>
      <c r="E24" s="24"/>
      <c r="F24" s="24"/>
      <c r="G24" s="24"/>
      <c r="H24" s="23"/>
    </row>
    <row r="25" spans="1:8" ht="15.75" thickBot="1" x14ac:dyDescent="0.3">
      <c r="A25" s="30" t="s">
        <v>40</v>
      </c>
      <c r="B25" s="35" t="s">
        <v>13</v>
      </c>
      <c r="C25" s="24"/>
      <c r="D25" s="24"/>
      <c r="E25" s="24"/>
      <c r="F25" s="24"/>
      <c r="G25" s="24"/>
      <c r="H25" s="23"/>
    </row>
    <row r="26" spans="1:8" ht="15.75" thickBot="1" x14ac:dyDescent="0.3">
      <c r="A26" s="31" t="s">
        <v>41</v>
      </c>
      <c r="B26" s="36" t="s">
        <v>14</v>
      </c>
      <c r="C26" s="24"/>
      <c r="D26" s="24"/>
      <c r="E26" s="24"/>
      <c r="F26" s="24"/>
      <c r="G26" s="24"/>
      <c r="H26" s="23"/>
    </row>
    <row r="27" spans="1:8" ht="15.75" thickBot="1" x14ac:dyDescent="0.3">
      <c r="A27" s="32" t="s">
        <v>42</v>
      </c>
      <c r="B27" s="35" t="s">
        <v>15</v>
      </c>
      <c r="C27" s="24"/>
      <c r="D27" s="24"/>
      <c r="E27" s="24"/>
      <c r="F27" s="24"/>
      <c r="G27" s="24"/>
      <c r="H27" s="23"/>
    </row>
    <row r="28" spans="1:8" ht="15.75" thickBot="1" x14ac:dyDescent="0.3">
      <c r="A28" s="31" t="s">
        <v>43</v>
      </c>
      <c r="B28" s="36" t="s">
        <v>16</v>
      </c>
      <c r="C28" s="24"/>
      <c r="D28" s="24"/>
      <c r="E28" s="24"/>
      <c r="F28" s="24"/>
      <c r="G28" s="24"/>
      <c r="H28" s="23"/>
    </row>
    <row r="29" spans="1:8" ht="15.75" thickBot="1" x14ac:dyDescent="0.3">
      <c r="A29" s="33" t="s">
        <v>44</v>
      </c>
      <c r="B29" s="35" t="s">
        <v>17</v>
      </c>
      <c r="C29" s="24"/>
      <c r="D29" s="24"/>
      <c r="E29" s="24"/>
      <c r="F29" s="24"/>
      <c r="G29" s="24"/>
      <c r="H29" s="23"/>
    </row>
    <row r="36" spans="18:18" x14ac:dyDescent="0.25"/>
  </sheetData>
  <phoneticPr fontId="8" type="noConversion"/>
  <conditionalFormatting sqref="A17:H19 A20:A28 C20:H29">
    <cfRule type="cellIs" dxfId="6" priority="6" operator="equal">
      <formula>"1A"</formula>
    </cfRule>
    <cfRule type="cellIs" dxfId="5" priority="7" operator="equal">
      <formula>"1B"</formula>
    </cfRule>
  </conditionalFormatting>
  <conditionalFormatting sqref="C20:H29">
    <cfRule type="cellIs" dxfId="4" priority="1" operator="equal">
      <formula>"V"</formula>
    </cfRule>
    <cfRule type="cellIs" dxfId="3" priority="2" operator="equal">
      <formula>"B8"</formula>
    </cfRule>
    <cfRule type="cellIs" dxfId="2" priority="3" operator="equal">
      <formula>"B6"</formula>
    </cfRule>
    <cfRule type="cellIs" dxfId="1" priority="4" operator="equal">
      <formula>"A6"</formula>
    </cfRule>
    <cfRule type="cellIs" dxfId="0" priority="5" operator="equal">
      <formula>"Bureau"</formula>
    </cfRule>
  </conditionalFormatting>
  <pageMargins left="0.7" right="0.7" top="0.75" bottom="0.75" header="0.3" footer="0.3"/>
  <legacyDrawing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770638d8-b1fb-420d-9e61-2dfcf58c1136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A11538F2670DD45B0D9F01702BE97EC" ma:contentTypeVersion="10" ma:contentTypeDescription="Create a new document." ma:contentTypeScope="" ma:versionID="3a79575bcdf801657dcf8e0944d2f5f4">
  <xsd:schema xmlns:xsd="http://www.w3.org/2001/XMLSchema" xmlns:xs="http://www.w3.org/2001/XMLSchema" xmlns:p="http://schemas.microsoft.com/office/2006/metadata/properties" xmlns:ns2="770638d8-b1fb-420d-9e61-2dfcf58c1136" xmlns:ns3="1b645037-1ded-45f5-b9cb-028a9780e9b6" targetNamespace="http://schemas.microsoft.com/office/2006/metadata/properties" ma:root="true" ma:fieldsID="f7757eb5e49ff424da7cf45539a14afe" ns2:_="" ns3:_="">
    <xsd:import namespace="770638d8-b1fb-420d-9e61-2dfcf58c1136"/>
    <xsd:import namespace="1b645037-1ded-45f5-b9cb-028a9780e9b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0638d8-b1fb-420d-9e61-2dfcf58c113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7" nillable="true" ma:displayName="Sign-off status" ma:internalName="Sign_x002d_off_x0020_status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645037-1ded-45f5-b9cb-028a9780e9b6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C2B9EC2-F75E-4810-ABEC-C2D39F788849}">
  <ds:schemaRefs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1b645037-1ded-45f5-b9cb-028a9780e9b6"/>
    <ds:schemaRef ds:uri="http://purl.org/dc/terms/"/>
    <ds:schemaRef ds:uri="770638d8-b1fb-420d-9e61-2dfcf58c1136"/>
    <ds:schemaRef ds:uri="http://purl.org/dc/dcmitype/"/>
    <ds:schemaRef ds:uri="http://purl.org/dc/elements/1.1/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4A3CB673-FFD6-4C65-95AF-7E5AB6091A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0638d8-b1fb-420d-9e61-2dfcf58c1136"/>
    <ds:schemaRef ds:uri="1b645037-1ded-45f5-b9cb-028a9780e9b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62DAC0-C770-410C-9229-8326D81F439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Bdd</vt:lpstr>
      <vt:lpstr>Aléa</vt:lpstr>
      <vt:lpstr>Choix</vt:lpstr>
      <vt:lpstr>Collegues</vt:lpstr>
      <vt:lpstr>Jours</vt:lpstr>
      <vt:lpstr>Semaines</vt:lpstr>
      <vt:lpstr>TD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CF</dc:creator>
  <cp:keywords/>
  <dc:description/>
  <cp:lastModifiedBy>Jérémy Foucault</cp:lastModifiedBy>
  <cp:revision/>
  <dcterms:created xsi:type="dcterms:W3CDTF">2018-12-17T14:51:24Z</dcterms:created>
  <dcterms:modified xsi:type="dcterms:W3CDTF">2023-09-01T09:11:02Z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0x0101009A11538F2670DD45B0D9F01702BE97EC</vt:lpwstr>
  </property>
  <property fmtid="{D5CDD505-2E9C-101B-9397-08002B2CF9AE}" pid="3" name="AuthorIds_UIVersion_12800">
    <vt:lpwstr>23</vt:lpwstr>
  </property>
  <property fmtid="{D5CDD505-2E9C-101B-9397-08002B2CF9AE}" pid="4" name="AuthorIds_UIVersion_14336">
    <vt:lpwstr>13</vt:lpwstr>
  </property>
  <property fmtid="{D5CDD505-2E9C-101B-9397-08002B2CF9AE}" pid="5" name="AuthorIds_UIVersion_40960">
    <vt:lpwstr>12,13</vt:lpwstr>
  </property>
  <property fmtid="{D5CDD505-2E9C-101B-9397-08002B2CF9AE}" pid="6" name="AuthorIds_UIVersion_48128">
    <vt:lpwstr>18,24</vt:lpwstr>
  </property>
  <property fmtid="{D5CDD505-2E9C-101B-9397-08002B2CF9AE}" pid="7" name="AuthorIds_UIVersion_49152">
    <vt:lpwstr>13</vt:lpwstr>
  </property>
  <property fmtid="{D5CDD505-2E9C-101B-9397-08002B2CF9AE}" pid="8" name="AuthorIds_UIVersion_50176">
    <vt:lpwstr>24</vt:lpwstr>
  </property>
  <property fmtid="{D5CDD505-2E9C-101B-9397-08002B2CF9AE}" pid="9" name="AuthorIds_UIVersion_50688">
    <vt:lpwstr>25</vt:lpwstr>
  </property>
  <property fmtid="{D5CDD505-2E9C-101B-9397-08002B2CF9AE}" pid="10" name="AuthorIds_UIVersion_74752">
    <vt:lpwstr>24</vt:lpwstr>
  </property>
  <property fmtid="{D5CDD505-2E9C-101B-9397-08002B2CF9AE}" pid="11" name="AuthorIds_UIVersion_75264">
    <vt:lpwstr>25</vt:lpwstr>
  </property>
  <property fmtid="{D5CDD505-2E9C-101B-9397-08002B2CF9AE}" pid="12" name="AuthorIds_UIVersion_77824">
    <vt:lpwstr>23</vt:lpwstr>
  </property>
  <property fmtid="{D5CDD505-2E9C-101B-9397-08002B2CF9AE}" pid="13" name="AuthorIds_UIVersion_79360">
    <vt:lpwstr>23</vt:lpwstr>
  </property>
  <property fmtid="{D5CDD505-2E9C-101B-9397-08002B2CF9AE}" pid="14" name="AuthorIds_UIVersion_80896">
    <vt:lpwstr>15,24</vt:lpwstr>
  </property>
  <property fmtid="{D5CDD505-2E9C-101B-9397-08002B2CF9AE}" pid="15" name="AuthorIds_UIVersion_82432">
    <vt:lpwstr>13</vt:lpwstr>
  </property>
  <property fmtid="{D5CDD505-2E9C-101B-9397-08002B2CF9AE}" pid="16" name="AuthorIds_UIVersion_84992">
    <vt:lpwstr>24</vt:lpwstr>
  </property>
  <property fmtid="{D5CDD505-2E9C-101B-9397-08002B2CF9AE}" pid="17" name="AuthorIds_UIVersion_86016">
    <vt:lpwstr>18</vt:lpwstr>
  </property>
  <property fmtid="{D5CDD505-2E9C-101B-9397-08002B2CF9AE}" pid="18" name="AuthorIds_UIVersion_95232">
    <vt:lpwstr>23</vt:lpwstr>
  </property>
  <property fmtid="{D5CDD505-2E9C-101B-9397-08002B2CF9AE}" pid="19" name="AuthorIds_UIVersion_96768">
    <vt:lpwstr>25</vt:lpwstr>
  </property>
  <property fmtid="{D5CDD505-2E9C-101B-9397-08002B2CF9AE}" pid="20" name="AuthorIds_UIVersion_101376">
    <vt:lpwstr>23</vt:lpwstr>
  </property>
  <property fmtid="{D5CDD505-2E9C-101B-9397-08002B2CF9AE}" pid="21" name="AuthorIds_UIVersion_101888">
    <vt:lpwstr>25</vt:lpwstr>
  </property>
  <property fmtid="{D5CDD505-2E9C-101B-9397-08002B2CF9AE}" pid="22" name="AuthorIds_UIVersion_102912">
    <vt:lpwstr>13</vt:lpwstr>
  </property>
</Properties>
</file>