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60" windowWidth="18090" windowHeight="8175"/>
  </bookViews>
  <sheets>
    <sheet name="Feuil1" sheetId="1" r:id="rId1"/>
    <sheet name="bd1" sheetId="2" r:id="rId2"/>
    <sheet name="bd2" sheetId="3" r:id="rId3"/>
    <sheet name="param" sheetId="4" r:id="rId4"/>
    <sheet name="Feuil3" sheetId="5" r:id="rId5"/>
  </sheets>
  <externalReferences>
    <externalReference r:id="rId6"/>
  </externalReferences>
  <definedNames>
    <definedName name="divers">'bd1'!$B$8:$C$8</definedName>
    <definedName name="électricité">'bd1'!$B$5:$D$5</definedName>
    <definedName name="Liste3">OFFSET('bd2'!$C$1,MATCH(Feuil1!$D$5,'bd2'!$B$2:$B$298,0),,COUNTIF('bd2'!$B:$B,Feuil1!$D$5))</definedName>
    <definedName name="menu">Feuil1!#REF!</definedName>
    <definedName name="menuiserie">'bd1'!$B$2:$I$2</definedName>
    <definedName name="metier">'bd1'!$A$2:$A$8</definedName>
    <definedName name="peinture">'bd1'!$B$6:$E$6</definedName>
    <definedName name="plat">Feuil1!$B$1:$D$4</definedName>
    <definedName name="PLATRERIE">'bd1'!$B$7:$C$7</definedName>
    <definedName name="plomberie">'bd1'!$B$3:$E$3</definedName>
    <definedName name="sanitaire">'bd1'!$B$4:$D$4</definedName>
  </definedNames>
  <calcPr calcId="125725"/>
</workbook>
</file>

<file path=xl/calcChain.xml><?xml version="1.0" encoding="utf-8"?>
<calcChain xmlns="http://schemas.openxmlformats.org/spreadsheetml/2006/main">
  <c r="E81" i="3"/>
  <c r="E82"/>
  <c r="E67"/>
  <c r="E69"/>
  <c r="E73"/>
  <c r="E71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H33" i="1"/>
  <c r="D33"/>
  <c r="B33"/>
  <c r="A33"/>
  <c r="E6" i="3"/>
  <c r="E7"/>
  <c r="E8"/>
  <c r="E9"/>
  <c r="F31" i="4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E65" i="3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6"/>
  <c r="E68"/>
  <c r="E70"/>
  <c r="E72"/>
  <c r="E74"/>
  <c r="E75"/>
  <c r="E76"/>
  <c r="E77"/>
  <c r="E78"/>
  <c r="E79"/>
  <c r="E80"/>
  <c r="E83"/>
  <c r="E84"/>
  <c r="E85"/>
  <c r="E86"/>
  <c r="E87"/>
  <c r="E3"/>
  <c r="E4"/>
  <c r="E5"/>
  <c r="E2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F13" i="1"/>
  <c r="G13" s="1"/>
  <c r="G33" s="1"/>
  <c r="G14"/>
  <c r="G15"/>
  <c r="G16"/>
  <c r="G17"/>
  <c r="G18"/>
  <c r="G19"/>
  <c r="G20"/>
  <c r="G21"/>
  <c r="D13"/>
  <c r="B13"/>
  <c r="I14"/>
  <c r="I15"/>
  <c r="I16"/>
  <c r="I17"/>
  <c r="I18"/>
  <c r="I19"/>
  <c r="I20"/>
  <c r="I21"/>
  <c r="I22"/>
  <c r="I23"/>
  <c r="I13" l="1"/>
  <c r="I26" s="1"/>
  <c r="F33"/>
  <c r="I33" s="1"/>
</calcChain>
</file>

<file path=xl/sharedStrings.xml><?xml version="1.0" encoding="utf-8"?>
<sst xmlns="http://schemas.openxmlformats.org/spreadsheetml/2006/main" count="448" uniqueCount="142">
  <si>
    <t>MENUISERIE</t>
  </si>
  <si>
    <t>PLOMBERIE</t>
  </si>
  <si>
    <t>ÉLECTRICITÉ</t>
  </si>
  <si>
    <t>DIVERS</t>
  </si>
  <si>
    <t>LAMBRIS</t>
  </si>
  <si>
    <t>REVÊTEMENTS DE SOLS</t>
  </si>
  <si>
    <t>PORTES DE PLACARDS</t>
  </si>
  <si>
    <t>AMÉNAGEMENTS DE PLACARDS</t>
  </si>
  <si>
    <t>PORTES</t>
  </si>
  <si>
    <t>FENÊTRES</t>
  </si>
  <si>
    <t>SANITAIRE</t>
  </si>
  <si>
    <t>ROBINETTERIE</t>
  </si>
  <si>
    <t>ÉVACUATION</t>
  </si>
  <si>
    <t>RÉPARATION</t>
  </si>
  <si>
    <t>CRÉATION</t>
  </si>
  <si>
    <t>RÉNOVATION</t>
  </si>
  <si>
    <t>PRISES / INTERRUPTEUR</t>
  </si>
  <si>
    <t>LUMINAIRE</t>
  </si>
  <si>
    <t>PEINTURE</t>
  </si>
  <si>
    <t>PAPIER PEINT</t>
  </si>
  <si>
    <t>MOQUETTE / LINO</t>
  </si>
  <si>
    <t>CUISINE</t>
  </si>
  <si>
    <t>ÉTUDES</t>
  </si>
  <si>
    <t>ACCOMPAGNEMENT</t>
  </si>
  <si>
    <t>Portes coulissantes 2 vantaux</t>
  </si>
  <si>
    <t>Portes coulissantes 3 vantaux</t>
  </si>
  <si>
    <t>Portes coulissantes 4 vantaux</t>
  </si>
  <si>
    <t>Portes coulissantes &gt; 4 vantaux</t>
  </si>
  <si>
    <t>&lt; à 1 ml</t>
  </si>
  <si>
    <t>&lt; à 1,50 ml</t>
  </si>
  <si>
    <t>&lt; à 2 ml</t>
  </si>
  <si>
    <t>&gt; à 2 ml</t>
  </si>
  <si>
    <t>Montage de caisson &lt; à 50 cm</t>
  </si>
  <si>
    <t>Montage de caisson &lt; à 100 cm</t>
  </si>
  <si>
    <t>Montage de caisson &gt; à 100 cm</t>
  </si>
  <si>
    <t>Pose de caisson &lt; à 50 cm</t>
  </si>
  <si>
    <t>Pose de caisson &lt; à 100 cm</t>
  </si>
  <si>
    <t>Pose de caisson &gt; à 100 cm</t>
  </si>
  <si>
    <t>Pose de plan de travail stratifié droit</t>
  </si>
  <si>
    <t>Pose de plan de travail stratifié en angle</t>
  </si>
  <si>
    <t>Pose de plan de travail stratifié avec découpe spécifique</t>
  </si>
  <si>
    <t>Pose de plan de travail à carreler droit</t>
  </si>
  <si>
    <t>Pose de plan de travail à carreler en angle</t>
  </si>
  <si>
    <t>Pose de plan de travail à carreler avec découpe spécifique</t>
  </si>
  <si>
    <t>Remplacement de porte seule sur ancienne huisserie</t>
  </si>
  <si>
    <t xml:space="preserve">remplacement bloc porte complet </t>
  </si>
  <si>
    <t>Pose de fenêtre en rénovation &lt; à 1 ml</t>
  </si>
  <si>
    <t>Pose de fenêtre en rénovation &gt; à 1 ml</t>
  </si>
  <si>
    <t>DÉSIGNATIONS</t>
  </si>
  <si>
    <t>MÉTIERS</t>
  </si>
  <si>
    <t>SOUS FAMILLE</t>
  </si>
  <si>
    <t>UNITÉS</t>
  </si>
  <si>
    <t>M²</t>
  </si>
  <si>
    <t>U</t>
  </si>
  <si>
    <t>ML</t>
  </si>
  <si>
    <t>métiers</t>
  </si>
  <si>
    <t>sous familles</t>
  </si>
  <si>
    <t>INTERVENTIONS</t>
  </si>
  <si>
    <t>SOUS FAMILLES</t>
  </si>
  <si>
    <t>QUANTITÉS</t>
  </si>
  <si>
    <t>TARIFS</t>
  </si>
  <si>
    <t>Changement d'un joint</t>
  </si>
  <si>
    <t>Mise en place d'une évacuation pour machine à laver</t>
  </si>
  <si>
    <t>Changement de place d'une évacuation de &lt; à 1 ml</t>
  </si>
  <si>
    <t>Changement de place d'une évacuation de &gt; à 1 ml</t>
  </si>
  <si>
    <t>Remplacement d'une robinetterie</t>
  </si>
  <si>
    <t>Pose d'une robinetterie sur arriver d'eau en place</t>
  </si>
  <si>
    <t>Débouchage d'un évier, lavabo…</t>
  </si>
  <si>
    <t>Achat des matériaux</t>
  </si>
  <si>
    <t>Choix des matériaux</t>
  </si>
  <si>
    <t>H</t>
  </si>
  <si>
    <t xml:space="preserve">Plan de masse </t>
  </si>
  <si>
    <t>Plan de détails</t>
  </si>
  <si>
    <t>D'une salle de bains &lt; 5 m²</t>
  </si>
  <si>
    <t>D'une salle de bains &lt; 10 m²</t>
  </si>
  <si>
    <t>D'une salle de bains &gt; 10 m²</t>
  </si>
  <si>
    <t>Décollage d'un papier peint 1 couche</t>
  </si>
  <si>
    <t>Décollage d'un papier peint plusieurs couches</t>
  </si>
  <si>
    <t>Pose de papier peint sans préparation du support</t>
  </si>
  <si>
    <t>Pose de papier peint avec préparation du support</t>
  </si>
  <si>
    <t>Dépose d'un ancien revêtement ( moquette ou lino)</t>
  </si>
  <si>
    <t>Pose d'un nouveau revêtement</t>
  </si>
  <si>
    <t>Forfait</t>
  </si>
  <si>
    <t>Remplacement d'une prise ou d'un interrupteur</t>
  </si>
  <si>
    <t>Changement d'une ampoule</t>
  </si>
  <si>
    <t>Pose d'un lustre</t>
  </si>
  <si>
    <t>Pose d'une applique mural sur arrivé électrique existante</t>
  </si>
  <si>
    <t>Pose d'une applique mural sur arrivé électrique à créer (suivant possibilité)</t>
  </si>
  <si>
    <t>CONVERTION DE TEMPS</t>
  </si>
  <si>
    <t>VISUEL SUR LE TARIF</t>
  </si>
  <si>
    <t>MN</t>
  </si>
  <si>
    <r>
      <t>CENTI</t>
    </r>
    <r>
      <rPr>
        <b/>
        <sz val="11"/>
        <color indexed="8"/>
        <rFont val="Calibri"/>
        <family val="2"/>
      </rPr>
      <t>È</t>
    </r>
    <r>
      <rPr>
        <b/>
        <sz val="11"/>
        <color indexed="8"/>
        <rFont val="Calibri"/>
        <family val="2"/>
      </rPr>
      <t>MES</t>
    </r>
  </si>
  <si>
    <t>8 H</t>
  </si>
  <si>
    <t>7 H</t>
  </si>
  <si>
    <t>4 H</t>
  </si>
  <si>
    <t>3 H</t>
  </si>
  <si>
    <t>2 H</t>
  </si>
  <si>
    <t>1 H 55</t>
  </si>
  <si>
    <t>1 H 50</t>
  </si>
  <si>
    <t>1 H 45</t>
  </si>
  <si>
    <t>1 H 40</t>
  </si>
  <si>
    <t>1 H 35</t>
  </si>
  <si>
    <t>1 H 30</t>
  </si>
  <si>
    <t>1 H 25</t>
  </si>
  <si>
    <t>1 H 20</t>
  </si>
  <si>
    <t>1 H 15</t>
  </si>
  <si>
    <t>1 H 10</t>
  </si>
  <si>
    <t>1 H 05</t>
  </si>
  <si>
    <t>1 H</t>
  </si>
  <si>
    <t>TEMPS</t>
  </si>
  <si>
    <t>Pose d'un joint silicone</t>
  </si>
  <si>
    <t>Branchement d'électroménager, four, hotte…</t>
  </si>
  <si>
    <t>Pose de Lambris PVC lame &lt; à 20 cm au mur</t>
  </si>
  <si>
    <t>Pose de Lambris PVC lame &gt; à  20 cm au mur</t>
  </si>
  <si>
    <t>Pose de Lambris PVC lame &lt; à  20 cm au plafond</t>
  </si>
  <si>
    <t>Pose de Lambris PVC lame &gt; à  20 cm au plafond</t>
  </si>
  <si>
    <t>Pose de lambris bois en lame &lt; à 10 cm au mur</t>
  </si>
  <si>
    <t>Pose de lambris bois en lame &gt; à 10 cm au mur</t>
  </si>
  <si>
    <t>Pose de lambris bois en lame &lt; à 10 cm au plafond</t>
  </si>
  <si>
    <t>Pose de lambris bois en lame &gt; à 10 cm au plafond</t>
  </si>
  <si>
    <t>Lame stratifié à clipper &lt; à 10 cm</t>
  </si>
  <si>
    <t>Lame stratifié à clipper &gt; à 10 cm</t>
  </si>
  <si>
    <t>Lame bois à clipper &lt; à 10 cm</t>
  </si>
  <si>
    <t>Lame bois à clipper &gt; à 10 cm</t>
  </si>
  <si>
    <t>Lame bois à coller &lt; à 10 cm</t>
  </si>
  <si>
    <t>Lame bois à coller &gt; à 10 cm</t>
  </si>
  <si>
    <t>Lame bois à clouer &lt; à 10 cm</t>
  </si>
  <si>
    <t>Lame bois à clouer &gt; à 10 cm</t>
  </si>
  <si>
    <t>Pose d'une nouvelle prise</t>
  </si>
  <si>
    <t>Pose d'un nouvel interrupteur</t>
  </si>
  <si>
    <t>Sous-couche 2 passes sans préparation du support pose mural</t>
  </si>
  <si>
    <t>Sous-couche 2 passes sans préparation du support pose au plafond</t>
  </si>
  <si>
    <t>Sous-couche 2 passes avec préparation du support pose mural</t>
  </si>
  <si>
    <t>Sous-couche 2 passes avec préparation du support pose au plafond</t>
  </si>
  <si>
    <t>Finition 2 passes sans préparation du support pose au plafond</t>
  </si>
  <si>
    <t>Finition 2 passes sans préparation du support pose mural</t>
  </si>
  <si>
    <t>Finition 2 passes avec préparation du support pose mural</t>
  </si>
  <si>
    <t>Finition 2 passes avec préparation du support pose au plafond</t>
  </si>
  <si>
    <t>Faisabilité environ 4 h</t>
  </si>
  <si>
    <t>PLATRERIE</t>
  </si>
  <si>
    <t>CLOISON</t>
  </si>
  <si>
    <t>B.A 13 sur ossature métallique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</si>
</sst>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3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6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theme="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theme="0"/>
      <name val="Calibri"/>
      <family val="2"/>
    </font>
    <font>
      <b/>
      <sz val="16"/>
      <color rgb="FFFFFF00"/>
      <name val="Calibri"/>
      <family val="2"/>
    </font>
    <font>
      <b/>
      <sz val="20"/>
      <color rgb="FFFF0000"/>
      <name val="Calibri"/>
      <family val="2"/>
      <scheme val="minor"/>
    </font>
    <font>
      <b/>
      <sz val="22"/>
      <color indexed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9" fillId="6" borderId="0" xfId="0" applyFont="1" applyFill="1"/>
    <xf numFmtId="0" fontId="0" fillId="6" borderId="0" xfId="0" applyFill="1"/>
    <xf numFmtId="0" fontId="9" fillId="7" borderId="0" xfId="0" applyFont="1" applyFill="1"/>
    <xf numFmtId="0" fontId="0" fillId="7" borderId="0" xfId="0" applyFill="1"/>
    <xf numFmtId="0" fontId="1" fillId="7" borderId="0" xfId="0" applyFont="1" applyFill="1"/>
    <xf numFmtId="0" fontId="9" fillId="8" borderId="0" xfId="0" applyFont="1" applyFill="1"/>
    <xf numFmtId="0" fontId="0" fillId="8" borderId="0" xfId="0" applyFill="1"/>
    <xf numFmtId="0" fontId="9" fillId="9" borderId="0" xfId="0" applyFont="1" applyFill="1"/>
    <xf numFmtId="0" fontId="0" fillId="9" borderId="0" xfId="0" applyFill="1"/>
    <xf numFmtId="0" fontId="9" fillId="10" borderId="0" xfId="0" applyFont="1" applyFill="1"/>
    <xf numFmtId="0" fontId="0" fillId="10" borderId="0" xfId="0" applyFill="1"/>
    <xf numFmtId="0" fontId="9" fillId="11" borderId="0" xfId="0" applyFont="1" applyFill="1"/>
    <xf numFmtId="0" fontId="0" fillId="11" borderId="0" xfId="0" applyFill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9" borderId="0" xfId="0" applyFont="1" applyFill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0" fillId="11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4" fontId="10" fillId="0" borderId="0" xfId="1" applyFont="1" applyAlignment="1">
      <alignment horizontal="center" vertical="center"/>
    </xf>
    <xf numFmtId="44" fontId="0" fillId="3" borderId="0" xfId="1" applyFont="1" applyFill="1"/>
    <xf numFmtId="44" fontId="0" fillId="6" borderId="0" xfId="1" applyFont="1" applyFill="1"/>
    <xf numFmtId="44" fontId="0" fillId="7" borderId="0" xfId="1" applyFont="1" applyFill="1"/>
    <xf numFmtId="44" fontId="0" fillId="8" borderId="0" xfId="1" applyFont="1" applyFill="1"/>
    <xf numFmtId="44" fontId="0" fillId="9" borderId="0" xfId="1" applyFont="1" applyFill="1"/>
    <xf numFmtId="44" fontId="0" fillId="11" borderId="0" xfId="1" applyFont="1" applyFill="1"/>
    <xf numFmtId="44" fontId="0" fillId="0" borderId="0" xfId="1" applyFont="1"/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0" fillId="0" borderId="0" xfId="0"/>
    <xf numFmtId="2" fontId="0" fillId="0" borderId="0" xfId="0" applyNumberFormat="1"/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13" fillId="8" borderId="9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13" fillId="8" borderId="14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2" fontId="14" fillId="4" borderId="7" xfId="0" applyNumberFormat="1" applyFont="1" applyFill="1" applyBorder="1" applyAlignment="1">
      <alignment horizontal="center" vertical="center"/>
    </xf>
    <xf numFmtId="2" fontId="14" fillId="4" borderId="9" xfId="0" applyNumberFormat="1" applyFont="1" applyFill="1" applyBorder="1" applyAlignment="1">
      <alignment horizontal="center" vertical="center"/>
    </xf>
    <xf numFmtId="164" fontId="15" fillId="5" borderId="13" xfId="0" applyNumberFormat="1" applyFont="1" applyFill="1" applyBorder="1" applyAlignment="1">
      <alignment horizontal="center" vertical="center" shrinkToFit="1"/>
    </xf>
    <xf numFmtId="164" fontId="15" fillId="5" borderId="14" xfId="0" applyNumberFormat="1" applyFont="1" applyFill="1" applyBorder="1" applyAlignment="1">
      <alignment horizontal="center" vertical="center" shrinkToFit="1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2" fontId="14" fillId="3" borderId="13" xfId="0" applyNumberFormat="1" applyFont="1" applyFill="1" applyBorder="1" applyAlignment="1">
      <alignment horizontal="center" vertical="center"/>
    </xf>
    <xf numFmtId="2" fontId="14" fillId="3" borderId="14" xfId="0" applyNumberFormat="1" applyFont="1" applyFill="1" applyBorder="1" applyAlignment="1">
      <alignment horizontal="center" vertical="center"/>
    </xf>
    <xf numFmtId="164" fontId="15" fillId="12" borderId="13" xfId="0" applyNumberFormat="1" applyFont="1" applyFill="1" applyBorder="1" applyAlignment="1">
      <alignment horizontal="center" vertical="center" shrinkToFit="1"/>
    </xf>
    <xf numFmtId="164" fontId="15" fillId="12" borderId="14" xfId="0" applyNumberFormat="1" applyFont="1" applyFill="1" applyBorder="1" applyAlignment="1">
      <alignment horizontal="center" vertical="center" shrinkToFit="1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2" fontId="14" fillId="4" borderId="13" xfId="0" applyNumberFormat="1" applyFont="1" applyFill="1" applyBorder="1" applyAlignment="1">
      <alignment horizontal="center" vertical="center"/>
    </xf>
    <xf numFmtId="2" fontId="14" fillId="4" borderId="14" xfId="0" applyNumberFormat="1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2" fontId="14" fillId="3" borderId="10" xfId="0" applyNumberFormat="1" applyFont="1" applyFill="1" applyBorder="1" applyAlignment="1">
      <alignment horizontal="center" vertical="center"/>
    </xf>
    <xf numFmtId="2" fontId="14" fillId="3" borderId="12" xfId="0" applyNumberFormat="1" applyFont="1" applyFill="1" applyBorder="1" applyAlignment="1">
      <alignment horizontal="center" vertical="center"/>
    </xf>
    <xf numFmtId="164" fontId="15" fillId="12" borderId="10" xfId="0" applyNumberFormat="1" applyFont="1" applyFill="1" applyBorder="1" applyAlignment="1">
      <alignment horizontal="center" vertical="center" shrinkToFit="1"/>
    </xf>
    <xf numFmtId="164" fontId="15" fillId="12" borderId="12" xfId="0" applyNumberFormat="1" applyFont="1" applyFill="1" applyBorder="1" applyAlignment="1">
      <alignment horizontal="center" vertical="center" shrinkToFit="1"/>
    </xf>
    <xf numFmtId="164" fontId="16" fillId="3" borderId="0" xfId="0" applyNumberFormat="1" applyFont="1" applyFill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0" fillId="3" borderId="0" xfId="0" applyNumberFormat="1" applyFill="1"/>
    <xf numFmtId="2" fontId="0" fillId="6" borderId="0" xfId="0" applyNumberFormat="1" applyFill="1"/>
    <xf numFmtId="2" fontId="0" fillId="7" borderId="0" xfId="0" applyNumberFormat="1" applyFill="1"/>
    <xf numFmtId="2" fontId="0" fillId="8" borderId="0" xfId="0" applyNumberFormat="1" applyFill="1"/>
    <xf numFmtId="2" fontId="0" fillId="9" borderId="0" xfId="0" applyNumberFormat="1" applyFill="1"/>
    <xf numFmtId="2" fontId="0" fillId="11" borderId="0" xfId="0" applyNumberFormat="1" applyFill="1"/>
    <xf numFmtId="0" fontId="0" fillId="6" borderId="0" xfId="0" applyFill="1" applyAlignment="1">
      <alignment horizontal="center" vertical="center"/>
    </xf>
    <xf numFmtId="0" fontId="0" fillId="0" borderId="0" xfId="0"/>
    <xf numFmtId="0" fontId="18" fillId="3" borderId="0" xfId="0" applyFont="1" applyFill="1"/>
    <xf numFmtId="0" fontId="19" fillId="2" borderId="0" xfId="0" applyFont="1" applyFill="1"/>
    <xf numFmtId="0" fontId="5" fillId="3" borderId="0" xfId="0" applyFont="1" applyFill="1"/>
    <xf numFmtId="0" fontId="0" fillId="2" borderId="0" xfId="0" applyFont="1" applyFill="1" applyAlignment="1">
      <alignment horizontal="center" vertical="center"/>
    </xf>
    <xf numFmtId="44" fontId="0" fillId="2" borderId="0" xfId="1" applyFont="1" applyFill="1"/>
    <xf numFmtId="2" fontId="0" fillId="2" borderId="0" xfId="0" applyNumberFormat="1" applyFill="1"/>
    <xf numFmtId="0" fontId="20" fillId="14" borderId="6" xfId="0" applyFont="1" applyFill="1" applyBorder="1" applyAlignment="1">
      <alignment horizontal="center" vertical="center"/>
    </xf>
    <xf numFmtId="0" fontId="20" fillId="14" borderId="5" xfId="0" applyFont="1" applyFill="1" applyBorder="1" applyAlignment="1">
      <alignment horizontal="center" vertical="center"/>
    </xf>
    <xf numFmtId="0" fontId="20" fillId="14" borderId="17" xfId="0" applyFont="1" applyFill="1" applyBorder="1" applyAlignment="1">
      <alignment horizontal="center" vertical="center"/>
    </xf>
    <xf numFmtId="0" fontId="7" fillId="2" borderId="0" xfId="0" applyFont="1" applyFill="1"/>
    <xf numFmtId="0" fontId="20" fillId="14" borderId="1" xfId="0" applyFont="1" applyFill="1" applyBorder="1" applyAlignment="1">
      <alignment horizontal="center" vertical="center"/>
    </xf>
    <xf numFmtId="0" fontId="20" fillId="14" borderId="2" xfId="0" applyFont="1" applyFill="1" applyBorder="1" applyAlignment="1">
      <alignment horizontal="center" vertical="center"/>
    </xf>
    <xf numFmtId="0" fontId="20" fillId="14" borderId="18" xfId="0" applyFont="1" applyFill="1" applyBorder="1" applyAlignment="1">
      <alignment horizontal="center" vertical="center"/>
    </xf>
    <xf numFmtId="0" fontId="20" fillId="14" borderId="3" xfId="0" applyFont="1" applyFill="1" applyBorder="1" applyAlignment="1">
      <alignment horizontal="center" vertical="center"/>
    </xf>
    <xf numFmtId="0" fontId="20" fillId="14" borderId="4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7" fillId="3" borderId="2" xfId="0" applyFont="1" applyFill="1" applyBorder="1"/>
    <xf numFmtId="0" fontId="7" fillId="3" borderId="6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44" fontId="7" fillId="3" borderId="18" xfId="1" applyFont="1" applyFill="1" applyBorder="1"/>
    <xf numFmtId="0" fontId="7" fillId="3" borderId="18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/>
    <xf numFmtId="44" fontId="21" fillId="4" borderId="17" xfId="1" applyFont="1" applyFill="1" applyBorder="1" applyAlignment="1">
      <alignment vertical="center"/>
    </xf>
    <xf numFmtId="44" fontId="21" fillId="4" borderId="18" xfId="1" applyFont="1" applyFill="1" applyBorder="1" applyAlignment="1">
      <alignment vertical="center"/>
    </xf>
    <xf numFmtId="44" fontId="21" fillId="4" borderId="19" xfId="1" applyFont="1" applyFill="1" applyBorder="1" applyAlignment="1">
      <alignment vertical="center"/>
    </xf>
    <xf numFmtId="0" fontId="7" fillId="13" borderId="0" xfId="0" applyFont="1" applyFill="1"/>
    <xf numFmtId="0" fontId="8" fillId="4" borderId="20" xfId="0" applyFont="1" applyFill="1" applyBorder="1" applyAlignment="1">
      <alignment horizontal="center" vertical="center"/>
    </xf>
    <xf numFmtId="0" fontId="7" fillId="4" borderId="1" xfId="0" applyFont="1" applyFill="1" applyBorder="1"/>
    <xf numFmtId="0" fontId="7" fillId="4" borderId="2" xfId="0" applyFont="1" applyFill="1" applyBorder="1"/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18" xfId="0" applyFont="1" applyFill="1" applyBorder="1"/>
    <xf numFmtId="0" fontId="7" fillId="4" borderId="18" xfId="0" applyFont="1" applyFill="1" applyBorder="1" applyAlignment="1">
      <alignment horizontal="center" vertical="center"/>
    </xf>
    <xf numFmtId="44" fontId="7" fillId="4" borderId="18" xfId="1" applyFont="1" applyFill="1" applyBorder="1"/>
    <xf numFmtId="0" fontId="7" fillId="13" borderId="21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3" borderId="19" xfId="0" applyFont="1" applyFill="1" applyBorder="1" applyAlignment="1">
      <alignment horizontal="center" vertical="center"/>
    </xf>
    <xf numFmtId="164" fontId="15" fillId="5" borderId="7" xfId="0" applyNumberFormat="1" applyFont="1" applyFill="1" applyBorder="1" applyAlignment="1">
      <alignment horizontal="center" vertical="center" shrinkToFit="1"/>
    </xf>
    <xf numFmtId="164" fontId="15" fillId="5" borderId="9" xfId="0" applyNumberFormat="1" applyFont="1" applyFill="1" applyBorder="1" applyAlignment="1">
      <alignment horizontal="center" vertical="center" shrinkToFit="1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44" fontId="0" fillId="10" borderId="0" xfId="1" applyFont="1" applyFill="1"/>
    <xf numFmtId="2" fontId="0" fillId="10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4</xdr:row>
      <xdr:rowOff>1</xdr:rowOff>
    </xdr:from>
    <xdr:to>
      <xdr:col>2</xdr:col>
      <xdr:colOff>316706</xdr:colOff>
      <xdr:row>5</xdr:row>
      <xdr:rowOff>79821</xdr:rowOff>
    </xdr:to>
    <xdr:pic macro="[0]!fleche">
      <xdr:nvPicPr>
        <xdr:cNvPr id="1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0725" y="571501"/>
          <a:ext cx="297656" cy="34652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20782</xdr:colOff>
      <xdr:row>4</xdr:row>
      <xdr:rowOff>9526</xdr:rowOff>
    </xdr:from>
    <xdr:to>
      <xdr:col>4</xdr:col>
      <xdr:colOff>317520</xdr:colOff>
      <xdr:row>5</xdr:row>
      <xdr:rowOff>85726</xdr:rowOff>
    </xdr:to>
    <xdr:pic macro="[1]!fleche">
      <xdr:nvPicPr>
        <xdr:cNvPr id="20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1382" y="581026"/>
          <a:ext cx="296738" cy="3429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21431</xdr:colOff>
      <xdr:row>4</xdr:row>
      <xdr:rowOff>9524</xdr:rowOff>
    </xdr:from>
    <xdr:to>
      <xdr:col>6</xdr:col>
      <xdr:colOff>323851</xdr:colOff>
      <xdr:row>5</xdr:row>
      <xdr:rowOff>114299</xdr:rowOff>
    </xdr:to>
    <xdr:pic macro="[1]!fleche">
      <xdr:nvPicPr>
        <xdr:cNvPr id="22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99081" y="581024"/>
          <a:ext cx="302420" cy="371475"/>
        </a:xfrm>
        <a:prstGeom prst="rect">
          <a:avLst/>
        </a:prstGeom>
        <a:noFill/>
      </xdr:spPr>
    </xdr:pic>
    <xdr:clientData/>
  </xdr:twoCellAnchor>
  <xdr:twoCellAnchor>
    <xdr:from>
      <xdr:col>9</xdr:col>
      <xdr:colOff>157162</xdr:colOff>
      <xdr:row>13</xdr:row>
      <xdr:rowOff>1</xdr:rowOff>
    </xdr:from>
    <xdr:to>
      <xdr:col>12</xdr:col>
      <xdr:colOff>3243262</xdr:colOff>
      <xdr:row>23</xdr:row>
      <xdr:rowOff>71438</xdr:rowOff>
    </xdr:to>
    <xdr:sp macro="" textlink="">
      <xdr:nvSpPr>
        <xdr:cNvPr id="24" name="Rectangle 23"/>
        <xdr:cNvSpPr/>
      </xdr:nvSpPr>
      <xdr:spPr>
        <a:xfrm>
          <a:off x="16325850" y="2964657"/>
          <a:ext cx="5372100" cy="263128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1600"/>
            <a:t>Je souhaiterais pouvoir insérer la ligne 33 dans ce tableau une fois la fonction "validez" enclenché et que les donnés de la ligne 5 devienne vierge afin de repartir sur une nouvelle sélection  qui une fois "validez" viendrait à la suite de la première dans  le tableau. Dans l'idéal cela doit ce bloquer à 12 lignes. Et si il y</a:t>
          </a:r>
          <a:r>
            <a:rPr lang="fr-FR" sz="1600" baseline="0"/>
            <a:t> a la possibilité de supprimer une ligne je suis preneur aussi. </a:t>
          </a:r>
        </a:p>
        <a:p>
          <a:pPr algn="l"/>
          <a:r>
            <a:rPr lang="fr-FR" sz="1600" baseline="0"/>
            <a:t>Merci à tous de votre aide précieuse.</a:t>
          </a:r>
          <a:endParaRPr lang="fr-FR" sz="1600"/>
        </a:p>
      </xdr:txBody>
    </xdr:sp>
    <xdr:clientData/>
  </xdr:twoCellAnchor>
  <xdr:twoCellAnchor>
    <xdr:from>
      <xdr:col>5</xdr:col>
      <xdr:colOff>1643062</xdr:colOff>
      <xdr:row>19</xdr:row>
      <xdr:rowOff>71437</xdr:rowOff>
    </xdr:from>
    <xdr:to>
      <xdr:col>9</xdr:col>
      <xdr:colOff>119062</xdr:colOff>
      <xdr:row>30</xdr:row>
      <xdr:rowOff>178593</xdr:rowOff>
    </xdr:to>
    <xdr:cxnSp macro="">
      <xdr:nvCxnSpPr>
        <xdr:cNvPr id="27" name="Connecteur droit avec flèche 26"/>
        <xdr:cNvCxnSpPr/>
      </xdr:nvCxnSpPr>
      <xdr:spPr>
        <a:xfrm rot="10800000" flipV="1">
          <a:off x="7715250" y="4607718"/>
          <a:ext cx="8572500" cy="253603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1452563</xdr:colOff>
      <xdr:row>12</xdr:row>
      <xdr:rowOff>130970</xdr:rowOff>
    </xdr:from>
    <xdr:to>
      <xdr:col>9</xdr:col>
      <xdr:colOff>47626</xdr:colOff>
      <xdr:row>17</xdr:row>
      <xdr:rowOff>119064</xdr:rowOff>
    </xdr:to>
    <xdr:cxnSp macro="">
      <xdr:nvCxnSpPr>
        <xdr:cNvPr id="29" name="Connecteur droit avec flèche 28"/>
        <xdr:cNvCxnSpPr/>
      </xdr:nvCxnSpPr>
      <xdr:spPr>
        <a:xfrm rot="10800000">
          <a:off x="7524751" y="2833689"/>
          <a:ext cx="8691563" cy="129778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1881187</xdr:colOff>
      <xdr:row>13</xdr:row>
      <xdr:rowOff>142876</xdr:rowOff>
    </xdr:from>
    <xdr:to>
      <xdr:col>9</xdr:col>
      <xdr:colOff>71437</xdr:colOff>
      <xdr:row>18</xdr:row>
      <xdr:rowOff>83347</xdr:rowOff>
    </xdr:to>
    <xdr:cxnSp macro="">
      <xdr:nvCxnSpPr>
        <xdr:cNvPr id="31" name="Connecteur droit avec flèche 30"/>
        <xdr:cNvCxnSpPr/>
      </xdr:nvCxnSpPr>
      <xdr:spPr>
        <a:xfrm rot="10800000">
          <a:off x="7953375" y="3107532"/>
          <a:ext cx="8286750" cy="125015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5</xdr:row>
      <xdr:rowOff>95250</xdr:rowOff>
    </xdr:from>
    <xdr:to>
      <xdr:col>11</xdr:col>
      <xdr:colOff>95250</xdr:colOff>
      <xdr:row>12</xdr:row>
      <xdr:rowOff>130969</xdr:rowOff>
    </xdr:to>
    <xdr:cxnSp macro="">
      <xdr:nvCxnSpPr>
        <xdr:cNvPr id="34" name="Connecteur droit avec flèche 33"/>
        <xdr:cNvCxnSpPr/>
      </xdr:nvCxnSpPr>
      <xdr:spPr>
        <a:xfrm rot="16200000" flipV="1">
          <a:off x="16204407" y="1250156"/>
          <a:ext cx="1595438" cy="1571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UNO/Desktop/DV3niveauxPrix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vis"/>
      <sheetName val="BD"/>
    </sheetNames>
    <definedNames>
      <definedName name="fleche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33"/>
  <sheetViews>
    <sheetView tabSelected="1" zoomScale="80" zoomScaleNormal="80" workbookViewId="0">
      <selection activeCell="K6" sqref="K6"/>
    </sheetView>
  </sheetViews>
  <sheetFormatPr baseColWidth="10" defaultRowHeight="15"/>
  <cols>
    <col min="1" max="1" width="4.7109375" style="4" customWidth="1"/>
    <col min="2" max="2" width="24.85546875" style="4" bestFit="1" customWidth="1"/>
    <col min="3" max="3" width="11.42578125" style="4"/>
    <col min="4" max="4" width="41" style="4" bestFit="1" customWidth="1"/>
    <col min="5" max="5" width="9.140625" style="4" customWidth="1"/>
    <col min="6" max="6" width="94" style="4" bestFit="1" customWidth="1"/>
    <col min="7" max="7" width="13.28515625" style="4" bestFit="1" customWidth="1"/>
    <col min="8" max="8" width="20.28515625" style="4" bestFit="1" customWidth="1"/>
    <col min="9" max="9" width="23.85546875" style="4" customWidth="1"/>
    <col min="10" max="12" width="11.42578125" style="4"/>
    <col min="13" max="13" width="126.42578125" style="4" bestFit="1" customWidth="1"/>
    <col min="14" max="16" width="11.42578125" style="4"/>
    <col min="17" max="17" width="18.42578125" style="4" customWidth="1"/>
    <col min="18" max="16384" width="11.42578125" style="4"/>
  </cols>
  <sheetData>
    <row r="3" spans="1:9" ht="15.75" thickBot="1"/>
    <row r="4" spans="1:9" ht="23.25">
      <c r="H4" s="118" t="s">
        <v>59</v>
      </c>
    </row>
    <row r="5" spans="1:9" s="96" customFormat="1" ht="21">
      <c r="B5" s="117" t="s">
        <v>0</v>
      </c>
      <c r="D5" s="117" t="s">
        <v>7</v>
      </c>
      <c r="F5" s="117" t="s">
        <v>29</v>
      </c>
      <c r="H5" s="126">
        <v>1</v>
      </c>
    </row>
    <row r="6" spans="1:9" ht="15" customHeight="1">
      <c r="H6" s="127"/>
    </row>
    <row r="7" spans="1:9" ht="15.75" customHeight="1" thickBot="1">
      <c r="H7" s="128"/>
    </row>
    <row r="9" spans="1:9" ht="15.75" thickBot="1"/>
    <row r="10" spans="1:9" s="96" customFormat="1" ht="18.75" customHeight="1">
      <c r="B10" s="93" t="s">
        <v>57</v>
      </c>
      <c r="C10" s="94"/>
      <c r="D10" s="93" t="s">
        <v>58</v>
      </c>
      <c r="E10" s="94"/>
      <c r="F10" s="95" t="s">
        <v>48</v>
      </c>
      <c r="G10" s="95" t="s">
        <v>51</v>
      </c>
      <c r="H10" s="95" t="s">
        <v>59</v>
      </c>
      <c r="I10" s="95" t="s">
        <v>60</v>
      </c>
    </row>
    <row r="11" spans="1:9" s="96" customFormat="1" ht="21">
      <c r="B11" s="97"/>
      <c r="C11" s="98"/>
      <c r="D11" s="97"/>
      <c r="E11" s="98"/>
      <c r="F11" s="99"/>
      <c r="G11" s="99"/>
      <c r="H11" s="99"/>
      <c r="I11" s="99"/>
    </row>
    <row r="12" spans="1:9" s="96" customFormat="1" ht="21.75" thickBot="1">
      <c r="B12" s="100"/>
      <c r="C12" s="101"/>
      <c r="D12" s="100"/>
      <c r="E12" s="101"/>
      <c r="F12" s="102"/>
      <c r="G12" s="102"/>
      <c r="H12" s="102"/>
      <c r="I12" s="102"/>
    </row>
    <row r="13" spans="1:9" s="96" customFormat="1" ht="21">
      <c r="A13" s="96">
        <v>1</v>
      </c>
      <c r="B13" s="103" t="str">
        <f>B5</f>
        <v>MENUISERIE</v>
      </c>
      <c r="C13" s="104"/>
      <c r="D13" s="105" t="str">
        <f>D5</f>
        <v>AMÉNAGEMENTS DE PLACARDS</v>
      </c>
      <c r="E13" s="106"/>
      <c r="F13" s="103" t="str">
        <f>IF(F5="","",F5)</f>
        <v>&lt; à 1,50 ml</v>
      </c>
      <c r="G13" s="107" t="str">
        <f>IF(F13="","",VLOOKUP(F13,'bd2'!$C$2:$E$298,2,FALSE))</f>
        <v>U</v>
      </c>
      <c r="H13" s="107">
        <v>1</v>
      </c>
      <c r="I13" s="108">
        <f>IF(F13="","",VLOOKUP(F13,'bd2'!$C$2:$E$298,3,FALSE)*H13)</f>
        <v>90</v>
      </c>
    </row>
    <row r="14" spans="1:9" s="96" customFormat="1" ht="21">
      <c r="A14" s="96">
        <v>2</v>
      </c>
      <c r="B14" s="103"/>
      <c r="C14" s="104"/>
      <c r="D14" s="103"/>
      <c r="E14" s="104"/>
      <c r="F14" s="103"/>
      <c r="G14" s="107" t="str">
        <f>IF(F14="","",VLOOKUP(F14,'bd2'!$C$2:$E$42,2,FALSE))</f>
        <v/>
      </c>
      <c r="H14" s="107"/>
      <c r="I14" s="109" t="str">
        <f>IF(F14="","",VLOOKUP(F14,'bd2'!$C$2:$E$42,3,FALSE)*H14)</f>
        <v/>
      </c>
    </row>
    <row r="15" spans="1:9" s="96" customFormat="1" ht="21">
      <c r="A15" s="96">
        <v>3</v>
      </c>
      <c r="B15" s="103"/>
      <c r="C15" s="104"/>
      <c r="D15" s="103"/>
      <c r="E15" s="104"/>
      <c r="F15" s="103"/>
      <c r="G15" s="107" t="str">
        <f>IF(F15="","",VLOOKUP(F15,'bd2'!$C$2:$E$42,2,FALSE))</f>
        <v/>
      </c>
      <c r="H15" s="107"/>
      <c r="I15" s="109" t="str">
        <f>IF(F15="","",VLOOKUP(F15,'bd2'!$C$2:$E$42,3,FALSE)*H15)</f>
        <v/>
      </c>
    </row>
    <row r="16" spans="1:9" s="96" customFormat="1" ht="21">
      <c r="A16" s="96">
        <v>4</v>
      </c>
      <c r="B16" s="103"/>
      <c r="C16" s="104"/>
      <c r="D16" s="103"/>
      <c r="E16" s="104"/>
      <c r="F16" s="103"/>
      <c r="G16" s="107" t="str">
        <f>IF(F16="","",VLOOKUP(F16,'bd2'!$C$2:$E$42,2,FALSE))</f>
        <v/>
      </c>
      <c r="H16" s="107"/>
      <c r="I16" s="109" t="str">
        <f>IF(F16="","",VLOOKUP(F16,'bd2'!$C$2:$E$42,3,FALSE)*H16)</f>
        <v/>
      </c>
    </row>
    <row r="17" spans="1:9" s="96" customFormat="1" ht="21">
      <c r="A17" s="96">
        <v>5</v>
      </c>
      <c r="B17" s="103"/>
      <c r="C17" s="104"/>
      <c r="D17" s="103"/>
      <c r="E17" s="104"/>
      <c r="F17" s="103"/>
      <c r="G17" s="107" t="str">
        <f>IF(F17="","",VLOOKUP(F17,'bd2'!$C$2:$E$42,2,FALSE))</f>
        <v/>
      </c>
      <c r="H17" s="107"/>
      <c r="I17" s="109" t="str">
        <f>IF(F17="","",VLOOKUP(F17,'bd2'!$C$2:$E$42,3,FALSE)*H17)</f>
        <v/>
      </c>
    </row>
    <row r="18" spans="1:9" s="96" customFormat="1" ht="21">
      <c r="A18" s="96">
        <v>6</v>
      </c>
      <c r="B18" s="103"/>
      <c r="C18" s="104"/>
      <c r="D18" s="103"/>
      <c r="E18" s="104"/>
      <c r="F18" s="103"/>
      <c r="G18" s="107" t="str">
        <f>IF(F18="","",VLOOKUP(F18,'bd2'!$C$2:$E$42,2,FALSE))</f>
        <v/>
      </c>
      <c r="H18" s="107"/>
      <c r="I18" s="109" t="str">
        <f>IF(F18="","",VLOOKUP(F18,'bd2'!$C$2:$E$42,3,FALSE)*H18)</f>
        <v/>
      </c>
    </row>
    <row r="19" spans="1:9" s="96" customFormat="1" ht="21">
      <c r="A19" s="96">
        <v>7</v>
      </c>
      <c r="B19" s="103"/>
      <c r="C19" s="104"/>
      <c r="D19" s="103"/>
      <c r="E19" s="104"/>
      <c r="F19" s="103"/>
      <c r="G19" s="107" t="str">
        <f>IF(F19="","",VLOOKUP(F19,'bd2'!$C$2:$E$42,2,FALSE))</f>
        <v/>
      </c>
      <c r="H19" s="107"/>
      <c r="I19" s="109" t="str">
        <f>IF(F19="","",VLOOKUP(F19,'bd2'!$C$2:$E$42,3,FALSE)*H19)</f>
        <v/>
      </c>
    </row>
    <row r="20" spans="1:9" s="96" customFormat="1" ht="21" customHeight="1">
      <c r="A20" s="96">
        <v>8</v>
      </c>
      <c r="B20" s="103"/>
      <c r="C20" s="104"/>
      <c r="D20" s="103"/>
      <c r="E20" s="104"/>
      <c r="F20" s="103"/>
      <c r="G20" s="107" t="str">
        <f>IF(F20="","",VLOOKUP(F20,'bd2'!$C$2:$E$42,2,FALSE))</f>
        <v/>
      </c>
      <c r="H20" s="107"/>
      <c r="I20" s="109" t="str">
        <f>IF(F20="","",VLOOKUP(F20,'bd2'!$C$2:$E$42,3,FALSE))</f>
        <v/>
      </c>
    </row>
    <row r="21" spans="1:9" s="96" customFormat="1" ht="21" customHeight="1">
      <c r="A21" s="96">
        <v>9</v>
      </c>
      <c r="B21" s="103"/>
      <c r="C21" s="104"/>
      <c r="D21" s="103"/>
      <c r="E21" s="104"/>
      <c r="F21" s="103"/>
      <c r="G21" s="107" t="str">
        <f>IF(F21="","",VLOOKUP(F21,'bd2'!$C$2:$E$42,2,FALSE))</f>
        <v/>
      </c>
      <c r="H21" s="107"/>
      <c r="I21" s="109" t="str">
        <f>IF(F21="","",VLOOKUP(F21,'bd2'!$C$2:$E$42,3,FALSE))</f>
        <v/>
      </c>
    </row>
    <row r="22" spans="1:9" s="96" customFormat="1" ht="15.75" customHeight="1">
      <c r="A22" s="96">
        <v>10</v>
      </c>
      <c r="B22" s="103"/>
      <c r="C22" s="104"/>
      <c r="D22" s="103"/>
      <c r="E22" s="104"/>
      <c r="F22" s="103"/>
      <c r="G22" s="107"/>
      <c r="H22" s="107"/>
      <c r="I22" s="109" t="str">
        <f>IF(F22="","",VLOOKUP(F22,'bd2'!$C$2:$E$42,3,FALSE))</f>
        <v/>
      </c>
    </row>
    <row r="23" spans="1:9" s="96" customFormat="1" ht="21">
      <c r="A23" s="96">
        <v>11</v>
      </c>
      <c r="B23" s="103"/>
      <c r="C23" s="104"/>
      <c r="D23" s="103"/>
      <c r="E23" s="104"/>
      <c r="F23" s="103"/>
      <c r="G23" s="107"/>
      <c r="H23" s="107"/>
      <c r="I23" s="109" t="str">
        <f>IF(F23="","",VLOOKUP(F23,'bd2'!$C$2:$E$42,3,FALSE))</f>
        <v/>
      </c>
    </row>
    <row r="24" spans="1:9" s="96" customFormat="1" ht="21.75" thickBot="1">
      <c r="A24" s="96">
        <v>12</v>
      </c>
      <c r="B24" s="110"/>
      <c r="C24" s="111"/>
      <c r="D24" s="110"/>
      <c r="E24" s="111"/>
      <c r="F24" s="110"/>
      <c r="G24" s="112"/>
      <c r="H24" s="112"/>
      <c r="I24" s="113"/>
    </row>
    <row r="25" spans="1:9" ht="15.75" thickBot="1"/>
    <row r="26" spans="1:9">
      <c r="I26" s="114">
        <f>SUM(I13:I24)</f>
        <v>90</v>
      </c>
    </row>
    <row r="27" spans="1:9">
      <c r="I27" s="115"/>
    </row>
    <row r="28" spans="1:9">
      <c r="I28" s="115"/>
    </row>
    <row r="29" spans="1:9" ht="15.75" thickBot="1">
      <c r="I29" s="116"/>
    </row>
    <row r="33" spans="1:9" s="96" customFormat="1" ht="21">
      <c r="A33" s="96">
        <f>MAX(Feuil3!A:A)+1</f>
        <v>1</v>
      </c>
      <c r="B33" s="119" t="str">
        <f>B5&amp;""</f>
        <v>MENUISERIE</v>
      </c>
      <c r="C33" s="120"/>
      <c r="D33" s="121" t="str">
        <f>D5&amp;""</f>
        <v>AMÉNAGEMENTS DE PLACARDS</v>
      </c>
      <c r="E33" s="122"/>
      <c r="F33" s="123" t="str">
        <f>F13&amp;""</f>
        <v>&lt; à 1,50 ml</v>
      </c>
      <c r="G33" s="124" t="str">
        <f>G13&amp;""</f>
        <v>U</v>
      </c>
      <c r="H33" s="124">
        <f>H5</f>
        <v>1</v>
      </c>
      <c r="I33" s="125">
        <f>IF(F33="","",VLOOKUP(F33,'bd2'!$C$2:$E$298,3,FALSE)*H33)</f>
        <v>90</v>
      </c>
    </row>
  </sheetData>
  <mergeCells count="10">
    <mergeCell ref="H10:H12"/>
    <mergeCell ref="I10:I12"/>
    <mergeCell ref="I26:I29"/>
    <mergeCell ref="H5:H7"/>
    <mergeCell ref="D33:E33"/>
    <mergeCell ref="D13:E13"/>
    <mergeCell ref="B10:C12"/>
    <mergeCell ref="D10:E12"/>
    <mergeCell ref="F10:F12"/>
    <mergeCell ref="G10:G12"/>
  </mergeCells>
  <phoneticPr fontId="3" type="noConversion"/>
  <dataValidations count="3">
    <dataValidation type="list" allowBlank="1" showInputMessage="1" showErrorMessage="1" sqref="F5">
      <formula1>Liste3</formula1>
    </dataValidation>
    <dataValidation type="list" allowBlank="1" showInputMessage="1" showErrorMessage="1" sqref="D5">
      <formula1>INDIRECT($B$5)</formula1>
    </dataValidation>
    <dataValidation type="list" allowBlank="1" showInputMessage="1" showErrorMessage="1" sqref="B5">
      <formula1>metier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"/>
  <sheetViews>
    <sheetView workbookViewId="0">
      <selection activeCell="B10" sqref="B10"/>
    </sheetView>
  </sheetViews>
  <sheetFormatPr baseColWidth="10" defaultRowHeight="15"/>
  <cols>
    <col min="1" max="1" width="41.28515625" bestFit="1" customWidth="1"/>
    <col min="2" max="2" width="28.85546875" bestFit="1" customWidth="1"/>
    <col min="3" max="3" width="27.85546875" bestFit="1" customWidth="1"/>
    <col min="4" max="4" width="26.42578125" bestFit="1" customWidth="1"/>
    <col min="5" max="5" width="38.28515625" bestFit="1" customWidth="1"/>
    <col min="6" max="6" width="10.28515625" bestFit="1" customWidth="1"/>
    <col min="7" max="7" width="10" bestFit="1" customWidth="1"/>
    <col min="8" max="8" width="12.42578125" bestFit="1" customWidth="1"/>
    <col min="9" max="9" width="9.42578125" bestFit="1" customWidth="1"/>
  </cols>
  <sheetData>
    <row r="1" spans="1:9" s="3" customFormat="1" ht="18.75">
      <c r="A1" s="3" t="s">
        <v>55</v>
      </c>
      <c r="B1" s="3" t="s">
        <v>56</v>
      </c>
    </row>
    <row r="2" spans="1:9" s="2" customFormat="1" ht="12.75">
      <c r="A2" s="2" t="s">
        <v>0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21</v>
      </c>
      <c r="G2" s="2" t="s">
        <v>8</v>
      </c>
      <c r="H2" s="2" t="s">
        <v>9</v>
      </c>
      <c r="I2" s="2" t="s">
        <v>3</v>
      </c>
    </row>
    <row r="3" spans="1:9" s="2" customFormat="1" ht="12.75">
      <c r="A3" s="2" t="s">
        <v>1</v>
      </c>
      <c r="B3" s="2" t="s">
        <v>11</v>
      </c>
      <c r="C3" s="2" t="s">
        <v>12</v>
      </c>
      <c r="D3" s="2" t="s">
        <v>13</v>
      </c>
      <c r="E3" s="2" t="s">
        <v>3</v>
      </c>
    </row>
    <row r="4" spans="1:9" s="2" customFormat="1" ht="12.75">
      <c r="A4" s="2" t="s">
        <v>10</v>
      </c>
      <c r="B4" s="2" t="s">
        <v>14</v>
      </c>
      <c r="C4" s="2" t="s">
        <v>15</v>
      </c>
      <c r="D4" s="2" t="s">
        <v>3</v>
      </c>
    </row>
    <row r="5" spans="1:9" s="2" customFormat="1" ht="12.75">
      <c r="A5" s="2" t="s">
        <v>2</v>
      </c>
      <c r="B5" s="2" t="s">
        <v>16</v>
      </c>
      <c r="C5" s="2" t="s">
        <v>17</v>
      </c>
      <c r="D5" s="2" t="s">
        <v>3</v>
      </c>
    </row>
    <row r="6" spans="1:9" s="2" customFormat="1" ht="12.75">
      <c r="A6" s="2" t="s">
        <v>18</v>
      </c>
      <c r="B6" s="2" t="s">
        <v>18</v>
      </c>
      <c r="C6" s="2" t="s">
        <v>19</v>
      </c>
      <c r="D6" s="2" t="s">
        <v>20</v>
      </c>
      <c r="E6" s="2" t="s">
        <v>3</v>
      </c>
    </row>
    <row r="7" spans="1:9" s="2" customFormat="1" ht="12.75">
      <c r="A7" s="2" t="s">
        <v>139</v>
      </c>
      <c r="B7" s="2" t="s">
        <v>140</v>
      </c>
      <c r="C7" s="2" t="s">
        <v>3</v>
      </c>
    </row>
    <row r="8" spans="1:9" s="2" customFormat="1" ht="12.75">
      <c r="A8" s="2" t="s">
        <v>3</v>
      </c>
      <c r="B8" s="2" t="s">
        <v>22</v>
      </c>
      <c r="C8" s="2" t="s">
        <v>23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344"/>
  <sheetViews>
    <sheetView workbookViewId="0">
      <selection activeCell="F82" sqref="F82"/>
    </sheetView>
  </sheetViews>
  <sheetFormatPr baseColWidth="10" defaultRowHeight="15"/>
  <cols>
    <col min="2" max="2" width="28.85546875" bestFit="1" customWidth="1"/>
    <col min="3" max="3" width="68.85546875" bestFit="1" customWidth="1"/>
    <col min="4" max="4" width="11.42578125" style="1"/>
    <col min="5" max="5" width="11.42578125" style="38"/>
    <col min="6" max="6" width="11.42578125" style="42"/>
  </cols>
  <sheetData>
    <row r="1" spans="1:16" s="20" customFormat="1" ht="21">
      <c r="A1" s="19" t="s">
        <v>49</v>
      </c>
      <c r="B1" s="19" t="s">
        <v>50</v>
      </c>
      <c r="C1" s="19" t="s">
        <v>48</v>
      </c>
      <c r="D1" s="19" t="s">
        <v>51</v>
      </c>
      <c r="E1" s="31" t="s">
        <v>60</v>
      </c>
      <c r="F1" s="78" t="s">
        <v>109</v>
      </c>
    </row>
    <row r="2" spans="1:16" s="5" customFormat="1">
      <c r="A2" s="5" t="s">
        <v>0</v>
      </c>
      <c r="B2" s="88" t="s">
        <v>4</v>
      </c>
      <c r="C2" s="4" t="s">
        <v>116</v>
      </c>
      <c r="D2" s="90" t="s">
        <v>52</v>
      </c>
      <c r="E2" s="91">
        <f>F2*$T$123</f>
        <v>15</v>
      </c>
      <c r="F2" s="92">
        <v>0.5</v>
      </c>
    </row>
    <row r="3" spans="1:16" s="5" customFormat="1">
      <c r="A3" s="5" t="s">
        <v>0</v>
      </c>
      <c r="B3" s="88" t="s">
        <v>4</v>
      </c>
      <c r="C3" s="4" t="s">
        <v>117</v>
      </c>
      <c r="D3" s="90" t="s">
        <v>52</v>
      </c>
      <c r="E3" s="91">
        <f>F3*$T$123</f>
        <v>12.6</v>
      </c>
      <c r="F3" s="92">
        <v>0.42</v>
      </c>
    </row>
    <row r="4" spans="1:16" s="5" customFormat="1">
      <c r="A4" s="5" t="s">
        <v>0</v>
      </c>
      <c r="B4" s="88" t="s">
        <v>4</v>
      </c>
      <c r="C4" s="4" t="s">
        <v>118</v>
      </c>
      <c r="D4" s="90" t="s">
        <v>52</v>
      </c>
      <c r="E4" s="91">
        <f>F4*$T$123</f>
        <v>30</v>
      </c>
      <c r="F4" s="92">
        <v>1</v>
      </c>
      <c r="J4" s="39" t="s">
        <v>88</v>
      </c>
      <c r="K4" s="40"/>
      <c r="L4" s="40"/>
      <c r="M4" s="43"/>
      <c r="O4" s="47" t="s">
        <v>89</v>
      </c>
      <c r="P4" s="48"/>
    </row>
    <row r="5" spans="1:16" s="5" customFormat="1">
      <c r="A5" s="5" t="s">
        <v>0</v>
      </c>
      <c r="B5" s="88" t="s">
        <v>4</v>
      </c>
      <c r="C5" s="4" t="s">
        <v>119</v>
      </c>
      <c r="D5" s="90" t="s">
        <v>52</v>
      </c>
      <c r="E5" s="91">
        <f>F5*$T$123</f>
        <v>22.5</v>
      </c>
      <c r="F5" s="92">
        <v>0.75</v>
      </c>
      <c r="J5" s="44"/>
      <c r="K5" s="45"/>
      <c r="L5" s="45"/>
      <c r="M5" s="46"/>
      <c r="O5" s="49"/>
      <c r="P5" s="50"/>
    </row>
    <row r="6" spans="1:16" s="5" customFormat="1">
      <c r="A6" s="5" t="s">
        <v>0</v>
      </c>
      <c r="B6" s="88" t="s">
        <v>4</v>
      </c>
      <c r="C6" s="4" t="s">
        <v>112</v>
      </c>
      <c r="D6" s="90" t="s">
        <v>52</v>
      </c>
      <c r="E6" s="91">
        <f>F6*$T$123</f>
        <v>15</v>
      </c>
      <c r="F6" s="92">
        <v>0.5</v>
      </c>
      <c r="J6" s="53" t="s">
        <v>90</v>
      </c>
      <c r="K6" s="54"/>
      <c r="L6" s="53" t="s">
        <v>91</v>
      </c>
      <c r="M6" s="54"/>
      <c r="O6" s="51"/>
      <c r="P6" s="52"/>
    </row>
    <row r="7" spans="1:16" s="5" customFormat="1" ht="15.75">
      <c r="A7" s="5" t="s">
        <v>0</v>
      </c>
      <c r="B7" s="88" t="s">
        <v>4</v>
      </c>
      <c r="C7" s="4" t="s">
        <v>113</v>
      </c>
      <c r="D7" s="90" t="s">
        <v>52</v>
      </c>
      <c r="E7" s="91">
        <f>F7*$T$123</f>
        <v>9.9</v>
      </c>
      <c r="F7" s="92">
        <v>0.33</v>
      </c>
      <c r="J7" s="55" t="s">
        <v>92</v>
      </c>
      <c r="K7" s="56"/>
      <c r="L7" s="57">
        <v>8</v>
      </c>
      <c r="M7" s="58"/>
      <c r="O7" s="129">
        <f>L7*$T$123</f>
        <v>240</v>
      </c>
      <c r="P7" s="130"/>
    </row>
    <row r="8" spans="1:16" s="5" customFormat="1" ht="15.75">
      <c r="A8" s="5" t="s">
        <v>0</v>
      </c>
      <c r="B8" s="88" t="s">
        <v>4</v>
      </c>
      <c r="C8" s="4" t="s">
        <v>114</v>
      </c>
      <c r="D8" s="90" t="s">
        <v>52</v>
      </c>
      <c r="E8" s="91">
        <f>F8*$T$123</f>
        <v>22.5</v>
      </c>
      <c r="F8" s="92">
        <v>0.75</v>
      </c>
      <c r="J8" s="61" t="s">
        <v>93</v>
      </c>
      <c r="K8" s="62"/>
      <c r="L8" s="63">
        <v>7</v>
      </c>
      <c r="M8" s="64"/>
      <c r="O8" s="65">
        <f>L8*$T$123</f>
        <v>210</v>
      </c>
      <c r="P8" s="66"/>
    </row>
    <row r="9" spans="1:16" s="5" customFormat="1" ht="15.75">
      <c r="A9" s="5" t="s">
        <v>0</v>
      </c>
      <c r="B9" s="88" t="s">
        <v>4</v>
      </c>
      <c r="C9" s="4" t="s">
        <v>115</v>
      </c>
      <c r="D9" s="90" t="s">
        <v>52</v>
      </c>
      <c r="E9" s="91">
        <f>F9*$T$123</f>
        <v>15</v>
      </c>
      <c r="F9" s="92">
        <v>0.5</v>
      </c>
      <c r="J9" s="67" t="s">
        <v>94</v>
      </c>
      <c r="K9" s="68"/>
      <c r="L9" s="69">
        <v>4</v>
      </c>
      <c r="M9" s="70"/>
      <c r="O9" s="59">
        <f>L9*$T$123</f>
        <v>120</v>
      </c>
      <c r="P9" s="60"/>
    </row>
    <row r="10" spans="1:16" s="5" customFormat="1" ht="15.75">
      <c r="A10" s="5" t="s">
        <v>0</v>
      </c>
      <c r="B10" s="87" t="s">
        <v>5</v>
      </c>
      <c r="C10" s="5" t="s">
        <v>120</v>
      </c>
      <c r="D10" s="21" t="s">
        <v>52</v>
      </c>
      <c r="E10" s="32">
        <f>F10*$T$123</f>
        <v>24.9</v>
      </c>
      <c r="F10" s="79">
        <v>0.83</v>
      </c>
      <c r="J10" s="61" t="s">
        <v>95</v>
      </c>
      <c r="K10" s="62"/>
      <c r="L10" s="63">
        <v>3</v>
      </c>
      <c r="M10" s="64"/>
      <c r="O10" s="65">
        <f>L10*$T$123</f>
        <v>90</v>
      </c>
      <c r="P10" s="66"/>
    </row>
    <row r="11" spans="1:16" s="5" customFormat="1" ht="15.75">
      <c r="A11" s="5" t="s">
        <v>0</v>
      </c>
      <c r="B11" s="87" t="s">
        <v>5</v>
      </c>
      <c r="C11" s="5" t="s">
        <v>121</v>
      </c>
      <c r="D11" s="21" t="s">
        <v>52</v>
      </c>
      <c r="E11" s="32">
        <f>F11*$T$123</f>
        <v>12.6</v>
      </c>
      <c r="F11" s="79">
        <v>0.42</v>
      </c>
      <c r="J11" s="67" t="s">
        <v>96</v>
      </c>
      <c r="K11" s="68"/>
      <c r="L11" s="69">
        <v>2</v>
      </c>
      <c r="M11" s="70"/>
      <c r="O11" s="59">
        <f>L11*$T$123</f>
        <v>60</v>
      </c>
      <c r="P11" s="60"/>
    </row>
    <row r="12" spans="1:16" s="5" customFormat="1" ht="15.75">
      <c r="A12" s="5" t="s">
        <v>0</v>
      </c>
      <c r="B12" s="87" t="s">
        <v>5</v>
      </c>
      <c r="C12" s="5" t="s">
        <v>122</v>
      </c>
      <c r="D12" s="21" t="s">
        <v>52</v>
      </c>
      <c r="E12" s="32">
        <f>F12*$T$123</f>
        <v>24.9</v>
      </c>
      <c r="F12" s="79">
        <v>0.83</v>
      </c>
      <c r="J12" s="61" t="s">
        <v>97</v>
      </c>
      <c r="K12" s="62"/>
      <c r="L12" s="63">
        <v>1.9166666662999992</v>
      </c>
      <c r="M12" s="64"/>
      <c r="O12" s="65">
        <f>L12*$T$123</f>
        <v>57.499999988999974</v>
      </c>
      <c r="P12" s="66"/>
    </row>
    <row r="13" spans="1:16" s="5" customFormat="1" ht="15.75">
      <c r="A13" s="5" t="s">
        <v>0</v>
      </c>
      <c r="B13" s="87" t="s">
        <v>5</v>
      </c>
      <c r="C13" s="5" t="s">
        <v>123</v>
      </c>
      <c r="D13" s="21" t="s">
        <v>52</v>
      </c>
      <c r="E13" s="32">
        <f>F13*$T$123</f>
        <v>12.6</v>
      </c>
      <c r="F13" s="79">
        <v>0.42</v>
      </c>
      <c r="J13" s="67" t="s">
        <v>98</v>
      </c>
      <c r="K13" s="68"/>
      <c r="L13" s="69">
        <v>1.8333333329999992</v>
      </c>
      <c r="M13" s="70"/>
      <c r="O13" s="59">
        <f>L13*$T$123</f>
        <v>54.999999989999978</v>
      </c>
      <c r="P13" s="60"/>
    </row>
    <row r="14" spans="1:16" s="5" customFormat="1" ht="15.75">
      <c r="A14" s="5" t="s">
        <v>0</v>
      </c>
      <c r="B14" s="87" t="s">
        <v>5</v>
      </c>
      <c r="C14" s="5" t="s">
        <v>124</v>
      </c>
      <c r="D14" s="21" t="s">
        <v>52</v>
      </c>
      <c r="E14" s="32">
        <f>F14*$T$123</f>
        <v>27.6</v>
      </c>
      <c r="F14" s="79">
        <v>0.92</v>
      </c>
      <c r="J14" s="61" t="s">
        <v>99</v>
      </c>
      <c r="K14" s="62"/>
      <c r="L14" s="63">
        <v>1.7499999996999993</v>
      </c>
      <c r="M14" s="64"/>
      <c r="O14" s="65">
        <f>L14*$T$123</f>
        <v>52.499999990999981</v>
      </c>
      <c r="P14" s="66"/>
    </row>
    <row r="15" spans="1:16" s="5" customFormat="1" ht="15.75">
      <c r="A15" s="5" t="s">
        <v>0</v>
      </c>
      <c r="B15" s="87" t="s">
        <v>5</v>
      </c>
      <c r="C15" s="5" t="s">
        <v>125</v>
      </c>
      <c r="D15" s="21" t="s">
        <v>52</v>
      </c>
      <c r="E15" s="32">
        <f>F15*$T$123</f>
        <v>22.5</v>
      </c>
      <c r="F15" s="79">
        <v>0.75</v>
      </c>
      <c r="J15" s="67" t="s">
        <v>100</v>
      </c>
      <c r="K15" s="68"/>
      <c r="L15" s="69">
        <v>1.6666666663999994</v>
      </c>
      <c r="M15" s="70"/>
      <c r="O15" s="59">
        <f>L15*$T$123</f>
        <v>49.999999991999985</v>
      </c>
      <c r="P15" s="60"/>
    </row>
    <row r="16" spans="1:16" s="5" customFormat="1" ht="15.75">
      <c r="A16" s="5" t="s">
        <v>0</v>
      </c>
      <c r="B16" s="87" t="s">
        <v>5</v>
      </c>
      <c r="C16" s="5" t="s">
        <v>126</v>
      </c>
      <c r="D16" s="21" t="s">
        <v>52</v>
      </c>
      <c r="E16" s="32">
        <f>F16*$T$123</f>
        <v>22.5</v>
      </c>
      <c r="F16" s="79">
        <v>0.75</v>
      </c>
      <c r="J16" s="61" t="s">
        <v>101</v>
      </c>
      <c r="K16" s="62"/>
      <c r="L16" s="63">
        <v>1.5833333330999995</v>
      </c>
      <c r="M16" s="64"/>
      <c r="O16" s="65">
        <f>L16*$T$123</f>
        <v>47.499999992999982</v>
      </c>
      <c r="P16" s="66"/>
    </row>
    <row r="17" spans="1:16" s="5" customFormat="1" ht="15.75">
      <c r="A17" s="5" t="s">
        <v>0</v>
      </c>
      <c r="B17" s="87" t="s">
        <v>5</v>
      </c>
      <c r="C17" s="5" t="s">
        <v>127</v>
      </c>
      <c r="D17" s="21" t="s">
        <v>52</v>
      </c>
      <c r="E17" s="32">
        <f>F17*$T$123</f>
        <v>17.399999999999999</v>
      </c>
      <c r="F17" s="79">
        <v>0.57999999999999996</v>
      </c>
      <c r="J17" s="67" t="s">
        <v>102</v>
      </c>
      <c r="K17" s="68"/>
      <c r="L17" s="69">
        <v>1.4999999997999995</v>
      </c>
      <c r="M17" s="70"/>
      <c r="O17" s="59">
        <f>L17*$T$123</f>
        <v>44.999999993999985</v>
      </c>
      <c r="P17" s="60"/>
    </row>
    <row r="18" spans="1:16" s="5" customFormat="1" ht="15.75">
      <c r="A18" s="5" t="s">
        <v>0</v>
      </c>
      <c r="B18" s="88" t="s">
        <v>6</v>
      </c>
      <c r="C18" s="4" t="s">
        <v>24</v>
      </c>
      <c r="D18" s="90" t="s">
        <v>53</v>
      </c>
      <c r="E18" s="91">
        <f>F18*$T$123</f>
        <v>90</v>
      </c>
      <c r="F18" s="92">
        <v>3</v>
      </c>
      <c r="J18" s="61" t="s">
        <v>103</v>
      </c>
      <c r="K18" s="62"/>
      <c r="L18" s="63">
        <v>1.4166666664999996</v>
      </c>
      <c r="M18" s="64"/>
      <c r="O18" s="65">
        <f>L18*$T$123</f>
        <v>42.499999994999989</v>
      </c>
      <c r="P18" s="66"/>
    </row>
    <row r="19" spans="1:16" s="5" customFormat="1" ht="15.75">
      <c r="A19" s="5" t="s">
        <v>0</v>
      </c>
      <c r="B19" s="88" t="s">
        <v>6</v>
      </c>
      <c r="C19" s="4" t="s">
        <v>25</v>
      </c>
      <c r="D19" s="90" t="s">
        <v>53</v>
      </c>
      <c r="E19" s="91">
        <f>F19*$T$123</f>
        <v>120</v>
      </c>
      <c r="F19" s="92">
        <v>4</v>
      </c>
      <c r="J19" s="67" t="s">
        <v>104</v>
      </c>
      <c r="K19" s="68"/>
      <c r="L19" s="69">
        <v>1.3333333331999997</v>
      </c>
      <c r="M19" s="70"/>
      <c r="O19" s="59">
        <f>L19*$T$123</f>
        <v>39.999999995999993</v>
      </c>
      <c r="P19" s="60"/>
    </row>
    <row r="20" spans="1:16" s="5" customFormat="1" ht="15.75">
      <c r="A20" s="5" t="s">
        <v>0</v>
      </c>
      <c r="B20" s="88" t="s">
        <v>6</v>
      </c>
      <c r="C20" s="4" t="s">
        <v>26</v>
      </c>
      <c r="D20" s="90" t="s">
        <v>53</v>
      </c>
      <c r="E20" s="91">
        <f>F20*$T$123</f>
        <v>180</v>
      </c>
      <c r="F20" s="92">
        <v>6</v>
      </c>
      <c r="J20" s="61" t="s">
        <v>105</v>
      </c>
      <c r="K20" s="62"/>
      <c r="L20" s="63">
        <v>1.2499999998999998</v>
      </c>
      <c r="M20" s="64"/>
      <c r="O20" s="65">
        <f>L20*$T$123</f>
        <v>37.499999996999996</v>
      </c>
      <c r="P20" s="66"/>
    </row>
    <row r="21" spans="1:16" s="5" customFormat="1" ht="15.75">
      <c r="A21" s="5" t="s">
        <v>0</v>
      </c>
      <c r="B21" s="88" t="s">
        <v>6</v>
      </c>
      <c r="C21" s="4" t="s">
        <v>27</v>
      </c>
      <c r="D21" s="90" t="s">
        <v>53</v>
      </c>
      <c r="E21" s="91">
        <f>F21*$T$123</f>
        <v>240</v>
      </c>
      <c r="F21" s="92">
        <v>8</v>
      </c>
      <c r="J21" s="67" t="s">
        <v>106</v>
      </c>
      <c r="K21" s="68"/>
      <c r="L21" s="69">
        <v>1.1666666665999998</v>
      </c>
      <c r="M21" s="70"/>
      <c r="O21" s="59">
        <f>L21*$T$123</f>
        <v>34.999999997999993</v>
      </c>
      <c r="P21" s="60"/>
    </row>
    <row r="22" spans="1:16" s="5" customFormat="1" ht="15.75">
      <c r="A22" s="5" t="s">
        <v>0</v>
      </c>
      <c r="B22" s="87" t="s">
        <v>7</v>
      </c>
      <c r="C22" s="5" t="s">
        <v>28</v>
      </c>
      <c r="D22" s="21" t="s">
        <v>53</v>
      </c>
      <c r="E22" s="32">
        <f>F22*$T$123</f>
        <v>60</v>
      </c>
      <c r="F22" s="79">
        <v>2</v>
      </c>
      <c r="J22" s="61" t="s">
        <v>107</v>
      </c>
      <c r="K22" s="62"/>
      <c r="L22" s="63">
        <v>1.0833333332999999</v>
      </c>
      <c r="M22" s="64"/>
      <c r="O22" s="65">
        <f>L22*$T$123</f>
        <v>32.499999998999996</v>
      </c>
      <c r="P22" s="66"/>
    </row>
    <row r="23" spans="1:16" s="5" customFormat="1" ht="15.75">
      <c r="A23" s="5" t="s">
        <v>0</v>
      </c>
      <c r="B23" s="87" t="s">
        <v>7</v>
      </c>
      <c r="C23" s="5" t="s">
        <v>29</v>
      </c>
      <c r="D23" s="21" t="s">
        <v>53</v>
      </c>
      <c r="E23" s="32">
        <f>F23*$T$123</f>
        <v>90</v>
      </c>
      <c r="F23" s="79">
        <v>3</v>
      </c>
      <c r="J23" s="67" t="s">
        <v>108</v>
      </c>
      <c r="K23" s="68"/>
      <c r="L23" s="69">
        <v>1</v>
      </c>
      <c r="M23" s="70"/>
      <c r="O23" s="59">
        <f>L23*$T$123</f>
        <v>30</v>
      </c>
      <c r="P23" s="60"/>
    </row>
    <row r="24" spans="1:16" s="5" customFormat="1" ht="15.75">
      <c r="A24" s="5" t="s">
        <v>0</v>
      </c>
      <c r="B24" s="87" t="s">
        <v>7</v>
      </c>
      <c r="C24" s="5" t="s">
        <v>30</v>
      </c>
      <c r="D24" s="21" t="s">
        <v>53</v>
      </c>
      <c r="E24" s="32">
        <f>F24*$T$123</f>
        <v>120</v>
      </c>
      <c r="F24" s="79">
        <v>4</v>
      </c>
      <c r="J24" s="61">
        <v>55</v>
      </c>
      <c r="K24" s="62"/>
      <c r="L24" s="63">
        <v>0.91666666650000017</v>
      </c>
      <c r="M24" s="64"/>
      <c r="O24" s="65">
        <f>L24*$T$123</f>
        <v>27.499999995000007</v>
      </c>
      <c r="P24" s="66"/>
    </row>
    <row r="25" spans="1:16" s="5" customFormat="1" ht="15.75">
      <c r="A25" s="5" t="s">
        <v>0</v>
      </c>
      <c r="B25" s="87" t="s">
        <v>7</v>
      </c>
      <c r="C25" s="5" t="s">
        <v>31</v>
      </c>
      <c r="D25" s="21" t="s">
        <v>53</v>
      </c>
      <c r="E25" s="32">
        <f>F25*$T$123</f>
        <v>240</v>
      </c>
      <c r="F25" s="79">
        <v>8</v>
      </c>
      <c r="J25" s="67">
        <v>50</v>
      </c>
      <c r="K25" s="68"/>
      <c r="L25" s="69">
        <v>0.83333333320000014</v>
      </c>
      <c r="M25" s="70"/>
      <c r="O25" s="59">
        <f>L25*$T$123</f>
        <v>24.999999996000003</v>
      </c>
      <c r="P25" s="60"/>
    </row>
    <row r="26" spans="1:16" s="5" customFormat="1" ht="15.75">
      <c r="A26" s="5" t="s">
        <v>0</v>
      </c>
      <c r="B26" s="88" t="s">
        <v>21</v>
      </c>
      <c r="C26" s="4" t="s">
        <v>32</v>
      </c>
      <c r="D26" s="90" t="s">
        <v>53</v>
      </c>
      <c r="E26" s="91">
        <f>F26*$T$123</f>
        <v>15</v>
      </c>
      <c r="F26" s="92">
        <v>0.5</v>
      </c>
      <c r="J26" s="61">
        <v>45</v>
      </c>
      <c r="K26" s="62"/>
      <c r="L26" s="63">
        <v>0.7499999999000001</v>
      </c>
      <c r="M26" s="64"/>
      <c r="O26" s="65">
        <f>L26*$T$123</f>
        <v>22.499999997000003</v>
      </c>
      <c r="P26" s="66"/>
    </row>
    <row r="27" spans="1:16" s="5" customFormat="1" ht="15.75">
      <c r="A27" s="5" t="s">
        <v>0</v>
      </c>
      <c r="B27" s="88" t="s">
        <v>21</v>
      </c>
      <c r="C27" s="4" t="s">
        <v>33</v>
      </c>
      <c r="D27" s="90" t="s">
        <v>53</v>
      </c>
      <c r="E27" s="91">
        <f>F27*$T$123</f>
        <v>22.5</v>
      </c>
      <c r="F27" s="92">
        <v>0.75</v>
      </c>
      <c r="J27" s="67">
        <v>40</v>
      </c>
      <c r="K27" s="68"/>
      <c r="L27" s="69">
        <v>0.66666666660000007</v>
      </c>
      <c r="M27" s="70"/>
      <c r="O27" s="59">
        <f>L27*$T$123</f>
        <v>19.999999998000003</v>
      </c>
      <c r="P27" s="60"/>
    </row>
    <row r="28" spans="1:16" s="5" customFormat="1" ht="15.75">
      <c r="A28" s="5" t="s">
        <v>0</v>
      </c>
      <c r="B28" s="88" t="s">
        <v>21</v>
      </c>
      <c r="C28" s="4" t="s">
        <v>34</v>
      </c>
      <c r="D28" s="90" t="s">
        <v>53</v>
      </c>
      <c r="E28" s="91">
        <f>F28*$T$123</f>
        <v>30</v>
      </c>
      <c r="F28" s="92">
        <v>1</v>
      </c>
      <c r="J28" s="61">
        <v>35</v>
      </c>
      <c r="K28" s="62"/>
      <c r="L28" s="63">
        <v>0.58333333330000003</v>
      </c>
      <c r="M28" s="64"/>
      <c r="O28" s="65">
        <f>L28*$T$123</f>
        <v>17.499999999</v>
      </c>
      <c r="P28" s="66"/>
    </row>
    <row r="29" spans="1:16" s="5" customFormat="1" ht="15.75">
      <c r="A29" s="5" t="s">
        <v>0</v>
      </c>
      <c r="B29" s="88" t="s">
        <v>21</v>
      </c>
      <c r="C29" s="4" t="s">
        <v>35</v>
      </c>
      <c r="D29" s="90" t="s">
        <v>53</v>
      </c>
      <c r="E29" s="91">
        <f>F29*$T$123</f>
        <v>9.9</v>
      </c>
      <c r="F29" s="92">
        <v>0.33</v>
      </c>
      <c r="J29" s="67">
        <v>30</v>
      </c>
      <c r="K29" s="68"/>
      <c r="L29" s="69">
        <v>0.5</v>
      </c>
      <c r="M29" s="70"/>
      <c r="O29" s="59">
        <f>L29*$T$123</f>
        <v>15</v>
      </c>
      <c r="P29" s="60"/>
    </row>
    <row r="30" spans="1:16" s="5" customFormat="1" ht="15.75">
      <c r="A30" s="5" t="s">
        <v>0</v>
      </c>
      <c r="B30" s="88" t="s">
        <v>21</v>
      </c>
      <c r="C30" s="4" t="s">
        <v>36</v>
      </c>
      <c r="D30" s="90" t="s">
        <v>53</v>
      </c>
      <c r="E30" s="91">
        <f>F30*$T$123</f>
        <v>15</v>
      </c>
      <c r="F30" s="92">
        <v>0.5</v>
      </c>
      <c r="J30" s="61">
        <v>25</v>
      </c>
      <c r="K30" s="62"/>
      <c r="L30" s="63">
        <v>0.41666666660000007</v>
      </c>
      <c r="M30" s="64"/>
      <c r="O30" s="65">
        <f>L30*$T$123</f>
        <v>12.499999998000002</v>
      </c>
      <c r="P30" s="66"/>
    </row>
    <row r="31" spans="1:16" s="5" customFormat="1" ht="15.75">
      <c r="A31" s="5" t="s">
        <v>0</v>
      </c>
      <c r="B31" s="88" t="s">
        <v>21</v>
      </c>
      <c r="C31" s="4" t="s">
        <v>37</v>
      </c>
      <c r="D31" s="90" t="s">
        <v>53</v>
      </c>
      <c r="E31" s="91">
        <f>F31*$T$123</f>
        <v>22.5</v>
      </c>
      <c r="F31" s="92">
        <v>0.75</v>
      </c>
      <c r="J31" s="67">
        <v>20</v>
      </c>
      <c r="K31" s="68"/>
      <c r="L31" s="69">
        <v>0.33333333330000003</v>
      </c>
      <c r="M31" s="70"/>
      <c r="O31" s="59">
        <f>L31*$T$123</f>
        <v>9.9999999990000017</v>
      </c>
      <c r="P31" s="60"/>
    </row>
    <row r="32" spans="1:16" s="5" customFormat="1" ht="15.75">
      <c r="A32" s="5" t="s">
        <v>0</v>
      </c>
      <c r="B32" s="88" t="s">
        <v>21</v>
      </c>
      <c r="C32" s="4" t="s">
        <v>38</v>
      </c>
      <c r="D32" s="90" t="s">
        <v>54</v>
      </c>
      <c r="E32" s="91">
        <f>F32*$T$123</f>
        <v>15</v>
      </c>
      <c r="F32" s="92">
        <v>0.5</v>
      </c>
      <c r="J32" s="61">
        <v>15</v>
      </c>
      <c r="K32" s="62"/>
      <c r="L32" s="63">
        <v>0.25</v>
      </c>
      <c r="M32" s="64"/>
      <c r="O32" s="65">
        <f>L32*$T$123</f>
        <v>7.5</v>
      </c>
      <c r="P32" s="66"/>
    </row>
    <row r="33" spans="1:16" s="5" customFormat="1" ht="15.75">
      <c r="A33" s="5" t="s">
        <v>0</v>
      </c>
      <c r="B33" s="88" t="s">
        <v>21</v>
      </c>
      <c r="C33" s="4" t="s">
        <v>39</v>
      </c>
      <c r="D33" s="90" t="s">
        <v>54</v>
      </c>
      <c r="E33" s="91">
        <f>F33*$T$123</f>
        <v>22.5</v>
      </c>
      <c r="F33" s="92">
        <v>0.75</v>
      </c>
      <c r="J33" s="67">
        <v>10</v>
      </c>
      <c r="K33" s="68"/>
      <c r="L33" s="69">
        <v>0.16666666660000001</v>
      </c>
      <c r="M33" s="70"/>
      <c r="O33" s="59">
        <f>L33*$T$123</f>
        <v>4.9999999980000007</v>
      </c>
      <c r="P33" s="60"/>
    </row>
    <row r="34" spans="1:16" s="5" customFormat="1" ht="15.75">
      <c r="A34" s="5" t="s">
        <v>0</v>
      </c>
      <c r="B34" s="88" t="s">
        <v>21</v>
      </c>
      <c r="C34" s="4" t="s">
        <v>40</v>
      </c>
      <c r="D34" s="90" t="s">
        <v>54</v>
      </c>
      <c r="E34" s="91">
        <f>F34*$T$123</f>
        <v>30</v>
      </c>
      <c r="F34" s="92">
        <v>1</v>
      </c>
      <c r="J34" s="71">
        <v>5</v>
      </c>
      <c r="K34" s="72"/>
      <c r="L34" s="73">
        <v>8.3333333300000006E-2</v>
      </c>
      <c r="M34" s="74"/>
      <c r="O34" s="75">
        <f>L34*$T$123</f>
        <v>2.4999999990000004</v>
      </c>
      <c r="P34" s="76"/>
    </row>
    <row r="35" spans="1:16" s="5" customFormat="1">
      <c r="A35" s="5" t="s">
        <v>0</v>
      </c>
      <c r="B35" s="88" t="s">
        <v>21</v>
      </c>
      <c r="C35" s="4" t="s">
        <v>41</v>
      </c>
      <c r="D35" s="90" t="s">
        <v>54</v>
      </c>
      <c r="E35" s="91">
        <f>F35*$T$123</f>
        <v>15</v>
      </c>
      <c r="F35" s="92">
        <v>0.5</v>
      </c>
    </row>
    <row r="36" spans="1:16" s="5" customFormat="1">
      <c r="A36" s="5" t="s">
        <v>0</v>
      </c>
      <c r="B36" s="88" t="s">
        <v>21</v>
      </c>
      <c r="C36" s="4" t="s">
        <v>42</v>
      </c>
      <c r="D36" s="90" t="s">
        <v>54</v>
      </c>
      <c r="E36" s="91">
        <f>F36*$T$123</f>
        <v>22.5</v>
      </c>
      <c r="F36" s="92">
        <v>0.75</v>
      </c>
      <c r="O36" s="77">
        <v>30</v>
      </c>
      <c r="P36" s="77"/>
    </row>
    <row r="37" spans="1:16" s="5" customFormat="1">
      <c r="A37" s="5" t="s">
        <v>0</v>
      </c>
      <c r="B37" s="88" t="s">
        <v>21</v>
      </c>
      <c r="C37" s="4" t="s">
        <v>43</v>
      </c>
      <c r="D37" s="90" t="s">
        <v>54</v>
      </c>
      <c r="E37" s="91">
        <f>F37*$T$123</f>
        <v>30</v>
      </c>
      <c r="F37" s="92">
        <v>1</v>
      </c>
      <c r="O37" s="77"/>
      <c r="P37" s="77"/>
    </row>
    <row r="38" spans="1:16" s="5" customFormat="1">
      <c r="A38" s="5" t="s">
        <v>0</v>
      </c>
      <c r="B38" s="87" t="s">
        <v>8</v>
      </c>
      <c r="C38" s="5" t="s">
        <v>44</v>
      </c>
      <c r="D38" s="21" t="s">
        <v>53</v>
      </c>
      <c r="E38" s="32">
        <f>F38*$T$123</f>
        <v>75</v>
      </c>
      <c r="F38" s="79">
        <v>2.5</v>
      </c>
    </row>
    <row r="39" spans="1:16" s="5" customFormat="1">
      <c r="A39" s="5" t="s">
        <v>0</v>
      </c>
      <c r="B39" s="87" t="s">
        <v>8</v>
      </c>
      <c r="C39" s="5" t="s">
        <v>45</v>
      </c>
      <c r="D39" s="21" t="s">
        <v>53</v>
      </c>
      <c r="E39" s="32">
        <f>F39*$T$123</f>
        <v>120</v>
      </c>
      <c r="F39" s="79">
        <v>4</v>
      </c>
    </row>
    <row r="40" spans="1:16" s="5" customFormat="1">
      <c r="A40" s="5" t="s">
        <v>0</v>
      </c>
      <c r="B40" s="88" t="s">
        <v>9</v>
      </c>
      <c r="C40" s="4" t="s">
        <v>46</v>
      </c>
      <c r="D40" s="90" t="s">
        <v>53</v>
      </c>
      <c r="E40" s="91">
        <f>F40*$T$123</f>
        <v>60</v>
      </c>
      <c r="F40" s="92">
        <v>2</v>
      </c>
    </row>
    <row r="41" spans="1:16" s="5" customFormat="1">
      <c r="A41" s="5" t="s">
        <v>0</v>
      </c>
      <c r="B41" s="88" t="s">
        <v>9</v>
      </c>
      <c r="C41" s="4" t="s">
        <v>47</v>
      </c>
      <c r="D41" s="90" t="s">
        <v>53</v>
      </c>
      <c r="E41" s="91">
        <f>F41*$T$123</f>
        <v>90</v>
      </c>
      <c r="F41" s="92">
        <v>3</v>
      </c>
    </row>
    <row r="42" spans="1:16" s="5" customFormat="1">
      <c r="A42" s="5" t="s">
        <v>0</v>
      </c>
      <c r="B42" s="89" t="s">
        <v>3</v>
      </c>
      <c r="D42" s="21"/>
      <c r="E42" s="32">
        <f>F42*$T$123</f>
        <v>0</v>
      </c>
      <c r="F42" s="79"/>
    </row>
    <row r="43" spans="1:16" s="7" customFormat="1">
      <c r="A43" s="6" t="s">
        <v>1</v>
      </c>
      <c r="B43" s="6" t="s">
        <v>11</v>
      </c>
      <c r="C43" s="7" t="s">
        <v>65</v>
      </c>
      <c r="D43" s="22" t="s">
        <v>53</v>
      </c>
      <c r="E43" s="33">
        <f>F43*$T$123</f>
        <v>30</v>
      </c>
      <c r="F43" s="80">
        <v>1</v>
      </c>
    </row>
    <row r="44" spans="1:16" s="7" customFormat="1">
      <c r="A44" s="6" t="s">
        <v>1</v>
      </c>
      <c r="B44" s="6" t="s">
        <v>11</v>
      </c>
      <c r="C44" s="7" t="s">
        <v>66</v>
      </c>
      <c r="D44" s="22" t="s">
        <v>53</v>
      </c>
      <c r="E44" s="33">
        <f>F44*$T$123</f>
        <v>30</v>
      </c>
      <c r="F44" s="80">
        <v>1</v>
      </c>
    </row>
    <row r="45" spans="1:16" s="7" customFormat="1">
      <c r="A45" s="6" t="s">
        <v>1</v>
      </c>
      <c r="B45" s="6" t="s">
        <v>12</v>
      </c>
      <c r="C45" s="7" t="s">
        <v>62</v>
      </c>
      <c r="D45" s="22" t="s">
        <v>53</v>
      </c>
      <c r="E45" s="33">
        <f>F45*$T$123</f>
        <v>45</v>
      </c>
      <c r="F45" s="80">
        <v>1.5</v>
      </c>
    </row>
    <row r="46" spans="1:16" s="7" customFormat="1">
      <c r="A46" s="6" t="s">
        <v>1</v>
      </c>
      <c r="B46" s="6" t="s">
        <v>12</v>
      </c>
      <c r="C46" s="7" t="s">
        <v>63</v>
      </c>
      <c r="D46" s="22" t="s">
        <v>53</v>
      </c>
      <c r="E46" s="33">
        <f>F46*$T$123</f>
        <v>90</v>
      </c>
      <c r="F46" s="80">
        <v>3</v>
      </c>
    </row>
    <row r="47" spans="1:16" s="7" customFormat="1">
      <c r="A47" s="6" t="s">
        <v>1</v>
      </c>
      <c r="B47" s="6" t="s">
        <v>12</v>
      </c>
      <c r="C47" s="7" t="s">
        <v>64</v>
      </c>
      <c r="D47" s="22" t="s">
        <v>53</v>
      </c>
      <c r="E47" s="33">
        <f>F47*$T$123</f>
        <v>180</v>
      </c>
      <c r="F47" s="80">
        <v>6</v>
      </c>
    </row>
    <row r="48" spans="1:16" s="7" customFormat="1">
      <c r="A48" s="6" t="s">
        <v>1</v>
      </c>
      <c r="B48" s="6" t="s">
        <v>13</v>
      </c>
      <c r="C48" s="7" t="s">
        <v>61</v>
      </c>
      <c r="D48" s="22" t="s">
        <v>53</v>
      </c>
      <c r="E48" s="33">
        <f>F48*$T$123</f>
        <v>7.5</v>
      </c>
      <c r="F48" s="80">
        <v>0.25</v>
      </c>
    </row>
    <row r="49" spans="1:6" s="7" customFormat="1">
      <c r="A49" s="6" t="s">
        <v>1</v>
      </c>
      <c r="B49" s="6" t="s">
        <v>13</v>
      </c>
      <c r="C49" s="7" t="s">
        <v>67</v>
      </c>
      <c r="D49" s="22" t="s">
        <v>53</v>
      </c>
      <c r="E49" s="33">
        <f>F49*$T$123</f>
        <v>15</v>
      </c>
      <c r="F49" s="80">
        <v>0.5</v>
      </c>
    </row>
    <row r="50" spans="1:6" s="7" customFormat="1">
      <c r="A50" s="6" t="s">
        <v>1</v>
      </c>
      <c r="B50" s="6" t="s">
        <v>3</v>
      </c>
      <c r="C50" s="7" t="s">
        <v>110</v>
      </c>
      <c r="D50" s="85" t="s">
        <v>54</v>
      </c>
      <c r="E50" s="33">
        <f>F50*$T$123</f>
        <v>2.4</v>
      </c>
      <c r="F50" s="80">
        <v>0.08</v>
      </c>
    </row>
    <row r="51" spans="1:6" s="9" customFormat="1">
      <c r="A51" s="8" t="s">
        <v>10</v>
      </c>
      <c r="B51" s="8" t="s">
        <v>14</v>
      </c>
      <c r="C51" s="9" t="s">
        <v>73</v>
      </c>
      <c r="D51" s="23" t="s">
        <v>52</v>
      </c>
      <c r="E51" s="34">
        <f>F51*$T$123</f>
        <v>1200</v>
      </c>
      <c r="F51" s="81">
        <v>40</v>
      </c>
    </row>
    <row r="52" spans="1:6" s="9" customFormat="1">
      <c r="A52" s="8" t="s">
        <v>10</v>
      </c>
      <c r="B52" s="8" t="s">
        <v>14</v>
      </c>
      <c r="C52" s="9" t="s">
        <v>74</v>
      </c>
      <c r="D52" s="23" t="s">
        <v>52</v>
      </c>
      <c r="E52" s="34">
        <f>F52*$T$123</f>
        <v>1050</v>
      </c>
      <c r="F52" s="81">
        <v>35</v>
      </c>
    </row>
    <row r="53" spans="1:6" s="9" customFormat="1">
      <c r="A53" s="8" t="s">
        <v>10</v>
      </c>
      <c r="B53" s="8" t="s">
        <v>14</v>
      </c>
      <c r="C53" s="9" t="s">
        <v>75</v>
      </c>
      <c r="D53" s="23" t="s">
        <v>52</v>
      </c>
      <c r="E53" s="34">
        <f>F53*$T$123</f>
        <v>900</v>
      </c>
      <c r="F53" s="81">
        <v>30</v>
      </c>
    </row>
    <row r="54" spans="1:6" s="9" customFormat="1">
      <c r="A54" s="8" t="s">
        <v>10</v>
      </c>
      <c r="B54" s="8" t="s">
        <v>15</v>
      </c>
      <c r="C54" s="9" t="s">
        <v>73</v>
      </c>
      <c r="D54" s="23" t="s">
        <v>52</v>
      </c>
      <c r="E54" s="34">
        <f>F54*$T$123</f>
        <v>900</v>
      </c>
      <c r="F54" s="81">
        <v>30</v>
      </c>
    </row>
    <row r="55" spans="1:6" s="9" customFormat="1">
      <c r="A55" s="8" t="s">
        <v>10</v>
      </c>
      <c r="B55" s="8" t="s">
        <v>15</v>
      </c>
      <c r="C55" s="9" t="s">
        <v>74</v>
      </c>
      <c r="D55" s="23" t="s">
        <v>52</v>
      </c>
      <c r="E55" s="34">
        <f>F55*$T$123</f>
        <v>750</v>
      </c>
      <c r="F55" s="81">
        <v>25</v>
      </c>
    </row>
    <row r="56" spans="1:6" s="9" customFormat="1">
      <c r="A56" s="8" t="s">
        <v>10</v>
      </c>
      <c r="B56" s="8" t="s">
        <v>15</v>
      </c>
      <c r="C56" s="9" t="s">
        <v>75</v>
      </c>
      <c r="D56" s="23" t="s">
        <v>52</v>
      </c>
      <c r="E56" s="34">
        <f>F56*$T$123</f>
        <v>600</v>
      </c>
      <c r="F56" s="81">
        <v>20</v>
      </c>
    </row>
    <row r="57" spans="1:6" s="9" customFormat="1">
      <c r="A57" s="8" t="s">
        <v>10</v>
      </c>
      <c r="B57" s="8" t="s">
        <v>3</v>
      </c>
      <c r="C57" s="10"/>
      <c r="D57" s="24"/>
      <c r="E57" s="34">
        <f>F57*$T$123</f>
        <v>0</v>
      </c>
      <c r="F57" s="81"/>
    </row>
    <row r="58" spans="1:6" s="12" customFormat="1">
      <c r="A58" s="11" t="s">
        <v>2</v>
      </c>
      <c r="B58" s="11" t="s">
        <v>16</v>
      </c>
      <c r="C58" s="12" t="s">
        <v>83</v>
      </c>
      <c r="D58" s="25" t="s">
        <v>53</v>
      </c>
      <c r="E58" s="35">
        <f>F58*$T$123</f>
        <v>5.1000000000000005</v>
      </c>
      <c r="F58" s="82">
        <v>0.17</v>
      </c>
    </row>
    <row r="59" spans="1:6" s="12" customFormat="1">
      <c r="A59" s="11" t="s">
        <v>2</v>
      </c>
      <c r="B59" s="11" t="s">
        <v>16</v>
      </c>
      <c r="C59" s="12" t="s">
        <v>128</v>
      </c>
      <c r="D59" s="131" t="s">
        <v>53</v>
      </c>
      <c r="E59" s="35">
        <f>F59*$T$123</f>
        <v>30</v>
      </c>
      <c r="F59" s="82">
        <v>1</v>
      </c>
    </row>
    <row r="60" spans="1:6" s="12" customFormat="1">
      <c r="A60" s="11" t="s">
        <v>2</v>
      </c>
      <c r="B60" s="11" t="s">
        <v>16</v>
      </c>
      <c r="C60" s="12" t="s">
        <v>129</v>
      </c>
      <c r="D60" s="131" t="s">
        <v>53</v>
      </c>
      <c r="E60" s="35">
        <f>F60*$T$123</f>
        <v>30</v>
      </c>
      <c r="F60" s="82">
        <v>1</v>
      </c>
    </row>
    <row r="61" spans="1:6" s="12" customFormat="1">
      <c r="A61" s="11" t="s">
        <v>2</v>
      </c>
      <c r="B61" s="11" t="s">
        <v>17</v>
      </c>
      <c r="C61" s="11" t="s">
        <v>85</v>
      </c>
      <c r="D61" s="26" t="s">
        <v>53</v>
      </c>
      <c r="E61" s="35">
        <f>F61*$T$123</f>
        <v>9.9</v>
      </c>
      <c r="F61" s="82">
        <v>0.33</v>
      </c>
    </row>
    <row r="62" spans="1:6" s="12" customFormat="1">
      <c r="A62" s="11" t="s">
        <v>2</v>
      </c>
      <c r="B62" s="11" t="s">
        <v>17</v>
      </c>
      <c r="C62" s="11" t="s">
        <v>86</v>
      </c>
      <c r="D62" s="26" t="s">
        <v>53</v>
      </c>
      <c r="E62" s="35">
        <f>F62*$T$123</f>
        <v>9.9</v>
      </c>
      <c r="F62" s="82">
        <v>0.33</v>
      </c>
    </row>
    <row r="63" spans="1:6" s="12" customFormat="1">
      <c r="A63" s="11" t="s">
        <v>2</v>
      </c>
      <c r="B63" s="11" t="s">
        <v>17</v>
      </c>
      <c r="C63" s="11" t="s">
        <v>87</v>
      </c>
      <c r="D63" s="26" t="s">
        <v>53</v>
      </c>
      <c r="E63" s="35">
        <f>F63*$T$123</f>
        <v>45</v>
      </c>
      <c r="F63" s="82">
        <v>1.5</v>
      </c>
    </row>
    <row r="64" spans="1:6" s="12" customFormat="1">
      <c r="A64" s="11" t="s">
        <v>2</v>
      </c>
      <c r="B64" s="11" t="s">
        <v>3</v>
      </c>
      <c r="C64" s="11" t="s">
        <v>84</v>
      </c>
      <c r="D64" s="26" t="s">
        <v>53</v>
      </c>
      <c r="E64" s="35">
        <f>F64*$T$123</f>
        <v>3</v>
      </c>
      <c r="F64" s="82">
        <v>0.1</v>
      </c>
    </row>
    <row r="65" spans="1:6" s="12" customFormat="1">
      <c r="A65" s="11"/>
      <c r="B65" s="11"/>
      <c r="C65" s="12" t="s">
        <v>111</v>
      </c>
      <c r="D65" s="26" t="s">
        <v>53</v>
      </c>
      <c r="E65" s="35">
        <f>F65*$T$123</f>
        <v>7.5</v>
      </c>
      <c r="F65" s="82">
        <v>0.25</v>
      </c>
    </row>
    <row r="66" spans="1:6" s="14" customFormat="1">
      <c r="A66" s="13" t="s">
        <v>18</v>
      </c>
      <c r="B66" s="13" t="s">
        <v>18</v>
      </c>
      <c r="C66" s="14" t="s">
        <v>130</v>
      </c>
      <c r="D66" s="27" t="s">
        <v>52</v>
      </c>
      <c r="E66" s="36">
        <f>F66*$T$123</f>
        <v>9.9</v>
      </c>
      <c r="F66" s="83">
        <v>0.33</v>
      </c>
    </row>
    <row r="67" spans="1:6" s="14" customFormat="1">
      <c r="A67" s="13" t="s">
        <v>18</v>
      </c>
      <c r="B67" s="13" t="s">
        <v>18</v>
      </c>
      <c r="C67" s="14" t="s">
        <v>131</v>
      </c>
      <c r="D67" s="132" t="s">
        <v>52</v>
      </c>
      <c r="E67" s="36">
        <f>F67*$T$123</f>
        <v>15</v>
      </c>
      <c r="F67" s="83">
        <v>0.5</v>
      </c>
    </row>
    <row r="68" spans="1:6" s="14" customFormat="1">
      <c r="A68" s="13" t="s">
        <v>18</v>
      </c>
      <c r="B68" s="13" t="s">
        <v>18</v>
      </c>
      <c r="C68" s="14" t="s">
        <v>132</v>
      </c>
      <c r="D68" s="27" t="s">
        <v>52</v>
      </c>
      <c r="E68" s="36">
        <f>F68*$T$123</f>
        <v>19.8</v>
      </c>
      <c r="F68" s="83">
        <v>0.66</v>
      </c>
    </row>
    <row r="69" spans="1:6" s="14" customFormat="1">
      <c r="A69" s="13" t="s">
        <v>18</v>
      </c>
      <c r="B69" s="13" t="s">
        <v>18</v>
      </c>
      <c r="C69" s="14" t="s">
        <v>133</v>
      </c>
      <c r="D69" s="27" t="s">
        <v>52</v>
      </c>
      <c r="E69" s="36">
        <f>F69*$T$123</f>
        <v>30</v>
      </c>
      <c r="F69" s="83">
        <v>1</v>
      </c>
    </row>
    <row r="70" spans="1:6" s="14" customFormat="1">
      <c r="A70" s="13" t="s">
        <v>18</v>
      </c>
      <c r="B70" s="13" t="s">
        <v>18</v>
      </c>
      <c r="C70" s="14" t="s">
        <v>135</v>
      </c>
      <c r="D70" s="27" t="s">
        <v>52</v>
      </c>
      <c r="E70" s="36">
        <f>F70*$T$123</f>
        <v>15</v>
      </c>
      <c r="F70" s="83">
        <v>0.5</v>
      </c>
    </row>
    <row r="71" spans="1:6" s="14" customFormat="1">
      <c r="A71" s="13" t="s">
        <v>18</v>
      </c>
      <c r="B71" s="13" t="s">
        <v>18</v>
      </c>
      <c r="C71" s="14" t="s">
        <v>134</v>
      </c>
      <c r="D71" s="27" t="s">
        <v>52</v>
      </c>
      <c r="E71" s="36">
        <f>F71*$T$123</f>
        <v>30</v>
      </c>
      <c r="F71" s="83">
        <v>1</v>
      </c>
    </row>
    <row r="72" spans="1:6" s="14" customFormat="1">
      <c r="A72" s="13" t="s">
        <v>18</v>
      </c>
      <c r="B72" s="13" t="s">
        <v>18</v>
      </c>
      <c r="C72" s="14" t="s">
        <v>136</v>
      </c>
      <c r="D72" s="27" t="s">
        <v>52</v>
      </c>
      <c r="E72" s="36">
        <f>F72*$T$123</f>
        <v>22.5</v>
      </c>
      <c r="F72" s="83">
        <v>0.75</v>
      </c>
    </row>
    <row r="73" spans="1:6" s="14" customFormat="1">
      <c r="A73" s="13" t="s">
        <v>18</v>
      </c>
      <c r="B73" s="13" t="s">
        <v>18</v>
      </c>
      <c r="C73" s="14" t="s">
        <v>137</v>
      </c>
      <c r="D73" s="27" t="s">
        <v>52</v>
      </c>
      <c r="E73" s="36">
        <f>F73*$T$123</f>
        <v>37.5</v>
      </c>
      <c r="F73" s="83">
        <v>1.25</v>
      </c>
    </row>
    <row r="74" spans="1:6" s="14" customFormat="1">
      <c r="A74" s="13" t="s">
        <v>18</v>
      </c>
      <c r="B74" s="13" t="s">
        <v>19</v>
      </c>
      <c r="C74" s="13" t="s">
        <v>76</v>
      </c>
      <c r="D74" s="27" t="s">
        <v>52</v>
      </c>
      <c r="E74" s="36">
        <f>F74*$T$123</f>
        <v>22.5</v>
      </c>
      <c r="F74" s="83">
        <v>0.75</v>
      </c>
    </row>
    <row r="75" spans="1:6" s="14" customFormat="1">
      <c r="A75" s="13" t="s">
        <v>18</v>
      </c>
      <c r="B75" s="13" t="s">
        <v>19</v>
      </c>
      <c r="C75" s="13" t="s">
        <v>77</v>
      </c>
      <c r="D75" s="27" t="s">
        <v>52</v>
      </c>
      <c r="E75" s="36">
        <f>F75*$T$123</f>
        <v>15</v>
      </c>
      <c r="F75" s="83">
        <v>0.5</v>
      </c>
    </row>
    <row r="76" spans="1:6" s="14" customFormat="1">
      <c r="A76" s="13" t="s">
        <v>18</v>
      </c>
      <c r="B76" s="13" t="s">
        <v>19</v>
      </c>
      <c r="C76" s="13" t="s">
        <v>78</v>
      </c>
      <c r="D76" s="27" t="s">
        <v>52</v>
      </c>
      <c r="E76" s="36">
        <f>F76*$T$123</f>
        <v>22.5</v>
      </c>
      <c r="F76" s="83">
        <v>0.75</v>
      </c>
    </row>
    <row r="77" spans="1:6" s="14" customFormat="1">
      <c r="A77" s="13" t="s">
        <v>18</v>
      </c>
      <c r="B77" s="13" t="s">
        <v>19</v>
      </c>
      <c r="C77" s="13" t="s">
        <v>79</v>
      </c>
      <c r="D77" s="27" t="s">
        <v>52</v>
      </c>
      <c r="E77" s="36">
        <f>F77*$T$123</f>
        <v>39.900000000000006</v>
      </c>
      <c r="F77" s="83">
        <v>1.33</v>
      </c>
    </row>
    <row r="78" spans="1:6" s="14" customFormat="1">
      <c r="A78" s="13" t="s">
        <v>18</v>
      </c>
      <c r="B78" s="13" t="s">
        <v>20</v>
      </c>
      <c r="C78" s="13" t="s">
        <v>80</v>
      </c>
      <c r="D78" s="27" t="s">
        <v>52</v>
      </c>
      <c r="E78" s="36">
        <f>F78*$T$123</f>
        <v>7.5</v>
      </c>
      <c r="F78" s="83">
        <v>0.25</v>
      </c>
    </row>
    <row r="79" spans="1:6" s="14" customFormat="1">
      <c r="A79" s="13" t="s">
        <v>18</v>
      </c>
      <c r="B79" s="13" t="s">
        <v>20</v>
      </c>
      <c r="C79" s="13" t="s">
        <v>81</v>
      </c>
      <c r="D79" s="27" t="s">
        <v>52</v>
      </c>
      <c r="E79" s="36">
        <f>F79*$T$123</f>
        <v>7.5</v>
      </c>
      <c r="F79" s="83">
        <v>0.25</v>
      </c>
    </row>
    <row r="80" spans="1:6" s="14" customFormat="1">
      <c r="A80" s="13" t="s">
        <v>18</v>
      </c>
      <c r="B80" s="13" t="s">
        <v>3</v>
      </c>
      <c r="C80" s="13"/>
      <c r="D80" s="28"/>
      <c r="E80" s="36">
        <f>F80*$T$123</f>
        <v>0</v>
      </c>
      <c r="F80" s="83"/>
    </row>
    <row r="81" spans="1:21" s="16" customFormat="1">
      <c r="A81" s="15" t="s">
        <v>139</v>
      </c>
      <c r="B81" s="15" t="s">
        <v>140</v>
      </c>
      <c r="C81" s="15" t="s">
        <v>141</v>
      </c>
      <c r="D81" s="133" t="s">
        <v>52</v>
      </c>
      <c r="E81" s="134">
        <f t="shared" ref="E81:E82" si="0">F81*$T$123</f>
        <v>39.900000000000006</v>
      </c>
      <c r="F81" s="135">
        <v>1.33</v>
      </c>
    </row>
    <row r="82" spans="1:21" s="16" customFormat="1">
      <c r="A82" s="15" t="s">
        <v>139</v>
      </c>
      <c r="B82" s="15" t="s">
        <v>3</v>
      </c>
      <c r="C82" s="15"/>
      <c r="D82" s="133"/>
      <c r="E82" s="134">
        <f t="shared" si="0"/>
        <v>0</v>
      </c>
      <c r="F82" s="135"/>
    </row>
    <row r="83" spans="1:21" s="18" customFormat="1">
      <c r="A83" s="17" t="s">
        <v>3</v>
      </c>
      <c r="B83" s="17" t="s">
        <v>22</v>
      </c>
      <c r="C83" s="18" t="s">
        <v>138</v>
      </c>
      <c r="D83" s="29" t="s">
        <v>82</v>
      </c>
      <c r="E83" s="37">
        <f>F83*$T$123</f>
        <v>120</v>
      </c>
      <c r="F83" s="84">
        <v>4</v>
      </c>
    </row>
    <row r="84" spans="1:21" s="18" customFormat="1">
      <c r="A84" s="17" t="s">
        <v>3</v>
      </c>
      <c r="B84" s="17" t="s">
        <v>22</v>
      </c>
      <c r="C84" s="18" t="s">
        <v>71</v>
      </c>
      <c r="D84" s="29" t="s">
        <v>82</v>
      </c>
      <c r="E84" s="37">
        <f>F84*$T$123</f>
        <v>240</v>
      </c>
      <c r="F84" s="84">
        <v>8</v>
      </c>
    </row>
    <row r="85" spans="1:21" s="18" customFormat="1">
      <c r="A85" s="17" t="s">
        <v>3</v>
      </c>
      <c r="B85" s="17" t="s">
        <v>22</v>
      </c>
      <c r="C85" s="18" t="s">
        <v>72</v>
      </c>
      <c r="D85" s="29" t="s">
        <v>82</v>
      </c>
      <c r="E85" s="37">
        <f>F85*$T$123</f>
        <v>360</v>
      </c>
      <c r="F85" s="84">
        <v>12</v>
      </c>
    </row>
    <row r="86" spans="1:21" s="18" customFormat="1">
      <c r="A86" s="17" t="s">
        <v>3</v>
      </c>
      <c r="B86" s="17" t="s">
        <v>23</v>
      </c>
      <c r="C86" s="18" t="s">
        <v>68</v>
      </c>
      <c r="D86" s="29" t="s">
        <v>70</v>
      </c>
      <c r="E86" s="37">
        <f>F86*$T$123</f>
        <v>30</v>
      </c>
      <c r="F86" s="84">
        <v>1</v>
      </c>
    </row>
    <row r="87" spans="1:21" s="18" customFormat="1">
      <c r="A87" s="17" t="s">
        <v>3</v>
      </c>
      <c r="B87" s="17" t="s">
        <v>23</v>
      </c>
      <c r="C87" s="18" t="s">
        <v>69</v>
      </c>
      <c r="D87" s="29" t="s">
        <v>70</v>
      </c>
      <c r="E87" s="37">
        <f>F87*$T$123</f>
        <v>30</v>
      </c>
      <c r="F87" s="84">
        <v>1</v>
      </c>
    </row>
    <row r="88" spans="1:21">
      <c r="D88" s="30"/>
    </row>
    <row r="89" spans="1:21">
      <c r="D89" s="30"/>
    </row>
    <row r="90" spans="1:21">
      <c r="D90" s="30"/>
    </row>
    <row r="91" spans="1:21" ht="15" customHeight="1">
      <c r="D91" s="30"/>
      <c r="O91" s="39" t="s">
        <v>88</v>
      </c>
      <c r="P91" s="40"/>
      <c r="Q91" s="40"/>
      <c r="R91" s="43"/>
      <c r="S91" s="86"/>
      <c r="T91" s="47" t="s">
        <v>89</v>
      </c>
      <c r="U91" s="48"/>
    </row>
    <row r="92" spans="1:21" ht="15" customHeight="1">
      <c r="D92" s="30"/>
      <c r="O92" s="44"/>
      <c r="P92" s="45"/>
      <c r="Q92" s="45"/>
      <c r="R92" s="46"/>
      <c r="S92" s="86"/>
      <c r="T92" s="49"/>
      <c r="U92" s="50"/>
    </row>
    <row r="93" spans="1:21" ht="15" customHeight="1">
      <c r="D93" s="30"/>
      <c r="O93" s="53" t="s">
        <v>90</v>
      </c>
      <c r="P93" s="54"/>
      <c r="Q93" s="53" t="s">
        <v>91</v>
      </c>
      <c r="R93" s="54"/>
      <c r="S93" s="86"/>
      <c r="T93" s="51"/>
      <c r="U93" s="52"/>
    </row>
    <row r="94" spans="1:21" ht="15.75">
      <c r="D94" s="30"/>
      <c r="O94" s="55" t="s">
        <v>92</v>
      </c>
      <c r="P94" s="56"/>
      <c r="Q94" s="57">
        <v>8</v>
      </c>
      <c r="R94" s="58"/>
      <c r="S94" s="86"/>
      <c r="T94" s="129">
        <f>Q94*$T$123</f>
        <v>240</v>
      </c>
      <c r="U94" s="130"/>
    </row>
    <row r="95" spans="1:21" ht="15.75">
      <c r="D95" s="30"/>
      <c r="O95" s="61" t="s">
        <v>93</v>
      </c>
      <c r="P95" s="62"/>
      <c r="Q95" s="63">
        <v>7</v>
      </c>
      <c r="R95" s="64"/>
      <c r="S95" s="86"/>
      <c r="T95" s="65">
        <f>Q95*$T$123</f>
        <v>210</v>
      </c>
      <c r="U95" s="66"/>
    </row>
    <row r="96" spans="1:21" ht="15.75">
      <c r="D96" s="30"/>
      <c r="O96" s="67" t="s">
        <v>94</v>
      </c>
      <c r="P96" s="68"/>
      <c r="Q96" s="69">
        <v>4</v>
      </c>
      <c r="R96" s="70"/>
      <c r="S96" s="86"/>
      <c r="T96" s="59">
        <f>Q96*$T$123</f>
        <v>120</v>
      </c>
      <c r="U96" s="60"/>
    </row>
    <row r="97" spans="4:21" ht="15.75">
      <c r="D97" s="30"/>
      <c r="O97" s="61" t="s">
        <v>95</v>
      </c>
      <c r="P97" s="62"/>
      <c r="Q97" s="63">
        <v>3</v>
      </c>
      <c r="R97" s="64"/>
      <c r="S97" s="86"/>
      <c r="T97" s="65">
        <f>Q97*$T$123</f>
        <v>90</v>
      </c>
      <c r="U97" s="66"/>
    </row>
    <row r="98" spans="4:21" ht="15.75">
      <c r="D98" s="30"/>
      <c r="O98" s="67" t="s">
        <v>96</v>
      </c>
      <c r="P98" s="68"/>
      <c r="Q98" s="69">
        <v>2</v>
      </c>
      <c r="R98" s="70"/>
      <c r="S98" s="86"/>
      <c r="T98" s="59">
        <f>Q98*$T$123</f>
        <v>60</v>
      </c>
      <c r="U98" s="60"/>
    </row>
    <row r="99" spans="4:21" ht="15.75">
      <c r="D99" s="30"/>
      <c r="O99" s="61" t="s">
        <v>97</v>
      </c>
      <c r="P99" s="62"/>
      <c r="Q99" s="63">
        <v>1.9166666662999992</v>
      </c>
      <c r="R99" s="64"/>
      <c r="S99" s="86"/>
      <c r="T99" s="65">
        <f>Q99*$T$123</f>
        <v>57.499999988999974</v>
      </c>
      <c r="U99" s="66"/>
    </row>
    <row r="100" spans="4:21" ht="15.75">
      <c r="D100" s="30"/>
      <c r="O100" s="67" t="s">
        <v>98</v>
      </c>
      <c r="P100" s="68"/>
      <c r="Q100" s="69">
        <v>1.8333333329999992</v>
      </c>
      <c r="R100" s="70"/>
      <c r="S100" s="86"/>
      <c r="T100" s="59">
        <f>Q100*$T$123</f>
        <v>54.999999989999978</v>
      </c>
      <c r="U100" s="60"/>
    </row>
    <row r="101" spans="4:21" ht="15.75">
      <c r="D101" s="30"/>
      <c r="O101" s="61" t="s">
        <v>99</v>
      </c>
      <c r="P101" s="62"/>
      <c r="Q101" s="63">
        <v>1.7499999996999993</v>
      </c>
      <c r="R101" s="64"/>
      <c r="S101" s="86"/>
      <c r="T101" s="65">
        <f>Q101*$T$123</f>
        <v>52.499999990999981</v>
      </c>
      <c r="U101" s="66"/>
    </row>
    <row r="102" spans="4:21" ht="15.75">
      <c r="D102" s="30"/>
      <c r="O102" s="67" t="s">
        <v>100</v>
      </c>
      <c r="P102" s="68"/>
      <c r="Q102" s="69">
        <v>1.6666666663999994</v>
      </c>
      <c r="R102" s="70"/>
      <c r="S102" s="86"/>
      <c r="T102" s="59">
        <f>Q102*$T$123</f>
        <v>49.999999991999985</v>
      </c>
      <c r="U102" s="60"/>
    </row>
    <row r="103" spans="4:21" ht="15.75">
      <c r="D103" s="30"/>
      <c r="O103" s="61" t="s">
        <v>101</v>
      </c>
      <c r="P103" s="62"/>
      <c r="Q103" s="63">
        <v>1.5833333330999995</v>
      </c>
      <c r="R103" s="64"/>
      <c r="S103" s="86"/>
      <c r="T103" s="65">
        <f>Q103*$T$123</f>
        <v>47.499999992999982</v>
      </c>
      <c r="U103" s="66"/>
    </row>
    <row r="104" spans="4:21" ht="15.75">
      <c r="D104" s="30"/>
      <c r="O104" s="67" t="s">
        <v>102</v>
      </c>
      <c r="P104" s="68"/>
      <c r="Q104" s="69">
        <v>1.4999999997999995</v>
      </c>
      <c r="R104" s="70"/>
      <c r="S104" s="86"/>
      <c r="T104" s="59">
        <f>Q104*$T$123</f>
        <v>44.999999993999985</v>
      </c>
      <c r="U104" s="60"/>
    </row>
    <row r="105" spans="4:21" ht="15.75">
      <c r="D105" s="30"/>
      <c r="O105" s="61" t="s">
        <v>103</v>
      </c>
      <c r="P105" s="62"/>
      <c r="Q105" s="63">
        <v>1.4166666664999996</v>
      </c>
      <c r="R105" s="64"/>
      <c r="S105" s="86"/>
      <c r="T105" s="65">
        <f>Q105*$T$123</f>
        <v>42.499999994999989</v>
      </c>
      <c r="U105" s="66"/>
    </row>
    <row r="106" spans="4:21" ht="15.75">
      <c r="D106" s="30"/>
      <c r="O106" s="67" t="s">
        <v>104</v>
      </c>
      <c r="P106" s="68"/>
      <c r="Q106" s="69">
        <v>1.3333333331999997</v>
      </c>
      <c r="R106" s="70"/>
      <c r="S106" s="86"/>
      <c r="T106" s="59">
        <f>Q106*$T$123</f>
        <v>39.999999995999993</v>
      </c>
      <c r="U106" s="60"/>
    </row>
    <row r="107" spans="4:21" ht="15.75">
      <c r="D107" s="30"/>
      <c r="O107" s="61" t="s">
        <v>105</v>
      </c>
      <c r="P107" s="62"/>
      <c r="Q107" s="63">
        <v>1.2499999998999998</v>
      </c>
      <c r="R107" s="64"/>
      <c r="S107" s="86"/>
      <c r="T107" s="65">
        <f>Q107*$T$123</f>
        <v>37.499999996999996</v>
      </c>
      <c r="U107" s="66"/>
    </row>
    <row r="108" spans="4:21" ht="15.75">
      <c r="D108" s="30"/>
      <c r="O108" s="67" t="s">
        <v>106</v>
      </c>
      <c r="P108" s="68"/>
      <c r="Q108" s="69">
        <v>1.1666666665999998</v>
      </c>
      <c r="R108" s="70"/>
      <c r="S108" s="86"/>
      <c r="T108" s="59">
        <f>Q108*$T$123</f>
        <v>34.999999997999993</v>
      </c>
      <c r="U108" s="60"/>
    </row>
    <row r="109" spans="4:21" ht="15.75">
      <c r="D109" s="30"/>
      <c r="O109" s="61" t="s">
        <v>107</v>
      </c>
      <c r="P109" s="62"/>
      <c r="Q109" s="63">
        <v>1.0833333332999999</v>
      </c>
      <c r="R109" s="64"/>
      <c r="S109" s="86"/>
      <c r="T109" s="65">
        <f>Q109*$T$123</f>
        <v>32.499999998999996</v>
      </c>
      <c r="U109" s="66"/>
    </row>
    <row r="110" spans="4:21" ht="15.75">
      <c r="D110" s="30"/>
      <c r="O110" s="67" t="s">
        <v>108</v>
      </c>
      <c r="P110" s="68"/>
      <c r="Q110" s="69">
        <v>1</v>
      </c>
      <c r="R110" s="70"/>
      <c r="S110" s="86"/>
      <c r="T110" s="59">
        <f>Q110*$T$123</f>
        <v>30</v>
      </c>
      <c r="U110" s="60"/>
    </row>
    <row r="111" spans="4:21" ht="15.75">
      <c r="D111" s="30"/>
      <c r="O111" s="61">
        <v>55</v>
      </c>
      <c r="P111" s="62"/>
      <c r="Q111" s="63">
        <v>0.91666666650000017</v>
      </c>
      <c r="R111" s="64"/>
      <c r="S111" s="86"/>
      <c r="T111" s="65">
        <f>Q111*$T$123</f>
        <v>27.499999995000007</v>
      </c>
      <c r="U111" s="66"/>
    </row>
    <row r="112" spans="4:21" ht="15.75">
      <c r="D112" s="30"/>
      <c r="O112" s="67">
        <v>50</v>
      </c>
      <c r="P112" s="68"/>
      <c r="Q112" s="69">
        <v>0.83333333320000014</v>
      </c>
      <c r="R112" s="70"/>
      <c r="S112" s="86"/>
      <c r="T112" s="59">
        <f>Q112*$T$123</f>
        <v>24.999999996000003</v>
      </c>
      <c r="U112" s="60"/>
    </row>
    <row r="113" spans="4:21" ht="15.75">
      <c r="D113" s="30"/>
      <c r="O113" s="61">
        <v>45</v>
      </c>
      <c r="P113" s="62"/>
      <c r="Q113" s="63">
        <v>0.7499999999000001</v>
      </c>
      <c r="R113" s="64"/>
      <c r="S113" s="86"/>
      <c r="T113" s="65">
        <f>Q113*$T$123</f>
        <v>22.499999997000003</v>
      </c>
      <c r="U113" s="66"/>
    </row>
    <row r="114" spans="4:21" ht="15.75">
      <c r="D114" s="30"/>
      <c r="O114" s="67">
        <v>40</v>
      </c>
      <c r="P114" s="68"/>
      <c r="Q114" s="69">
        <v>0.66666666660000007</v>
      </c>
      <c r="R114" s="70"/>
      <c r="S114" s="41"/>
      <c r="T114" s="59">
        <f>Q114*$T$123</f>
        <v>19.999999998000003</v>
      </c>
      <c r="U114" s="60"/>
    </row>
    <row r="115" spans="4:21" ht="15.75">
      <c r="D115" s="30"/>
      <c r="O115" s="61">
        <v>35</v>
      </c>
      <c r="P115" s="62"/>
      <c r="Q115" s="63">
        <v>0.58333333330000003</v>
      </c>
      <c r="R115" s="64"/>
      <c r="S115" s="41"/>
      <c r="T115" s="65">
        <f>Q115*$T$123</f>
        <v>17.499999999</v>
      </c>
      <c r="U115" s="66"/>
    </row>
    <row r="116" spans="4:21" ht="15.75">
      <c r="D116" s="30"/>
      <c r="O116" s="67">
        <v>30</v>
      </c>
      <c r="P116" s="68"/>
      <c r="Q116" s="69">
        <v>0.5</v>
      </c>
      <c r="R116" s="70"/>
      <c r="S116" s="41"/>
      <c r="T116" s="59">
        <f>Q116*$T$123</f>
        <v>15</v>
      </c>
      <c r="U116" s="60"/>
    </row>
    <row r="117" spans="4:21" ht="15.75">
      <c r="D117" s="30"/>
      <c r="O117" s="61">
        <v>25</v>
      </c>
      <c r="P117" s="62"/>
      <c r="Q117" s="63">
        <v>0.41666666660000007</v>
      </c>
      <c r="R117" s="64"/>
      <c r="S117" s="41"/>
      <c r="T117" s="65">
        <f>Q117*$T$123</f>
        <v>12.499999998000002</v>
      </c>
      <c r="U117" s="66"/>
    </row>
    <row r="118" spans="4:21" ht="15.75">
      <c r="D118" s="30"/>
      <c r="O118" s="67">
        <v>20</v>
      </c>
      <c r="P118" s="68"/>
      <c r="Q118" s="69">
        <v>0.33333333330000003</v>
      </c>
      <c r="R118" s="70"/>
      <c r="S118" s="41"/>
      <c r="T118" s="59">
        <f>Q118*$T$123</f>
        <v>9.9999999990000017</v>
      </c>
      <c r="U118" s="60"/>
    </row>
    <row r="119" spans="4:21" ht="15.75">
      <c r="D119" s="30"/>
      <c r="O119" s="61">
        <v>15</v>
      </c>
      <c r="P119" s="62"/>
      <c r="Q119" s="63">
        <v>0.25</v>
      </c>
      <c r="R119" s="64"/>
      <c r="S119" s="41"/>
      <c r="T119" s="65">
        <f>Q119*$T$123</f>
        <v>7.5</v>
      </c>
      <c r="U119" s="66"/>
    </row>
    <row r="120" spans="4:21" ht="15.75">
      <c r="D120" s="30"/>
      <c r="O120" s="67">
        <v>10</v>
      </c>
      <c r="P120" s="68"/>
      <c r="Q120" s="69">
        <v>0.16666666660000001</v>
      </c>
      <c r="R120" s="70"/>
      <c r="S120" s="41"/>
      <c r="T120" s="59">
        <f>Q120*$T$123</f>
        <v>4.9999999980000007</v>
      </c>
      <c r="U120" s="60"/>
    </row>
    <row r="121" spans="4:21" ht="15.75">
      <c r="D121" s="30"/>
      <c r="O121" s="71">
        <v>5</v>
      </c>
      <c r="P121" s="72"/>
      <c r="Q121" s="73">
        <v>8.3333333300000006E-2</v>
      </c>
      <c r="R121" s="74"/>
      <c r="S121" s="41"/>
      <c r="T121" s="75">
        <f>Q121*$T$123</f>
        <v>2.4999999990000004</v>
      </c>
      <c r="U121" s="76"/>
    </row>
    <row r="122" spans="4:21">
      <c r="D122" s="30"/>
      <c r="O122" s="5"/>
      <c r="P122" s="5"/>
      <c r="Q122" s="5"/>
      <c r="R122" s="5"/>
      <c r="S122" s="5"/>
      <c r="T122" s="5"/>
      <c r="U122" s="5"/>
    </row>
    <row r="123" spans="4:21" ht="15" customHeight="1">
      <c r="D123" s="30"/>
      <c r="O123" s="5"/>
      <c r="P123" s="5"/>
      <c r="Q123" s="5"/>
      <c r="R123" s="5"/>
      <c r="S123" s="5"/>
      <c r="T123" s="77">
        <v>30</v>
      </c>
      <c r="U123" s="77"/>
    </row>
    <row r="124" spans="4:21" ht="15" customHeight="1">
      <c r="D124" s="30"/>
      <c r="O124" s="5"/>
      <c r="P124" s="5"/>
      <c r="Q124" s="5"/>
      <c r="R124" s="5"/>
      <c r="S124" s="5"/>
      <c r="T124" s="77"/>
      <c r="U124" s="77"/>
    </row>
    <row r="125" spans="4:21">
      <c r="D125" s="30"/>
    </row>
    <row r="126" spans="4:21">
      <c r="D126" s="30"/>
    </row>
    <row r="127" spans="4:21">
      <c r="D127" s="30"/>
    </row>
    <row r="128" spans="4:21">
      <c r="D128" s="30"/>
    </row>
    <row r="129" spans="4:4">
      <c r="D129" s="30"/>
    </row>
    <row r="130" spans="4:4">
      <c r="D130" s="30"/>
    </row>
    <row r="131" spans="4:4">
      <c r="D131" s="30"/>
    </row>
    <row r="132" spans="4:4">
      <c r="D132" s="30"/>
    </row>
    <row r="133" spans="4:4">
      <c r="D133" s="30"/>
    </row>
    <row r="134" spans="4:4">
      <c r="D134" s="30"/>
    </row>
    <row r="135" spans="4:4">
      <c r="D135" s="30"/>
    </row>
    <row r="136" spans="4:4">
      <c r="D136" s="30"/>
    </row>
    <row r="137" spans="4:4">
      <c r="D137" s="30"/>
    </row>
    <row r="138" spans="4:4">
      <c r="D138" s="30"/>
    </row>
    <row r="139" spans="4:4">
      <c r="D139" s="30"/>
    </row>
    <row r="140" spans="4:4">
      <c r="D140" s="30"/>
    </row>
    <row r="141" spans="4:4">
      <c r="D141" s="30"/>
    </row>
    <row r="142" spans="4:4">
      <c r="D142" s="30"/>
    </row>
    <row r="143" spans="4:4">
      <c r="D143" s="30"/>
    </row>
    <row r="144" spans="4:4">
      <c r="D144" s="30"/>
    </row>
    <row r="145" spans="4:4">
      <c r="D145" s="30"/>
    </row>
    <row r="146" spans="4:4">
      <c r="D146" s="30"/>
    </row>
    <row r="147" spans="4:4">
      <c r="D147" s="30"/>
    </row>
    <row r="148" spans="4:4">
      <c r="D148" s="30"/>
    </row>
    <row r="149" spans="4:4">
      <c r="D149" s="30"/>
    </row>
    <row r="150" spans="4:4">
      <c r="D150" s="30"/>
    </row>
    <row r="151" spans="4:4">
      <c r="D151" s="30"/>
    </row>
    <row r="152" spans="4:4">
      <c r="D152" s="30"/>
    </row>
    <row r="153" spans="4:4">
      <c r="D153" s="30"/>
    </row>
    <row r="154" spans="4:4">
      <c r="D154" s="30"/>
    </row>
    <row r="155" spans="4:4">
      <c r="D155" s="30"/>
    </row>
    <row r="156" spans="4:4">
      <c r="D156" s="30"/>
    </row>
    <row r="157" spans="4:4">
      <c r="D157" s="30"/>
    </row>
    <row r="158" spans="4:4">
      <c r="D158" s="30"/>
    </row>
    <row r="159" spans="4:4">
      <c r="D159" s="30"/>
    </row>
    <row r="160" spans="4:4">
      <c r="D160" s="30"/>
    </row>
    <row r="161" spans="4:4">
      <c r="D161" s="30"/>
    </row>
    <row r="162" spans="4:4">
      <c r="D162" s="30"/>
    </row>
    <row r="163" spans="4:4">
      <c r="D163" s="30"/>
    </row>
    <row r="164" spans="4:4">
      <c r="D164" s="30"/>
    </row>
    <row r="165" spans="4:4">
      <c r="D165" s="30"/>
    </row>
    <row r="166" spans="4:4">
      <c r="D166" s="30"/>
    </row>
    <row r="167" spans="4:4">
      <c r="D167" s="30"/>
    </row>
    <row r="168" spans="4:4">
      <c r="D168" s="30"/>
    </row>
    <row r="169" spans="4:4">
      <c r="D169" s="30"/>
    </row>
    <row r="170" spans="4:4">
      <c r="D170" s="30"/>
    </row>
    <row r="171" spans="4:4">
      <c r="D171" s="30"/>
    </row>
    <row r="172" spans="4:4">
      <c r="D172" s="30"/>
    </row>
    <row r="173" spans="4:4">
      <c r="D173" s="30"/>
    </row>
    <row r="174" spans="4:4">
      <c r="D174" s="30"/>
    </row>
    <row r="175" spans="4:4">
      <c r="D175" s="30"/>
    </row>
    <row r="176" spans="4:4">
      <c r="D176" s="30"/>
    </row>
    <row r="177" spans="4:4">
      <c r="D177" s="30"/>
    </row>
    <row r="178" spans="4:4">
      <c r="D178" s="30"/>
    </row>
    <row r="179" spans="4:4">
      <c r="D179" s="30"/>
    </row>
    <row r="180" spans="4:4">
      <c r="D180" s="30"/>
    </row>
    <row r="181" spans="4:4">
      <c r="D181" s="30"/>
    </row>
    <row r="182" spans="4:4">
      <c r="D182" s="30"/>
    </row>
    <row r="183" spans="4:4">
      <c r="D183" s="30"/>
    </row>
    <row r="184" spans="4:4">
      <c r="D184" s="30"/>
    </row>
    <row r="185" spans="4:4">
      <c r="D185" s="30"/>
    </row>
    <row r="186" spans="4:4">
      <c r="D186" s="30"/>
    </row>
    <row r="187" spans="4:4">
      <c r="D187" s="30"/>
    </row>
    <row r="188" spans="4:4">
      <c r="D188" s="30"/>
    </row>
    <row r="189" spans="4:4">
      <c r="D189" s="30"/>
    </row>
    <row r="190" spans="4:4">
      <c r="D190" s="30"/>
    </row>
    <row r="191" spans="4:4">
      <c r="D191" s="30"/>
    </row>
    <row r="192" spans="4:4">
      <c r="D192" s="30"/>
    </row>
    <row r="193" spans="4:4">
      <c r="D193" s="30"/>
    </row>
    <row r="194" spans="4:4">
      <c r="D194" s="30"/>
    </row>
    <row r="195" spans="4:4">
      <c r="D195" s="30"/>
    </row>
    <row r="196" spans="4:4">
      <c r="D196" s="30"/>
    </row>
    <row r="197" spans="4:4">
      <c r="D197" s="30"/>
    </row>
    <row r="198" spans="4:4">
      <c r="D198" s="30"/>
    </row>
    <row r="199" spans="4:4">
      <c r="D199" s="30"/>
    </row>
    <row r="200" spans="4:4">
      <c r="D200" s="30"/>
    </row>
    <row r="201" spans="4:4">
      <c r="D201" s="30"/>
    </row>
    <row r="202" spans="4:4">
      <c r="D202" s="30"/>
    </row>
    <row r="203" spans="4:4">
      <c r="D203" s="30"/>
    </row>
    <row r="204" spans="4:4">
      <c r="D204" s="30"/>
    </row>
    <row r="205" spans="4:4">
      <c r="D205" s="30"/>
    </row>
    <row r="206" spans="4:4">
      <c r="D206" s="30"/>
    </row>
    <row r="207" spans="4:4">
      <c r="D207" s="30"/>
    </row>
    <row r="208" spans="4:4">
      <c r="D208" s="30"/>
    </row>
    <row r="209" spans="4:4">
      <c r="D209" s="30"/>
    </row>
    <row r="210" spans="4:4">
      <c r="D210" s="30"/>
    </row>
    <row r="211" spans="4:4">
      <c r="D211" s="30"/>
    </row>
    <row r="212" spans="4:4">
      <c r="D212" s="30"/>
    </row>
    <row r="213" spans="4:4">
      <c r="D213" s="30"/>
    </row>
    <row r="214" spans="4:4">
      <c r="D214" s="30"/>
    </row>
    <row r="215" spans="4:4">
      <c r="D215" s="30"/>
    </row>
    <row r="216" spans="4:4">
      <c r="D216" s="30"/>
    </row>
    <row r="217" spans="4:4">
      <c r="D217" s="30"/>
    </row>
    <row r="218" spans="4:4">
      <c r="D218" s="30"/>
    </row>
    <row r="219" spans="4:4">
      <c r="D219" s="30"/>
    </row>
    <row r="220" spans="4:4">
      <c r="D220" s="30"/>
    </row>
    <row r="221" spans="4:4">
      <c r="D221" s="30"/>
    </row>
    <row r="222" spans="4:4">
      <c r="D222" s="30"/>
    </row>
    <row r="223" spans="4:4">
      <c r="D223" s="30"/>
    </row>
    <row r="224" spans="4:4">
      <c r="D224" s="30"/>
    </row>
    <row r="225" spans="4:4">
      <c r="D225" s="30"/>
    </row>
    <row r="226" spans="4:4">
      <c r="D226" s="30"/>
    </row>
    <row r="227" spans="4:4">
      <c r="D227" s="30"/>
    </row>
    <row r="228" spans="4:4">
      <c r="D228" s="30"/>
    </row>
    <row r="229" spans="4:4">
      <c r="D229" s="30"/>
    </row>
    <row r="230" spans="4:4">
      <c r="D230" s="30"/>
    </row>
    <row r="231" spans="4:4">
      <c r="D231" s="30"/>
    </row>
    <row r="232" spans="4:4">
      <c r="D232" s="30"/>
    </row>
    <row r="233" spans="4:4">
      <c r="D233" s="30"/>
    </row>
    <row r="234" spans="4:4">
      <c r="D234" s="30"/>
    </row>
    <row r="235" spans="4:4">
      <c r="D235" s="30"/>
    </row>
    <row r="236" spans="4:4">
      <c r="D236" s="30"/>
    </row>
    <row r="237" spans="4:4">
      <c r="D237" s="30"/>
    </row>
    <row r="238" spans="4:4">
      <c r="D238" s="30"/>
    </row>
    <row r="239" spans="4:4">
      <c r="D239" s="30"/>
    </row>
    <row r="240" spans="4:4">
      <c r="D240" s="30"/>
    </row>
    <row r="241" spans="4:4">
      <c r="D241" s="30"/>
    </row>
    <row r="242" spans="4:4">
      <c r="D242" s="30"/>
    </row>
    <row r="243" spans="4:4">
      <c r="D243" s="30"/>
    </row>
    <row r="244" spans="4:4">
      <c r="D244" s="30"/>
    </row>
    <row r="245" spans="4:4">
      <c r="D245" s="30"/>
    </row>
    <row r="246" spans="4:4">
      <c r="D246" s="30"/>
    </row>
    <row r="247" spans="4:4">
      <c r="D247" s="30"/>
    </row>
    <row r="248" spans="4:4">
      <c r="D248" s="30"/>
    </row>
    <row r="249" spans="4:4">
      <c r="D249" s="30"/>
    </row>
    <row r="250" spans="4:4">
      <c r="D250" s="30"/>
    </row>
    <row r="251" spans="4:4">
      <c r="D251" s="30"/>
    </row>
    <row r="252" spans="4:4">
      <c r="D252" s="30"/>
    </row>
    <row r="253" spans="4:4">
      <c r="D253" s="30"/>
    </row>
    <row r="254" spans="4:4">
      <c r="D254" s="30"/>
    </row>
    <row r="255" spans="4:4">
      <c r="D255" s="30"/>
    </row>
    <row r="256" spans="4:4">
      <c r="D256" s="30"/>
    </row>
    <row r="257" spans="4:4">
      <c r="D257" s="30"/>
    </row>
    <row r="258" spans="4:4">
      <c r="D258" s="30"/>
    </row>
    <row r="259" spans="4:4">
      <c r="D259" s="30"/>
    </row>
    <row r="260" spans="4:4">
      <c r="D260" s="30"/>
    </row>
    <row r="261" spans="4:4">
      <c r="D261" s="30"/>
    </row>
    <row r="262" spans="4:4">
      <c r="D262" s="30"/>
    </row>
    <row r="263" spans="4:4">
      <c r="D263" s="30"/>
    </row>
    <row r="264" spans="4:4">
      <c r="D264" s="30"/>
    </row>
    <row r="265" spans="4:4">
      <c r="D265" s="30"/>
    </row>
    <row r="266" spans="4:4">
      <c r="D266" s="30"/>
    </row>
    <row r="267" spans="4:4">
      <c r="D267" s="30"/>
    </row>
    <row r="268" spans="4:4">
      <c r="D268" s="30"/>
    </row>
    <row r="269" spans="4:4">
      <c r="D269" s="30"/>
    </row>
    <row r="270" spans="4:4">
      <c r="D270" s="30"/>
    </row>
    <row r="271" spans="4:4">
      <c r="D271" s="30"/>
    </row>
    <row r="272" spans="4:4">
      <c r="D272" s="30"/>
    </row>
    <row r="273" spans="4:4">
      <c r="D273" s="30"/>
    </row>
    <row r="274" spans="4:4">
      <c r="D274" s="30"/>
    </row>
    <row r="275" spans="4:4">
      <c r="D275" s="30"/>
    </row>
    <row r="276" spans="4:4">
      <c r="D276" s="30"/>
    </row>
    <row r="277" spans="4:4">
      <c r="D277" s="30"/>
    </row>
    <row r="278" spans="4:4">
      <c r="D278" s="30"/>
    </row>
    <row r="279" spans="4:4">
      <c r="D279" s="30"/>
    </row>
    <row r="280" spans="4:4">
      <c r="D280" s="30"/>
    </row>
    <row r="281" spans="4:4">
      <c r="D281" s="30"/>
    </row>
    <row r="282" spans="4:4">
      <c r="D282" s="30"/>
    </row>
    <row r="283" spans="4:4">
      <c r="D283" s="30"/>
    </row>
    <row r="284" spans="4:4">
      <c r="D284" s="30"/>
    </row>
    <row r="285" spans="4:4">
      <c r="D285" s="30"/>
    </row>
    <row r="286" spans="4:4">
      <c r="D286" s="30"/>
    </row>
    <row r="287" spans="4:4">
      <c r="D287" s="30"/>
    </row>
    <row r="288" spans="4:4">
      <c r="D288" s="30"/>
    </row>
    <row r="289" spans="4:4">
      <c r="D289" s="30"/>
    </row>
    <row r="290" spans="4:4">
      <c r="D290" s="30"/>
    </row>
    <row r="291" spans="4:4">
      <c r="D291" s="30"/>
    </row>
    <row r="292" spans="4:4">
      <c r="D292" s="30"/>
    </row>
    <row r="293" spans="4:4">
      <c r="D293" s="30"/>
    </row>
    <row r="294" spans="4:4">
      <c r="D294" s="30"/>
    </row>
    <row r="295" spans="4:4">
      <c r="D295" s="30"/>
    </row>
    <row r="296" spans="4:4">
      <c r="D296" s="30"/>
    </row>
    <row r="297" spans="4:4">
      <c r="D297" s="30"/>
    </row>
    <row r="298" spans="4:4">
      <c r="D298" s="30"/>
    </row>
    <row r="299" spans="4:4">
      <c r="D299" s="30"/>
    </row>
    <row r="300" spans="4:4">
      <c r="D300" s="30"/>
    </row>
    <row r="301" spans="4:4">
      <c r="D301" s="30"/>
    </row>
    <row r="302" spans="4:4">
      <c r="D302" s="30"/>
    </row>
    <row r="303" spans="4:4">
      <c r="D303" s="30"/>
    </row>
    <row r="304" spans="4:4">
      <c r="D304" s="30"/>
    </row>
    <row r="305" spans="4:4">
      <c r="D305" s="30"/>
    </row>
    <row r="306" spans="4:4">
      <c r="D306" s="30"/>
    </row>
    <row r="307" spans="4:4">
      <c r="D307" s="30"/>
    </row>
    <row r="308" spans="4:4">
      <c r="D308" s="30"/>
    </row>
    <row r="309" spans="4:4">
      <c r="D309" s="30"/>
    </row>
    <row r="310" spans="4:4">
      <c r="D310" s="30"/>
    </row>
    <row r="311" spans="4:4">
      <c r="D311" s="30"/>
    </row>
    <row r="312" spans="4:4">
      <c r="D312" s="30"/>
    </row>
    <row r="313" spans="4:4">
      <c r="D313" s="30"/>
    </row>
    <row r="314" spans="4:4">
      <c r="D314" s="30"/>
    </row>
    <row r="315" spans="4:4">
      <c r="D315" s="30"/>
    </row>
    <row r="316" spans="4:4">
      <c r="D316" s="30"/>
    </row>
    <row r="317" spans="4:4">
      <c r="D317" s="30"/>
    </row>
    <row r="318" spans="4:4">
      <c r="D318" s="30"/>
    </row>
    <row r="319" spans="4:4">
      <c r="D319" s="30"/>
    </row>
    <row r="320" spans="4:4">
      <c r="D320" s="30"/>
    </row>
    <row r="321" spans="4:4">
      <c r="D321" s="30"/>
    </row>
    <row r="322" spans="4:4">
      <c r="D322" s="30"/>
    </row>
    <row r="323" spans="4:4">
      <c r="D323" s="30"/>
    </row>
    <row r="324" spans="4:4">
      <c r="D324" s="30"/>
    </row>
    <row r="325" spans="4:4">
      <c r="D325" s="30"/>
    </row>
    <row r="326" spans="4:4">
      <c r="D326" s="30"/>
    </row>
    <row r="327" spans="4:4">
      <c r="D327" s="30"/>
    </row>
    <row r="328" spans="4:4">
      <c r="D328" s="30"/>
    </row>
    <row r="329" spans="4:4">
      <c r="D329" s="30"/>
    </row>
    <row r="330" spans="4:4">
      <c r="D330" s="30"/>
    </row>
    <row r="331" spans="4:4">
      <c r="D331" s="30"/>
    </row>
    <row r="332" spans="4:4">
      <c r="D332" s="30"/>
    </row>
    <row r="333" spans="4:4">
      <c r="D333" s="30"/>
    </row>
    <row r="334" spans="4:4">
      <c r="D334" s="30"/>
    </row>
    <row r="335" spans="4:4">
      <c r="D335" s="30"/>
    </row>
    <row r="336" spans="4:4">
      <c r="D336" s="30"/>
    </row>
    <row r="337" spans="4:4">
      <c r="D337" s="30"/>
    </row>
    <row r="338" spans="4:4">
      <c r="D338" s="30"/>
    </row>
    <row r="339" spans="4:4">
      <c r="D339" s="30"/>
    </row>
    <row r="340" spans="4:4">
      <c r="D340" s="30"/>
    </row>
    <row r="341" spans="4:4">
      <c r="D341" s="30"/>
    </row>
    <row r="342" spans="4:4">
      <c r="D342" s="30"/>
    </row>
    <row r="343" spans="4:4">
      <c r="D343" s="30"/>
    </row>
    <row r="344" spans="4:4">
      <c r="D344" s="30"/>
    </row>
  </sheetData>
  <mergeCells count="178">
    <mergeCell ref="J34:K34"/>
    <mergeCell ref="L34:M34"/>
    <mergeCell ref="O34:P34"/>
    <mergeCell ref="O36:P37"/>
    <mergeCell ref="J32:K32"/>
    <mergeCell ref="L32:M32"/>
    <mergeCell ref="O32:P32"/>
    <mergeCell ref="J33:K33"/>
    <mergeCell ref="L33:M33"/>
    <mergeCell ref="O33:P33"/>
    <mergeCell ref="J30:K30"/>
    <mergeCell ref="L30:M30"/>
    <mergeCell ref="O30:P30"/>
    <mergeCell ref="J31:K31"/>
    <mergeCell ref="L31:M31"/>
    <mergeCell ref="O31:P31"/>
    <mergeCell ref="J28:K28"/>
    <mergeCell ref="L28:M28"/>
    <mergeCell ref="O28:P28"/>
    <mergeCell ref="J29:K29"/>
    <mergeCell ref="L29:M29"/>
    <mergeCell ref="O29:P29"/>
    <mergeCell ref="J26:K26"/>
    <mergeCell ref="L26:M26"/>
    <mergeCell ref="O26:P26"/>
    <mergeCell ref="J27:K27"/>
    <mergeCell ref="L27:M27"/>
    <mergeCell ref="O27:P27"/>
    <mergeCell ref="J24:K24"/>
    <mergeCell ref="L24:M24"/>
    <mergeCell ref="O24:P24"/>
    <mergeCell ref="J25:K25"/>
    <mergeCell ref="L25:M25"/>
    <mergeCell ref="O25:P25"/>
    <mergeCell ref="J22:K22"/>
    <mergeCell ref="L22:M22"/>
    <mergeCell ref="O22:P22"/>
    <mergeCell ref="J23:K23"/>
    <mergeCell ref="L23:M23"/>
    <mergeCell ref="O23:P23"/>
    <mergeCell ref="J20:K20"/>
    <mergeCell ref="L20:M20"/>
    <mergeCell ref="O20:P20"/>
    <mergeCell ref="J21:K21"/>
    <mergeCell ref="L21:M21"/>
    <mergeCell ref="O21:P21"/>
    <mergeCell ref="J18:K18"/>
    <mergeCell ref="L18:M18"/>
    <mergeCell ref="O18:P18"/>
    <mergeCell ref="J19:K19"/>
    <mergeCell ref="L19:M19"/>
    <mergeCell ref="O19:P19"/>
    <mergeCell ref="J16:K16"/>
    <mergeCell ref="L16:M16"/>
    <mergeCell ref="O16:P16"/>
    <mergeCell ref="J17:K17"/>
    <mergeCell ref="L17:M17"/>
    <mergeCell ref="O17:P17"/>
    <mergeCell ref="J14:K14"/>
    <mergeCell ref="L14:M14"/>
    <mergeCell ref="O14:P14"/>
    <mergeCell ref="J15:K15"/>
    <mergeCell ref="L15:M15"/>
    <mergeCell ref="O15:P15"/>
    <mergeCell ref="J12:K12"/>
    <mergeCell ref="L12:M12"/>
    <mergeCell ref="O12:P12"/>
    <mergeCell ref="J13:K13"/>
    <mergeCell ref="L13:M13"/>
    <mergeCell ref="O13:P13"/>
    <mergeCell ref="J10:K10"/>
    <mergeCell ref="L10:M10"/>
    <mergeCell ref="O10:P10"/>
    <mergeCell ref="J11:K11"/>
    <mergeCell ref="L11:M11"/>
    <mergeCell ref="O11:P11"/>
    <mergeCell ref="J8:K8"/>
    <mergeCell ref="L8:M8"/>
    <mergeCell ref="O8:P8"/>
    <mergeCell ref="J9:K9"/>
    <mergeCell ref="L9:M9"/>
    <mergeCell ref="O9:P9"/>
    <mergeCell ref="J4:M5"/>
    <mergeCell ref="O4:P6"/>
    <mergeCell ref="J6:K6"/>
    <mergeCell ref="L6:M6"/>
    <mergeCell ref="J7:K7"/>
    <mergeCell ref="L7:M7"/>
    <mergeCell ref="O7:P7"/>
    <mergeCell ref="O121:P121"/>
    <mergeCell ref="Q121:R121"/>
    <mergeCell ref="T121:U121"/>
    <mergeCell ref="T123:U124"/>
    <mergeCell ref="O119:P119"/>
    <mergeCell ref="Q119:R119"/>
    <mergeCell ref="T119:U119"/>
    <mergeCell ref="O120:P120"/>
    <mergeCell ref="Q120:R120"/>
    <mergeCell ref="T120:U120"/>
    <mergeCell ref="O117:P117"/>
    <mergeCell ref="Q117:R117"/>
    <mergeCell ref="T117:U117"/>
    <mergeCell ref="O118:P118"/>
    <mergeCell ref="Q118:R118"/>
    <mergeCell ref="T118:U118"/>
    <mergeCell ref="O115:P115"/>
    <mergeCell ref="Q115:R115"/>
    <mergeCell ref="T115:U115"/>
    <mergeCell ref="O116:P116"/>
    <mergeCell ref="Q116:R116"/>
    <mergeCell ref="T116:U116"/>
    <mergeCell ref="O113:P113"/>
    <mergeCell ref="Q113:R113"/>
    <mergeCell ref="T113:U113"/>
    <mergeCell ref="O114:P114"/>
    <mergeCell ref="Q114:R114"/>
    <mergeCell ref="T114:U114"/>
    <mergeCell ref="O111:P111"/>
    <mergeCell ref="Q111:R111"/>
    <mergeCell ref="T111:U111"/>
    <mergeCell ref="O112:P112"/>
    <mergeCell ref="Q112:R112"/>
    <mergeCell ref="T112:U112"/>
    <mergeCell ref="O109:P109"/>
    <mergeCell ref="Q109:R109"/>
    <mergeCell ref="T109:U109"/>
    <mergeCell ref="O110:P110"/>
    <mergeCell ref="Q110:R110"/>
    <mergeCell ref="T110:U110"/>
    <mergeCell ref="O107:P107"/>
    <mergeCell ref="Q107:R107"/>
    <mergeCell ref="T107:U107"/>
    <mergeCell ref="O108:P108"/>
    <mergeCell ref="Q108:R108"/>
    <mergeCell ref="T108:U108"/>
    <mergeCell ref="O105:P105"/>
    <mergeCell ref="Q105:R105"/>
    <mergeCell ref="T105:U105"/>
    <mergeCell ref="O106:P106"/>
    <mergeCell ref="Q106:R106"/>
    <mergeCell ref="T106:U106"/>
    <mergeCell ref="O103:P103"/>
    <mergeCell ref="Q103:R103"/>
    <mergeCell ref="T103:U103"/>
    <mergeCell ref="O104:P104"/>
    <mergeCell ref="Q104:R104"/>
    <mergeCell ref="T104:U104"/>
    <mergeCell ref="O101:P101"/>
    <mergeCell ref="Q101:R101"/>
    <mergeCell ref="T101:U101"/>
    <mergeCell ref="O102:P102"/>
    <mergeCell ref="Q102:R102"/>
    <mergeCell ref="T102:U102"/>
    <mergeCell ref="O99:P99"/>
    <mergeCell ref="Q99:R99"/>
    <mergeCell ref="T99:U99"/>
    <mergeCell ref="O100:P100"/>
    <mergeCell ref="Q100:R100"/>
    <mergeCell ref="T100:U100"/>
    <mergeCell ref="O97:P97"/>
    <mergeCell ref="Q97:R97"/>
    <mergeCell ref="T97:U97"/>
    <mergeCell ref="O98:P98"/>
    <mergeCell ref="Q98:R98"/>
    <mergeCell ref="T98:U98"/>
    <mergeCell ref="O95:P95"/>
    <mergeCell ref="Q95:R95"/>
    <mergeCell ref="T95:U95"/>
    <mergeCell ref="O96:P96"/>
    <mergeCell ref="Q96:R96"/>
    <mergeCell ref="T96:U96"/>
    <mergeCell ref="O91:R92"/>
    <mergeCell ref="T91:U93"/>
    <mergeCell ref="O93:P93"/>
    <mergeCell ref="Q93:R93"/>
    <mergeCell ref="O94:P94"/>
    <mergeCell ref="Q94:R94"/>
    <mergeCell ref="T94:U9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R34"/>
  <sheetViews>
    <sheetView workbookViewId="0">
      <selection activeCell="M5" sqref="M5"/>
    </sheetView>
  </sheetViews>
  <sheetFormatPr baseColWidth="10" defaultRowHeight="15"/>
  <sheetData>
    <row r="1" spans="1:18">
      <c r="A1" s="39" t="s">
        <v>88</v>
      </c>
      <c r="B1" s="40"/>
      <c r="C1" s="40"/>
      <c r="D1" s="43"/>
      <c r="E1" s="5"/>
      <c r="F1" s="47" t="s">
        <v>89</v>
      </c>
      <c r="G1" s="48"/>
    </row>
    <row r="2" spans="1:18">
      <c r="A2" s="44"/>
      <c r="B2" s="45"/>
      <c r="C2" s="45"/>
      <c r="D2" s="46"/>
      <c r="E2" s="5"/>
      <c r="F2" s="49"/>
      <c r="G2" s="50"/>
    </row>
    <row r="3" spans="1:18">
      <c r="A3" s="53" t="s">
        <v>90</v>
      </c>
      <c r="B3" s="54"/>
      <c r="C3" s="53" t="s">
        <v>91</v>
      </c>
      <c r="D3" s="54"/>
      <c r="E3" s="5"/>
      <c r="F3" s="51"/>
      <c r="G3" s="52"/>
    </row>
    <row r="4" spans="1:18" ht="15.75">
      <c r="A4" s="55" t="s">
        <v>92</v>
      </c>
      <c r="B4" s="56"/>
      <c r="C4" s="57">
        <v>8</v>
      </c>
      <c r="D4" s="58"/>
      <c r="E4" s="5"/>
      <c r="F4" s="59">
        <f t="shared" ref="F4:F29" si="0">C4*$Q$34</f>
        <v>0</v>
      </c>
      <c r="G4" s="60"/>
      <c r="K4" s="86"/>
      <c r="L4" s="86"/>
      <c r="M4" s="86"/>
      <c r="N4" s="86"/>
      <c r="O4" s="86"/>
      <c r="P4" s="86"/>
      <c r="Q4" s="86"/>
      <c r="R4" s="86"/>
    </row>
    <row r="5" spans="1:18" ht="15.75">
      <c r="A5" s="61" t="s">
        <v>93</v>
      </c>
      <c r="B5" s="62"/>
      <c r="C5" s="63">
        <v>7</v>
      </c>
      <c r="D5" s="64"/>
      <c r="E5" s="5"/>
      <c r="F5" s="65">
        <f t="shared" si="0"/>
        <v>0</v>
      </c>
      <c r="G5" s="66"/>
      <c r="K5" s="86"/>
      <c r="L5" s="86"/>
      <c r="M5" s="86"/>
      <c r="N5" s="86"/>
      <c r="O5" s="86"/>
      <c r="P5" s="86"/>
      <c r="Q5" s="86"/>
      <c r="R5" s="86"/>
    </row>
    <row r="6" spans="1:18" ht="15.75">
      <c r="A6" s="67" t="s">
        <v>94</v>
      </c>
      <c r="B6" s="68"/>
      <c r="C6" s="69">
        <v>4</v>
      </c>
      <c r="D6" s="70"/>
      <c r="E6" s="5"/>
      <c r="F6" s="59">
        <f t="shared" si="0"/>
        <v>0</v>
      </c>
      <c r="G6" s="60"/>
      <c r="K6" s="86"/>
      <c r="L6" s="86"/>
      <c r="M6" s="86"/>
      <c r="N6" s="86"/>
      <c r="O6" s="86"/>
      <c r="P6" s="86"/>
      <c r="Q6" s="86"/>
      <c r="R6" s="86"/>
    </row>
    <row r="7" spans="1:18" ht="15.75">
      <c r="A7" s="61" t="s">
        <v>95</v>
      </c>
      <c r="B7" s="62"/>
      <c r="C7" s="63">
        <v>3</v>
      </c>
      <c r="D7" s="64"/>
      <c r="E7" s="5"/>
      <c r="F7" s="65">
        <f t="shared" si="0"/>
        <v>0</v>
      </c>
      <c r="G7" s="66"/>
      <c r="K7" s="86"/>
      <c r="L7" s="86"/>
      <c r="M7" s="86"/>
      <c r="N7" s="86"/>
      <c r="O7" s="86"/>
      <c r="P7" s="86"/>
      <c r="Q7" s="86"/>
      <c r="R7" s="86"/>
    </row>
    <row r="8" spans="1:18" ht="15.75">
      <c r="A8" s="67" t="s">
        <v>96</v>
      </c>
      <c r="B8" s="68"/>
      <c r="C8" s="69">
        <v>2</v>
      </c>
      <c r="D8" s="70"/>
      <c r="E8" s="5"/>
      <c r="F8" s="59">
        <f t="shared" si="0"/>
        <v>0</v>
      </c>
      <c r="G8" s="60"/>
      <c r="K8" s="86"/>
      <c r="L8" s="86"/>
      <c r="M8" s="86"/>
      <c r="N8" s="86"/>
      <c r="O8" s="86"/>
      <c r="P8" s="86"/>
      <c r="Q8" s="86"/>
      <c r="R8" s="86"/>
    </row>
    <row r="9" spans="1:18" ht="15.75">
      <c r="A9" s="61" t="s">
        <v>97</v>
      </c>
      <c r="B9" s="62"/>
      <c r="C9" s="63">
        <v>1.9166666662999992</v>
      </c>
      <c r="D9" s="64"/>
      <c r="E9" s="5"/>
      <c r="F9" s="65">
        <f t="shared" si="0"/>
        <v>0</v>
      </c>
      <c r="G9" s="66"/>
      <c r="K9" s="86"/>
      <c r="L9" s="86"/>
      <c r="M9" s="86"/>
      <c r="N9" s="86"/>
      <c r="O9" s="86"/>
      <c r="P9" s="86"/>
      <c r="Q9" s="86"/>
      <c r="R9" s="86"/>
    </row>
    <row r="10" spans="1:18" ht="15.75">
      <c r="A10" s="67" t="s">
        <v>98</v>
      </c>
      <c r="B10" s="68"/>
      <c r="C10" s="69">
        <v>1.8333333329999992</v>
      </c>
      <c r="D10" s="70"/>
      <c r="E10" s="5"/>
      <c r="F10" s="59">
        <f t="shared" si="0"/>
        <v>0</v>
      </c>
      <c r="G10" s="60"/>
      <c r="K10" s="86"/>
      <c r="L10" s="86"/>
      <c r="M10" s="86"/>
      <c r="N10" s="86"/>
      <c r="O10" s="86"/>
      <c r="P10" s="86"/>
      <c r="Q10" s="86"/>
      <c r="R10" s="86"/>
    </row>
    <row r="11" spans="1:18" ht="15.75">
      <c r="A11" s="61" t="s">
        <v>99</v>
      </c>
      <c r="B11" s="62"/>
      <c r="C11" s="63">
        <v>1.7499999996999993</v>
      </c>
      <c r="D11" s="64"/>
      <c r="E11" s="5"/>
      <c r="F11" s="65">
        <f t="shared" si="0"/>
        <v>0</v>
      </c>
      <c r="G11" s="66"/>
    </row>
    <row r="12" spans="1:18" ht="15.75">
      <c r="A12" s="67" t="s">
        <v>100</v>
      </c>
      <c r="B12" s="68"/>
      <c r="C12" s="69">
        <v>1.6666666663999994</v>
      </c>
      <c r="D12" s="70"/>
      <c r="E12" s="5"/>
      <c r="F12" s="59">
        <f t="shared" si="0"/>
        <v>0</v>
      </c>
      <c r="G12" s="60"/>
    </row>
    <row r="13" spans="1:18" ht="15.75">
      <c r="A13" s="61" t="s">
        <v>101</v>
      </c>
      <c r="B13" s="62"/>
      <c r="C13" s="63">
        <v>1.5833333330999995</v>
      </c>
      <c r="D13" s="64"/>
      <c r="E13" s="5"/>
      <c r="F13" s="65">
        <f t="shared" si="0"/>
        <v>0</v>
      </c>
      <c r="G13" s="66"/>
    </row>
    <row r="14" spans="1:18" ht="15.75">
      <c r="A14" s="67" t="s">
        <v>102</v>
      </c>
      <c r="B14" s="68"/>
      <c r="C14" s="69">
        <v>1.4999999997999995</v>
      </c>
      <c r="D14" s="70"/>
      <c r="E14" s="5"/>
      <c r="F14" s="59">
        <f t="shared" si="0"/>
        <v>0</v>
      </c>
      <c r="G14" s="60"/>
    </row>
    <row r="15" spans="1:18" ht="15.75">
      <c r="A15" s="61" t="s">
        <v>103</v>
      </c>
      <c r="B15" s="62"/>
      <c r="C15" s="63">
        <v>1.4166666664999996</v>
      </c>
      <c r="D15" s="64"/>
      <c r="E15" s="5"/>
      <c r="F15" s="65">
        <f t="shared" si="0"/>
        <v>0</v>
      </c>
      <c r="G15" s="66"/>
    </row>
    <row r="16" spans="1:18" ht="15.75">
      <c r="A16" s="67" t="s">
        <v>104</v>
      </c>
      <c r="B16" s="68"/>
      <c r="C16" s="69">
        <v>1.3333333331999997</v>
      </c>
      <c r="D16" s="70"/>
      <c r="E16" s="5"/>
      <c r="F16" s="59">
        <f t="shared" si="0"/>
        <v>0</v>
      </c>
      <c r="G16" s="60"/>
    </row>
    <row r="17" spans="1:7" ht="15.75">
      <c r="A17" s="61" t="s">
        <v>105</v>
      </c>
      <c r="B17" s="62"/>
      <c r="C17" s="63">
        <v>1.2499999998999998</v>
      </c>
      <c r="D17" s="64"/>
      <c r="E17" s="5"/>
      <c r="F17" s="65">
        <f t="shared" si="0"/>
        <v>0</v>
      </c>
      <c r="G17" s="66"/>
    </row>
    <row r="18" spans="1:7" ht="15.75">
      <c r="A18" s="67" t="s">
        <v>106</v>
      </c>
      <c r="B18" s="68"/>
      <c r="C18" s="69">
        <v>1.1666666665999998</v>
      </c>
      <c r="D18" s="70"/>
      <c r="E18" s="5"/>
      <c r="F18" s="59">
        <f t="shared" si="0"/>
        <v>0</v>
      </c>
      <c r="G18" s="60"/>
    </row>
    <row r="19" spans="1:7" ht="15.75">
      <c r="A19" s="61" t="s">
        <v>107</v>
      </c>
      <c r="B19" s="62"/>
      <c r="C19" s="63">
        <v>1.0833333332999999</v>
      </c>
      <c r="D19" s="64"/>
      <c r="E19" s="5"/>
      <c r="F19" s="65">
        <f t="shared" si="0"/>
        <v>0</v>
      </c>
      <c r="G19" s="66"/>
    </row>
    <row r="20" spans="1:7" ht="15.75">
      <c r="A20" s="67" t="s">
        <v>108</v>
      </c>
      <c r="B20" s="68"/>
      <c r="C20" s="69">
        <v>1</v>
      </c>
      <c r="D20" s="70"/>
      <c r="E20" s="5"/>
      <c r="F20" s="59">
        <f t="shared" si="0"/>
        <v>0</v>
      </c>
      <c r="G20" s="60"/>
    </row>
    <row r="21" spans="1:7" ht="15.75">
      <c r="A21" s="61">
        <v>55</v>
      </c>
      <c r="B21" s="62"/>
      <c r="C21" s="63">
        <v>0.91666666650000017</v>
      </c>
      <c r="D21" s="64"/>
      <c r="E21" s="5"/>
      <c r="F21" s="65">
        <f t="shared" si="0"/>
        <v>0</v>
      </c>
      <c r="G21" s="66"/>
    </row>
    <row r="22" spans="1:7" ht="15.75">
      <c r="A22" s="67">
        <v>50</v>
      </c>
      <c r="B22" s="68"/>
      <c r="C22" s="69">
        <v>0.83333333320000014</v>
      </c>
      <c r="D22" s="70"/>
      <c r="E22" s="5"/>
      <c r="F22" s="59">
        <f t="shared" si="0"/>
        <v>0</v>
      </c>
      <c r="G22" s="60"/>
    </row>
    <row r="23" spans="1:7" ht="15.75">
      <c r="A23" s="61">
        <v>45</v>
      </c>
      <c r="B23" s="62"/>
      <c r="C23" s="63">
        <v>0.7499999999000001</v>
      </c>
      <c r="D23" s="64"/>
      <c r="E23" s="5"/>
      <c r="F23" s="65">
        <f t="shared" si="0"/>
        <v>0</v>
      </c>
      <c r="G23" s="66"/>
    </row>
    <row r="24" spans="1:7" ht="15.75">
      <c r="A24" s="67">
        <v>40</v>
      </c>
      <c r="B24" s="68"/>
      <c r="C24" s="69">
        <v>0.66666666660000007</v>
      </c>
      <c r="D24" s="70"/>
      <c r="E24" s="5"/>
      <c r="F24" s="59">
        <f t="shared" si="0"/>
        <v>0</v>
      </c>
      <c r="G24" s="60"/>
    </row>
    <row r="25" spans="1:7" ht="15.75">
      <c r="A25" s="61">
        <v>35</v>
      </c>
      <c r="B25" s="62"/>
      <c r="C25" s="63">
        <v>0.58333333330000003</v>
      </c>
      <c r="D25" s="64"/>
      <c r="E25" s="5"/>
      <c r="F25" s="65">
        <f t="shared" si="0"/>
        <v>0</v>
      </c>
      <c r="G25" s="66"/>
    </row>
    <row r="26" spans="1:7" ht="15.75">
      <c r="A26" s="67">
        <v>30</v>
      </c>
      <c r="B26" s="68"/>
      <c r="C26" s="69">
        <v>0.5</v>
      </c>
      <c r="D26" s="70"/>
      <c r="E26" s="5"/>
      <c r="F26" s="59">
        <f t="shared" si="0"/>
        <v>0</v>
      </c>
      <c r="G26" s="60"/>
    </row>
    <row r="27" spans="1:7" ht="15.75">
      <c r="A27" s="61">
        <v>25</v>
      </c>
      <c r="B27" s="62"/>
      <c r="C27" s="63">
        <v>0.41666666660000007</v>
      </c>
      <c r="D27" s="64"/>
      <c r="E27" s="5"/>
      <c r="F27" s="65">
        <f t="shared" si="0"/>
        <v>0</v>
      </c>
      <c r="G27" s="66"/>
    </row>
    <row r="28" spans="1:7" ht="15.75">
      <c r="A28" s="67">
        <v>20</v>
      </c>
      <c r="B28" s="68"/>
      <c r="C28" s="69">
        <v>0.33333333330000003</v>
      </c>
      <c r="D28" s="70"/>
      <c r="E28" s="5"/>
      <c r="F28" s="59">
        <f t="shared" si="0"/>
        <v>0</v>
      </c>
      <c r="G28" s="60"/>
    </row>
    <row r="29" spans="1:7" ht="15.75">
      <c r="A29" s="61">
        <v>15</v>
      </c>
      <c r="B29" s="62"/>
      <c r="C29" s="63">
        <v>0.25</v>
      </c>
      <c r="D29" s="64"/>
      <c r="E29" s="5"/>
      <c r="F29" s="65">
        <f t="shared" si="0"/>
        <v>0</v>
      </c>
      <c r="G29" s="66"/>
    </row>
    <row r="30" spans="1:7" ht="15.75">
      <c r="A30" s="67">
        <v>10</v>
      </c>
      <c r="B30" s="68"/>
      <c r="C30" s="69">
        <v>0.16666666660000001</v>
      </c>
      <c r="D30" s="70"/>
      <c r="E30" s="5"/>
      <c r="F30" s="59">
        <f>C30*$Q$34</f>
        <v>0</v>
      </c>
      <c r="G30" s="60"/>
    </row>
    <row r="31" spans="1:7" ht="15.75">
      <c r="A31" s="71">
        <v>5</v>
      </c>
      <c r="B31" s="72"/>
      <c r="C31" s="73">
        <v>8.3333333300000006E-2</v>
      </c>
      <c r="D31" s="74"/>
      <c r="E31" s="5"/>
      <c r="F31" s="75">
        <f>C31*$Q$34</f>
        <v>0</v>
      </c>
      <c r="G31" s="76"/>
    </row>
    <row r="32" spans="1:7">
      <c r="A32" s="5"/>
      <c r="B32" s="5"/>
      <c r="C32" s="5"/>
      <c r="D32" s="5"/>
      <c r="E32" s="5"/>
      <c r="F32" s="5"/>
      <c r="G32" s="5"/>
    </row>
    <row r="33" spans="1:7">
      <c r="A33" s="5"/>
      <c r="B33" s="5"/>
      <c r="C33" s="5"/>
      <c r="D33" s="5"/>
      <c r="E33" s="5"/>
      <c r="F33" s="77">
        <v>30</v>
      </c>
      <c r="G33" s="77"/>
    </row>
    <row r="34" spans="1:7">
      <c r="A34" s="5"/>
      <c r="B34" s="5"/>
      <c r="C34" s="5"/>
      <c r="D34" s="5"/>
      <c r="E34" s="5"/>
      <c r="F34" s="77"/>
      <c r="G34" s="77"/>
    </row>
  </sheetData>
  <mergeCells count="89">
    <mergeCell ref="A31:B31"/>
    <mergeCell ref="C31:D31"/>
    <mergeCell ref="F31:G31"/>
    <mergeCell ref="F33:G34"/>
    <mergeCell ref="A29:B29"/>
    <mergeCell ref="C29:D29"/>
    <mergeCell ref="F29:G29"/>
    <mergeCell ref="A30:B30"/>
    <mergeCell ref="C30:D30"/>
    <mergeCell ref="F30:G30"/>
    <mergeCell ref="A27:B27"/>
    <mergeCell ref="C27:D27"/>
    <mergeCell ref="F27:G27"/>
    <mergeCell ref="A28:B28"/>
    <mergeCell ref="C28:D28"/>
    <mergeCell ref="F28:G28"/>
    <mergeCell ref="A25:B25"/>
    <mergeCell ref="C25:D25"/>
    <mergeCell ref="F25:G25"/>
    <mergeCell ref="A26:B26"/>
    <mergeCell ref="C26:D26"/>
    <mergeCell ref="F26:G26"/>
    <mergeCell ref="A23:B23"/>
    <mergeCell ref="C23:D23"/>
    <mergeCell ref="F23:G23"/>
    <mergeCell ref="A24:B24"/>
    <mergeCell ref="C24:D24"/>
    <mergeCell ref="F24:G24"/>
    <mergeCell ref="A21:B21"/>
    <mergeCell ref="C21:D21"/>
    <mergeCell ref="F21:G21"/>
    <mergeCell ref="A22:B22"/>
    <mergeCell ref="C22:D22"/>
    <mergeCell ref="F22:G22"/>
    <mergeCell ref="A19:B19"/>
    <mergeCell ref="C19:D19"/>
    <mergeCell ref="F19:G19"/>
    <mergeCell ref="A20:B20"/>
    <mergeCell ref="C20:D20"/>
    <mergeCell ref="F20:G20"/>
    <mergeCell ref="A17:B17"/>
    <mergeCell ref="C17:D17"/>
    <mergeCell ref="F17:G17"/>
    <mergeCell ref="A18:B18"/>
    <mergeCell ref="C18:D18"/>
    <mergeCell ref="F18:G18"/>
    <mergeCell ref="A15:B15"/>
    <mergeCell ref="C15:D15"/>
    <mergeCell ref="F15:G15"/>
    <mergeCell ref="A16:B16"/>
    <mergeCell ref="C16:D16"/>
    <mergeCell ref="F16:G16"/>
    <mergeCell ref="A13:B13"/>
    <mergeCell ref="C13:D13"/>
    <mergeCell ref="F13:G13"/>
    <mergeCell ref="A14:B14"/>
    <mergeCell ref="C14:D14"/>
    <mergeCell ref="F14:G14"/>
    <mergeCell ref="A11:B11"/>
    <mergeCell ref="C11:D11"/>
    <mergeCell ref="F11:G11"/>
    <mergeCell ref="A12:B12"/>
    <mergeCell ref="C12:D12"/>
    <mergeCell ref="F12:G12"/>
    <mergeCell ref="A9:B9"/>
    <mergeCell ref="C9:D9"/>
    <mergeCell ref="F9:G9"/>
    <mergeCell ref="A10:B10"/>
    <mergeCell ref="C10:D10"/>
    <mergeCell ref="F10:G10"/>
    <mergeCell ref="A7:B7"/>
    <mergeCell ref="C7:D7"/>
    <mergeCell ref="F7:G7"/>
    <mergeCell ref="A8:B8"/>
    <mergeCell ref="C8:D8"/>
    <mergeCell ref="F8:G8"/>
    <mergeCell ref="A5:B5"/>
    <mergeCell ref="C5:D5"/>
    <mergeCell ref="F5:G5"/>
    <mergeCell ref="A6:B6"/>
    <mergeCell ref="C6:D6"/>
    <mergeCell ref="F6:G6"/>
    <mergeCell ref="A1:D2"/>
    <mergeCell ref="F1:G3"/>
    <mergeCell ref="A3:B3"/>
    <mergeCell ref="C3:D3"/>
    <mergeCell ref="A4:B4"/>
    <mergeCell ref="C4:D4"/>
    <mergeCell ref="F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Feuil1</vt:lpstr>
      <vt:lpstr>bd1</vt:lpstr>
      <vt:lpstr>bd2</vt:lpstr>
      <vt:lpstr>param</vt:lpstr>
      <vt:lpstr>Feuil3</vt:lpstr>
      <vt:lpstr>divers</vt:lpstr>
      <vt:lpstr>électricité</vt:lpstr>
      <vt:lpstr>menuiserie</vt:lpstr>
      <vt:lpstr>metier</vt:lpstr>
      <vt:lpstr>peinture</vt:lpstr>
      <vt:lpstr>plat</vt:lpstr>
      <vt:lpstr>PLATRERIE</vt:lpstr>
      <vt:lpstr>plomberie</vt:lpstr>
      <vt:lpstr>sanitaire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REDOIS</dc:creator>
  <cp:lastModifiedBy>BRUNO REDOIS</cp:lastModifiedBy>
  <dcterms:created xsi:type="dcterms:W3CDTF">2010-11-22T06:19:32Z</dcterms:created>
  <dcterms:modified xsi:type="dcterms:W3CDTF">2010-11-26T15:04:00Z</dcterms:modified>
</cp:coreProperties>
</file>