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iat\Downloads\"/>
    </mc:Choice>
  </mc:AlternateContent>
  <xr:revisionPtr revIDLastSave="0" documentId="8_{980A14AC-584C-4605-A8B8-E3A91EE86992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Janvier 24" sheetId="5" r:id="rId1"/>
    <sheet name="Fevrier 24" sheetId="4" r:id="rId2"/>
    <sheet name="Mars 24" sheetId="6" r:id="rId3"/>
  </sheets>
  <calcPr calcId="181029"/>
  <extLst>
    <ext uri="GoogleSheetsCustomDataVersion2">
      <go:sheetsCustomData xmlns:go="http://customooxmlschemas.google.com/" r:id="rId8" roundtripDataChecksum="FWjCiXOjoBBGrQc5nQatndANhGvdlLtk1/DHpBSJAWU="/>
    </ext>
  </extLst>
</workbook>
</file>

<file path=xl/calcChain.xml><?xml version="1.0" encoding="utf-8"?>
<calcChain xmlns="http://schemas.openxmlformats.org/spreadsheetml/2006/main">
  <c r="C38" i="6" l="1"/>
  <c r="F37" i="6"/>
  <c r="C37" i="6"/>
  <c r="H37" i="6" s="1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C3" i="6"/>
  <c r="C2" i="6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2" i="4"/>
  <c r="F2" i="4"/>
  <c r="G2" i="4"/>
  <c r="H2" i="4"/>
  <c r="F3" i="4"/>
  <c r="G3" i="4"/>
  <c r="H3" i="4"/>
  <c r="F4" i="4"/>
  <c r="G4" i="4"/>
  <c r="H4" i="4"/>
  <c r="F5" i="4"/>
  <c r="G5" i="4"/>
  <c r="H5" i="4"/>
  <c r="F7" i="4"/>
  <c r="G7" i="4"/>
  <c r="H7" i="4"/>
  <c r="F8" i="4"/>
  <c r="G8" i="4"/>
  <c r="H8" i="4"/>
  <c r="F9" i="4"/>
  <c r="G9" i="4"/>
  <c r="H9" i="4"/>
  <c r="F10" i="4"/>
  <c r="G10" i="4"/>
  <c r="H10" i="4"/>
  <c r="F11" i="4"/>
  <c r="G11" i="4"/>
  <c r="H11" i="4"/>
  <c r="F12" i="4"/>
  <c r="G12" i="4"/>
  <c r="H12" i="4"/>
  <c r="F13" i="4"/>
  <c r="G13" i="4"/>
  <c r="H13" i="4"/>
  <c r="F14" i="4"/>
  <c r="G14" i="4"/>
  <c r="H14" i="4"/>
  <c r="F15" i="4"/>
  <c r="G15" i="4"/>
  <c r="H15" i="4"/>
  <c r="F16" i="4"/>
  <c r="G16" i="4"/>
  <c r="H16" i="4"/>
  <c r="F17" i="4"/>
  <c r="G17" i="4"/>
  <c r="H17" i="4"/>
  <c r="F18" i="4"/>
  <c r="G18" i="4"/>
  <c r="H18" i="4"/>
  <c r="F19" i="4"/>
  <c r="G19" i="4"/>
  <c r="H19" i="4"/>
  <c r="F20" i="4"/>
  <c r="G20" i="4"/>
  <c r="H20" i="4"/>
  <c r="F21" i="4"/>
  <c r="G21" i="4"/>
  <c r="H21" i="4"/>
  <c r="F22" i="4"/>
  <c r="G22" i="4"/>
  <c r="H22" i="4"/>
  <c r="F23" i="4"/>
  <c r="G23" i="4"/>
  <c r="H23" i="4"/>
  <c r="F24" i="4"/>
  <c r="G24" i="4"/>
  <c r="H24" i="4"/>
  <c r="F25" i="4"/>
  <c r="G25" i="4"/>
  <c r="H25" i="4"/>
  <c r="F26" i="4"/>
  <c r="G26" i="4"/>
  <c r="H26" i="4"/>
  <c r="F28" i="4"/>
  <c r="G28" i="4"/>
  <c r="H28" i="4"/>
  <c r="F29" i="4"/>
  <c r="G29" i="4"/>
  <c r="H29" i="4"/>
  <c r="F30" i="4"/>
  <c r="G30" i="4"/>
  <c r="H30" i="4"/>
  <c r="F31" i="4"/>
  <c r="G31" i="4"/>
  <c r="H31" i="4"/>
  <c r="F32" i="4"/>
  <c r="G32" i="4"/>
  <c r="H32" i="4"/>
  <c r="F33" i="4"/>
  <c r="G33" i="4"/>
  <c r="H33" i="4"/>
  <c r="F34" i="4"/>
  <c r="G34" i="4"/>
  <c r="H34" i="4"/>
  <c r="F35" i="4"/>
  <c r="G35" i="4"/>
  <c r="H35" i="4"/>
  <c r="F36" i="4"/>
  <c r="G36" i="4"/>
  <c r="H36" i="4"/>
  <c r="F37" i="4"/>
  <c r="H37" i="4"/>
  <c r="F38" i="4"/>
  <c r="G38" i="4"/>
  <c r="H38" i="4"/>
  <c r="C39" i="4"/>
  <c r="G39" i="4"/>
  <c r="H40" i="4"/>
  <c r="H44" i="4"/>
  <c r="F37" i="5"/>
  <c r="B18" i="5"/>
  <c r="E39" i="5"/>
  <c r="D38" i="5"/>
  <c r="B38" i="5"/>
  <c r="C38" i="5" s="1"/>
  <c r="D36" i="5"/>
  <c r="B36" i="5"/>
  <c r="C36" i="5" s="1"/>
  <c r="B35" i="5"/>
  <c r="C35" i="5" s="1"/>
  <c r="B34" i="5"/>
  <c r="C34" i="5" s="1"/>
  <c r="B33" i="5"/>
  <c r="C33" i="5" s="1"/>
  <c r="D32" i="5"/>
  <c r="B32" i="5"/>
  <c r="C32" i="5" s="1"/>
  <c r="B31" i="5"/>
  <c r="C31" i="5" s="1"/>
  <c r="B30" i="5"/>
  <c r="C30" i="5" s="1"/>
  <c r="D29" i="5"/>
  <c r="B29" i="5"/>
  <c r="C29" i="5" s="1"/>
  <c r="B28" i="5"/>
  <c r="C28" i="5" s="1"/>
  <c r="D27" i="5"/>
  <c r="B27" i="5"/>
  <c r="C27" i="5" s="1"/>
  <c r="B26" i="5"/>
  <c r="C26" i="5" s="1"/>
  <c r="B25" i="5"/>
  <c r="C25" i="5" s="1"/>
  <c r="B24" i="5"/>
  <c r="C24" i="5" s="1"/>
  <c r="B23" i="5"/>
  <c r="C23" i="5" s="1"/>
  <c r="B22" i="5"/>
  <c r="C22" i="5" s="1"/>
  <c r="D21" i="5"/>
  <c r="B21" i="5"/>
  <c r="C21" i="5" s="1"/>
  <c r="D20" i="5"/>
  <c r="B20" i="5"/>
  <c r="C20" i="5" s="1"/>
  <c r="D19" i="5"/>
  <c r="B19" i="5"/>
  <c r="C19" i="5" s="1"/>
  <c r="D18" i="5"/>
  <c r="C18" i="5"/>
  <c r="D17" i="5"/>
  <c r="B17" i="5"/>
  <c r="C17" i="5" s="1"/>
  <c r="D16" i="5"/>
  <c r="B16" i="5"/>
  <c r="C16" i="5" s="1"/>
  <c r="D15" i="5"/>
  <c r="B15" i="5"/>
  <c r="C15" i="5" s="1"/>
  <c r="D14" i="5"/>
  <c r="B14" i="5"/>
  <c r="C14" i="5" s="1"/>
  <c r="D13" i="5"/>
  <c r="B13" i="5"/>
  <c r="C13" i="5" s="1"/>
  <c r="D12" i="5"/>
  <c r="B12" i="5"/>
  <c r="C12" i="5" s="1"/>
  <c r="D11" i="5"/>
  <c r="B11" i="5"/>
  <c r="C11" i="5" s="1"/>
  <c r="B10" i="5"/>
  <c r="C10" i="5" s="1"/>
  <c r="D9" i="5"/>
  <c r="B9" i="5"/>
  <c r="C9" i="5" s="1"/>
  <c r="D8" i="5"/>
  <c r="B8" i="5"/>
  <c r="C8" i="5" s="1"/>
  <c r="D7" i="5"/>
  <c r="B7" i="5"/>
  <c r="C7" i="5" s="1"/>
  <c r="B6" i="5"/>
  <c r="C6" i="5" s="1"/>
  <c r="D5" i="5"/>
  <c r="B5" i="5"/>
  <c r="C5" i="5" s="1"/>
  <c r="D4" i="5"/>
  <c r="B4" i="5"/>
  <c r="C4" i="5" s="1"/>
  <c r="D3" i="5"/>
  <c r="B3" i="5"/>
  <c r="C3" i="5" s="1"/>
  <c r="D2" i="5"/>
  <c r="D39" i="5" s="1"/>
  <c r="B2" i="5"/>
  <c r="C39" i="6" l="1"/>
  <c r="H2" i="6"/>
  <c r="G2" i="6"/>
  <c r="F2" i="6"/>
  <c r="H3" i="6"/>
  <c r="G3" i="6"/>
  <c r="F3" i="6"/>
  <c r="H4" i="6"/>
  <c r="G4" i="6"/>
  <c r="F4" i="6"/>
  <c r="H5" i="6"/>
  <c r="G5" i="6"/>
  <c r="F5" i="6"/>
  <c r="H7" i="6"/>
  <c r="G7" i="6"/>
  <c r="F7" i="6"/>
  <c r="H8" i="6"/>
  <c r="G8" i="6"/>
  <c r="F8" i="6"/>
  <c r="H9" i="6"/>
  <c r="G9" i="6"/>
  <c r="F9" i="6"/>
  <c r="H10" i="6"/>
  <c r="G10" i="6"/>
  <c r="F10" i="6"/>
  <c r="H11" i="6"/>
  <c r="G11" i="6"/>
  <c r="F11" i="6"/>
  <c r="H12" i="6"/>
  <c r="G12" i="6"/>
  <c r="F12" i="6"/>
  <c r="H13" i="6"/>
  <c r="G13" i="6"/>
  <c r="F13" i="6"/>
  <c r="H14" i="6"/>
  <c r="G14" i="6"/>
  <c r="F14" i="6"/>
  <c r="H15" i="6"/>
  <c r="G15" i="6"/>
  <c r="F15" i="6"/>
  <c r="H16" i="6"/>
  <c r="G16" i="6"/>
  <c r="F16" i="6"/>
  <c r="H17" i="6"/>
  <c r="G17" i="6"/>
  <c r="F17" i="6"/>
  <c r="H18" i="6"/>
  <c r="G18" i="6"/>
  <c r="F18" i="6"/>
  <c r="H19" i="6"/>
  <c r="G19" i="6"/>
  <c r="F19" i="6"/>
  <c r="H20" i="6"/>
  <c r="G20" i="6"/>
  <c r="F20" i="6"/>
  <c r="H21" i="6"/>
  <c r="G21" i="6"/>
  <c r="F21" i="6"/>
  <c r="H22" i="6"/>
  <c r="G22" i="6"/>
  <c r="F22" i="6"/>
  <c r="H23" i="6"/>
  <c r="G23" i="6"/>
  <c r="F23" i="6"/>
  <c r="H24" i="6"/>
  <c r="G24" i="6"/>
  <c r="F24" i="6"/>
  <c r="H25" i="6"/>
  <c r="G25" i="6"/>
  <c r="F25" i="6"/>
  <c r="H26" i="6"/>
  <c r="G26" i="6"/>
  <c r="F26" i="6"/>
  <c r="H28" i="6"/>
  <c r="G28" i="6"/>
  <c r="F28" i="6"/>
  <c r="H29" i="6"/>
  <c r="G29" i="6"/>
  <c r="F29" i="6"/>
  <c r="H30" i="6"/>
  <c r="G30" i="6"/>
  <c r="F30" i="6"/>
  <c r="H31" i="6"/>
  <c r="G31" i="6"/>
  <c r="F31" i="6"/>
  <c r="H32" i="6"/>
  <c r="G32" i="6"/>
  <c r="F32" i="6"/>
  <c r="H33" i="6"/>
  <c r="G33" i="6"/>
  <c r="F33" i="6"/>
  <c r="H34" i="6"/>
  <c r="G34" i="6"/>
  <c r="F34" i="6"/>
  <c r="H35" i="6"/>
  <c r="G35" i="6"/>
  <c r="F35" i="6"/>
  <c r="H36" i="6"/>
  <c r="G36" i="6"/>
  <c r="F36" i="6"/>
  <c r="H38" i="6"/>
  <c r="G38" i="6"/>
  <c r="F38" i="6"/>
  <c r="B39" i="5"/>
  <c r="C2" i="5"/>
  <c r="H3" i="5"/>
  <c r="G3" i="5"/>
  <c r="F3" i="5"/>
  <c r="H4" i="5"/>
  <c r="G4" i="5"/>
  <c r="F4" i="5"/>
  <c r="H5" i="5"/>
  <c r="G5" i="5"/>
  <c r="F5" i="5"/>
  <c r="H7" i="5"/>
  <c r="G7" i="5"/>
  <c r="F7" i="5"/>
  <c r="H8" i="5"/>
  <c r="G8" i="5"/>
  <c r="F8" i="5"/>
  <c r="H9" i="5"/>
  <c r="G9" i="5"/>
  <c r="F9" i="5"/>
  <c r="H10" i="5"/>
  <c r="G10" i="5"/>
  <c r="F10" i="5"/>
  <c r="H11" i="5"/>
  <c r="G11" i="5"/>
  <c r="F11" i="5"/>
  <c r="H12" i="5"/>
  <c r="G12" i="5"/>
  <c r="F12" i="5"/>
  <c r="H13" i="5"/>
  <c r="G13" i="5"/>
  <c r="F13" i="5"/>
  <c r="H14" i="5"/>
  <c r="G14" i="5"/>
  <c r="F14" i="5"/>
  <c r="H15" i="5"/>
  <c r="G15" i="5"/>
  <c r="F15" i="5"/>
  <c r="H16" i="5"/>
  <c r="G16" i="5"/>
  <c r="F16" i="5"/>
  <c r="H17" i="5"/>
  <c r="G17" i="5"/>
  <c r="F17" i="5"/>
  <c r="H18" i="5"/>
  <c r="G18" i="5"/>
  <c r="F18" i="5"/>
  <c r="H19" i="5"/>
  <c r="G19" i="5"/>
  <c r="F19" i="5"/>
  <c r="H20" i="5"/>
  <c r="G20" i="5"/>
  <c r="F20" i="5"/>
  <c r="H21" i="5"/>
  <c r="G21" i="5"/>
  <c r="F21" i="5"/>
  <c r="H22" i="5"/>
  <c r="G22" i="5"/>
  <c r="F22" i="5"/>
  <c r="H23" i="5"/>
  <c r="G23" i="5"/>
  <c r="F23" i="5"/>
  <c r="H24" i="5"/>
  <c r="G24" i="5"/>
  <c r="F24" i="5"/>
  <c r="H25" i="5"/>
  <c r="G25" i="5"/>
  <c r="F25" i="5"/>
  <c r="H26" i="5"/>
  <c r="G26" i="5"/>
  <c r="F26" i="5"/>
  <c r="H28" i="5"/>
  <c r="G28" i="5"/>
  <c r="F28" i="5"/>
  <c r="H29" i="5"/>
  <c r="G29" i="5"/>
  <c r="F29" i="5"/>
  <c r="H30" i="5"/>
  <c r="G30" i="5"/>
  <c r="F30" i="5"/>
  <c r="H31" i="5"/>
  <c r="G31" i="5"/>
  <c r="F31" i="5"/>
  <c r="H32" i="5"/>
  <c r="G32" i="5"/>
  <c r="F32" i="5"/>
  <c r="H33" i="5"/>
  <c r="G33" i="5"/>
  <c r="F33" i="5"/>
  <c r="H34" i="5"/>
  <c r="G34" i="5"/>
  <c r="F34" i="5"/>
  <c r="H35" i="5"/>
  <c r="G35" i="5"/>
  <c r="F35" i="5"/>
  <c r="H36" i="5"/>
  <c r="G36" i="5"/>
  <c r="F36" i="5"/>
  <c r="H37" i="5"/>
  <c r="H38" i="5"/>
  <c r="G38" i="5"/>
  <c r="F38" i="5"/>
  <c r="G39" i="6" l="1"/>
  <c r="H40" i="6"/>
  <c r="H44" i="6" s="1"/>
  <c r="C39" i="5"/>
  <c r="E40" i="5" s="1"/>
  <c r="H2" i="5"/>
  <c r="H40" i="5" s="1"/>
  <c r="H44" i="5" s="1"/>
  <c r="G2" i="5"/>
  <c r="G39" i="5" s="1"/>
  <c r="F2" i="5"/>
</calcChain>
</file>

<file path=xl/sharedStrings.xml><?xml version="1.0" encoding="utf-8"?>
<sst xmlns="http://schemas.openxmlformats.org/spreadsheetml/2006/main" count="144" uniqueCount="48">
  <si>
    <t>Nom</t>
  </si>
  <si>
    <t xml:space="preserve">Livré </t>
  </si>
  <si>
    <t xml:space="preserve">Vendu </t>
  </si>
  <si>
    <t xml:space="preserve">Reprise </t>
  </si>
  <si>
    <t xml:space="preserve">Chiffre affaire </t>
  </si>
  <si>
    <t>NARDINE</t>
  </si>
  <si>
    <t>H  &amp;  P</t>
  </si>
  <si>
    <t>Royal choco</t>
  </si>
  <si>
    <t>3 chocolat</t>
  </si>
  <si>
    <t>Amandine</t>
  </si>
  <si>
    <t>Noix café</t>
  </si>
  <si>
    <t xml:space="preserve">Choux paris Brest </t>
  </si>
  <si>
    <t>Cheese citron</t>
  </si>
  <si>
    <t>Cheese oreo</t>
  </si>
  <si>
    <t>Cheese caramel</t>
  </si>
  <si>
    <t>Cheese framboise</t>
  </si>
  <si>
    <t>Éclair café</t>
  </si>
  <si>
    <t>Éclair choco</t>
  </si>
  <si>
    <t>Opéra</t>
  </si>
  <si>
    <t>Forêt noire</t>
  </si>
  <si>
    <t xml:space="preserve">1000 feuille </t>
  </si>
  <si>
    <t>Tarte citron</t>
  </si>
  <si>
    <t>Tarte citron M</t>
  </si>
  <si>
    <t>Tarte caramel</t>
  </si>
  <si>
    <t xml:space="preserve">Tarte crumble </t>
  </si>
  <si>
    <t>Tarte amande</t>
  </si>
  <si>
    <t>Tarte noix</t>
  </si>
  <si>
    <t xml:space="preserve">Tarte framboise </t>
  </si>
  <si>
    <t>Cookies chocolat</t>
  </si>
  <si>
    <t>Cookies A N C</t>
  </si>
  <si>
    <t>Cookies noix cara</t>
  </si>
  <si>
    <t xml:space="preserve">COOKIESs pistache </t>
  </si>
  <si>
    <t>ROLLS caramel</t>
  </si>
  <si>
    <t>Brownies noix</t>
  </si>
  <si>
    <t xml:space="preserve">Brownies </t>
  </si>
  <si>
    <t>Croissant</t>
  </si>
  <si>
    <t xml:space="preserve">Chnek raisin </t>
  </si>
  <si>
    <t>croissant amandes</t>
  </si>
  <si>
    <t>Pain suisse</t>
  </si>
  <si>
    <t>Pain au chocolat</t>
  </si>
  <si>
    <t>Yes</t>
  </si>
  <si>
    <t>REVENU:</t>
  </si>
  <si>
    <t>VERSER</t>
  </si>
  <si>
    <t>RESTE A PAYER</t>
  </si>
  <si>
    <t>VITRINE</t>
  </si>
  <si>
    <t>RAISIN</t>
  </si>
  <si>
    <t>ROLLS OREO</t>
  </si>
  <si>
    <t>BAGUETTE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</si>
</sst>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rgb="FF000000"/>
      <name val="Arial"/>
      <scheme val="minor"/>
    </font>
    <font>
      <b/>
      <sz val="10"/>
      <color rgb="FF000000"/>
      <name val="Arial"/>
      <family val="2"/>
      <scheme val="minor"/>
    </font>
    <font>
      <b/>
      <sz val="9"/>
      <color rgb="FF000000"/>
      <name val="Arial"/>
      <family val="2"/>
      <scheme val="minor"/>
    </font>
    <font>
      <sz val="9"/>
      <color rgb="FF000000"/>
      <name val="Arial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0" xfId="0" applyFont="1" applyFill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0D3A5-C499-44D4-9445-EFDBA90857F7}">
  <dimension ref="A1:H44"/>
  <sheetViews>
    <sheetView workbookViewId="0">
      <pane xSplit="1" ySplit="1" topLeftCell="B14" activePane="bottomRight" state="frozen"/>
      <selection pane="topRight" activeCell="B1" sqref="B1"/>
      <selection pane="bottomLeft" activeCell="A2" sqref="A2"/>
      <selection pane="bottomRight" activeCell="J45" sqref="J45"/>
    </sheetView>
  </sheetViews>
  <sheetFormatPr baseColWidth="10" defaultRowHeight="12.75" x14ac:dyDescent="0.2"/>
  <cols>
    <col min="1" max="1" width="16.28515625" style="12" customWidth="1"/>
    <col min="6" max="6" width="16" customWidth="1"/>
    <col min="7" max="7" width="15.7109375" customWidth="1"/>
  </cols>
  <sheetData>
    <row r="1" spans="1:8" s="1" customFormat="1" ht="15.75" customHeight="1" x14ac:dyDescent="0.2">
      <c r="A1" s="10" t="s">
        <v>0</v>
      </c>
      <c r="B1" s="2" t="s">
        <v>1</v>
      </c>
      <c r="C1" s="2" t="s">
        <v>2</v>
      </c>
      <c r="D1" s="2" t="s">
        <v>3</v>
      </c>
      <c r="E1" s="2" t="s">
        <v>44</v>
      </c>
      <c r="F1" s="2" t="s">
        <v>4</v>
      </c>
      <c r="G1" s="2" t="s">
        <v>5</v>
      </c>
      <c r="H1" s="2" t="s">
        <v>6</v>
      </c>
    </row>
    <row r="2" spans="1:8" x14ac:dyDescent="0.2">
      <c r="A2" s="10" t="s">
        <v>7</v>
      </c>
      <c r="B2" s="3">
        <f>8+1+1</f>
        <v>10</v>
      </c>
      <c r="C2" s="5">
        <f t="shared" ref="C2:C36" si="0">B2-(D2+E2)-E2</f>
        <v>3</v>
      </c>
      <c r="D2" s="6">
        <f>5</f>
        <v>5</v>
      </c>
      <c r="E2" s="7">
        <v>1</v>
      </c>
      <c r="F2" s="4">
        <f>C2*25</f>
        <v>75</v>
      </c>
      <c r="G2" s="4">
        <f>C2*5</f>
        <v>15</v>
      </c>
      <c r="H2" s="4">
        <f>C2*20</f>
        <v>60</v>
      </c>
    </row>
    <row r="3" spans="1:8" x14ac:dyDescent="0.2">
      <c r="A3" s="10" t="s">
        <v>8</v>
      </c>
      <c r="B3" s="3">
        <f>7+1</f>
        <v>8</v>
      </c>
      <c r="C3" s="5">
        <f t="shared" si="0"/>
        <v>0</v>
      </c>
      <c r="D3" s="6">
        <f>4+2</f>
        <v>6</v>
      </c>
      <c r="E3" s="7">
        <v>1</v>
      </c>
      <c r="F3" s="4">
        <f>C3*25</f>
        <v>0</v>
      </c>
      <c r="G3" s="4">
        <f>C3*5</f>
        <v>0</v>
      </c>
      <c r="H3" s="4">
        <f>C3*20</f>
        <v>0</v>
      </c>
    </row>
    <row r="4" spans="1:8" x14ac:dyDescent="0.2">
      <c r="A4" s="10" t="s">
        <v>9</v>
      </c>
      <c r="B4" s="3">
        <f>6+1+2</f>
        <v>9</v>
      </c>
      <c r="C4" s="5">
        <f t="shared" si="0"/>
        <v>3</v>
      </c>
      <c r="D4" s="6">
        <f>2</f>
        <v>2</v>
      </c>
      <c r="E4" s="7">
        <v>2</v>
      </c>
      <c r="F4" s="4">
        <f>C4*25</f>
        <v>75</v>
      </c>
      <c r="G4" s="4">
        <f>C4*5</f>
        <v>15</v>
      </c>
      <c r="H4" s="4">
        <f>C4*20</f>
        <v>60</v>
      </c>
    </row>
    <row r="5" spans="1:8" x14ac:dyDescent="0.2">
      <c r="A5" s="10" t="s">
        <v>10</v>
      </c>
      <c r="B5" s="3">
        <f>8+1</f>
        <v>9</v>
      </c>
      <c r="C5" s="5">
        <f t="shared" si="0"/>
        <v>0</v>
      </c>
      <c r="D5" s="6">
        <f>5+2</f>
        <v>7</v>
      </c>
      <c r="E5" s="7">
        <v>1</v>
      </c>
      <c r="F5" s="4">
        <f>C5*25</f>
        <v>0</v>
      </c>
      <c r="G5" s="4">
        <f>C5*5</f>
        <v>0</v>
      </c>
      <c r="H5" s="4">
        <f>C5*20</f>
        <v>0</v>
      </c>
    </row>
    <row r="6" spans="1:8" x14ac:dyDescent="0.2">
      <c r="A6" s="10" t="s">
        <v>11</v>
      </c>
      <c r="B6" s="3">
        <f>1+1</f>
        <v>2</v>
      </c>
      <c r="C6" s="5">
        <f t="shared" si="0"/>
        <v>0</v>
      </c>
      <c r="D6" s="6"/>
      <c r="E6" s="7">
        <v>1</v>
      </c>
      <c r="F6" s="4"/>
      <c r="G6" s="4"/>
      <c r="H6" s="4"/>
    </row>
    <row r="7" spans="1:8" x14ac:dyDescent="0.2">
      <c r="A7" s="10" t="s">
        <v>12</v>
      </c>
      <c r="B7" s="3">
        <f>6+1</f>
        <v>7</v>
      </c>
      <c r="C7" s="5">
        <f t="shared" si="0"/>
        <v>0</v>
      </c>
      <c r="D7" s="6">
        <f>3+2</f>
        <v>5</v>
      </c>
      <c r="E7" s="7">
        <v>1</v>
      </c>
      <c r="F7" s="4">
        <f t="shared" ref="F7:F15" si="1">C7*25</f>
        <v>0</v>
      </c>
      <c r="G7" s="4">
        <f t="shared" ref="G7:G15" si="2">C7*5</f>
        <v>0</v>
      </c>
      <c r="H7" s="4">
        <f t="shared" ref="H7:H15" si="3">C7*20</f>
        <v>0</v>
      </c>
    </row>
    <row r="8" spans="1:8" x14ac:dyDescent="0.2">
      <c r="A8" s="10" t="s">
        <v>13</v>
      </c>
      <c r="B8" s="3">
        <f>6+1+1</f>
        <v>8</v>
      </c>
      <c r="C8" s="5">
        <f t="shared" si="0"/>
        <v>5</v>
      </c>
      <c r="D8" s="6">
        <f>1</f>
        <v>1</v>
      </c>
      <c r="E8" s="7">
        <v>1</v>
      </c>
      <c r="F8" s="4">
        <f t="shared" si="1"/>
        <v>125</v>
      </c>
      <c r="G8" s="4">
        <f t="shared" si="2"/>
        <v>25</v>
      </c>
      <c r="H8" s="4">
        <f t="shared" si="3"/>
        <v>100</v>
      </c>
    </row>
    <row r="9" spans="1:8" x14ac:dyDescent="0.2">
      <c r="A9" s="10" t="s">
        <v>14</v>
      </c>
      <c r="B9" s="3">
        <f>6+1</f>
        <v>7</v>
      </c>
      <c r="C9" s="5">
        <f t="shared" si="0"/>
        <v>0</v>
      </c>
      <c r="D9" s="6">
        <f>4+1</f>
        <v>5</v>
      </c>
      <c r="E9" s="7">
        <v>1</v>
      </c>
      <c r="F9" s="4">
        <f t="shared" si="1"/>
        <v>0</v>
      </c>
      <c r="G9" s="4">
        <f t="shared" si="2"/>
        <v>0</v>
      </c>
      <c r="H9" s="4">
        <f t="shared" si="3"/>
        <v>0</v>
      </c>
    </row>
    <row r="10" spans="1:8" x14ac:dyDescent="0.2">
      <c r="A10" s="10" t="s">
        <v>15</v>
      </c>
      <c r="B10" s="3">
        <f>6+1</f>
        <v>7</v>
      </c>
      <c r="C10" s="5">
        <f t="shared" si="0"/>
        <v>2</v>
      </c>
      <c r="D10" s="6">
        <v>5</v>
      </c>
      <c r="E10" s="7">
        <v>0</v>
      </c>
      <c r="F10" s="4">
        <f t="shared" si="1"/>
        <v>50</v>
      </c>
      <c r="G10" s="4">
        <f t="shared" si="2"/>
        <v>10</v>
      </c>
      <c r="H10" s="4">
        <f t="shared" si="3"/>
        <v>40</v>
      </c>
    </row>
    <row r="11" spans="1:8" x14ac:dyDescent="0.2">
      <c r="A11" s="10" t="s">
        <v>16</v>
      </c>
      <c r="B11" s="3">
        <f>5+1</f>
        <v>6</v>
      </c>
      <c r="C11" s="5">
        <f t="shared" si="0"/>
        <v>2</v>
      </c>
      <c r="D11" s="6">
        <f>3+1</f>
        <v>4</v>
      </c>
      <c r="E11" s="7">
        <v>0</v>
      </c>
      <c r="F11" s="4">
        <f t="shared" si="1"/>
        <v>50</v>
      </c>
      <c r="G11" s="4">
        <f t="shared" si="2"/>
        <v>10</v>
      </c>
      <c r="H11" s="4">
        <f t="shared" si="3"/>
        <v>40</v>
      </c>
    </row>
    <row r="12" spans="1:8" x14ac:dyDescent="0.2">
      <c r="A12" s="10" t="s">
        <v>17</v>
      </c>
      <c r="B12" s="3">
        <f>6+1</f>
        <v>7</v>
      </c>
      <c r="C12" s="5">
        <f t="shared" si="0"/>
        <v>2</v>
      </c>
      <c r="D12" s="6">
        <f>4+1</f>
        <v>5</v>
      </c>
      <c r="E12" s="7">
        <v>0</v>
      </c>
      <c r="F12" s="4">
        <f t="shared" si="1"/>
        <v>50</v>
      </c>
      <c r="G12" s="4">
        <f t="shared" si="2"/>
        <v>10</v>
      </c>
      <c r="H12" s="4">
        <f t="shared" si="3"/>
        <v>40</v>
      </c>
    </row>
    <row r="13" spans="1:8" x14ac:dyDescent="0.2">
      <c r="A13" s="10" t="s">
        <v>18</v>
      </c>
      <c r="B13" s="3">
        <f>7+1</f>
        <v>8</v>
      </c>
      <c r="C13" s="5">
        <f t="shared" si="0"/>
        <v>0</v>
      </c>
      <c r="D13" s="6">
        <f>4+2</f>
        <v>6</v>
      </c>
      <c r="E13" s="7">
        <v>1</v>
      </c>
      <c r="F13" s="4">
        <f t="shared" si="1"/>
        <v>0</v>
      </c>
      <c r="G13" s="4">
        <f t="shared" si="2"/>
        <v>0</v>
      </c>
      <c r="H13" s="4">
        <f t="shared" si="3"/>
        <v>0</v>
      </c>
    </row>
    <row r="14" spans="1:8" x14ac:dyDescent="0.2">
      <c r="A14" s="10" t="s">
        <v>19</v>
      </c>
      <c r="B14" s="3">
        <f>9+2</f>
        <v>11</v>
      </c>
      <c r="C14" s="5">
        <f t="shared" si="0"/>
        <v>3</v>
      </c>
      <c r="D14" s="6">
        <f>4+3+1</f>
        <v>8</v>
      </c>
      <c r="E14" s="7">
        <v>0</v>
      </c>
      <c r="F14" s="4">
        <f t="shared" si="1"/>
        <v>75</v>
      </c>
      <c r="G14" s="4">
        <f t="shared" si="2"/>
        <v>15</v>
      </c>
      <c r="H14" s="4">
        <f t="shared" si="3"/>
        <v>60</v>
      </c>
    </row>
    <row r="15" spans="1:8" x14ac:dyDescent="0.2">
      <c r="A15" s="10" t="s">
        <v>20</v>
      </c>
      <c r="B15" s="3">
        <f>15+1</f>
        <v>16</v>
      </c>
      <c r="C15" s="5">
        <f t="shared" si="0"/>
        <v>2</v>
      </c>
      <c r="D15" s="6">
        <f>11+1</f>
        <v>12</v>
      </c>
      <c r="E15" s="7">
        <v>1</v>
      </c>
      <c r="F15" s="4">
        <f t="shared" si="1"/>
        <v>50</v>
      </c>
      <c r="G15" s="4">
        <f t="shared" si="2"/>
        <v>10</v>
      </c>
      <c r="H15" s="4">
        <f t="shared" si="3"/>
        <v>40</v>
      </c>
    </row>
    <row r="16" spans="1:8" x14ac:dyDescent="0.2">
      <c r="A16" s="10" t="s">
        <v>21</v>
      </c>
      <c r="B16" s="3">
        <f>7+1</f>
        <v>8</v>
      </c>
      <c r="C16" s="5">
        <f t="shared" si="0"/>
        <v>2</v>
      </c>
      <c r="D16" s="6">
        <f>3+1</f>
        <v>4</v>
      </c>
      <c r="E16" s="7">
        <v>1</v>
      </c>
      <c r="F16" s="4">
        <f t="shared" ref="F16:F22" si="4">C16*19</f>
        <v>38</v>
      </c>
      <c r="G16" s="4">
        <f t="shared" ref="G16:G22" si="5">C16*4</f>
        <v>8</v>
      </c>
      <c r="H16" s="4">
        <f t="shared" ref="H16:H22" si="6">C16*15</f>
        <v>30</v>
      </c>
    </row>
    <row r="17" spans="1:8" x14ac:dyDescent="0.2">
      <c r="A17" s="10" t="s">
        <v>22</v>
      </c>
      <c r="B17" s="3">
        <f>7</f>
        <v>7</v>
      </c>
      <c r="C17" s="5">
        <f t="shared" si="0"/>
        <v>0</v>
      </c>
      <c r="D17" s="6">
        <f>3+4</f>
        <v>7</v>
      </c>
      <c r="E17" s="7"/>
      <c r="F17" s="4">
        <f t="shared" si="4"/>
        <v>0</v>
      </c>
      <c r="G17" s="4">
        <f t="shared" si="5"/>
        <v>0</v>
      </c>
      <c r="H17" s="4">
        <f t="shared" si="6"/>
        <v>0</v>
      </c>
    </row>
    <row r="18" spans="1:8" x14ac:dyDescent="0.2">
      <c r="A18" s="10" t="s">
        <v>23</v>
      </c>
      <c r="B18" s="3">
        <f>9</f>
        <v>9</v>
      </c>
      <c r="C18" s="5">
        <f t="shared" si="0"/>
        <v>3</v>
      </c>
      <c r="D18" s="6">
        <f>3+1</f>
        <v>4</v>
      </c>
      <c r="E18" s="7">
        <v>1</v>
      </c>
      <c r="F18" s="4">
        <f t="shared" si="4"/>
        <v>57</v>
      </c>
      <c r="G18" s="4">
        <f t="shared" si="5"/>
        <v>12</v>
      </c>
      <c r="H18" s="4">
        <f t="shared" si="6"/>
        <v>45</v>
      </c>
    </row>
    <row r="19" spans="1:8" x14ac:dyDescent="0.2">
      <c r="A19" s="10" t="s">
        <v>24</v>
      </c>
      <c r="B19" s="3">
        <f t="shared" ref="B19:B22" si="7">5</f>
        <v>5</v>
      </c>
      <c r="C19" s="5">
        <f t="shared" si="0"/>
        <v>1</v>
      </c>
      <c r="D19" s="6">
        <f>2+2</f>
        <v>4</v>
      </c>
      <c r="E19" s="7"/>
      <c r="F19" s="4">
        <f t="shared" si="4"/>
        <v>19</v>
      </c>
      <c r="G19" s="4">
        <f t="shared" si="5"/>
        <v>4</v>
      </c>
      <c r="H19" s="4">
        <f t="shared" si="6"/>
        <v>15</v>
      </c>
    </row>
    <row r="20" spans="1:8" x14ac:dyDescent="0.2">
      <c r="A20" s="10" t="s">
        <v>25</v>
      </c>
      <c r="B20" s="3">
        <f t="shared" si="7"/>
        <v>5</v>
      </c>
      <c r="C20" s="5">
        <f t="shared" si="0"/>
        <v>3</v>
      </c>
      <c r="D20" s="6">
        <f>2</f>
        <v>2</v>
      </c>
      <c r="E20" s="7"/>
      <c r="F20" s="4">
        <f t="shared" si="4"/>
        <v>57</v>
      </c>
      <c r="G20" s="4">
        <f t="shared" si="5"/>
        <v>12</v>
      </c>
      <c r="H20" s="4">
        <f t="shared" si="6"/>
        <v>45</v>
      </c>
    </row>
    <row r="21" spans="1:8" x14ac:dyDescent="0.2">
      <c r="A21" s="10" t="s">
        <v>26</v>
      </c>
      <c r="B21" s="3">
        <f t="shared" si="7"/>
        <v>5</v>
      </c>
      <c r="C21" s="5">
        <f t="shared" si="0"/>
        <v>4</v>
      </c>
      <c r="D21" s="6">
        <f>1</f>
        <v>1</v>
      </c>
      <c r="E21" s="7"/>
      <c r="F21" s="4">
        <f t="shared" si="4"/>
        <v>76</v>
      </c>
      <c r="G21" s="4">
        <f t="shared" si="5"/>
        <v>16</v>
      </c>
      <c r="H21" s="4">
        <f t="shared" si="6"/>
        <v>60</v>
      </c>
    </row>
    <row r="22" spans="1:8" x14ac:dyDescent="0.2">
      <c r="A22" s="10" t="s">
        <v>27</v>
      </c>
      <c r="B22" s="3">
        <f t="shared" si="7"/>
        <v>5</v>
      </c>
      <c r="C22" s="5">
        <f t="shared" si="0"/>
        <v>0</v>
      </c>
      <c r="D22" s="6">
        <v>3</v>
      </c>
      <c r="E22" s="7">
        <v>1</v>
      </c>
      <c r="F22" s="4">
        <f t="shared" si="4"/>
        <v>0</v>
      </c>
      <c r="G22" s="4">
        <f t="shared" si="5"/>
        <v>0</v>
      </c>
      <c r="H22" s="4">
        <f t="shared" si="6"/>
        <v>0</v>
      </c>
    </row>
    <row r="23" spans="1:8" x14ac:dyDescent="0.2">
      <c r="A23" s="10" t="s">
        <v>28</v>
      </c>
      <c r="B23" s="3">
        <f>14+4</f>
        <v>18</v>
      </c>
      <c r="C23" s="5">
        <f t="shared" si="0"/>
        <v>1</v>
      </c>
      <c r="D23" s="6">
        <v>9</v>
      </c>
      <c r="E23" s="7">
        <v>4</v>
      </c>
      <c r="F23" s="4">
        <f>C23*13</f>
        <v>13</v>
      </c>
      <c r="G23" s="4">
        <f>C23*3</f>
        <v>3</v>
      </c>
      <c r="H23" s="4">
        <f>C23*10</f>
        <v>10</v>
      </c>
    </row>
    <row r="24" spans="1:8" x14ac:dyDescent="0.2">
      <c r="A24" s="10" t="s">
        <v>29</v>
      </c>
      <c r="B24" s="3">
        <f>6+4</f>
        <v>10</v>
      </c>
      <c r="C24" s="5">
        <f t="shared" si="0"/>
        <v>0</v>
      </c>
      <c r="D24" s="6">
        <v>2</v>
      </c>
      <c r="E24" s="7">
        <v>4</v>
      </c>
      <c r="F24" s="4">
        <f>C24*13</f>
        <v>0</v>
      </c>
      <c r="G24" s="4">
        <f>C24*3</f>
        <v>0</v>
      </c>
      <c r="H24" s="4">
        <f>C24*10</f>
        <v>0</v>
      </c>
    </row>
    <row r="25" spans="1:8" x14ac:dyDescent="0.2">
      <c r="A25" s="10" t="s">
        <v>30</v>
      </c>
      <c r="B25" s="3">
        <f t="shared" ref="B25:B26" si="8">4</f>
        <v>4</v>
      </c>
      <c r="C25" s="5">
        <f t="shared" si="0"/>
        <v>1</v>
      </c>
      <c r="D25" s="6">
        <v>3</v>
      </c>
      <c r="E25" s="7"/>
      <c r="F25" s="4">
        <f>C25*19</f>
        <v>19</v>
      </c>
      <c r="G25" s="4">
        <f>C25*4</f>
        <v>4</v>
      </c>
      <c r="H25" s="4">
        <f>C25*15</f>
        <v>15</v>
      </c>
    </row>
    <row r="26" spans="1:8" x14ac:dyDescent="0.2">
      <c r="A26" s="10" t="s">
        <v>31</v>
      </c>
      <c r="B26" s="3">
        <f t="shared" si="8"/>
        <v>4</v>
      </c>
      <c r="C26" s="5">
        <f t="shared" si="0"/>
        <v>1</v>
      </c>
      <c r="D26" s="6">
        <v>3</v>
      </c>
      <c r="E26" s="7"/>
      <c r="F26" s="4">
        <f>C26*19</f>
        <v>19</v>
      </c>
      <c r="G26" s="4">
        <f>C26*4</f>
        <v>4</v>
      </c>
      <c r="H26" s="4">
        <f>C26*15</f>
        <v>15</v>
      </c>
    </row>
    <row r="27" spans="1:8" x14ac:dyDescent="0.2">
      <c r="A27" s="10" t="s">
        <v>46</v>
      </c>
      <c r="B27" s="3">
        <f>0</f>
        <v>0</v>
      </c>
      <c r="C27" s="5">
        <f t="shared" si="0"/>
        <v>0</v>
      </c>
      <c r="D27" s="6">
        <f>0</f>
        <v>0</v>
      </c>
      <c r="E27" s="7"/>
      <c r="F27" s="4"/>
      <c r="G27" s="4"/>
      <c r="H27" s="4"/>
    </row>
    <row r="28" spans="1:8" x14ac:dyDescent="0.2">
      <c r="A28" s="10" t="s">
        <v>32</v>
      </c>
      <c r="B28" s="3">
        <f>1+2</f>
        <v>3</v>
      </c>
      <c r="C28" s="5">
        <f t="shared" si="0"/>
        <v>1</v>
      </c>
      <c r="D28" s="6">
        <v>2</v>
      </c>
      <c r="E28" s="7">
        <v>0</v>
      </c>
      <c r="F28" s="4">
        <f>C28*13</f>
        <v>13</v>
      </c>
      <c r="G28" s="4">
        <f>C28*3</f>
        <v>3</v>
      </c>
      <c r="H28" s="4">
        <f>C28*10</f>
        <v>10</v>
      </c>
    </row>
    <row r="29" spans="1:8" x14ac:dyDescent="0.2">
      <c r="A29" s="10" t="s">
        <v>33</v>
      </c>
      <c r="B29" s="3">
        <f>6+2+1</f>
        <v>9</v>
      </c>
      <c r="C29" s="5">
        <f t="shared" si="0"/>
        <v>3</v>
      </c>
      <c r="D29" s="6">
        <f>2</f>
        <v>2</v>
      </c>
      <c r="E29" s="7">
        <v>2</v>
      </c>
      <c r="F29" s="4">
        <f>C29*25</f>
        <v>75</v>
      </c>
      <c r="G29" s="4">
        <f>C29*5</f>
        <v>15</v>
      </c>
      <c r="H29" s="4">
        <f>C29*20</f>
        <v>60</v>
      </c>
    </row>
    <row r="30" spans="1:8" x14ac:dyDescent="0.2">
      <c r="A30" s="10" t="s">
        <v>34</v>
      </c>
      <c r="B30" s="3">
        <f>4+2+1+1</f>
        <v>8</v>
      </c>
      <c r="C30" s="5">
        <f t="shared" si="0"/>
        <v>3</v>
      </c>
      <c r="D30" s="6">
        <v>1</v>
      </c>
      <c r="E30" s="7">
        <v>2</v>
      </c>
      <c r="F30" s="4">
        <f>C30*25</f>
        <v>75</v>
      </c>
      <c r="G30" s="4">
        <f>C30*5</f>
        <v>15</v>
      </c>
      <c r="H30" s="4">
        <f>C30*20</f>
        <v>60</v>
      </c>
    </row>
    <row r="31" spans="1:8" x14ac:dyDescent="0.2">
      <c r="A31" s="10" t="s">
        <v>35</v>
      </c>
      <c r="B31" s="3">
        <f>27+5+5+5</f>
        <v>42</v>
      </c>
      <c r="C31" s="5">
        <f t="shared" si="0"/>
        <v>1</v>
      </c>
      <c r="D31" s="6">
        <v>31</v>
      </c>
      <c r="E31" s="7">
        <v>5</v>
      </c>
      <c r="F31" s="4">
        <f>C31*7</f>
        <v>7</v>
      </c>
      <c r="G31" s="4">
        <f>C31*2</f>
        <v>2</v>
      </c>
      <c r="H31" s="4">
        <f>C31*5</f>
        <v>5</v>
      </c>
    </row>
    <row r="32" spans="1:8" x14ac:dyDescent="0.2">
      <c r="A32" s="10" t="s">
        <v>36</v>
      </c>
      <c r="B32" s="3">
        <f>1</f>
        <v>1</v>
      </c>
      <c r="C32" s="5">
        <f t="shared" si="0"/>
        <v>0</v>
      </c>
      <c r="D32" s="6">
        <f>1</f>
        <v>1</v>
      </c>
      <c r="E32" s="7">
        <v>0</v>
      </c>
      <c r="F32" s="4">
        <f>C32*12</f>
        <v>0</v>
      </c>
      <c r="G32" s="4">
        <f>C32*1</f>
        <v>0</v>
      </c>
      <c r="H32" s="4">
        <f>C32*12</f>
        <v>0</v>
      </c>
    </row>
    <row r="33" spans="1:8" x14ac:dyDescent="0.2">
      <c r="A33" s="10" t="s">
        <v>37</v>
      </c>
      <c r="B33" s="3">
        <f>22+4+4+4</f>
        <v>34</v>
      </c>
      <c r="C33" s="5">
        <f t="shared" si="0"/>
        <v>8</v>
      </c>
      <c r="D33" s="6">
        <v>18</v>
      </c>
      <c r="E33" s="7">
        <v>4</v>
      </c>
      <c r="F33" s="4">
        <f>C33*13</f>
        <v>104</v>
      </c>
      <c r="G33" s="4">
        <f>C33*1</f>
        <v>8</v>
      </c>
      <c r="H33" s="4">
        <f>C33*12</f>
        <v>96</v>
      </c>
    </row>
    <row r="34" spans="1:8" x14ac:dyDescent="0.2">
      <c r="A34" s="10" t="s">
        <v>38</v>
      </c>
      <c r="B34" s="3">
        <f>19+4+4+2</f>
        <v>29</v>
      </c>
      <c r="C34" s="5">
        <f t="shared" si="0"/>
        <v>9</v>
      </c>
      <c r="D34" s="6">
        <v>12</v>
      </c>
      <c r="E34" s="7">
        <v>4</v>
      </c>
      <c r="F34" s="4">
        <f>C34*13</f>
        <v>117</v>
      </c>
      <c r="G34" s="4">
        <f>C34*1</f>
        <v>9</v>
      </c>
      <c r="H34" s="4">
        <f>C34*12</f>
        <v>108</v>
      </c>
    </row>
    <row r="35" spans="1:8" x14ac:dyDescent="0.2">
      <c r="A35" s="10" t="s">
        <v>39</v>
      </c>
      <c r="B35" s="3">
        <f>27+5+5+5</f>
        <v>42</v>
      </c>
      <c r="C35" s="5">
        <f t="shared" si="0"/>
        <v>11</v>
      </c>
      <c r="D35" s="6">
        <v>21</v>
      </c>
      <c r="E35" s="7">
        <v>5</v>
      </c>
      <c r="F35" s="4">
        <f>C35*8</f>
        <v>88</v>
      </c>
      <c r="G35" s="4">
        <f>C35*2</f>
        <v>22</v>
      </c>
      <c r="H35" s="4">
        <f>C35*6</f>
        <v>66</v>
      </c>
    </row>
    <row r="36" spans="1:8" x14ac:dyDescent="0.2">
      <c r="A36" s="10" t="s">
        <v>45</v>
      </c>
      <c r="B36" s="3">
        <f>24</f>
        <v>24</v>
      </c>
      <c r="C36" s="5">
        <f t="shared" si="0"/>
        <v>24</v>
      </c>
      <c r="D36" s="6">
        <f t="shared" ref="D36" si="9">0</f>
        <v>0</v>
      </c>
      <c r="E36" s="7"/>
      <c r="F36" s="4">
        <f>C36*5</f>
        <v>120</v>
      </c>
      <c r="G36" s="4">
        <f>C36*1</f>
        <v>24</v>
      </c>
      <c r="H36" s="4">
        <f>C36*4</f>
        <v>96</v>
      </c>
    </row>
    <row r="37" spans="1:8" x14ac:dyDescent="0.2">
      <c r="A37" s="10" t="s">
        <v>47</v>
      </c>
      <c r="B37" s="3"/>
      <c r="C37" s="5">
        <v>20</v>
      </c>
      <c r="D37" s="6"/>
      <c r="E37" s="7"/>
      <c r="F37" s="4">
        <f>C37*1.5</f>
        <v>30</v>
      </c>
      <c r="G37" s="4"/>
      <c r="H37" s="4">
        <f>C37*4</f>
        <v>80</v>
      </c>
    </row>
    <row r="38" spans="1:8" x14ac:dyDescent="0.2">
      <c r="A38" s="10" t="s">
        <v>40</v>
      </c>
      <c r="B38" s="3">
        <f>7</f>
        <v>7</v>
      </c>
      <c r="C38" s="5">
        <f>B38-(D38+E38)-E38</f>
        <v>5</v>
      </c>
      <c r="D38" s="6">
        <f>2</f>
        <v>2</v>
      </c>
      <c r="E38" s="7"/>
      <c r="F38" s="4">
        <f>C38*25</f>
        <v>125</v>
      </c>
      <c r="G38" s="4">
        <f>C38*5</f>
        <v>25</v>
      </c>
      <c r="H38" s="4">
        <f>C38*20</f>
        <v>100</v>
      </c>
    </row>
    <row r="39" spans="1:8" x14ac:dyDescent="0.2">
      <c r="A39" s="11"/>
      <c r="B39" s="4">
        <f>SUM(B2:B38)</f>
        <v>394</v>
      </c>
      <c r="C39" s="4">
        <f>SUM(C2:C38)</f>
        <v>123</v>
      </c>
      <c r="D39" s="4">
        <f t="shared" ref="D39:E39" si="10">SUM(D2:D38)</f>
        <v>203</v>
      </c>
      <c r="E39" s="4">
        <f t="shared" si="10"/>
        <v>44</v>
      </c>
      <c r="F39" s="4"/>
      <c r="G39" s="4">
        <f>SUM(G2:G38)</f>
        <v>296</v>
      </c>
      <c r="H39" s="4"/>
    </row>
    <row r="40" spans="1:8" x14ac:dyDescent="0.2">
      <c r="A40" s="11"/>
      <c r="B40" s="4"/>
      <c r="C40" s="4"/>
      <c r="D40" s="4"/>
      <c r="E40" s="4">
        <f>SUM(C39+D39+E39)</f>
        <v>370</v>
      </c>
      <c r="F40" s="4"/>
      <c r="G40" s="5" t="s">
        <v>41</v>
      </c>
      <c r="H40" s="5">
        <f>SUM(H2:H38)-F37</f>
        <v>1326</v>
      </c>
    </row>
    <row r="41" spans="1:8" x14ac:dyDescent="0.2">
      <c r="A41" s="11"/>
      <c r="B41" s="4"/>
      <c r="C41" s="4"/>
      <c r="D41" s="4"/>
      <c r="E41" s="4"/>
      <c r="F41" s="4"/>
      <c r="G41" s="4"/>
      <c r="H41" s="4"/>
    </row>
    <row r="42" spans="1:8" x14ac:dyDescent="0.2">
      <c r="A42" s="11"/>
      <c r="B42" s="4"/>
      <c r="C42" s="4"/>
      <c r="D42" s="4"/>
      <c r="E42" s="4"/>
      <c r="F42" s="4"/>
      <c r="G42" s="8" t="s">
        <v>42</v>
      </c>
      <c r="H42" s="8">
        <v>1505</v>
      </c>
    </row>
    <row r="43" spans="1:8" x14ac:dyDescent="0.2">
      <c r="A43" s="11"/>
      <c r="B43" s="4"/>
      <c r="C43" s="4"/>
      <c r="D43" s="4"/>
      <c r="E43" s="4"/>
      <c r="F43" s="4"/>
      <c r="G43" s="4"/>
      <c r="H43" s="4"/>
    </row>
    <row r="44" spans="1:8" x14ac:dyDescent="0.2">
      <c r="A44" s="11"/>
      <c r="B44" s="4"/>
      <c r="C44" s="4"/>
      <c r="D44" s="4"/>
      <c r="E44" s="4"/>
      <c r="F44" s="4"/>
      <c r="G44" s="9" t="s">
        <v>43</v>
      </c>
      <c r="H44" s="9">
        <f>SUM(H40-H42)</f>
        <v>-179</v>
      </c>
    </row>
  </sheetData>
  <pageMargins left="0.7" right="0.7" top="0.75" bottom="0.75" header="0.3" footer="0.3"/>
  <ignoredErrors>
    <ignoredError sqref="B8 B11 G35 D17 C32 C2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1000"/>
  <sheetViews>
    <sheetView tabSelected="1" workbookViewId="0">
      <selection activeCell="I44" sqref="I44"/>
    </sheetView>
  </sheetViews>
  <sheetFormatPr baseColWidth="10" defaultRowHeight="15" customHeight="1" x14ac:dyDescent="0.2"/>
  <cols>
    <col min="1" max="1" width="16.28515625" style="12" customWidth="1"/>
    <col min="6" max="6" width="16" customWidth="1"/>
    <col min="7" max="7" width="15.7109375" customWidth="1"/>
  </cols>
  <sheetData>
    <row r="1" spans="1:8" s="1" customFormat="1" ht="15.75" customHeight="1" x14ac:dyDescent="0.2">
      <c r="A1" s="10" t="s">
        <v>0</v>
      </c>
      <c r="B1" s="2" t="s">
        <v>1</v>
      </c>
      <c r="C1" s="2" t="s">
        <v>2</v>
      </c>
      <c r="D1" s="2" t="s">
        <v>3</v>
      </c>
      <c r="E1" s="2" t="s">
        <v>44</v>
      </c>
      <c r="F1" s="2" t="s">
        <v>4</v>
      </c>
      <c r="G1" s="2" t="s">
        <v>5</v>
      </c>
      <c r="H1" s="2" t="s">
        <v>6</v>
      </c>
    </row>
    <row r="2" spans="1:8" ht="12.75" x14ac:dyDescent="0.2">
      <c r="A2" s="10" t="s">
        <v>7</v>
      </c>
      <c r="B2" s="3"/>
      <c r="C2" s="5">
        <f>B2-(E2+D2)-E2</f>
        <v>0</v>
      </c>
      <c r="D2" s="6"/>
      <c r="E2" s="7"/>
      <c r="F2" s="4">
        <f>C2*25</f>
        <v>0</v>
      </c>
      <c r="G2" s="4">
        <f>C2*5</f>
        <v>0</v>
      </c>
      <c r="H2" s="4">
        <f>C2*20</f>
        <v>0</v>
      </c>
    </row>
    <row r="3" spans="1:8" ht="12.75" x14ac:dyDescent="0.2">
      <c r="A3" s="10" t="s">
        <v>8</v>
      </c>
      <c r="B3" s="3"/>
      <c r="C3" s="5">
        <f t="shared" ref="C3:C38" si="0">B3-(E3+D3)-E3</f>
        <v>0</v>
      </c>
      <c r="D3" s="6"/>
      <c r="E3" s="7"/>
      <c r="F3" s="4">
        <f>C3*25</f>
        <v>0</v>
      </c>
      <c r="G3" s="4">
        <f>C3*5</f>
        <v>0</v>
      </c>
      <c r="H3" s="4">
        <f>C3*20</f>
        <v>0</v>
      </c>
    </row>
    <row r="4" spans="1:8" ht="12.75" x14ac:dyDescent="0.2">
      <c r="A4" s="10" t="s">
        <v>9</v>
      </c>
      <c r="B4" s="3"/>
      <c r="C4" s="5">
        <f t="shared" si="0"/>
        <v>0</v>
      </c>
      <c r="D4" s="6"/>
      <c r="E4" s="7"/>
      <c r="F4" s="4">
        <f>C4*25</f>
        <v>0</v>
      </c>
      <c r="G4" s="4">
        <f>C4*5</f>
        <v>0</v>
      </c>
      <c r="H4" s="4">
        <f>C4*20</f>
        <v>0</v>
      </c>
    </row>
    <row r="5" spans="1:8" ht="12.75" x14ac:dyDescent="0.2">
      <c r="A5" s="10" t="s">
        <v>10</v>
      </c>
      <c r="B5" s="3"/>
      <c r="C5" s="5">
        <f t="shared" si="0"/>
        <v>0</v>
      </c>
      <c r="D5" s="6"/>
      <c r="E5" s="7"/>
      <c r="F5" s="4">
        <f>C5*25</f>
        <v>0</v>
      </c>
      <c r="G5" s="4">
        <f>C5*5</f>
        <v>0</v>
      </c>
      <c r="H5" s="4">
        <f>C5*20</f>
        <v>0</v>
      </c>
    </row>
    <row r="6" spans="1:8" ht="12.75" x14ac:dyDescent="0.2">
      <c r="A6" s="10" t="s">
        <v>11</v>
      </c>
      <c r="B6" s="3"/>
      <c r="C6" s="5">
        <f t="shared" si="0"/>
        <v>0</v>
      </c>
      <c r="D6" s="6"/>
      <c r="E6" s="7"/>
      <c r="F6" s="4"/>
      <c r="G6" s="4"/>
      <c r="H6" s="4"/>
    </row>
    <row r="7" spans="1:8" ht="12.75" x14ac:dyDescent="0.2">
      <c r="A7" s="10" t="s">
        <v>12</v>
      </c>
      <c r="B7" s="3"/>
      <c r="C7" s="5">
        <f t="shared" si="0"/>
        <v>0</v>
      </c>
      <c r="D7" s="6"/>
      <c r="E7" s="7"/>
      <c r="F7" s="4">
        <f t="shared" ref="F7:F15" si="1">C7*25</f>
        <v>0</v>
      </c>
      <c r="G7" s="4">
        <f t="shared" ref="G7:G15" si="2">C7*5</f>
        <v>0</v>
      </c>
      <c r="H7" s="4">
        <f t="shared" ref="H7:H15" si="3">C7*20</f>
        <v>0</v>
      </c>
    </row>
    <row r="8" spans="1:8" ht="12.75" x14ac:dyDescent="0.2">
      <c r="A8" s="10" t="s">
        <v>13</v>
      </c>
      <c r="B8" s="3"/>
      <c r="C8" s="5">
        <f t="shared" si="0"/>
        <v>0</v>
      </c>
      <c r="D8" s="6"/>
      <c r="E8" s="7"/>
      <c r="F8" s="4">
        <f t="shared" si="1"/>
        <v>0</v>
      </c>
      <c r="G8" s="4">
        <f t="shared" si="2"/>
        <v>0</v>
      </c>
      <c r="H8" s="4">
        <f t="shared" si="3"/>
        <v>0</v>
      </c>
    </row>
    <row r="9" spans="1:8" ht="12.75" x14ac:dyDescent="0.2">
      <c r="A9" s="10" t="s">
        <v>14</v>
      </c>
      <c r="B9" s="3"/>
      <c r="C9" s="5">
        <f t="shared" si="0"/>
        <v>0</v>
      </c>
      <c r="D9" s="6"/>
      <c r="E9" s="7"/>
      <c r="F9" s="4">
        <f t="shared" si="1"/>
        <v>0</v>
      </c>
      <c r="G9" s="4">
        <f t="shared" si="2"/>
        <v>0</v>
      </c>
      <c r="H9" s="4">
        <f t="shared" si="3"/>
        <v>0</v>
      </c>
    </row>
    <row r="10" spans="1:8" ht="12.75" x14ac:dyDescent="0.2">
      <c r="A10" s="10" t="s">
        <v>15</v>
      </c>
      <c r="B10" s="3"/>
      <c r="C10" s="5">
        <f t="shared" si="0"/>
        <v>0</v>
      </c>
      <c r="D10" s="6"/>
      <c r="E10" s="7"/>
      <c r="F10" s="4">
        <f t="shared" si="1"/>
        <v>0</v>
      </c>
      <c r="G10" s="4">
        <f t="shared" si="2"/>
        <v>0</v>
      </c>
      <c r="H10" s="4">
        <f t="shared" si="3"/>
        <v>0</v>
      </c>
    </row>
    <row r="11" spans="1:8" ht="12.75" x14ac:dyDescent="0.2">
      <c r="A11" s="10" t="s">
        <v>16</v>
      </c>
      <c r="B11" s="3"/>
      <c r="C11" s="5">
        <f t="shared" si="0"/>
        <v>0</v>
      </c>
      <c r="D11" s="6"/>
      <c r="E11" s="7"/>
      <c r="F11" s="4">
        <f t="shared" si="1"/>
        <v>0</v>
      </c>
      <c r="G11" s="4">
        <f t="shared" si="2"/>
        <v>0</v>
      </c>
      <c r="H11" s="4">
        <f t="shared" si="3"/>
        <v>0</v>
      </c>
    </row>
    <row r="12" spans="1:8" ht="12.75" x14ac:dyDescent="0.2">
      <c r="A12" s="10" t="s">
        <v>17</v>
      </c>
      <c r="B12" s="3"/>
      <c r="C12" s="5">
        <f t="shared" si="0"/>
        <v>0</v>
      </c>
      <c r="D12" s="6"/>
      <c r="E12" s="7"/>
      <c r="F12" s="4">
        <f t="shared" si="1"/>
        <v>0</v>
      </c>
      <c r="G12" s="4">
        <f t="shared" si="2"/>
        <v>0</v>
      </c>
      <c r="H12" s="4">
        <f t="shared" si="3"/>
        <v>0</v>
      </c>
    </row>
    <row r="13" spans="1:8" ht="12.75" x14ac:dyDescent="0.2">
      <c r="A13" s="10" t="s">
        <v>18</v>
      </c>
      <c r="B13" s="3"/>
      <c r="C13" s="5">
        <f t="shared" si="0"/>
        <v>0</v>
      </c>
      <c r="D13" s="6"/>
      <c r="E13" s="7"/>
      <c r="F13" s="4">
        <f t="shared" si="1"/>
        <v>0</v>
      </c>
      <c r="G13" s="4">
        <f t="shared" si="2"/>
        <v>0</v>
      </c>
      <c r="H13" s="4">
        <f t="shared" si="3"/>
        <v>0</v>
      </c>
    </row>
    <row r="14" spans="1:8" ht="12.75" x14ac:dyDescent="0.2">
      <c r="A14" s="10" t="s">
        <v>19</v>
      </c>
      <c r="B14" s="3"/>
      <c r="C14" s="5">
        <f t="shared" si="0"/>
        <v>0</v>
      </c>
      <c r="D14" s="6"/>
      <c r="E14" s="7"/>
      <c r="F14" s="4">
        <f t="shared" si="1"/>
        <v>0</v>
      </c>
      <c r="G14" s="4">
        <f t="shared" si="2"/>
        <v>0</v>
      </c>
      <c r="H14" s="4">
        <f t="shared" si="3"/>
        <v>0</v>
      </c>
    </row>
    <row r="15" spans="1:8" ht="12.75" x14ac:dyDescent="0.2">
      <c r="A15" s="10" t="s">
        <v>20</v>
      </c>
      <c r="B15" s="3"/>
      <c r="C15" s="5">
        <f t="shared" si="0"/>
        <v>0</v>
      </c>
      <c r="D15" s="6"/>
      <c r="E15" s="7"/>
      <c r="F15" s="4">
        <f t="shared" si="1"/>
        <v>0</v>
      </c>
      <c r="G15" s="4">
        <f t="shared" si="2"/>
        <v>0</v>
      </c>
      <c r="H15" s="4">
        <f t="shared" si="3"/>
        <v>0</v>
      </c>
    </row>
    <row r="16" spans="1:8" ht="12.75" x14ac:dyDescent="0.2">
      <c r="A16" s="10" t="s">
        <v>21</v>
      </c>
      <c r="B16" s="3"/>
      <c r="C16" s="5">
        <f t="shared" si="0"/>
        <v>0</v>
      </c>
      <c r="D16" s="6"/>
      <c r="E16" s="7"/>
      <c r="F16" s="4">
        <f t="shared" ref="F16:F22" si="4">C16*19</f>
        <v>0</v>
      </c>
      <c r="G16" s="4">
        <f t="shared" ref="G16:G22" si="5">C16*4</f>
        <v>0</v>
      </c>
      <c r="H16" s="4">
        <f t="shared" ref="H16:H22" si="6">C16*15</f>
        <v>0</v>
      </c>
    </row>
    <row r="17" spans="1:8" ht="12.75" x14ac:dyDescent="0.2">
      <c r="A17" s="10" t="s">
        <v>22</v>
      </c>
      <c r="B17" s="3"/>
      <c r="C17" s="5">
        <f t="shared" si="0"/>
        <v>0</v>
      </c>
      <c r="D17" s="6"/>
      <c r="E17" s="7"/>
      <c r="F17" s="4">
        <f t="shared" si="4"/>
        <v>0</v>
      </c>
      <c r="G17" s="4">
        <f t="shared" si="5"/>
        <v>0</v>
      </c>
      <c r="H17" s="4">
        <f t="shared" si="6"/>
        <v>0</v>
      </c>
    </row>
    <row r="18" spans="1:8" ht="12.75" x14ac:dyDescent="0.2">
      <c r="A18" s="10" t="s">
        <v>23</v>
      </c>
      <c r="B18" s="3"/>
      <c r="C18" s="5">
        <f t="shared" si="0"/>
        <v>0</v>
      </c>
      <c r="D18" s="6"/>
      <c r="E18" s="7"/>
      <c r="F18" s="4">
        <f t="shared" si="4"/>
        <v>0</v>
      </c>
      <c r="G18" s="4">
        <f t="shared" si="5"/>
        <v>0</v>
      </c>
      <c r="H18" s="4">
        <f t="shared" si="6"/>
        <v>0</v>
      </c>
    </row>
    <row r="19" spans="1:8" ht="12.75" x14ac:dyDescent="0.2">
      <c r="A19" s="10" t="s">
        <v>24</v>
      </c>
      <c r="B19" s="3"/>
      <c r="C19" s="5">
        <f t="shared" si="0"/>
        <v>0</v>
      </c>
      <c r="D19" s="6"/>
      <c r="E19" s="7"/>
      <c r="F19" s="4">
        <f t="shared" si="4"/>
        <v>0</v>
      </c>
      <c r="G19" s="4">
        <f t="shared" si="5"/>
        <v>0</v>
      </c>
      <c r="H19" s="4">
        <f t="shared" si="6"/>
        <v>0</v>
      </c>
    </row>
    <row r="20" spans="1:8" ht="12.75" x14ac:dyDescent="0.2">
      <c r="A20" s="10" t="s">
        <v>25</v>
      </c>
      <c r="B20" s="3"/>
      <c r="C20" s="5">
        <f t="shared" si="0"/>
        <v>0</v>
      </c>
      <c r="D20" s="6"/>
      <c r="E20" s="7"/>
      <c r="F20" s="4">
        <f t="shared" si="4"/>
        <v>0</v>
      </c>
      <c r="G20" s="4">
        <f t="shared" si="5"/>
        <v>0</v>
      </c>
      <c r="H20" s="4">
        <f t="shared" si="6"/>
        <v>0</v>
      </c>
    </row>
    <row r="21" spans="1:8" ht="12.75" x14ac:dyDescent="0.2">
      <c r="A21" s="10" t="s">
        <v>26</v>
      </c>
      <c r="B21" s="3"/>
      <c r="C21" s="5">
        <f t="shared" si="0"/>
        <v>0</v>
      </c>
      <c r="D21" s="6"/>
      <c r="E21" s="7"/>
      <c r="F21" s="4">
        <f t="shared" si="4"/>
        <v>0</v>
      </c>
      <c r="G21" s="4">
        <f t="shared" si="5"/>
        <v>0</v>
      </c>
      <c r="H21" s="4">
        <f t="shared" si="6"/>
        <v>0</v>
      </c>
    </row>
    <row r="22" spans="1:8" ht="12.75" x14ac:dyDescent="0.2">
      <c r="A22" s="10" t="s">
        <v>27</v>
      </c>
      <c r="B22" s="3"/>
      <c r="C22" s="5">
        <f t="shared" si="0"/>
        <v>0</v>
      </c>
      <c r="D22" s="6"/>
      <c r="E22" s="7"/>
      <c r="F22" s="4">
        <f t="shared" si="4"/>
        <v>0</v>
      </c>
      <c r="G22" s="4">
        <f t="shared" si="5"/>
        <v>0</v>
      </c>
      <c r="H22" s="4">
        <f t="shared" si="6"/>
        <v>0</v>
      </c>
    </row>
    <row r="23" spans="1:8" ht="12.75" x14ac:dyDescent="0.2">
      <c r="A23" s="10" t="s">
        <v>28</v>
      </c>
      <c r="B23" s="3"/>
      <c r="C23" s="5">
        <f t="shared" si="0"/>
        <v>0</v>
      </c>
      <c r="D23" s="6"/>
      <c r="E23" s="7"/>
      <c r="F23" s="4">
        <f>C23*13</f>
        <v>0</v>
      </c>
      <c r="G23" s="4">
        <f>C23*3</f>
        <v>0</v>
      </c>
      <c r="H23" s="4">
        <f>C23*10</f>
        <v>0</v>
      </c>
    </row>
    <row r="24" spans="1:8" ht="12.75" x14ac:dyDescent="0.2">
      <c r="A24" s="10" t="s">
        <v>29</v>
      </c>
      <c r="B24" s="3"/>
      <c r="C24" s="5">
        <f t="shared" si="0"/>
        <v>0</v>
      </c>
      <c r="D24" s="6"/>
      <c r="E24" s="7"/>
      <c r="F24" s="4">
        <f>C24*13</f>
        <v>0</v>
      </c>
      <c r="G24" s="4">
        <f>C24*3</f>
        <v>0</v>
      </c>
      <c r="H24" s="4">
        <f>C24*10</f>
        <v>0</v>
      </c>
    </row>
    <row r="25" spans="1:8" ht="12.75" x14ac:dyDescent="0.2">
      <c r="A25" s="10" t="s">
        <v>30</v>
      </c>
      <c r="B25" s="3"/>
      <c r="C25" s="5">
        <f t="shared" si="0"/>
        <v>0</v>
      </c>
      <c r="D25" s="6"/>
      <c r="E25" s="7"/>
      <c r="F25" s="4">
        <f>C25*19</f>
        <v>0</v>
      </c>
      <c r="G25" s="4">
        <f>C25*4</f>
        <v>0</v>
      </c>
      <c r="H25" s="4">
        <f>C25*15</f>
        <v>0</v>
      </c>
    </row>
    <row r="26" spans="1:8" ht="12.75" x14ac:dyDescent="0.2">
      <c r="A26" s="10" t="s">
        <v>31</v>
      </c>
      <c r="B26" s="3"/>
      <c r="C26" s="5">
        <f t="shared" si="0"/>
        <v>0</v>
      </c>
      <c r="D26" s="6"/>
      <c r="E26" s="7"/>
      <c r="F26" s="4">
        <f>C26*19</f>
        <v>0</v>
      </c>
      <c r="G26" s="4">
        <f>C26*4</f>
        <v>0</v>
      </c>
      <c r="H26" s="4">
        <f>C26*15</f>
        <v>0</v>
      </c>
    </row>
    <row r="27" spans="1:8" ht="12.75" x14ac:dyDescent="0.2">
      <c r="A27" s="10" t="s">
        <v>46</v>
      </c>
      <c r="B27" s="3"/>
      <c r="C27" s="5">
        <f t="shared" si="0"/>
        <v>0</v>
      </c>
      <c r="D27" s="6"/>
      <c r="E27" s="7"/>
      <c r="F27" s="4"/>
      <c r="G27" s="4"/>
      <c r="H27" s="4"/>
    </row>
    <row r="28" spans="1:8" ht="12.75" x14ac:dyDescent="0.2">
      <c r="A28" s="10" t="s">
        <v>32</v>
      </c>
      <c r="B28" s="3"/>
      <c r="C28" s="5">
        <f t="shared" si="0"/>
        <v>0</v>
      </c>
      <c r="D28" s="6"/>
      <c r="E28" s="7"/>
      <c r="F28" s="4">
        <f>C28*13</f>
        <v>0</v>
      </c>
      <c r="G28" s="4">
        <f>C28*3</f>
        <v>0</v>
      </c>
      <c r="H28" s="4">
        <f>C28*10</f>
        <v>0</v>
      </c>
    </row>
    <row r="29" spans="1:8" ht="12.75" x14ac:dyDescent="0.2">
      <c r="A29" s="10" t="s">
        <v>33</v>
      </c>
      <c r="B29" s="3"/>
      <c r="C29" s="5">
        <f t="shared" si="0"/>
        <v>0</v>
      </c>
      <c r="D29" s="6"/>
      <c r="E29" s="7"/>
      <c r="F29" s="4">
        <f>C29*25</f>
        <v>0</v>
      </c>
      <c r="G29" s="4">
        <f>C29*5</f>
        <v>0</v>
      </c>
      <c r="H29" s="4">
        <f>C29*20</f>
        <v>0</v>
      </c>
    </row>
    <row r="30" spans="1:8" ht="12.75" x14ac:dyDescent="0.2">
      <c r="A30" s="10" t="s">
        <v>34</v>
      </c>
      <c r="B30" s="3"/>
      <c r="C30" s="5">
        <f t="shared" si="0"/>
        <v>0</v>
      </c>
      <c r="D30" s="6"/>
      <c r="E30" s="7"/>
      <c r="F30" s="4">
        <f>C30*25</f>
        <v>0</v>
      </c>
      <c r="G30" s="4">
        <f>C30*5</f>
        <v>0</v>
      </c>
      <c r="H30" s="4">
        <f>C30*20</f>
        <v>0</v>
      </c>
    </row>
    <row r="31" spans="1:8" ht="12.75" x14ac:dyDescent="0.2">
      <c r="A31" s="10" t="s">
        <v>35</v>
      </c>
      <c r="B31" s="3"/>
      <c r="C31" s="5">
        <f t="shared" si="0"/>
        <v>0</v>
      </c>
      <c r="D31" s="6"/>
      <c r="E31" s="7"/>
      <c r="F31" s="4">
        <f>C31*7</f>
        <v>0</v>
      </c>
      <c r="G31" s="4">
        <f>C31*2</f>
        <v>0</v>
      </c>
      <c r="H31" s="4">
        <f>C31*5</f>
        <v>0</v>
      </c>
    </row>
    <row r="32" spans="1:8" ht="12.75" x14ac:dyDescent="0.2">
      <c r="A32" s="10" t="s">
        <v>36</v>
      </c>
      <c r="B32" s="3"/>
      <c r="C32" s="5">
        <f t="shared" si="0"/>
        <v>0</v>
      </c>
      <c r="D32" s="6"/>
      <c r="E32" s="7"/>
      <c r="F32" s="4">
        <f>C32*12</f>
        <v>0</v>
      </c>
      <c r="G32" s="4">
        <f>C32*1</f>
        <v>0</v>
      </c>
      <c r="H32" s="4">
        <f>C32*12</f>
        <v>0</v>
      </c>
    </row>
    <row r="33" spans="1:8" ht="12.75" x14ac:dyDescent="0.2">
      <c r="A33" s="10" t="s">
        <v>37</v>
      </c>
      <c r="B33" s="3"/>
      <c r="C33" s="5">
        <f t="shared" si="0"/>
        <v>0</v>
      </c>
      <c r="D33" s="6"/>
      <c r="E33" s="7"/>
      <c r="F33" s="4">
        <f>C33*13</f>
        <v>0</v>
      </c>
      <c r="G33" s="4">
        <f>C33*1</f>
        <v>0</v>
      </c>
      <c r="H33" s="4">
        <f>C33*12</f>
        <v>0</v>
      </c>
    </row>
    <row r="34" spans="1:8" ht="12.75" x14ac:dyDescent="0.2">
      <c r="A34" s="10" t="s">
        <v>38</v>
      </c>
      <c r="B34" s="3"/>
      <c r="C34" s="5">
        <f t="shared" si="0"/>
        <v>0</v>
      </c>
      <c r="D34" s="6"/>
      <c r="E34" s="7"/>
      <c r="F34" s="4">
        <f>C34*13</f>
        <v>0</v>
      </c>
      <c r="G34" s="4">
        <f>C34*1</f>
        <v>0</v>
      </c>
      <c r="H34" s="4">
        <f>C34*12</f>
        <v>0</v>
      </c>
    </row>
    <row r="35" spans="1:8" ht="12.75" x14ac:dyDescent="0.2">
      <c r="A35" s="10" t="s">
        <v>39</v>
      </c>
      <c r="B35" s="3"/>
      <c r="C35" s="5">
        <f t="shared" si="0"/>
        <v>0</v>
      </c>
      <c r="D35" s="6"/>
      <c r="E35" s="7"/>
      <c r="F35" s="4">
        <f>C35*8</f>
        <v>0</v>
      </c>
      <c r="G35" s="4">
        <f>C35*2</f>
        <v>0</v>
      </c>
      <c r="H35" s="4">
        <f>C35*6</f>
        <v>0</v>
      </c>
    </row>
    <row r="36" spans="1:8" ht="12.75" x14ac:dyDescent="0.2">
      <c r="A36" s="10" t="s">
        <v>45</v>
      </c>
      <c r="B36" s="3"/>
      <c r="C36" s="5">
        <f t="shared" si="0"/>
        <v>0</v>
      </c>
      <c r="D36" s="6"/>
      <c r="E36" s="7"/>
      <c r="F36" s="4">
        <f>C36*5</f>
        <v>0</v>
      </c>
      <c r="G36" s="4">
        <f>C36*1</f>
        <v>0</v>
      </c>
      <c r="H36" s="4">
        <f>C36*4</f>
        <v>0</v>
      </c>
    </row>
    <row r="37" spans="1:8" ht="12.75" x14ac:dyDescent="0.2">
      <c r="A37" s="10" t="s">
        <v>47</v>
      </c>
      <c r="B37" s="3"/>
      <c r="C37" s="5">
        <f t="shared" si="0"/>
        <v>0</v>
      </c>
      <c r="D37" s="6"/>
      <c r="E37" s="7"/>
      <c r="F37" s="4">
        <f>D37*1.5</f>
        <v>0</v>
      </c>
      <c r="G37" s="4"/>
      <c r="H37" s="4">
        <f>C37*4</f>
        <v>0</v>
      </c>
    </row>
    <row r="38" spans="1:8" ht="12.75" x14ac:dyDescent="0.2">
      <c r="A38" s="10" t="s">
        <v>40</v>
      </c>
      <c r="B38" s="3"/>
      <c r="C38" s="5">
        <f t="shared" si="0"/>
        <v>0</v>
      </c>
      <c r="D38" s="6"/>
      <c r="E38" s="7"/>
      <c r="F38" s="4">
        <f>C38*25</f>
        <v>0</v>
      </c>
      <c r="G38" s="4">
        <f>C38*5</f>
        <v>0</v>
      </c>
      <c r="H38" s="4">
        <f>C38*20</f>
        <v>0</v>
      </c>
    </row>
    <row r="39" spans="1:8" ht="12.75" x14ac:dyDescent="0.2">
      <c r="A39" s="11"/>
      <c r="B39" s="4"/>
      <c r="C39" s="4">
        <f>SUM(C2:C38)</f>
        <v>0</v>
      </c>
      <c r="D39" s="4"/>
      <c r="E39" s="4"/>
      <c r="F39" s="4"/>
      <c r="G39" s="4">
        <f>SUM(G2:G38)</f>
        <v>0</v>
      </c>
      <c r="H39" s="4"/>
    </row>
    <row r="40" spans="1:8" ht="12.75" x14ac:dyDescent="0.2">
      <c r="A40" s="11"/>
      <c r="B40" s="4"/>
      <c r="C40" s="4"/>
      <c r="D40" s="4"/>
      <c r="E40" s="4"/>
      <c r="F40" s="4"/>
      <c r="G40" s="5" t="s">
        <v>41</v>
      </c>
      <c r="H40" s="5">
        <f>SUM(H2:H38)-F37</f>
        <v>0</v>
      </c>
    </row>
    <row r="41" spans="1:8" ht="12.75" x14ac:dyDescent="0.2">
      <c r="A41" s="11"/>
      <c r="B41" s="4"/>
      <c r="C41" s="4"/>
      <c r="D41" s="4"/>
      <c r="E41" s="4"/>
      <c r="F41" s="4"/>
      <c r="G41" s="4"/>
      <c r="H41" s="4"/>
    </row>
    <row r="42" spans="1:8" ht="12.75" x14ac:dyDescent="0.2">
      <c r="A42" s="11"/>
      <c r="B42" s="4"/>
      <c r="C42" s="4"/>
      <c r="D42" s="4"/>
      <c r="E42" s="4"/>
      <c r="F42" s="4"/>
      <c r="G42" s="8" t="s">
        <v>42</v>
      </c>
      <c r="H42" s="8">
        <v>179</v>
      </c>
    </row>
    <row r="43" spans="1:8" ht="12.75" x14ac:dyDescent="0.2">
      <c r="A43" s="11"/>
      <c r="B43" s="4"/>
      <c r="C43" s="4"/>
      <c r="D43" s="4"/>
      <c r="E43" s="4"/>
      <c r="F43" s="4"/>
      <c r="G43" s="4"/>
      <c r="H43" s="4"/>
    </row>
    <row r="44" spans="1:8" ht="12.75" x14ac:dyDescent="0.2">
      <c r="A44" s="11"/>
      <c r="B44" s="4"/>
      <c r="C44" s="4"/>
      <c r="D44" s="4"/>
      <c r="E44" s="4"/>
      <c r="F44" s="4"/>
      <c r="G44" s="9" t="s">
        <v>43</v>
      </c>
      <c r="H44" s="9">
        <f>SUM(H40-H42)</f>
        <v>-179</v>
      </c>
    </row>
    <row r="45" spans="1:8" ht="12.75" x14ac:dyDescent="0.2"/>
    <row r="46" spans="1:8" ht="12.75" x14ac:dyDescent="0.2"/>
    <row r="47" spans="1:8" ht="12.75" x14ac:dyDescent="0.2"/>
    <row r="48" spans="1:8" ht="12.75" x14ac:dyDescent="0.2"/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  <row r="966" ht="12.75" x14ac:dyDescent="0.2"/>
    <row r="967" ht="12.75" x14ac:dyDescent="0.2"/>
    <row r="968" ht="12.75" x14ac:dyDescent="0.2"/>
    <row r="969" ht="12.75" x14ac:dyDescent="0.2"/>
    <row r="970" ht="12.75" x14ac:dyDescent="0.2"/>
    <row r="971" ht="12.75" x14ac:dyDescent="0.2"/>
    <row r="972" ht="12.75" x14ac:dyDescent="0.2"/>
    <row r="973" ht="12.75" x14ac:dyDescent="0.2"/>
    <row r="974" ht="12.75" x14ac:dyDescent="0.2"/>
    <row r="975" ht="12.75" x14ac:dyDescent="0.2"/>
    <row r="976" ht="12.75" x14ac:dyDescent="0.2"/>
    <row r="977" ht="12.75" x14ac:dyDescent="0.2"/>
    <row r="978" ht="12.75" x14ac:dyDescent="0.2"/>
    <row r="979" ht="12.75" x14ac:dyDescent="0.2"/>
    <row r="980" ht="12.75" x14ac:dyDescent="0.2"/>
    <row r="981" ht="12.75" x14ac:dyDescent="0.2"/>
    <row r="982" ht="12.75" x14ac:dyDescent="0.2"/>
    <row r="983" ht="12.75" x14ac:dyDescent="0.2"/>
    <row r="984" ht="12.75" x14ac:dyDescent="0.2"/>
    <row r="985" ht="12.75" x14ac:dyDescent="0.2"/>
    <row r="986" ht="12.75" x14ac:dyDescent="0.2"/>
    <row r="987" ht="12.75" x14ac:dyDescent="0.2"/>
    <row r="988" ht="12.75" x14ac:dyDescent="0.2"/>
    <row r="989" ht="12.75" x14ac:dyDescent="0.2"/>
    <row r="990" ht="12.75" x14ac:dyDescent="0.2"/>
    <row r="991" ht="12.75" x14ac:dyDescent="0.2"/>
    <row r="992" ht="12.75" x14ac:dyDescent="0.2"/>
    <row r="993" ht="12.75" x14ac:dyDescent="0.2"/>
    <row r="994" ht="12.75" x14ac:dyDescent="0.2"/>
    <row r="995" ht="12.75" x14ac:dyDescent="0.2"/>
    <row r="996" ht="12.75" x14ac:dyDescent="0.2"/>
    <row r="997" ht="12.75" x14ac:dyDescent="0.2"/>
    <row r="998" ht="12.75" x14ac:dyDescent="0.2"/>
    <row r="999" ht="12.75" x14ac:dyDescent="0.2"/>
    <row r="1000" ht="12.75" x14ac:dyDescent="0.2"/>
  </sheetData>
  <pageMargins left="0.7" right="0.7" top="0.75" bottom="0.75" header="0" footer="0"/>
  <pageSetup orientation="landscape"/>
  <ignoredErrors>
    <ignoredError sqref="G35" formula="1"/>
    <ignoredError sqref="G3:G5 F3:F5 H3:H5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0F681-A93E-4D1F-BB98-5D882D6A0250}">
  <dimension ref="A1:H44"/>
  <sheetViews>
    <sheetView workbookViewId="0">
      <selection activeCell="C3" sqref="C3"/>
    </sheetView>
  </sheetViews>
  <sheetFormatPr baseColWidth="10" defaultRowHeight="12.75" x14ac:dyDescent="0.2"/>
  <sheetData>
    <row r="1" spans="1:8" x14ac:dyDescent="0.2">
      <c r="A1" s="10" t="s">
        <v>0</v>
      </c>
      <c r="B1" s="2" t="s">
        <v>1</v>
      </c>
      <c r="C1" s="2" t="s">
        <v>2</v>
      </c>
      <c r="D1" s="2" t="s">
        <v>3</v>
      </c>
      <c r="E1" s="2" t="s">
        <v>44</v>
      </c>
      <c r="F1" s="2" t="s">
        <v>4</v>
      </c>
      <c r="G1" s="2" t="s">
        <v>5</v>
      </c>
      <c r="H1" s="2" t="s">
        <v>6</v>
      </c>
    </row>
    <row r="2" spans="1:8" x14ac:dyDescent="0.2">
      <c r="A2" s="10" t="s">
        <v>7</v>
      </c>
      <c r="B2" s="3"/>
      <c r="C2" s="5">
        <f>B2-(E2+D2)-E2</f>
        <v>0</v>
      </c>
      <c r="D2" s="6"/>
      <c r="E2" s="7"/>
      <c r="F2" s="4">
        <f>C2*25</f>
        <v>0</v>
      </c>
      <c r="G2" s="4">
        <f>C2*5</f>
        <v>0</v>
      </c>
      <c r="H2" s="4">
        <f>C2*20</f>
        <v>0</v>
      </c>
    </row>
    <row r="3" spans="1:8" x14ac:dyDescent="0.2">
      <c r="A3" s="10" t="s">
        <v>8</v>
      </c>
      <c r="B3" s="3"/>
      <c r="C3" s="5">
        <f t="shared" ref="C3:C38" si="0">B3-(E3+D3)-E3</f>
        <v>0</v>
      </c>
      <c r="D3" s="6"/>
      <c r="E3" s="7"/>
      <c r="F3" s="4">
        <f>C3*25</f>
        <v>0</v>
      </c>
      <c r="G3" s="4">
        <f>C3*5</f>
        <v>0</v>
      </c>
      <c r="H3" s="4">
        <f>C3*20</f>
        <v>0</v>
      </c>
    </row>
    <row r="4" spans="1:8" x14ac:dyDescent="0.2">
      <c r="A4" s="10" t="s">
        <v>9</v>
      </c>
      <c r="B4" s="3"/>
      <c r="C4" s="5">
        <f t="shared" si="0"/>
        <v>0</v>
      </c>
      <c r="D4" s="6"/>
      <c r="E4" s="7"/>
      <c r="F4" s="4">
        <f>C4*25</f>
        <v>0</v>
      </c>
      <c r="G4" s="4">
        <f>C4*5</f>
        <v>0</v>
      </c>
      <c r="H4" s="4">
        <f>C4*20</f>
        <v>0</v>
      </c>
    </row>
    <row r="5" spans="1:8" x14ac:dyDescent="0.2">
      <c r="A5" s="10" t="s">
        <v>10</v>
      </c>
      <c r="B5" s="3"/>
      <c r="C5" s="5">
        <f t="shared" si="0"/>
        <v>0</v>
      </c>
      <c r="D5" s="6"/>
      <c r="E5" s="7"/>
      <c r="F5" s="4">
        <f>C5*25</f>
        <v>0</v>
      </c>
      <c r="G5" s="4">
        <f>C5*5</f>
        <v>0</v>
      </c>
      <c r="H5" s="4">
        <f>C5*20</f>
        <v>0</v>
      </c>
    </row>
    <row r="6" spans="1:8" x14ac:dyDescent="0.2">
      <c r="A6" s="10" t="s">
        <v>11</v>
      </c>
      <c r="B6" s="3"/>
      <c r="C6" s="5">
        <f t="shared" si="0"/>
        <v>0</v>
      </c>
      <c r="D6" s="6"/>
      <c r="E6" s="7"/>
      <c r="F6" s="4"/>
      <c r="G6" s="4"/>
      <c r="H6" s="4"/>
    </row>
    <row r="7" spans="1:8" x14ac:dyDescent="0.2">
      <c r="A7" s="10" t="s">
        <v>12</v>
      </c>
      <c r="B7" s="3"/>
      <c r="C7" s="5">
        <f t="shared" si="0"/>
        <v>0</v>
      </c>
      <c r="D7" s="6"/>
      <c r="E7" s="7"/>
      <c r="F7" s="4">
        <f t="shared" ref="F7:F15" si="1">C7*25</f>
        <v>0</v>
      </c>
      <c r="G7" s="4">
        <f t="shared" ref="G7:G15" si="2">C7*5</f>
        <v>0</v>
      </c>
      <c r="H7" s="4">
        <f t="shared" ref="H7:H15" si="3">C7*20</f>
        <v>0</v>
      </c>
    </row>
    <row r="8" spans="1:8" x14ac:dyDescent="0.2">
      <c r="A8" s="10" t="s">
        <v>13</v>
      </c>
      <c r="B8" s="3"/>
      <c r="C8" s="5">
        <f t="shared" si="0"/>
        <v>0</v>
      </c>
      <c r="D8" s="6"/>
      <c r="E8" s="7"/>
      <c r="F8" s="4">
        <f t="shared" si="1"/>
        <v>0</v>
      </c>
      <c r="G8" s="4">
        <f t="shared" si="2"/>
        <v>0</v>
      </c>
      <c r="H8" s="4">
        <f t="shared" si="3"/>
        <v>0</v>
      </c>
    </row>
    <row r="9" spans="1:8" x14ac:dyDescent="0.2">
      <c r="A9" s="10" t="s">
        <v>14</v>
      </c>
      <c r="B9" s="3"/>
      <c r="C9" s="5">
        <f t="shared" si="0"/>
        <v>0</v>
      </c>
      <c r="D9" s="6"/>
      <c r="E9" s="7"/>
      <c r="F9" s="4">
        <f t="shared" si="1"/>
        <v>0</v>
      </c>
      <c r="G9" s="4">
        <f t="shared" si="2"/>
        <v>0</v>
      </c>
      <c r="H9" s="4">
        <f t="shared" si="3"/>
        <v>0</v>
      </c>
    </row>
    <row r="10" spans="1:8" x14ac:dyDescent="0.2">
      <c r="A10" s="10" t="s">
        <v>15</v>
      </c>
      <c r="B10" s="3"/>
      <c r="C10" s="5">
        <f t="shared" si="0"/>
        <v>0</v>
      </c>
      <c r="D10" s="6"/>
      <c r="E10" s="7"/>
      <c r="F10" s="4">
        <f t="shared" si="1"/>
        <v>0</v>
      </c>
      <c r="G10" s="4">
        <f t="shared" si="2"/>
        <v>0</v>
      </c>
      <c r="H10" s="4">
        <f t="shared" si="3"/>
        <v>0</v>
      </c>
    </row>
    <row r="11" spans="1:8" x14ac:dyDescent="0.2">
      <c r="A11" s="10" t="s">
        <v>16</v>
      </c>
      <c r="B11" s="3"/>
      <c r="C11" s="5">
        <f t="shared" si="0"/>
        <v>0</v>
      </c>
      <c r="D11" s="6"/>
      <c r="E11" s="7"/>
      <c r="F11" s="4">
        <f t="shared" si="1"/>
        <v>0</v>
      </c>
      <c r="G11" s="4">
        <f t="shared" si="2"/>
        <v>0</v>
      </c>
      <c r="H11" s="4">
        <f t="shared" si="3"/>
        <v>0</v>
      </c>
    </row>
    <row r="12" spans="1:8" x14ac:dyDescent="0.2">
      <c r="A12" s="10" t="s">
        <v>17</v>
      </c>
      <c r="B12" s="3"/>
      <c r="C12" s="5">
        <f t="shared" si="0"/>
        <v>0</v>
      </c>
      <c r="D12" s="6"/>
      <c r="E12" s="7"/>
      <c r="F12" s="4">
        <f t="shared" si="1"/>
        <v>0</v>
      </c>
      <c r="G12" s="4">
        <f t="shared" si="2"/>
        <v>0</v>
      </c>
      <c r="H12" s="4">
        <f t="shared" si="3"/>
        <v>0</v>
      </c>
    </row>
    <row r="13" spans="1:8" x14ac:dyDescent="0.2">
      <c r="A13" s="10" t="s">
        <v>18</v>
      </c>
      <c r="B13" s="3"/>
      <c r="C13" s="5">
        <f t="shared" si="0"/>
        <v>0</v>
      </c>
      <c r="D13" s="6"/>
      <c r="E13" s="7"/>
      <c r="F13" s="4">
        <f t="shared" si="1"/>
        <v>0</v>
      </c>
      <c r="G13" s="4">
        <f t="shared" si="2"/>
        <v>0</v>
      </c>
      <c r="H13" s="4">
        <f t="shared" si="3"/>
        <v>0</v>
      </c>
    </row>
    <row r="14" spans="1:8" x14ac:dyDescent="0.2">
      <c r="A14" s="10" t="s">
        <v>19</v>
      </c>
      <c r="B14" s="3"/>
      <c r="C14" s="5">
        <f t="shared" si="0"/>
        <v>0</v>
      </c>
      <c r="D14" s="6"/>
      <c r="E14" s="7"/>
      <c r="F14" s="4">
        <f t="shared" si="1"/>
        <v>0</v>
      </c>
      <c r="G14" s="4">
        <f t="shared" si="2"/>
        <v>0</v>
      </c>
      <c r="H14" s="4">
        <f t="shared" si="3"/>
        <v>0</v>
      </c>
    </row>
    <row r="15" spans="1:8" x14ac:dyDescent="0.2">
      <c r="A15" s="10" t="s">
        <v>20</v>
      </c>
      <c r="B15" s="3"/>
      <c r="C15" s="5">
        <f t="shared" si="0"/>
        <v>0</v>
      </c>
      <c r="D15" s="6"/>
      <c r="E15" s="7"/>
      <c r="F15" s="4">
        <f t="shared" si="1"/>
        <v>0</v>
      </c>
      <c r="G15" s="4">
        <f t="shared" si="2"/>
        <v>0</v>
      </c>
      <c r="H15" s="4">
        <f t="shared" si="3"/>
        <v>0</v>
      </c>
    </row>
    <row r="16" spans="1:8" x14ac:dyDescent="0.2">
      <c r="A16" s="10" t="s">
        <v>21</v>
      </c>
      <c r="B16" s="3"/>
      <c r="C16" s="5">
        <f t="shared" si="0"/>
        <v>0</v>
      </c>
      <c r="D16" s="6"/>
      <c r="E16" s="7"/>
      <c r="F16" s="4">
        <f t="shared" ref="F16:F22" si="4">C16*19</f>
        <v>0</v>
      </c>
      <c r="G16" s="4">
        <f t="shared" ref="G16:G22" si="5">C16*4</f>
        <v>0</v>
      </c>
      <c r="H16" s="4">
        <f t="shared" ref="H16:H22" si="6">C16*15</f>
        <v>0</v>
      </c>
    </row>
    <row r="17" spans="1:8" x14ac:dyDescent="0.2">
      <c r="A17" s="10" t="s">
        <v>22</v>
      </c>
      <c r="B17" s="3"/>
      <c r="C17" s="5">
        <f t="shared" si="0"/>
        <v>0</v>
      </c>
      <c r="D17" s="6"/>
      <c r="E17" s="7"/>
      <c r="F17" s="4">
        <f t="shared" si="4"/>
        <v>0</v>
      </c>
      <c r="G17" s="4">
        <f t="shared" si="5"/>
        <v>0</v>
      </c>
      <c r="H17" s="4">
        <f t="shared" si="6"/>
        <v>0</v>
      </c>
    </row>
    <row r="18" spans="1:8" x14ac:dyDescent="0.2">
      <c r="A18" s="10" t="s">
        <v>23</v>
      </c>
      <c r="B18" s="3"/>
      <c r="C18" s="5">
        <f t="shared" si="0"/>
        <v>0</v>
      </c>
      <c r="D18" s="6"/>
      <c r="E18" s="7"/>
      <c r="F18" s="4">
        <f t="shared" si="4"/>
        <v>0</v>
      </c>
      <c r="G18" s="4">
        <f t="shared" si="5"/>
        <v>0</v>
      </c>
      <c r="H18" s="4">
        <f t="shared" si="6"/>
        <v>0</v>
      </c>
    </row>
    <row r="19" spans="1:8" x14ac:dyDescent="0.2">
      <c r="A19" s="10" t="s">
        <v>24</v>
      </c>
      <c r="B19" s="3"/>
      <c r="C19" s="5">
        <f t="shared" si="0"/>
        <v>0</v>
      </c>
      <c r="D19" s="6"/>
      <c r="E19" s="7"/>
      <c r="F19" s="4">
        <f t="shared" si="4"/>
        <v>0</v>
      </c>
      <c r="G19" s="4">
        <f t="shared" si="5"/>
        <v>0</v>
      </c>
      <c r="H19" s="4">
        <f t="shared" si="6"/>
        <v>0</v>
      </c>
    </row>
    <row r="20" spans="1:8" x14ac:dyDescent="0.2">
      <c r="A20" s="10" t="s">
        <v>25</v>
      </c>
      <c r="B20" s="3"/>
      <c r="C20" s="5">
        <f t="shared" si="0"/>
        <v>0</v>
      </c>
      <c r="D20" s="6"/>
      <c r="E20" s="7"/>
      <c r="F20" s="4">
        <f t="shared" si="4"/>
        <v>0</v>
      </c>
      <c r="G20" s="4">
        <f t="shared" si="5"/>
        <v>0</v>
      </c>
      <c r="H20" s="4">
        <f t="shared" si="6"/>
        <v>0</v>
      </c>
    </row>
    <row r="21" spans="1:8" x14ac:dyDescent="0.2">
      <c r="A21" s="10" t="s">
        <v>26</v>
      </c>
      <c r="B21" s="3"/>
      <c r="C21" s="5">
        <f t="shared" si="0"/>
        <v>0</v>
      </c>
      <c r="D21" s="6"/>
      <c r="E21" s="7"/>
      <c r="F21" s="4">
        <f t="shared" si="4"/>
        <v>0</v>
      </c>
      <c r="G21" s="4">
        <f t="shared" si="5"/>
        <v>0</v>
      </c>
      <c r="H21" s="4">
        <f t="shared" si="6"/>
        <v>0</v>
      </c>
    </row>
    <row r="22" spans="1:8" x14ac:dyDescent="0.2">
      <c r="A22" s="10" t="s">
        <v>27</v>
      </c>
      <c r="B22" s="3"/>
      <c r="C22" s="5">
        <f t="shared" si="0"/>
        <v>0</v>
      </c>
      <c r="D22" s="6"/>
      <c r="E22" s="7"/>
      <c r="F22" s="4">
        <f t="shared" si="4"/>
        <v>0</v>
      </c>
      <c r="G22" s="4">
        <f t="shared" si="5"/>
        <v>0</v>
      </c>
      <c r="H22" s="4">
        <f t="shared" si="6"/>
        <v>0</v>
      </c>
    </row>
    <row r="23" spans="1:8" x14ac:dyDescent="0.2">
      <c r="A23" s="10" t="s">
        <v>28</v>
      </c>
      <c r="B23" s="3"/>
      <c r="C23" s="5">
        <f t="shared" si="0"/>
        <v>0</v>
      </c>
      <c r="D23" s="6"/>
      <c r="E23" s="7"/>
      <c r="F23" s="4">
        <f>C23*13</f>
        <v>0</v>
      </c>
      <c r="G23" s="4">
        <f>C23*3</f>
        <v>0</v>
      </c>
      <c r="H23" s="4">
        <f>C23*10</f>
        <v>0</v>
      </c>
    </row>
    <row r="24" spans="1:8" x14ac:dyDescent="0.2">
      <c r="A24" s="10" t="s">
        <v>29</v>
      </c>
      <c r="B24" s="3"/>
      <c r="C24" s="5">
        <f t="shared" si="0"/>
        <v>0</v>
      </c>
      <c r="D24" s="6"/>
      <c r="E24" s="7"/>
      <c r="F24" s="4">
        <f>C24*13</f>
        <v>0</v>
      </c>
      <c r="G24" s="4">
        <f>C24*3</f>
        <v>0</v>
      </c>
      <c r="H24" s="4">
        <f>C24*10</f>
        <v>0</v>
      </c>
    </row>
    <row r="25" spans="1:8" x14ac:dyDescent="0.2">
      <c r="A25" s="10" t="s">
        <v>30</v>
      </c>
      <c r="B25" s="3"/>
      <c r="C25" s="5">
        <f t="shared" si="0"/>
        <v>0</v>
      </c>
      <c r="D25" s="6"/>
      <c r="E25" s="7"/>
      <c r="F25" s="4">
        <f>C25*19</f>
        <v>0</v>
      </c>
      <c r="G25" s="4">
        <f>C25*4</f>
        <v>0</v>
      </c>
      <c r="H25" s="4">
        <f>C25*15</f>
        <v>0</v>
      </c>
    </row>
    <row r="26" spans="1:8" x14ac:dyDescent="0.2">
      <c r="A26" s="10" t="s">
        <v>31</v>
      </c>
      <c r="B26" s="3"/>
      <c r="C26" s="5">
        <f t="shared" si="0"/>
        <v>0</v>
      </c>
      <c r="D26" s="6"/>
      <c r="E26" s="7"/>
      <c r="F26" s="4">
        <f>C26*19</f>
        <v>0</v>
      </c>
      <c r="G26" s="4">
        <f>C26*4</f>
        <v>0</v>
      </c>
      <c r="H26" s="4">
        <f>C26*15</f>
        <v>0</v>
      </c>
    </row>
    <row r="27" spans="1:8" x14ac:dyDescent="0.2">
      <c r="A27" s="10" t="s">
        <v>46</v>
      </c>
      <c r="B27" s="3"/>
      <c r="C27" s="5">
        <f t="shared" si="0"/>
        <v>0</v>
      </c>
      <c r="D27" s="6"/>
      <c r="E27" s="7"/>
      <c r="F27" s="4"/>
      <c r="G27" s="4"/>
      <c r="H27" s="4"/>
    </row>
    <row r="28" spans="1:8" x14ac:dyDescent="0.2">
      <c r="A28" s="10" t="s">
        <v>32</v>
      </c>
      <c r="B28" s="3"/>
      <c r="C28" s="5">
        <f t="shared" si="0"/>
        <v>0</v>
      </c>
      <c r="D28" s="6"/>
      <c r="E28" s="7"/>
      <c r="F28" s="4">
        <f>C28*13</f>
        <v>0</v>
      </c>
      <c r="G28" s="4">
        <f>C28*3</f>
        <v>0</v>
      </c>
      <c r="H28" s="4">
        <f>C28*10</f>
        <v>0</v>
      </c>
    </row>
    <row r="29" spans="1:8" x14ac:dyDescent="0.2">
      <c r="A29" s="10" t="s">
        <v>33</v>
      </c>
      <c r="B29" s="3"/>
      <c r="C29" s="5">
        <f t="shared" si="0"/>
        <v>0</v>
      </c>
      <c r="D29" s="6"/>
      <c r="E29" s="7"/>
      <c r="F29" s="4">
        <f>C29*25</f>
        <v>0</v>
      </c>
      <c r="G29" s="4">
        <f>C29*5</f>
        <v>0</v>
      </c>
      <c r="H29" s="4">
        <f>C29*20</f>
        <v>0</v>
      </c>
    </row>
    <row r="30" spans="1:8" x14ac:dyDescent="0.2">
      <c r="A30" s="10" t="s">
        <v>34</v>
      </c>
      <c r="B30" s="3"/>
      <c r="C30" s="5">
        <f t="shared" si="0"/>
        <v>0</v>
      </c>
      <c r="D30" s="6"/>
      <c r="E30" s="7"/>
      <c r="F30" s="4">
        <f>C30*25</f>
        <v>0</v>
      </c>
      <c r="G30" s="4">
        <f>C30*5</f>
        <v>0</v>
      </c>
      <c r="H30" s="4">
        <f>C30*20</f>
        <v>0</v>
      </c>
    </row>
    <row r="31" spans="1:8" x14ac:dyDescent="0.2">
      <c r="A31" s="10" t="s">
        <v>35</v>
      </c>
      <c r="B31" s="3"/>
      <c r="C31" s="5">
        <f t="shared" si="0"/>
        <v>0</v>
      </c>
      <c r="D31" s="6"/>
      <c r="E31" s="7"/>
      <c r="F31" s="4">
        <f>C31*7</f>
        <v>0</v>
      </c>
      <c r="G31" s="4">
        <f>C31*2</f>
        <v>0</v>
      </c>
      <c r="H31" s="4">
        <f>C31*5</f>
        <v>0</v>
      </c>
    </row>
    <row r="32" spans="1:8" x14ac:dyDescent="0.2">
      <c r="A32" s="10" t="s">
        <v>36</v>
      </c>
      <c r="B32" s="3"/>
      <c r="C32" s="5">
        <f t="shared" si="0"/>
        <v>0</v>
      </c>
      <c r="D32" s="6"/>
      <c r="E32" s="7"/>
      <c r="F32" s="4">
        <f>C32*12</f>
        <v>0</v>
      </c>
      <c r="G32" s="4">
        <f>C32*1</f>
        <v>0</v>
      </c>
      <c r="H32" s="4">
        <f>C32*12</f>
        <v>0</v>
      </c>
    </row>
    <row r="33" spans="1:8" x14ac:dyDescent="0.2">
      <c r="A33" s="10" t="s">
        <v>37</v>
      </c>
      <c r="B33" s="3"/>
      <c r="C33" s="5">
        <f t="shared" si="0"/>
        <v>0</v>
      </c>
      <c r="D33" s="6"/>
      <c r="E33" s="7"/>
      <c r="F33" s="4">
        <f>C33*13</f>
        <v>0</v>
      </c>
      <c r="G33" s="4">
        <f>C33*1</f>
        <v>0</v>
      </c>
      <c r="H33" s="4">
        <f>C33*12</f>
        <v>0</v>
      </c>
    </row>
    <row r="34" spans="1:8" x14ac:dyDescent="0.2">
      <c r="A34" s="10" t="s">
        <v>38</v>
      </c>
      <c r="B34" s="3"/>
      <c r="C34" s="5">
        <f t="shared" si="0"/>
        <v>0</v>
      </c>
      <c r="D34" s="6"/>
      <c r="E34" s="7"/>
      <c r="F34" s="4">
        <f>C34*13</f>
        <v>0</v>
      </c>
      <c r="G34" s="4">
        <f>C34*1</f>
        <v>0</v>
      </c>
      <c r="H34" s="4">
        <f>C34*12</f>
        <v>0</v>
      </c>
    </row>
    <row r="35" spans="1:8" x14ac:dyDescent="0.2">
      <c r="A35" s="10" t="s">
        <v>39</v>
      </c>
      <c r="B35" s="3"/>
      <c r="C35" s="5">
        <f t="shared" si="0"/>
        <v>0</v>
      </c>
      <c r="D35" s="6"/>
      <c r="E35" s="7"/>
      <c r="F35" s="4">
        <f>C35*8</f>
        <v>0</v>
      </c>
      <c r="G35" s="4">
        <f>C35*2</f>
        <v>0</v>
      </c>
      <c r="H35" s="4">
        <f>C35*6</f>
        <v>0</v>
      </c>
    </row>
    <row r="36" spans="1:8" x14ac:dyDescent="0.2">
      <c r="A36" s="10" t="s">
        <v>45</v>
      </c>
      <c r="B36" s="3"/>
      <c r="C36" s="5">
        <f t="shared" si="0"/>
        <v>0</v>
      </c>
      <c r="D36" s="6"/>
      <c r="E36" s="7"/>
      <c r="F36" s="4">
        <f>C36*5</f>
        <v>0</v>
      </c>
      <c r="G36" s="4">
        <f>C36*1</f>
        <v>0</v>
      </c>
      <c r="H36" s="4">
        <f>C36*4</f>
        <v>0</v>
      </c>
    </row>
    <row r="37" spans="1:8" x14ac:dyDescent="0.2">
      <c r="A37" s="10" t="s">
        <v>47</v>
      </c>
      <c r="B37" s="3"/>
      <c r="C37" s="5">
        <f t="shared" si="0"/>
        <v>0</v>
      </c>
      <c r="D37" s="6"/>
      <c r="E37" s="7"/>
      <c r="F37" s="4">
        <f>D37*1.5</f>
        <v>0</v>
      </c>
      <c r="G37" s="4"/>
      <c r="H37" s="4">
        <f>C37*4</f>
        <v>0</v>
      </c>
    </row>
    <row r="38" spans="1:8" x14ac:dyDescent="0.2">
      <c r="A38" s="10" t="s">
        <v>40</v>
      </c>
      <c r="B38" s="3"/>
      <c r="C38" s="5">
        <f t="shared" si="0"/>
        <v>0</v>
      </c>
      <c r="D38" s="6"/>
      <c r="E38" s="7"/>
      <c r="F38" s="4">
        <f>C38*25</f>
        <v>0</v>
      </c>
      <c r="G38" s="4">
        <f>C38*5</f>
        <v>0</v>
      </c>
      <c r="H38" s="4">
        <f>C38*20</f>
        <v>0</v>
      </c>
    </row>
    <row r="39" spans="1:8" x14ac:dyDescent="0.2">
      <c r="A39" s="11"/>
      <c r="B39" s="4"/>
      <c r="C39" s="4">
        <f>SUM(C2:C38)</f>
        <v>0</v>
      </c>
      <c r="D39" s="4"/>
      <c r="E39" s="4"/>
      <c r="F39" s="4"/>
      <c r="G39" s="4">
        <f>SUM(G2:G38)</f>
        <v>0</v>
      </c>
      <c r="H39" s="4"/>
    </row>
    <row r="40" spans="1:8" x14ac:dyDescent="0.2">
      <c r="A40" s="11"/>
      <c r="B40" s="4"/>
      <c r="C40" s="4"/>
      <c r="D40" s="4"/>
      <c r="E40" s="4"/>
      <c r="F40" s="4"/>
      <c r="G40" s="5" t="s">
        <v>41</v>
      </c>
      <c r="H40" s="5">
        <f>SUM(H2:H38)-F37</f>
        <v>0</v>
      </c>
    </row>
    <row r="41" spans="1:8" x14ac:dyDescent="0.2">
      <c r="A41" s="11"/>
      <c r="B41" s="4"/>
      <c r="C41" s="4"/>
      <c r="D41" s="4"/>
      <c r="E41" s="4"/>
      <c r="F41" s="4"/>
      <c r="G41" s="4"/>
      <c r="H41" s="4"/>
    </row>
    <row r="42" spans="1:8" x14ac:dyDescent="0.2">
      <c r="A42" s="11"/>
      <c r="B42" s="4"/>
      <c r="C42" s="4"/>
      <c r="D42" s="4"/>
      <c r="E42" s="4"/>
      <c r="F42" s="4"/>
      <c r="G42" s="8" t="s">
        <v>42</v>
      </c>
      <c r="H42" s="8"/>
    </row>
    <row r="43" spans="1:8" x14ac:dyDescent="0.2">
      <c r="A43" s="11"/>
      <c r="B43" s="4"/>
      <c r="C43" s="4"/>
      <c r="D43" s="4"/>
      <c r="E43" s="4"/>
      <c r="F43" s="4"/>
      <c r="G43" s="4"/>
      <c r="H43" s="4"/>
    </row>
    <row r="44" spans="1:8" x14ac:dyDescent="0.2">
      <c r="A44" s="11"/>
      <c r="B44" s="4"/>
      <c r="C44" s="4"/>
      <c r="D44" s="4"/>
      <c r="E44" s="4"/>
      <c r="F44" s="4"/>
      <c r="G44" s="9" t="s">
        <v>43</v>
      </c>
      <c r="H44" s="9">
        <f>SUM(H40-H42)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24</vt:lpstr>
      <vt:lpstr>Fevrier 24</vt:lpstr>
      <vt:lpstr>Mars 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Salih</dc:creator>
  <cp:lastModifiedBy>salih .</cp:lastModifiedBy>
  <dcterms:created xsi:type="dcterms:W3CDTF">2024-01-31T21:14:17Z</dcterms:created>
  <dcterms:modified xsi:type="dcterms:W3CDTF">2024-01-31T21:14:28Z</dcterms:modified>
</cp:coreProperties>
</file>