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Soins infirmiers\Unités\Thalassa\dossier thalassa\Organisation Thalassa\Caisse d'équipe\"/>
    </mc:Choice>
  </mc:AlternateContent>
  <bookViews>
    <workbookView xWindow="0" yWindow="0" windowWidth="21060" windowHeight="7440" activeTab="1"/>
  </bookViews>
  <sheets>
    <sheet name="Décompte caisse" sheetId="1" r:id="rId1"/>
    <sheet name="1" sheetId="5" r:id="rId2"/>
    <sheet name="2" sheetId="6" r:id="rId3"/>
    <sheet name="3" sheetId="7" r:id="rId4"/>
    <sheet name="4" sheetId="8" r:id="rId5"/>
    <sheet name="5" sheetId="9" r:id="rId6"/>
    <sheet name="6" sheetId="10" r:id="rId7"/>
    <sheet name="7" sheetId="11" r:id="rId8"/>
    <sheet name="8" sheetId="12" r:id="rId9"/>
    <sheet name="9" sheetId="13" r:id="rId10"/>
    <sheet name="10" sheetId="14" r:id="rId11"/>
    <sheet name="11" sheetId="15" r:id="rId12"/>
    <sheet name="12" sheetId="16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D4" i="6" l="1"/>
  <c r="E4" i="6" s="1"/>
  <c r="D4" i="7" s="1"/>
  <c r="E5" i="5"/>
  <c r="D5" i="6" s="1"/>
  <c r="E6" i="5"/>
  <c r="D6" i="6" s="1"/>
  <c r="E7" i="5"/>
  <c r="E8" i="5"/>
  <c r="E9" i="5"/>
  <c r="D9" i="6" s="1"/>
  <c r="E10" i="5"/>
  <c r="D10" i="6" s="1"/>
  <c r="E11" i="5"/>
  <c r="D11" i="6" s="1"/>
  <c r="E12" i="5"/>
  <c r="E13" i="5"/>
  <c r="E14" i="5"/>
  <c r="D14" i="6" s="1"/>
  <c r="E15" i="5"/>
  <c r="D15" i="6" s="1"/>
  <c r="E16" i="5"/>
  <c r="D16" i="6" s="1"/>
  <c r="E17" i="5"/>
  <c r="D17" i="6" s="1"/>
  <c r="E18" i="5"/>
  <c r="D18" i="6" s="1"/>
  <c r="E19" i="5"/>
  <c r="E20" i="5"/>
  <c r="E21" i="5"/>
  <c r="D21" i="6" s="1"/>
  <c r="E22" i="5"/>
  <c r="D22" i="6" s="1"/>
  <c r="E23" i="5"/>
  <c r="D23" i="6" s="1"/>
  <c r="D7" i="6"/>
  <c r="D8" i="6"/>
  <c r="D12" i="6"/>
  <c r="D13" i="6"/>
  <c r="D19" i="6"/>
  <c r="D20" i="6"/>
  <c r="D5" i="16" l="1"/>
  <c r="D26" i="16" s="1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4" i="16"/>
  <c r="D5" i="15"/>
  <c r="D6" i="15"/>
  <c r="D7" i="15"/>
  <c r="D8" i="15"/>
  <c r="D9" i="15"/>
  <c r="D10" i="15"/>
  <c r="D26" i="15" s="1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4" i="15"/>
  <c r="D5" i="14"/>
  <c r="D26" i="14" s="1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4" i="14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4" i="13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4" i="12"/>
  <c r="D5" i="11"/>
  <c r="D26" i="11" s="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4" i="11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4" i="10"/>
  <c r="D5" i="9"/>
  <c r="D26" i="9" s="1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4" i="9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E26" i="16"/>
  <c r="C26" i="16"/>
  <c r="E26" i="15"/>
  <c r="C26" i="15"/>
  <c r="E26" i="14"/>
  <c r="C26" i="14"/>
  <c r="E26" i="13"/>
  <c r="C26" i="13"/>
  <c r="E26" i="12"/>
  <c r="C26" i="12"/>
  <c r="E26" i="11"/>
  <c r="C26" i="11"/>
  <c r="E26" i="10"/>
  <c r="C26" i="10"/>
  <c r="E26" i="9"/>
  <c r="C26" i="9"/>
  <c r="E26" i="8"/>
  <c r="C26" i="8"/>
  <c r="E26" i="7"/>
  <c r="C26" i="7"/>
  <c r="E26" i="6"/>
  <c r="D26" i="6"/>
  <c r="C26" i="6"/>
  <c r="E26" i="5"/>
  <c r="D26" i="7" l="1"/>
  <c r="D26" i="13"/>
  <c r="D26" i="12"/>
  <c r="D26" i="10"/>
  <c r="D26" i="8"/>
  <c r="H3" i="1"/>
  <c r="D26" i="5" l="1"/>
  <c r="C26" i="5"/>
  <c r="D56" i="1"/>
  <c r="D54" i="1"/>
  <c r="H15" i="1"/>
  <c r="H14" i="1"/>
  <c r="H13" i="1"/>
  <c r="H12" i="1"/>
  <c r="H11" i="1"/>
  <c r="H10" i="1"/>
  <c r="H9" i="1"/>
  <c r="H7" i="1"/>
  <c r="H6" i="1"/>
  <c r="H5" i="1"/>
  <c r="H4" i="1"/>
  <c r="H16" i="1" l="1"/>
</calcChain>
</file>

<file path=xl/sharedStrings.xml><?xml version="1.0" encoding="utf-8"?>
<sst xmlns="http://schemas.openxmlformats.org/spreadsheetml/2006/main" count="357" uniqueCount="37">
  <si>
    <t>Date</t>
  </si>
  <si>
    <t>N° pers</t>
  </si>
  <si>
    <t>Entrée / sorties</t>
  </si>
  <si>
    <t>Check-up</t>
  </si>
  <si>
    <t>À ne pas oublier</t>
  </si>
  <si>
    <t>Solde en caisse restant précédent</t>
  </si>
  <si>
    <t>Total entrées/sorties</t>
  </si>
  <si>
    <t>Solde (total dans la caisse)</t>
  </si>
  <si>
    <t>Décompte personnel</t>
  </si>
  <si>
    <t>Personnel</t>
  </si>
  <si>
    <t>Tarif mensuel</t>
  </si>
  <si>
    <t>Pourcentage</t>
  </si>
  <si>
    <t>Tarifs</t>
  </si>
  <si>
    <t>Barbara 80%</t>
  </si>
  <si>
    <t>Pierre 100%</t>
  </si>
  <si>
    <t>Mélanie 100%</t>
  </si>
  <si>
    <t>Nathalie 70%*</t>
  </si>
  <si>
    <t>Christina 90%</t>
  </si>
  <si>
    <t>Kévin 100%</t>
  </si>
  <si>
    <t>Alexia 90%</t>
  </si>
  <si>
    <t>Alexi 100%</t>
  </si>
  <si>
    <t>Cristiana 100%</t>
  </si>
  <si>
    <t>Marie 80%</t>
  </si>
  <si>
    <t>Kiko 100%</t>
  </si>
  <si>
    <t>Catarina 100%</t>
  </si>
  <si>
    <t>Jana 50%</t>
  </si>
  <si>
    <t>Prisca 60%</t>
  </si>
  <si>
    <t>TOTAL =</t>
  </si>
  <si>
    <t>Aline 100%</t>
  </si>
  <si>
    <t>Amélie 100%</t>
  </si>
  <si>
    <t>Audace 80%</t>
  </si>
  <si>
    <t>Patricia 80%</t>
  </si>
  <si>
    <t>Flavienne 80%</t>
  </si>
  <si>
    <t>Solde actuel</t>
  </si>
  <si>
    <t xml:space="preserve">Solde au 1er du mois </t>
  </si>
  <si>
    <t>Isaline 100%</t>
  </si>
  <si>
    <t>Barbara,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</si>
</sst>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CHF&quot;;\-#,##0.00\ &quot;CHF&quot;"/>
    <numFmt numFmtId="44" formatCode="_-* #,##0.00\ &quot;CHF&quot;_-;\-* #,##0.00\ &quot;CHF&quot;_-;_-* &quot;-&quot;??\ &quot;CHF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7" tint="-0.249977111117893"/>
      <name val="Arial"/>
      <family val="2"/>
    </font>
    <font>
      <b/>
      <sz val="10"/>
      <color theme="8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sz val="10"/>
      <color rgb="FFFFC000"/>
      <name val="Arial"/>
      <family val="2"/>
    </font>
    <font>
      <sz val="10"/>
      <color theme="2" tint="-0.749992370372631"/>
      <name val="Arial"/>
      <family val="2"/>
    </font>
    <font>
      <sz val="11"/>
      <name val="Calibri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5" fontId="2" fillId="0" borderId="0" xfId="0" applyNumberFormat="1" applyFont="1" applyBorder="1" applyAlignment="1">
      <alignment horizontal="center"/>
    </xf>
    <xf numFmtId="1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5" xfId="0" applyBorder="1"/>
    <xf numFmtId="0" fontId="4" fillId="2" borderId="5" xfId="0" applyFont="1" applyFill="1" applyBorder="1"/>
    <xf numFmtId="44" fontId="0" fillId="0" borderId="5" xfId="1" applyFont="1" applyBorder="1"/>
    <xf numFmtId="0" fontId="5" fillId="0" borderId="6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5" xfId="0" applyFont="1" applyBorder="1"/>
    <xf numFmtId="0" fontId="0" fillId="0" borderId="8" xfId="0" applyBorder="1"/>
    <xf numFmtId="0" fontId="6" fillId="0" borderId="6" xfId="0" applyFont="1" applyBorder="1"/>
    <xf numFmtId="0" fontId="3" fillId="0" borderId="7" xfId="0" applyFont="1" applyBorder="1"/>
    <xf numFmtId="0" fontId="4" fillId="0" borderId="8" xfId="0" applyFont="1" applyBorder="1"/>
    <xf numFmtId="0" fontId="7" fillId="0" borderId="6" xfId="0" applyFont="1" applyBorder="1"/>
    <xf numFmtId="14" fontId="4" fillId="0" borderId="8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8" fillId="0" borderId="6" xfId="0" applyFont="1" applyBorder="1"/>
    <xf numFmtId="0" fontId="9" fillId="0" borderId="6" xfId="0" applyFont="1" applyBorder="1"/>
    <xf numFmtId="0" fontId="4" fillId="3" borderId="9" xfId="0" applyFont="1" applyFill="1" applyBorder="1" applyAlignment="1">
      <alignment horizontal="left"/>
    </xf>
    <xf numFmtId="0" fontId="4" fillId="0" borderId="9" xfId="0" applyFont="1" applyBorder="1" applyAlignment="1">
      <alignment horizontal="left"/>
    </xf>
    <xf numFmtId="0" fontId="10" fillId="0" borderId="6" xfId="0" applyFont="1" applyBorder="1"/>
    <xf numFmtId="0" fontId="4" fillId="0" borderId="8" xfId="0" applyFont="1" applyBorder="1" applyAlignment="1">
      <alignment horizontal="left" wrapText="1"/>
    </xf>
    <xf numFmtId="0" fontId="4" fillId="0" borderId="10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0" fillId="0" borderId="6" xfId="0" applyBorder="1"/>
    <xf numFmtId="0" fontId="3" fillId="0" borderId="11" xfId="0" applyFont="1" applyBorder="1"/>
    <xf numFmtId="0" fontId="0" fillId="0" borderId="12" xfId="0" applyBorder="1"/>
    <xf numFmtId="0" fontId="0" fillId="0" borderId="13" xfId="0" applyBorder="1"/>
    <xf numFmtId="44" fontId="12" fillId="0" borderId="8" xfId="1" applyFont="1" applyBorder="1"/>
    <xf numFmtId="0" fontId="0" fillId="0" borderId="0" xfId="0" applyAlignment="1">
      <alignment vertical="center" wrapText="1"/>
    </xf>
    <xf numFmtId="14" fontId="4" fillId="0" borderId="14" xfId="0" applyNumberFormat="1" applyFont="1" applyBorder="1" applyAlignment="1">
      <alignment horizontal="center"/>
    </xf>
    <xf numFmtId="14" fontId="0" fillId="0" borderId="0" xfId="0" applyNumberFormat="1"/>
    <xf numFmtId="0" fontId="13" fillId="4" borderId="15" xfId="0" applyFont="1" applyFill="1" applyBorder="1"/>
    <xf numFmtId="44" fontId="0" fillId="0" borderId="8" xfId="0" applyNumberFormat="1" applyBorder="1"/>
    <xf numFmtId="0" fontId="0" fillId="4" borderId="15" xfId="0" applyFill="1" applyBorder="1"/>
    <xf numFmtId="0" fontId="3" fillId="4" borderId="15" xfId="0" applyFont="1" applyFill="1" applyBorder="1"/>
    <xf numFmtId="44" fontId="14" fillId="0" borderId="16" xfId="1" applyFont="1" applyBorder="1"/>
    <xf numFmtId="0" fontId="2" fillId="0" borderId="0" xfId="0" applyFont="1"/>
    <xf numFmtId="0" fontId="3" fillId="0" borderId="5" xfId="0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9" fontId="0" fillId="0" borderId="17" xfId="2" applyFont="1" applyBorder="1" applyAlignment="1">
      <alignment horizontal="center"/>
    </xf>
    <xf numFmtId="44" fontId="0" fillId="0" borderId="18" xfId="1" applyFont="1" applyBorder="1"/>
    <xf numFmtId="0" fontId="3" fillId="0" borderId="8" xfId="0" applyFont="1" applyBorder="1" applyAlignment="1">
      <alignment horizontal="center"/>
    </xf>
    <xf numFmtId="9" fontId="0" fillId="0" borderId="19" xfId="2" applyFont="1" applyBorder="1" applyAlignment="1">
      <alignment horizontal="center"/>
    </xf>
    <xf numFmtId="44" fontId="0" fillId="0" borderId="20" xfId="1" applyFont="1" applyBorder="1"/>
    <xf numFmtId="0" fontId="4" fillId="0" borderId="10" xfId="0" applyFont="1" applyBorder="1"/>
    <xf numFmtId="44" fontId="0" fillId="0" borderId="10" xfId="1" applyFont="1" applyFill="1" applyBorder="1" applyAlignment="1">
      <alignment horizontal="center"/>
    </xf>
    <xf numFmtId="9" fontId="0" fillId="0" borderId="21" xfId="2" applyFont="1" applyBorder="1" applyAlignment="1">
      <alignment horizontal="center"/>
    </xf>
    <xf numFmtId="44" fontId="0" fillId="0" borderId="22" xfId="1" applyFont="1" applyBorder="1"/>
    <xf numFmtId="44" fontId="0" fillId="0" borderId="5" xfId="1" applyFont="1" applyBorder="1" applyAlignment="1">
      <alignment horizontal="center"/>
    </xf>
    <xf numFmtId="44" fontId="15" fillId="0" borderId="1" xfId="0" applyNumberFormat="1" applyFont="1" applyBorder="1"/>
    <xf numFmtId="7" fontId="0" fillId="0" borderId="8" xfId="1" applyNumberFormat="1" applyFont="1" applyBorder="1"/>
    <xf numFmtId="0" fontId="2" fillId="0" borderId="0" xfId="0" applyFont="1" applyAlignment="1">
      <alignment horizontal="center"/>
    </xf>
    <xf numFmtId="0" fontId="3" fillId="0" borderId="23" xfId="0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8" xfId="0" applyNumberFormat="1" applyBorder="1"/>
  </cellXfs>
  <cellStyles count="3">
    <cellStyle name="Monétaire" xfId="1" builtinId="4"/>
    <cellStyle name="Normal" xfId="0" builtinId="0"/>
    <cellStyle name="Pourcentage" xfId="2" builtinId="5"/>
  </cellStyles>
  <dxfs count="5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6"/>
  <sheetViews>
    <sheetView workbookViewId="0">
      <selection activeCell="C8" sqref="C8"/>
    </sheetView>
  </sheetViews>
  <sheetFormatPr baseColWidth="10" defaultRowHeight="14.4" x14ac:dyDescent="0.3"/>
  <cols>
    <col min="1" max="2" width="11.44140625" customWidth="1"/>
    <col min="3" max="3" width="39.109375" customWidth="1"/>
    <col min="4" max="4" width="15.44140625" customWidth="1"/>
    <col min="5" max="7" width="11.44140625" customWidth="1"/>
    <col min="8" max="8" width="15" customWidth="1"/>
    <col min="9" max="9" width="11.44140625" customWidth="1"/>
    <col min="10" max="10" width="76.88671875" customWidth="1"/>
  </cols>
  <sheetData>
    <row r="1" spans="1:10" ht="25.2" thickBot="1" x14ac:dyDescent="0.45">
      <c r="A1" s="1"/>
      <c r="B1" s="1"/>
      <c r="C1" s="1"/>
      <c r="D1" s="1"/>
    </row>
    <row r="2" spans="1:10" ht="15" thickBot="1" x14ac:dyDescent="0.35">
      <c r="A2" s="2" t="s">
        <v>0</v>
      </c>
      <c r="B2" s="2" t="s">
        <v>1</v>
      </c>
      <c r="C2" s="3"/>
      <c r="D2" s="3" t="s">
        <v>2</v>
      </c>
      <c r="F2" s="58" t="s">
        <v>3</v>
      </c>
      <c r="G2" s="59"/>
      <c r="H2" s="60"/>
      <c r="J2" s="4" t="s">
        <v>4</v>
      </c>
    </row>
    <row r="3" spans="1:10" x14ac:dyDescent="0.3">
      <c r="A3" s="5"/>
      <c r="B3" s="5"/>
      <c r="C3" s="6" t="s">
        <v>5</v>
      </c>
      <c r="D3" s="7">
        <v>2831.75</v>
      </c>
      <c r="F3" s="8">
        <v>200</v>
      </c>
      <c r="G3" s="9">
        <v>4</v>
      </c>
      <c r="H3" s="10">
        <f>G3*F3</f>
        <v>800</v>
      </c>
      <c r="J3" s="11"/>
    </row>
    <row r="4" spans="1:10" x14ac:dyDescent="0.3">
      <c r="A4" s="12"/>
      <c r="B4" s="12"/>
      <c r="C4" s="12"/>
      <c r="D4" s="12"/>
      <c r="F4" s="13">
        <v>100</v>
      </c>
      <c r="G4" s="9">
        <v>2</v>
      </c>
      <c r="H4" s="14">
        <f>G4*100</f>
        <v>200</v>
      </c>
      <c r="J4" s="15"/>
    </row>
    <row r="5" spans="1:10" x14ac:dyDescent="0.3">
      <c r="A5" s="62">
        <v>45669</v>
      </c>
      <c r="B5" s="12">
        <v>1</v>
      </c>
      <c r="C5" s="12" t="s">
        <v>36</v>
      </c>
      <c r="D5" s="7">
        <v>20</v>
      </c>
      <c r="F5" s="16">
        <v>50</v>
      </c>
      <c r="G5" s="9">
        <v>18</v>
      </c>
      <c r="H5" s="14">
        <f>G5*50</f>
        <v>900</v>
      </c>
      <c r="J5" s="12"/>
    </row>
    <row r="6" spans="1:10" x14ac:dyDescent="0.3">
      <c r="A6" s="17"/>
      <c r="B6" s="18"/>
      <c r="C6" s="19"/>
      <c r="D6" s="7"/>
      <c r="F6" s="20">
        <v>20</v>
      </c>
      <c r="G6" s="9">
        <v>37</v>
      </c>
      <c r="H6" s="14">
        <f>F6*G6</f>
        <v>740</v>
      </c>
      <c r="J6" s="12"/>
    </row>
    <row r="7" spans="1:10" x14ac:dyDescent="0.3">
      <c r="A7" s="17"/>
      <c r="B7" s="18"/>
      <c r="C7" s="19"/>
      <c r="D7" s="7"/>
      <c r="F7" s="21">
        <v>10</v>
      </c>
      <c r="G7" s="9">
        <v>13</v>
      </c>
      <c r="H7" s="14">
        <f>G7*10</f>
        <v>130</v>
      </c>
      <c r="J7" s="12"/>
    </row>
    <row r="8" spans="1:10" x14ac:dyDescent="0.3">
      <c r="A8" s="17"/>
      <c r="B8" s="18"/>
      <c r="C8" s="22"/>
      <c r="D8" s="7"/>
      <c r="F8" s="21"/>
      <c r="G8" s="9"/>
      <c r="H8" s="14"/>
      <c r="J8" s="12"/>
    </row>
    <row r="9" spans="1:10" x14ac:dyDescent="0.3">
      <c r="A9" s="17"/>
      <c r="B9" s="18"/>
      <c r="C9" s="23"/>
      <c r="D9" s="7"/>
      <c r="F9" s="24">
        <v>5</v>
      </c>
      <c r="G9" s="9">
        <v>5</v>
      </c>
      <c r="H9" s="14">
        <f>G9*5</f>
        <v>25</v>
      </c>
      <c r="J9" s="12"/>
    </row>
    <row r="10" spans="1:10" x14ac:dyDescent="0.3">
      <c r="A10" s="17"/>
      <c r="B10" s="18"/>
      <c r="C10" s="23"/>
      <c r="D10" s="7"/>
      <c r="F10" s="24">
        <v>2</v>
      </c>
      <c r="G10" s="9">
        <v>6</v>
      </c>
      <c r="H10" s="14">
        <f t="shared" ref="H10:H15" si="0">F10*G10</f>
        <v>12</v>
      </c>
    </row>
    <row r="11" spans="1:10" x14ac:dyDescent="0.3">
      <c r="A11" s="17"/>
      <c r="B11" s="18"/>
      <c r="C11" s="25"/>
      <c r="D11" s="7"/>
      <c r="F11" s="24">
        <v>1</v>
      </c>
      <c r="G11" s="9">
        <v>10</v>
      </c>
      <c r="H11" s="14">
        <f t="shared" si="0"/>
        <v>10</v>
      </c>
    </row>
    <row r="12" spans="1:10" x14ac:dyDescent="0.3">
      <c r="A12" s="17"/>
      <c r="B12" s="18"/>
      <c r="C12" s="26"/>
      <c r="D12" s="7"/>
      <c r="F12" s="24">
        <v>0.5</v>
      </c>
      <c r="G12" s="9">
        <v>25</v>
      </c>
      <c r="H12" s="14">
        <f t="shared" si="0"/>
        <v>12.5</v>
      </c>
    </row>
    <row r="13" spans="1:10" x14ac:dyDescent="0.3">
      <c r="A13" s="17"/>
      <c r="B13" s="18"/>
      <c r="C13" s="19"/>
      <c r="D13" s="7"/>
      <c r="F13" s="24">
        <v>0.2</v>
      </c>
      <c r="G13" s="9">
        <v>7</v>
      </c>
      <c r="H13" s="14">
        <f t="shared" si="0"/>
        <v>1.4000000000000001</v>
      </c>
    </row>
    <row r="14" spans="1:10" x14ac:dyDescent="0.3">
      <c r="A14" s="17"/>
      <c r="B14" s="18"/>
      <c r="C14" s="19"/>
      <c r="D14" s="7"/>
      <c r="F14" s="24">
        <v>0.1</v>
      </c>
      <c r="G14" s="9">
        <v>6</v>
      </c>
      <c r="H14" s="14">
        <f t="shared" si="0"/>
        <v>0.60000000000000009</v>
      </c>
    </row>
    <row r="15" spans="1:10" x14ac:dyDescent="0.3">
      <c r="A15" s="17"/>
      <c r="B15" s="18"/>
      <c r="C15" s="27"/>
      <c r="D15" s="7"/>
      <c r="F15" s="28">
        <v>0.05</v>
      </c>
      <c r="G15" s="9">
        <v>5</v>
      </c>
      <c r="H15" s="29">
        <f t="shared" si="0"/>
        <v>0.25</v>
      </c>
    </row>
    <row r="16" spans="1:10" x14ac:dyDescent="0.3">
      <c r="A16" s="17"/>
      <c r="B16" s="18"/>
      <c r="C16" s="27"/>
      <c r="D16" s="7"/>
      <c r="F16" s="30"/>
      <c r="G16" s="31"/>
      <c r="H16" s="32">
        <f>SUM(H3:H15)</f>
        <v>2831.75</v>
      </c>
    </row>
    <row r="17" spans="1:8" x14ac:dyDescent="0.3">
      <c r="A17" s="17"/>
      <c r="B17" s="18"/>
      <c r="C17" s="27"/>
      <c r="D17" s="7"/>
    </row>
    <row r="18" spans="1:8" x14ac:dyDescent="0.3">
      <c r="A18" s="17"/>
      <c r="B18" s="18"/>
      <c r="C18" s="27"/>
      <c r="D18" s="7"/>
    </row>
    <row r="19" spans="1:8" x14ac:dyDescent="0.3">
      <c r="A19" s="17"/>
      <c r="B19" s="18"/>
      <c r="C19" s="27"/>
      <c r="D19" s="7"/>
    </row>
    <row r="20" spans="1:8" x14ac:dyDescent="0.3">
      <c r="A20" s="17"/>
      <c r="B20" s="18"/>
      <c r="C20" s="27"/>
      <c r="D20" s="7"/>
    </row>
    <row r="21" spans="1:8" x14ac:dyDescent="0.3">
      <c r="A21" s="17"/>
      <c r="B21" s="18"/>
      <c r="C21" s="19"/>
      <c r="D21" s="7"/>
    </row>
    <row r="22" spans="1:8" x14ac:dyDescent="0.3">
      <c r="A22" s="17"/>
      <c r="B22" s="18"/>
      <c r="C22" s="19"/>
      <c r="D22" s="7"/>
    </row>
    <row r="23" spans="1:8" x14ac:dyDescent="0.3">
      <c r="A23" s="17"/>
      <c r="B23" s="18"/>
      <c r="C23" s="19"/>
      <c r="D23" s="7"/>
    </row>
    <row r="24" spans="1:8" x14ac:dyDescent="0.3">
      <c r="A24" s="17"/>
      <c r="B24" s="18"/>
      <c r="C24" s="19"/>
      <c r="D24" s="7"/>
    </row>
    <row r="25" spans="1:8" x14ac:dyDescent="0.3">
      <c r="A25" s="17"/>
      <c r="B25" s="18"/>
      <c r="C25" s="19"/>
      <c r="D25" s="7"/>
    </row>
    <row r="26" spans="1:8" x14ac:dyDescent="0.3">
      <c r="A26" s="17"/>
      <c r="B26" s="18"/>
      <c r="C26" s="19"/>
      <c r="D26" s="7"/>
    </row>
    <row r="27" spans="1:8" x14ac:dyDescent="0.3">
      <c r="A27" s="17"/>
      <c r="B27" s="18"/>
      <c r="C27" s="19"/>
      <c r="D27" s="7"/>
    </row>
    <row r="28" spans="1:8" x14ac:dyDescent="0.3">
      <c r="A28" s="17"/>
      <c r="B28" s="18"/>
      <c r="C28" s="19"/>
      <c r="D28" s="7"/>
      <c r="F28" s="33"/>
      <c r="G28" s="33"/>
      <c r="H28" s="33"/>
    </row>
    <row r="29" spans="1:8" x14ac:dyDescent="0.3">
      <c r="A29" s="17"/>
      <c r="B29" s="18"/>
      <c r="C29" s="19"/>
      <c r="D29" s="7"/>
      <c r="F29" s="33"/>
      <c r="G29" s="33"/>
      <c r="H29" s="33"/>
    </row>
    <row r="30" spans="1:8" x14ac:dyDescent="0.3">
      <c r="A30" s="17"/>
      <c r="B30" s="18"/>
      <c r="C30" s="19"/>
      <c r="D30" s="7"/>
      <c r="F30" s="33"/>
      <c r="G30" s="33"/>
      <c r="H30" s="33"/>
    </row>
    <row r="31" spans="1:8" x14ac:dyDescent="0.3">
      <c r="A31" s="17"/>
      <c r="B31" s="18"/>
      <c r="C31" s="19"/>
      <c r="D31" s="7"/>
      <c r="F31" s="33"/>
      <c r="G31" s="33"/>
      <c r="H31" s="33"/>
    </row>
    <row r="32" spans="1:8" x14ac:dyDescent="0.3">
      <c r="A32" s="17"/>
      <c r="B32" s="18"/>
      <c r="C32" s="19"/>
      <c r="D32" s="7"/>
      <c r="F32" s="33"/>
      <c r="G32" s="33"/>
      <c r="H32" s="33"/>
    </row>
    <row r="33" spans="1:8" x14ac:dyDescent="0.3">
      <c r="A33" s="17"/>
      <c r="B33" s="18"/>
      <c r="C33" s="19"/>
      <c r="D33" s="7"/>
      <c r="F33" s="33"/>
      <c r="G33" s="33"/>
      <c r="H33" s="33"/>
    </row>
    <row r="34" spans="1:8" x14ac:dyDescent="0.3">
      <c r="A34" s="17"/>
      <c r="B34" s="18"/>
      <c r="C34" s="19"/>
      <c r="D34" s="7"/>
      <c r="F34" s="33"/>
      <c r="G34" s="33"/>
      <c r="H34" s="33"/>
    </row>
    <row r="35" spans="1:8" x14ac:dyDescent="0.3">
      <c r="A35" s="17"/>
      <c r="B35" s="18"/>
      <c r="C35" s="19"/>
      <c r="D35" s="7"/>
      <c r="F35" s="33"/>
      <c r="G35" s="33"/>
      <c r="H35" s="33"/>
    </row>
    <row r="36" spans="1:8" x14ac:dyDescent="0.3">
      <c r="A36" s="17"/>
      <c r="B36" s="18"/>
      <c r="C36" s="19"/>
      <c r="D36" s="7"/>
      <c r="F36" s="33"/>
      <c r="G36" s="33"/>
      <c r="H36" s="33"/>
    </row>
    <row r="37" spans="1:8" x14ac:dyDescent="0.3">
      <c r="A37" s="17"/>
      <c r="B37" s="18"/>
      <c r="C37" s="19"/>
      <c r="D37" s="7"/>
      <c r="F37" s="33"/>
      <c r="G37" s="33"/>
      <c r="H37" s="33"/>
    </row>
    <row r="38" spans="1:8" x14ac:dyDescent="0.3">
      <c r="A38" s="17"/>
      <c r="B38" s="18"/>
      <c r="C38" s="19"/>
      <c r="D38" s="7"/>
      <c r="F38" s="33"/>
      <c r="G38" s="33"/>
      <c r="H38" s="33"/>
    </row>
    <row r="39" spans="1:8" x14ac:dyDescent="0.3">
      <c r="A39" s="17"/>
      <c r="B39" s="18"/>
      <c r="C39" s="19"/>
      <c r="D39" s="7"/>
      <c r="F39" s="33"/>
      <c r="G39" s="33"/>
      <c r="H39" s="33"/>
    </row>
    <row r="40" spans="1:8" x14ac:dyDescent="0.3">
      <c r="A40" s="17"/>
      <c r="B40" s="18"/>
      <c r="C40" s="19"/>
      <c r="D40" s="7"/>
      <c r="F40" s="33"/>
      <c r="G40" s="33"/>
      <c r="H40" s="33"/>
    </row>
    <row r="41" spans="1:8" x14ac:dyDescent="0.3">
      <c r="A41" s="17"/>
      <c r="B41" s="18"/>
      <c r="C41" s="19"/>
      <c r="D41" s="7"/>
    </row>
    <row r="42" spans="1:8" x14ac:dyDescent="0.3">
      <c r="A42" s="17"/>
      <c r="B42" s="18"/>
      <c r="C42" s="19"/>
      <c r="D42" s="7"/>
    </row>
    <row r="43" spans="1:8" x14ac:dyDescent="0.3">
      <c r="A43" s="17"/>
      <c r="B43" s="18"/>
      <c r="C43" s="19"/>
      <c r="D43" s="7"/>
    </row>
    <row r="44" spans="1:8" x14ac:dyDescent="0.3">
      <c r="A44" s="17"/>
      <c r="B44" s="18"/>
      <c r="C44" s="19"/>
      <c r="D44" s="7"/>
    </row>
    <row r="45" spans="1:8" x14ac:dyDescent="0.3">
      <c r="A45" s="17"/>
      <c r="B45" s="18"/>
      <c r="C45" s="19"/>
      <c r="D45" s="7"/>
    </row>
    <row r="46" spans="1:8" x14ac:dyDescent="0.3">
      <c r="A46" s="17"/>
      <c r="B46" s="18"/>
      <c r="C46" s="19"/>
      <c r="D46" s="7"/>
    </row>
    <row r="47" spans="1:8" x14ac:dyDescent="0.3">
      <c r="A47" s="17"/>
      <c r="B47" s="18"/>
      <c r="C47" s="19"/>
      <c r="D47" s="7"/>
    </row>
    <row r="48" spans="1:8" x14ac:dyDescent="0.3">
      <c r="A48" s="17"/>
      <c r="B48" s="18"/>
      <c r="C48" s="19"/>
      <c r="D48" s="7"/>
    </row>
    <row r="49" spans="1:4" x14ac:dyDescent="0.3">
      <c r="A49" s="17"/>
      <c r="B49" s="18"/>
      <c r="C49" s="19"/>
      <c r="D49" s="7"/>
    </row>
    <row r="50" spans="1:4" x14ac:dyDescent="0.3">
      <c r="A50" s="17"/>
      <c r="B50" s="18"/>
      <c r="C50" s="19"/>
      <c r="D50" s="7"/>
    </row>
    <row r="51" spans="1:4" x14ac:dyDescent="0.3">
      <c r="A51" s="17"/>
      <c r="B51" s="18"/>
      <c r="C51" s="19"/>
      <c r="D51" s="7"/>
    </row>
    <row r="52" spans="1:4" x14ac:dyDescent="0.3">
      <c r="A52" s="17"/>
      <c r="B52" s="18"/>
      <c r="C52" s="19"/>
      <c r="D52" s="7"/>
    </row>
    <row r="53" spans="1:4" x14ac:dyDescent="0.3">
      <c r="A53" s="34"/>
      <c r="B53" s="18"/>
      <c r="C53" s="19"/>
      <c r="D53" s="7"/>
    </row>
    <row r="54" spans="1:4" ht="15.6" x14ac:dyDescent="0.3">
      <c r="A54" s="35"/>
      <c r="B54" s="35"/>
      <c r="C54" s="36" t="s">
        <v>6</v>
      </c>
      <c r="D54" s="37">
        <f>SUM(D6:D53)</f>
        <v>0</v>
      </c>
    </row>
    <row r="55" spans="1:4" x14ac:dyDescent="0.3">
      <c r="A55" s="35"/>
      <c r="B55" s="35"/>
      <c r="C55" s="38"/>
      <c r="D55" s="12"/>
    </row>
    <row r="56" spans="1:4" x14ac:dyDescent="0.3">
      <c r="A56" s="35"/>
      <c r="B56" s="35"/>
      <c r="C56" s="39" t="s">
        <v>7</v>
      </c>
      <c r="D56" s="40">
        <f>SUM(D3:D53)</f>
        <v>2851.75</v>
      </c>
    </row>
  </sheetData>
  <mergeCells count="1">
    <mergeCell ref="F2:H2"/>
  </mergeCells>
  <conditionalFormatting sqref="D3">
    <cfRule type="cellIs" dxfId="52" priority="3" operator="lessThan">
      <formula>0</formula>
    </cfRule>
  </conditionalFormatting>
  <conditionalFormatting sqref="D3">
    <cfRule type="cellIs" dxfId="51" priority="4" operator="greaterThan">
      <formula>0</formula>
    </cfRule>
  </conditionalFormatting>
  <conditionalFormatting sqref="H16">
    <cfRule type="expression" dxfId="50" priority="6" stopIfTrue="1">
      <formula>"L14=C36"</formula>
    </cfRule>
  </conditionalFormatting>
  <conditionalFormatting sqref="D5:D53">
    <cfRule type="cellIs" dxfId="49" priority="1" operator="lessThan">
      <formula>0</formula>
    </cfRule>
  </conditionalFormatting>
  <conditionalFormatting sqref="D5:D53">
    <cfRule type="cellIs" dxfId="48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6"/>
  <sheetViews>
    <sheetView tabSelected="1" workbookViewId="0">
      <selection activeCell="E4" sqref="E4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1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v>169</v>
      </c>
      <c r="E4" s="55">
        <f>'1'!D4+ SUMIF('Décompte caisse'!$B$3:$B$53,'1'!A4,'Décompte caisse'!$D$3:$D$53)</f>
        <v>189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v>-40</v>
      </c>
      <c r="E5" s="55">
        <f>'1'!D5+ SUMIF('Décompte caisse'!$B$3:$B$53,'1'!A5,'Décompte caisse'!$D$3:$D$53)</f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v>25</v>
      </c>
      <c r="E6" s="55">
        <f>'1'!D6+ SUMIF('Décompte caisse'!$B$3:$B$53,'1'!A6,'Décompte caisse'!$D$3:$D$53)</f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v>-10</v>
      </c>
      <c r="E7" s="55">
        <f>'1'!D7+ SUMIF('Décompte caisse'!$B$3:$B$53,'1'!A7,'Décompte caisse'!$D$3:$D$53)</f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v>-36</v>
      </c>
      <c r="E8" s="55">
        <f>'1'!D8+ SUMIF('Décompte caisse'!$B$3:$B$53,'1'!A8,'Décompte caisse'!$D$3:$D$53)</f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v>-60</v>
      </c>
      <c r="E9" s="55">
        <f>'1'!D9+ SUMIF('Décompte caisse'!$B$3:$B$53,'1'!A9,'Décompte caisse'!$D$3:$D$53)</f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v>-130</v>
      </c>
      <c r="E10" s="55">
        <f>'1'!D10+ SUMIF('Décompte caisse'!$B$3:$B$53,'1'!A10,'Décompte caisse'!$D$3:$D$53)</f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v>60</v>
      </c>
      <c r="E11" s="55">
        <f>'1'!D11+ SUMIF('Décompte caisse'!$B$3:$B$53,'1'!A11,'Décompte caisse'!$D$3:$D$53)</f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v>-20</v>
      </c>
      <c r="E12" s="55">
        <f>'1'!D12+ SUMIF('Décompte caisse'!$B$3:$B$53,'1'!A12,'Décompte caisse'!$D$3:$D$53)</f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v>-16</v>
      </c>
      <c r="E13" s="55">
        <f>'1'!D13+ SUMIF('Décompte caisse'!$B$3:$B$53,'1'!A13,'Décompte caisse'!$D$3:$D$53)</f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v>-10</v>
      </c>
      <c r="E14" s="55">
        <f>'1'!D14+ SUMIF('Décompte caisse'!$B$3:$B$53,'1'!A14,'Décompte caisse'!$D$3:$D$53)</f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v>-20</v>
      </c>
      <c r="E15" s="55">
        <f>'1'!D15+ SUMIF('Décompte caisse'!$B$3:$B$53,'1'!A15,'Décompte caisse'!$D$3:$D$53)</f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v>-80</v>
      </c>
      <c r="E16" s="55">
        <f>'1'!D16+ SUMIF('Décompte caisse'!$B$3:$B$53,'1'!A16,'Décompte caisse'!$D$3:$D$53)</f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v>-72</v>
      </c>
      <c r="E17" s="55">
        <f>'1'!D17+ SUMIF('Décompte caisse'!$B$3:$B$53,'1'!A17,'Décompte caisse'!$D$3:$D$53)</f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v>-40</v>
      </c>
      <c r="E18" s="55">
        <f>'1'!D18+ SUMIF('Décompte caisse'!$B$3:$B$53,'1'!A18,'Décompte caisse'!$D$3:$D$53)</f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v>26</v>
      </c>
      <c r="E19" s="55">
        <f>'1'!D19+ SUMIF('Décompte caisse'!$B$3:$B$53,'1'!A19,'Décompte caisse'!$D$3:$D$53)</f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v>-20</v>
      </c>
      <c r="E20" s="55">
        <f>'1'!D20+ SUMIF('Décompte caisse'!$B$3:$B$53,'1'!A20,'Décompte caisse'!$D$3:$D$53)</f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v>-60</v>
      </c>
      <c r="E21" s="55">
        <f>'1'!D21+ SUMIF('Décompte caisse'!$B$3:$B$53,'1'!A21,'Décompte caisse'!$D$3:$D$53)</f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v>-32</v>
      </c>
      <c r="E22" s="55">
        <f>'1'!D22+ SUMIF('Décompte caisse'!$B$3:$B$53,'1'!A22,'Décompte caisse'!$D$3:$D$53)</f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v>-20</v>
      </c>
      <c r="E23" s="55">
        <f>'1'!D23+ SUMIF('Décompte caisse'!$B$3:$B$53,'1'!A23,'Décompte caisse'!$D$3:$D$53)</f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-386</v>
      </c>
      <c r="E26" s="54">
        <f>SUM(E4:E25)</f>
        <v>-366</v>
      </c>
    </row>
  </sheetData>
  <mergeCells count="1">
    <mergeCell ref="A1:D1"/>
  </mergeCells>
  <conditionalFormatting sqref="D4:E4 D5:D22 E5:E23">
    <cfRule type="cellIs" dxfId="47" priority="1" operator="greaterThan">
      <formula>0</formula>
    </cfRule>
    <cfRule type="cellIs" dxfId="46" priority="2" operator="lessThan">
      <formula>0</formula>
    </cfRule>
  </conditionalFormatting>
  <conditionalFormatting sqref="D24:E25 D23">
    <cfRule type="cellIs" dxfId="45" priority="5" operator="greaterThan">
      <formula>0</formula>
    </cfRule>
    <cfRule type="cellIs" dxfId="44" priority="6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6"/>
  <sheetViews>
    <sheetView workbookViewId="0">
      <selection activeCell="E5" sqref="E5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2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'1'!E4-'2'!C4</f>
        <v>173</v>
      </c>
      <c r="E4" s="55">
        <f>'2'!D4+ SUMIF('Décompte caisse'!$B$3:$B$53,'2'!A4,'Décompte caisse'!$D$3:$D$53)</f>
        <v>193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'1'!E5-'2'!C5</f>
        <v>-60</v>
      </c>
      <c r="E5" s="55">
        <v>-60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'1'!E6-'2'!C6</f>
        <v>5</v>
      </c>
      <c r="E6" s="55">
        <v>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'1'!E7-'2'!C7</f>
        <v>-20</v>
      </c>
      <c r="E7" s="55">
        <v>-20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'1'!E8-'2'!C8</f>
        <v>-54</v>
      </c>
      <c r="E8" s="55">
        <v>-54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'1'!E9-'2'!C9</f>
        <v>-80</v>
      </c>
      <c r="E9" s="55">
        <v>-80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'1'!E10-'2'!C10</f>
        <v>-140</v>
      </c>
      <c r="E10" s="55">
        <v>-140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'1'!E11-'2'!C11</f>
        <v>40</v>
      </c>
      <c r="E11" s="55">
        <v>40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'1'!E12-'2'!C12</f>
        <v>-40</v>
      </c>
      <c r="E12" s="55">
        <v>-40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'1'!E13-'2'!C13</f>
        <v>-32</v>
      </c>
      <c r="E13" s="55">
        <v>-32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'1'!E14-'2'!C14</f>
        <v>-26</v>
      </c>
      <c r="E14" s="55">
        <v>-26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'1'!E15-'2'!C15</f>
        <v>-40</v>
      </c>
      <c r="E15" s="55">
        <v>-40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'1'!E16-'2'!C16</f>
        <v>-100</v>
      </c>
      <c r="E16" s="55">
        <v>-100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'1'!E17-'2'!C17</f>
        <v>-90</v>
      </c>
      <c r="E17" s="55">
        <v>-90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'1'!E18-'2'!C18</f>
        <v>-50</v>
      </c>
      <c r="E18" s="55">
        <v>-50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'1'!E19-'2'!C19</f>
        <v>14</v>
      </c>
      <c r="E19" s="55">
        <v>14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'1'!E20-'2'!C20</f>
        <v>-30</v>
      </c>
      <c r="E20" s="55">
        <v>-30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'1'!E21-'2'!C21</f>
        <v>-80</v>
      </c>
      <c r="E21" s="55">
        <v>-80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'1'!E22-'2'!C22</f>
        <v>-48</v>
      </c>
      <c r="E22" s="55">
        <v>-48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'1'!E23-'2'!C23</f>
        <v>-40</v>
      </c>
      <c r="E23" s="55">
        <v>-40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-698</v>
      </c>
      <c r="E26" s="54">
        <f>SUM(E4:E25)</f>
        <v>-678</v>
      </c>
    </row>
  </sheetData>
  <mergeCells count="1">
    <mergeCell ref="A1:D1"/>
  </mergeCells>
  <conditionalFormatting sqref="D4:E4 E5:E22 D5:D23">
    <cfRule type="cellIs" dxfId="43" priority="1" operator="greaterThan">
      <formula>0</formula>
    </cfRule>
    <cfRule type="cellIs" dxfId="42" priority="2" operator="lessThan">
      <formula>0</formula>
    </cfRule>
  </conditionalFormatting>
  <conditionalFormatting sqref="D24:E25 E23">
    <cfRule type="cellIs" dxfId="41" priority="3" operator="greaterThan">
      <formula>0</formula>
    </cfRule>
    <cfRule type="cellIs" dxfId="40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6"/>
  <sheetViews>
    <sheetView workbookViewId="0">
      <selection activeCell="D5" sqref="D5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3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'2'!E4-'3'!C4</f>
        <v>177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'2'!E5-'3'!C5</f>
        <v>-80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'2'!E6-'3'!C6</f>
        <v>-15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'2'!E7-'3'!C7</f>
        <v>-30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'2'!E8-'3'!C8</f>
        <v>-72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'2'!E9-'3'!C9</f>
        <v>-100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'2'!E10-'3'!C10</f>
        <v>-150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'2'!E11-'3'!C11</f>
        <v>20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'2'!E12-'3'!C12</f>
        <v>-60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'2'!E13-'3'!C13</f>
        <v>-48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'2'!E14-'3'!C14</f>
        <v>-42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'2'!E15-'3'!C15</f>
        <v>-60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'2'!E16-'3'!C16</f>
        <v>-120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'2'!E17-'3'!C17</f>
        <v>-108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'2'!E18-'3'!C18</f>
        <v>-60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'2'!E19-'3'!C19</f>
        <v>2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'2'!E20-'3'!C20</f>
        <v>-40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'2'!E21-'3'!C21</f>
        <v>-100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'2'!E22-'3'!C22</f>
        <v>-64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'2'!E23-'3'!C23</f>
        <v>-60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-1010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39" priority="1" operator="greaterThan">
      <formula>0</formula>
    </cfRule>
    <cfRule type="cellIs" dxfId="38" priority="2" operator="lessThan">
      <formula>0</formula>
    </cfRule>
  </conditionalFormatting>
  <conditionalFormatting sqref="D24:E25 E23">
    <cfRule type="cellIs" dxfId="37" priority="3" operator="greaterThan">
      <formula>0</formula>
    </cfRule>
    <cfRule type="cellIs" dxfId="36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4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'3'!E4-'4'!C4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'3'!E5-'4'!C5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'3'!E6-'4'!C6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'3'!E7-'4'!C7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'3'!E8-'4'!C8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'3'!E9-'4'!C9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'3'!E10-'4'!C10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'3'!E11-'4'!C11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'3'!E12-'4'!C12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'3'!E13-'4'!C13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'3'!E14-'4'!C14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'3'!E15-'4'!C15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'3'!E16-'4'!C16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'3'!E17-'4'!C17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'3'!E18-'4'!C18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'3'!E19-'4'!C19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'3'!E20-'4'!C20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'3'!E21-'4'!C21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'3'!E22-'4'!C22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'3'!E23-'4'!C23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35" priority="1" operator="greaterThan">
      <formula>0</formula>
    </cfRule>
    <cfRule type="cellIs" dxfId="34" priority="2" operator="lessThan">
      <formula>0</formula>
    </cfRule>
  </conditionalFormatting>
  <conditionalFormatting sqref="D24:E25 E23">
    <cfRule type="cellIs" dxfId="33" priority="3" operator="greaterThan">
      <formula>0</formula>
    </cfRule>
    <cfRule type="cellIs" dxfId="32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5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'4'!E4-'5'!C4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'4'!E5-'5'!C5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'4'!E6-'5'!C6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'4'!E7-'5'!C7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'4'!E8-'5'!C8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'4'!E9-'5'!C9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'4'!E10-'5'!C10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'4'!E11-'5'!C11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'4'!E12-'5'!C12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'4'!E13-'5'!C13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'4'!E14-'5'!C14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'4'!E15-'5'!C15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'4'!E16-'5'!C16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'4'!E17-'5'!C17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'4'!E18-'5'!C18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'4'!E19-'5'!C19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'4'!E20-'5'!C20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'4'!E21-'5'!C21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'4'!E22-'5'!C22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'4'!E23-'5'!C23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31" priority="1" operator="greaterThan">
      <formula>0</formula>
    </cfRule>
    <cfRule type="cellIs" dxfId="30" priority="2" operator="lessThan">
      <formula>0</formula>
    </cfRule>
  </conditionalFormatting>
  <conditionalFormatting sqref="D24:E25 E23">
    <cfRule type="cellIs" dxfId="29" priority="3" operator="greaterThan">
      <formula>0</formula>
    </cfRule>
    <cfRule type="cellIs" dxfId="28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6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'5'!E4-'6'!C4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'5'!E5-'6'!C5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'5'!E6-'6'!C6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'5'!E7-'6'!C7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'5'!E8-'6'!C8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'5'!E9-'6'!C9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'5'!E10-'6'!C10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'5'!E11-'6'!C11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'5'!E12-'6'!C12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'5'!E13-'6'!C13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'5'!E14-'6'!C14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'5'!E15-'6'!C15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'5'!E16-'6'!C16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'5'!E17-'6'!C17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'5'!E18-'6'!C18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'5'!E19-'6'!C19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'5'!E20-'6'!C20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'5'!E21-'6'!C21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'5'!E22-'6'!C22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'5'!E23-'6'!C23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27" priority="1" operator="greaterThan">
      <formula>0</formula>
    </cfRule>
    <cfRule type="cellIs" dxfId="26" priority="2" operator="lessThan">
      <formula>0</formula>
    </cfRule>
  </conditionalFormatting>
  <conditionalFormatting sqref="D24:E25 E23">
    <cfRule type="cellIs" dxfId="25" priority="3" operator="greaterThan">
      <formula>0</formula>
    </cfRule>
    <cfRule type="cellIs" dxfId="24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7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'6'!E4-'7'!C4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'6'!E5-'7'!C5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'6'!E6-'7'!C6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'6'!E7-'7'!C7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'6'!E8-'7'!C8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'6'!E9-'7'!C9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'6'!E10-'7'!C10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'6'!E11-'7'!C11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'6'!E12-'7'!C12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'6'!E13-'7'!C13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'6'!E14-'7'!C14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'6'!E15-'7'!C15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'6'!E16-'7'!C16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'6'!E17-'7'!C17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'6'!E18-'7'!C18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'6'!E19-'7'!C19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'6'!E20-'7'!C20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'6'!E21-'7'!C21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'6'!E22-'7'!C22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'6'!E23-'7'!C23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23" priority="1" operator="greaterThan">
      <formula>0</formula>
    </cfRule>
    <cfRule type="cellIs" dxfId="22" priority="2" operator="lessThan">
      <formula>0</formula>
    </cfRule>
  </conditionalFormatting>
  <conditionalFormatting sqref="D24:E25 E23">
    <cfRule type="cellIs" dxfId="21" priority="3" operator="greaterThan">
      <formula>0</formula>
    </cfRule>
    <cfRule type="cellIs" dxfId="20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8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'7'!E4-'8'!C4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'7'!E5-'8'!C5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'7'!E6-'8'!C6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'7'!E7-'8'!C7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'7'!E8-'8'!C8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'7'!E9-'8'!C9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'7'!E10-'8'!C10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'7'!E11-'8'!C11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'7'!E12-'8'!C12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'7'!E13-'8'!C13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'7'!E14-'8'!C14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'7'!E15-'8'!C15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'7'!E16-'8'!C16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'7'!E17-'8'!C17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'7'!E18-'8'!C18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'7'!E19-'8'!C19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'7'!E20-'8'!C20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'7'!E21-'8'!C21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'7'!E22-'8'!C22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'7'!E23-'8'!C23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19" priority="1" operator="greaterThan">
      <formula>0</formula>
    </cfRule>
    <cfRule type="cellIs" dxfId="18" priority="2" operator="lessThan">
      <formula>0</formula>
    </cfRule>
  </conditionalFormatting>
  <conditionalFormatting sqref="D24:E25 E23">
    <cfRule type="cellIs" dxfId="17" priority="3" operator="greaterThan">
      <formula>0</formula>
    </cfRule>
    <cfRule type="cellIs" dxfId="16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9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'8'!E4-'9'!C4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'8'!E5-'9'!C5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'8'!E6-'9'!C6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'8'!E7-'9'!C7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'8'!E8-'9'!C8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'8'!E9-'9'!C9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'8'!E10-'9'!C10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'8'!E11-'9'!C11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'8'!E12-'9'!C12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'8'!E13-'9'!C13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'8'!E14-'9'!C14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'8'!E15-'9'!C15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'8'!E16-'9'!C16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'8'!E17-'9'!C17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'8'!E18-'9'!C18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'8'!E19-'9'!C19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'8'!E20-'9'!C20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'8'!E21-'9'!C21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'8'!E22-'9'!C22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'8'!E23-'9'!C23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15" priority="1" operator="greaterThan">
      <formula>0</formula>
    </cfRule>
    <cfRule type="cellIs" dxfId="14" priority="2" operator="lessThan">
      <formula>0</formula>
    </cfRule>
  </conditionalFormatting>
  <conditionalFormatting sqref="D24:E25 E23">
    <cfRule type="cellIs" dxfId="13" priority="3" operator="greaterThan">
      <formula>0</formula>
    </cfRule>
    <cfRule type="cellIs" dxfId="12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6"/>
  <sheetViews>
    <sheetView workbookViewId="0">
      <selection activeCell="H1" sqref="H1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10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'9'!E4-'10'!C4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'9'!E5-'10'!C5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'9'!E6-'10'!C6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'9'!E7-'10'!C7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'9'!E8-'10'!C8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'9'!E9-'10'!C9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'9'!E10-'10'!C10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'9'!E11-'10'!C11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'9'!E12-'10'!C12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'9'!E13-'10'!C13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'9'!E14-'10'!C14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'9'!E15-'10'!C15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'9'!E16-'10'!C16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'9'!E17-'10'!C17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'9'!E18-'10'!C18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'9'!E19-'10'!C19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'9'!E20-'10'!C20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'9'!E21-'10'!C21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'9'!E22-'10'!C22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'9'!E23-'10'!C23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11" priority="1" operator="greaterThan">
      <formula>0</formula>
    </cfRule>
    <cfRule type="cellIs" dxfId="10" priority="2" operator="lessThan">
      <formula>0</formula>
    </cfRule>
  </conditionalFormatting>
  <conditionalFormatting sqref="D24:E25 E23">
    <cfRule type="cellIs" dxfId="9" priority="3" operator="greaterThan">
      <formula>0</formula>
    </cfRule>
    <cfRule type="cellIs" dxfId="8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26"/>
  <sheetViews>
    <sheetView workbookViewId="0">
      <selection activeCell="H16" sqref="H16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11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'10'!E4-'11'!C4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'10'!E5-'11'!C5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'10'!E6-'11'!C6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'10'!E7-'11'!C7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'10'!E8-'11'!C8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'10'!E9-'11'!C9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'10'!E10-'11'!C10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'10'!E11-'11'!C11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'10'!E12-'11'!C12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'10'!E13-'11'!C13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'10'!E14-'11'!C14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'10'!E15-'11'!C15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'10'!E16-'11'!C16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'10'!E17-'11'!C17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'10'!E18-'11'!C18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'10'!E19-'11'!C19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'10'!E20-'11'!C20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'10'!E21-'11'!C21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'10'!E22-'11'!C22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'10'!E23-'11'!C23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7" priority="1" operator="greaterThan">
      <formula>0</formula>
    </cfRule>
    <cfRule type="cellIs" dxfId="6" priority="2" operator="lessThan">
      <formula>0</formula>
    </cfRule>
  </conditionalFormatting>
  <conditionalFormatting sqref="D24:E25 E23">
    <cfRule type="cellIs" dxfId="5" priority="3" operator="greaterThan">
      <formula>0</formula>
    </cfRule>
    <cfRule type="cellIs" dxfId="4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26"/>
  <sheetViews>
    <sheetView workbookViewId="0">
      <selection activeCell="G25" sqref="G25"/>
    </sheetView>
  </sheetViews>
  <sheetFormatPr baseColWidth="10" defaultRowHeight="14.4" x14ac:dyDescent="0.3"/>
  <cols>
    <col min="1" max="1" width="9.44140625" customWidth="1"/>
    <col min="2" max="2" width="16.44140625" customWidth="1"/>
    <col min="3" max="3" width="19.33203125" customWidth="1"/>
    <col min="4" max="5" width="19" customWidth="1"/>
    <col min="6" max="6" width="11.33203125" customWidth="1"/>
    <col min="7" max="7" width="15.6640625" customWidth="1"/>
    <col min="8" max="8" width="16.33203125" customWidth="1"/>
  </cols>
  <sheetData>
    <row r="1" spans="1:8" ht="24.6" x14ac:dyDescent="0.4">
      <c r="A1" s="61" t="s">
        <v>8</v>
      </c>
      <c r="B1" s="61"/>
      <c r="C1" s="61"/>
      <c r="D1" s="61"/>
      <c r="E1" s="56"/>
      <c r="F1" s="41"/>
      <c r="H1">
        <v>12</v>
      </c>
    </row>
    <row r="2" spans="1:8" ht="15" thickBot="1" x14ac:dyDescent="0.35"/>
    <row r="3" spans="1:8" ht="15" thickBot="1" x14ac:dyDescent="0.35">
      <c r="A3" s="4" t="s">
        <v>1</v>
      </c>
      <c r="B3" s="4" t="s">
        <v>9</v>
      </c>
      <c r="C3" s="4" t="s">
        <v>10</v>
      </c>
      <c r="D3" s="4" t="s">
        <v>34</v>
      </c>
      <c r="E3" s="4" t="s">
        <v>33</v>
      </c>
      <c r="F3" s="57"/>
      <c r="G3" s="3" t="s">
        <v>11</v>
      </c>
      <c r="H3" s="3" t="s">
        <v>12</v>
      </c>
    </row>
    <row r="4" spans="1:8" x14ac:dyDescent="0.3">
      <c r="A4" s="42">
        <v>1</v>
      </c>
      <c r="B4" s="15" t="s">
        <v>13</v>
      </c>
      <c r="C4" s="43">
        <v>16</v>
      </c>
      <c r="D4" s="55">
        <f>'11'!E4-'12'!C4</f>
        <v>153</v>
      </c>
      <c r="E4" s="55">
        <v>169</v>
      </c>
      <c r="G4" s="44">
        <v>1</v>
      </c>
      <c r="H4" s="45">
        <v>20</v>
      </c>
    </row>
    <row r="5" spans="1:8" x14ac:dyDescent="0.3">
      <c r="A5" s="46">
        <v>2</v>
      </c>
      <c r="B5" s="15" t="s">
        <v>14</v>
      </c>
      <c r="C5" s="43">
        <v>20</v>
      </c>
      <c r="D5" s="55">
        <f>'11'!E5-'12'!C5</f>
        <v>-60</v>
      </c>
      <c r="E5" s="55">
        <v>-40</v>
      </c>
      <c r="G5" s="47">
        <v>0.9</v>
      </c>
      <c r="H5" s="48">
        <v>18</v>
      </c>
    </row>
    <row r="6" spans="1:8" x14ac:dyDescent="0.3">
      <c r="A6" s="46">
        <v>3</v>
      </c>
      <c r="B6" s="15" t="s">
        <v>15</v>
      </c>
      <c r="C6" s="43">
        <v>20</v>
      </c>
      <c r="D6" s="55">
        <f>'11'!E6-'12'!C6</f>
        <v>5</v>
      </c>
      <c r="E6" s="55">
        <v>25</v>
      </c>
      <c r="G6" s="47">
        <v>0.8</v>
      </c>
      <c r="H6" s="48">
        <v>16</v>
      </c>
    </row>
    <row r="7" spans="1:8" x14ac:dyDescent="0.3">
      <c r="A7" s="46">
        <v>4</v>
      </c>
      <c r="B7" s="15" t="s">
        <v>16</v>
      </c>
      <c r="C7" s="43">
        <v>10</v>
      </c>
      <c r="D7" s="55">
        <f>'11'!E7-'12'!C7</f>
        <v>-20</v>
      </c>
      <c r="E7" s="55">
        <v>-10</v>
      </c>
      <c r="G7" s="47">
        <v>0.7</v>
      </c>
      <c r="H7" s="48">
        <v>14</v>
      </c>
    </row>
    <row r="8" spans="1:8" x14ac:dyDescent="0.3">
      <c r="A8" s="46">
        <v>5</v>
      </c>
      <c r="B8" s="15" t="s">
        <v>17</v>
      </c>
      <c r="C8" s="43">
        <v>18</v>
      </c>
      <c r="D8" s="55">
        <f>'11'!E8-'12'!C8</f>
        <v>-54</v>
      </c>
      <c r="E8" s="55">
        <v>-36</v>
      </c>
      <c r="G8" s="47">
        <v>0.6</v>
      </c>
      <c r="H8" s="48">
        <v>12</v>
      </c>
    </row>
    <row r="9" spans="1:8" x14ac:dyDescent="0.3">
      <c r="A9" s="46">
        <v>6</v>
      </c>
      <c r="B9" s="49" t="s">
        <v>18</v>
      </c>
      <c r="C9" s="50">
        <v>20</v>
      </c>
      <c r="D9" s="55">
        <f>'11'!E9-'12'!C9</f>
        <v>-80</v>
      </c>
      <c r="E9" s="55">
        <v>-60</v>
      </c>
      <c r="G9" s="47">
        <v>0.5</v>
      </c>
      <c r="H9" s="48">
        <v>10</v>
      </c>
    </row>
    <row r="10" spans="1:8" ht="15" thickBot="1" x14ac:dyDescent="0.35">
      <c r="A10" s="46">
        <v>7</v>
      </c>
      <c r="B10" s="15" t="s">
        <v>19</v>
      </c>
      <c r="C10" s="43">
        <v>10</v>
      </c>
      <c r="D10" s="55">
        <f>'11'!E10-'12'!C10</f>
        <v>-140</v>
      </c>
      <c r="E10" s="55">
        <v>-130</v>
      </c>
      <c r="G10" s="51">
        <v>0.4</v>
      </c>
      <c r="H10" s="52">
        <v>8</v>
      </c>
    </row>
    <row r="11" spans="1:8" x14ac:dyDescent="0.3">
      <c r="A11" s="46">
        <v>9</v>
      </c>
      <c r="B11" s="11" t="s">
        <v>20</v>
      </c>
      <c r="C11" s="53">
        <v>20</v>
      </c>
      <c r="D11" s="55">
        <f>'11'!E11-'12'!C11</f>
        <v>40</v>
      </c>
      <c r="E11" s="55">
        <v>60</v>
      </c>
    </row>
    <row r="12" spans="1:8" x14ac:dyDescent="0.3">
      <c r="A12" s="46">
        <v>10</v>
      </c>
      <c r="B12" s="15" t="s">
        <v>21</v>
      </c>
      <c r="C12" s="43">
        <v>20</v>
      </c>
      <c r="D12" s="55">
        <f>'11'!E12-'12'!C12</f>
        <v>-40</v>
      </c>
      <c r="E12" s="55">
        <v>-20</v>
      </c>
    </row>
    <row r="13" spans="1:8" x14ac:dyDescent="0.3">
      <c r="A13" s="46">
        <v>11</v>
      </c>
      <c r="B13" s="15" t="s">
        <v>31</v>
      </c>
      <c r="C13" s="43">
        <v>16</v>
      </c>
      <c r="D13" s="55">
        <f>'11'!E13-'12'!C13</f>
        <v>-32</v>
      </c>
      <c r="E13" s="55">
        <v>-16</v>
      </c>
    </row>
    <row r="14" spans="1:8" x14ac:dyDescent="0.3">
      <c r="A14" s="46">
        <v>12</v>
      </c>
      <c r="B14" s="15" t="s">
        <v>22</v>
      </c>
      <c r="C14" s="43">
        <v>16</v>
      </c>
      <c r="D14" s="55">
        <f>'11'!E14-'12'!C14</f>
        <v>-26</v>
      </c>
      <c r="E14" s="55">
        <v>-10</v>
      </c>
    </row>
    <row r="15" spans="1:8" x14ac:dyDescent="0.3">
      <c r="A15" s="46">
        <v>13</v>
      </c>
      <c r="B15" s="15" t="s">
        <v>23</v>
      </c>
      <c r="C15" s="43">
        <v>20</v>
      </c>
      <c r="D15" s="55">
        <f>'11'!E15-'12'!C15</f>
        <v>-40</v>
      </c>
      <c r="E15" s="55">
        <v>-20</v>
      </c>
    </row>
    <row r="16" spans="1:8" x14ac:dyDescent="0.3">
      <c r="A16" s="46">
        <v>14</v>
      </c>
      <c r="B16" s="15" t="s">
        <v>24</v>
      </c>
      <c r="C16" s="43">
        <v>20</v>
      </c>
      <c r="D16" s="55">
        <f>'11'!E16-'12'!C16</f>
        <v>-100</v>
      </c>
      <c r="E16" s="55">
        <v>-80</v>
      </c>
    </row>
    <row r="17" spans="1:5" x14ac:dyDescent="0.3">
      <c r="A17" s="46">
        <v>15</v>
      </c>
      <c r="B17" s="15" t="s">
        <v>32</v>
      </c>
      <c r="C17" s="43">
        <v>18</v>
      </c>
      <c r="D17" s="55">
        <f>'11'!E17-'12'!C17</f>
        <v>-90</v>
      </c>
      <c r="E17" s="55">
        <v>-72</v>
      </c>
    </row>
    <row r="18" spans="1:5" x14ac:dyDescent="0.3">
      <c r="A18" s="46">
        <v>16</v>
      </c>
      <c r="B18" s="15" t="s">
        <v>25</v>
      </c>
      <c r="C18" s="43">
        <v>10</v>
      </c>
      <c r="D18" s="55">
        <f>'11'!E18-'12'!C18</f>
        <v>-50</v>
      </c>
      <c r="E18" s="55">
        <v>-40</v>
      </c>
    </row>
    <row r="19" spans="1:5" x14ac:dyDescent="0.3">
      <c r="A19" s="46">
        <v>17</v>
      </c>
      <c r="B19" s="15" t="s">
        <v>26</v>
      </c>
      <c r="C19" s="43">
        <v>12</v>
      </c>
      <c r="D19" s="55">
        <f>'11'!E19-'12'!C19</f>
        <v>14</v>
      </c>
      <c r="E19" s="55">
        <v>26</v>
      </c>
    </row>
    <row r="20" spans="1:5" x14ac:dyDescent="0.3">
      <c r="A20" s="46">
        <v>21</v>
      </c>
      <c r="B20" s="15" t="s">
        <v>28</v>
      </c>
      <c r="C20" s="43">
        <v>10</v>
      </c>
      <c r="D20" s="55">
        <f>'11'!E20-'12'!C20</f>
        <v>-30</v>
      </c>
      <c r="E20" s="55">
        <v>-20</v>
      </c>
    </row>
    <row r="21" spans="1:5" x14ac:dyDescent="0.3">
      <c r="A21" s="46">
        <v>22</v>
      </c>
      <c r="B21" s="15" t="s">
        <v>29</v>
      </c>
      <c r="C21" s="43">
        <v>20</v>
      </c>
      <c r="D21" s="55">
        <f>'11'!E21-'12'!C21</f>
        <v>-80</v>
      </c>
      <c r="E21" s="55">
        <v>-60</v>
      </c>
    </row>
    <row r="22" spans="1:5" x14ac:dyDescent="0.3">
      <c r="A22" s="46">
        <v>23</v>
      </c>
      <c r="B22" s="12" t="s">
        <v>30</v>
      </c>
      <c r="C22" s="43">
        <v>16</v>
      </c>
      <c r="D22" s="55">
        <f>'11'!E22-'12'!C22</f>
        <v>-48</v>
      </c>
      <c r="E22" s="55">
        <v>-32</v>
      </c>
    </row>
    <row r="23" spans="1:5" x14ac:dyDescent="0.3">
      <c r="A23" s="46">
        <v>24</v>
      </c>
      <c r="B23" s="15" t="s">
        <v>35</v>
      </c>
      <c r="C23" s="43">
        <v>20</v>
      </c>
      <c r="D23" s="55">
        <f>'11'!E23-'12'!C23</f>
        <v>-40</v>
      </c>
      <c r="E23" s="55">
        <v>-20</v>
      </c>
    </row>
    <row r="24" spans="1:5" x14ac:dyDescent="0.3">
      <c r="A24" s="46"/>
      <c r="B24" s="15"/>
      <c r="C24" s="43"/>
      <c r="D24" s="55"/>
      <c r="E24" s="55"/>
    </row>
    <row r="25" spans="1:5" ht="15" thickBot="1" x14ac:dyDescent="0.35">
      <c r="A25" s="46"/>
      <c r="B25" s="12"/>
      <c r="C25" s="43"/>
      <c r="D25" s="55"/>
      <c r="E25" s="55"/>
    </row>
    <row r="26" spans="1:5" ht="15" thickBot="1" x14ac:dyDescent="0.35">
      <c r="B26" s="4" t="s">
        <v>27</v>
      </c>
      <c r="C26" s="54">
        <f>SUM(C4:C25)</f>
        <v>332</v>
      </c>
      <c r="D26" s="54">
        <f>SUM(D4:D25)</f>
        <v>-718</v>
      </c>
      <c r="E26" s="54">
        <f>SUM(E4:E25)</f>
        <v>-386</v>
      </c>
    </row>
  </sheetData>
  <mergeCells count="1">
    <mergeCell ref="A1:D1"/>
  </mergeCells>
  <conditionalFormatting sqref="D4:E4 E5:E22 D5:D23">
    <cfRule type="cellIs" dxfId="3" priority="1" operator="greaterThan">
      <formula>0</formula>
    </cfRule>
    <cfRule type="cellIs" dxfId="2" priority="2" operator="lessThan">
      <formula>0</formula>
    </cfRule>
  </conditionalFormatting>
  <conditionalFormatting sqref="D24:E25 E23">
    <cfRule type="cellIs" dxfId="1" priority="3" operator="greaterThan">
      <formula>0</formula>
    </cfRule>
    <cfRule type="cellIs" dxfId="0" priority="4" operator="lessThan">
      <formula>0</formula>
    </cfRule>
  </conditionalFormatting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Décompte caisse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Graça Simoes Alexi</dc:creator>
  <cp:lastModifiedBy>Graça Simoes Alexi</cp:lastModifiedBy>
  <cp:lastPrinted>2024-12-27T19:20:31Z</cp:lastPrinted>
  <dcterms:created xsi:type="dcterms:W3CDTF">2024-12-06T09:31:09Z</dcterms:created>
  <dcterms:modified xsi:type="dcterms:W3CDTF">2024-12-28T07:29:47Z</dcterms:modified>
</cp:coreProperties>
</file>