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slicers/slicer2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tables/table9.xml" ContentType="application/vnd.openxmlformats-officedocument.spreadsheetml.table+xml"/>
  <Override PartName="/xl/slicers/slicer3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cirera\Desktop\"/>
    </mc:Choice>
  </mc:AlternateContent>
  <xr:revisionPtr revIDLastSave="0" documentId="8_{540F066F-EBCF-4005-B0A4-8F13EF18C8AC}" xr6:coauthVersionLast="47" xr6:coauthVersionMax="47" xr10:uidLastSave="{00000000-0000-0000-0000-000000000000}"/>
  <bookViews>
    <workbookView xWindow="-110" yWindow="-110" windowWidth="19420" windowHeight="10300" activeTab="3" xr2:uid="{AF1B5C1A-AF71-4276-B39B-B9D1C4CCE1AE}"/>
  </bookViews>
  <sheets>
    <sheet name="Feuil5 (2)" sheetId="3" r:id="rId1"/>
    <sheet name="Feuil6" sheetId="6" r:id="rId2"/>
    <sheet name="Feuil5" sheetId="1" r:id="rId3"/>
    <sheet name="TEST1" sheetId="5" r:id="rId4"/>
    <sheet name="TEST2" sheetId="8" r:id="rId5"/>
  </sheets>
  <externalReferences>
    <externalReference r:id="rId6"/>
  </externalReferences>
  <definedNames>
    <definedName name="Segment_ID">#N/A</definedName>
    <definedName name="Tableau1" localSheetId="0">Tableau57[#All]</definedName>
    <definedName name="Tableau1">Tableau5[#All]</definedName>
    <definedName name="Tableau58">'Feuil5 (2)'!$A$10:$BE$54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8" l="1" a="1"/>
  <c r="D4" i="8" s="1"/>
  <c r="D3" i="8" a="1"/>
  <c r="D3" i="8" s="1"/>
  <c r="D5" i="8" a="1"/>
  <c r="D5" i="8" s="1"/>
  <c r="D6" i="8" a="1"/>
  <c r="D6" i="8" s="1"/>
  <c r="D2" i="8" a="1"/>
  <c r="D2" i="8" s="1"/>
  <c r="B3" i="8"/>
  <c r="B4" i="8"/>
  <c r="B5" i="8"/>
  <c r="B6" i="8"/>
  <c r="A3" i="8"/>
  <c r="A4" i="8"/>
  <c r="A5" i="8"/>
  <c r="A6" i="8"/>
  <c r="B2" i="8"/>
  <c r="J3" i="8" a="1"/>
  <c r="J3" i="8" s="1"/>
  <c r="K2" i="8" a="1"/>
  <c r="K2" i="8" s="1"/>
  <c r="A8" i="8"/>
  <c r="A2" i="8"/>
  <c r="B50" i="5"/>
  <c r="B58" i="3"/>
  <c r="B49" i="5"/>
  <c r="B57" i="3"/>
  <c r="A2" i="3"/>
  <c r="A6" i="3"/>
  <c r="A5" i="3"/>
  <c r="A4" i="3"/>
  <c r="A3" i="3"/>
  <c r="A6" i="1"/>
  <c r="A3" i="1"/>
  <c r="A4" i="1"/>
  <c r="A5" i="1"/>
  <c r="A2" i="1"/>
  <c r="B57" i="1"/>
  <c r="B58" i="1" s="1"/>
  <c r="G3" i="8" l="1" a="1"/>
  <c r="G3" i="8" s="1"/>
  <c r="G2" i="8" a="1"/>
  <c r="G2" i="8" s="1"/>
  <c r="J2" i="8" a="1"/>
  <c r="J2" i="8" s="1"/>
  <c r="H3" i="8" a="1"/>
  <c r="H3" i="8" s="1"/>
  <c r="L3" i="8" a="1"/>
  <c r="L3" i="8" s="1"/>
  <c r="E2" i="8" a="1"/>
  <c r="E2" i="8" s="1"/>
  <c r="E3" i="8" a="1"/>
  <c r="E3" i="8" s="1"/>
  <c r="M3" i="8" a="1"/>
  <c r="M3" i="8" s="1"/>
  <c r="K3" i="8" a="1"/>
  <c r="K3" i="8" s="1"/>
  <c r="H2" i="8" a="1"/>
  <c r="H2" i="8" s="1"/>
  <c r="I2" i="8" a="1"/>
  <c r="I2" i="8" s="1"/>
  <c r="M2" i="8" a="1"/>
  <c r="M2" i="8" s="1"/>
  <c r="I3" i="8" a="1"/>
  <c r="I3" i="8" s="1"/>
  <c r="F2" i="8" a="1"/>
  <c r="F2" i="8" s="1"/>
  <c r="N2" i="8" a="1"/>
  <c r="N2" i="8" s="1"/>
  <c r="N3" i="8" a="1"/>
  <c r="N3" i="8" s="1"/>
  <c r="L2" i="8" a="1"/>
  <c r="L2" i="8" s="1"/>
  <c r="F3" i="8" a="1"/>
  <c r="F3" i="8" s="1"/>
  <c r="B2" i="3"/>
  <c r="N2" i="3" s="1" a="1"/>
  <c r="N2" i="3" s="1"/>
  <c r="B3" i="3"/>
  <c r="N3" i="3" s="1" a="1"/>
  <c r="N3" i="3" s="1"/>
  <c r="B4" i="3"/>
  <c r="D4" i="3" s="1" a="1"/>
  <c r="D4" i="3" s="1"/>
  <c r="B5" i="3"/>
  <c r="B6" i="3"/>
  <c r="B6" i="1"/>
  <c r="B5" i="1"/>
  <c r="B3" i="1"/>
  <c r="B4" i="1"/>
  <c r="D4" i="1" s="1" a="1"/>
  <c r="D4" i="1" s="1"/>
  <c r="B2" i="1"/>
  <c r="D2" i="1" s="1" a="1"/>
  <c r="D2" i="1" s="1"/>
  <c r="F2" i="3" l="1" a="1"/>
  <c r="F2" i="3" s="1"/>
  <c r="H2" i="3" a="1"/>
  <c r="H2" i="3" s="1"/>
  <c r="F3" i="3" a="1"/>
  <c r="F3" i="3" s="1"/>
  <c r="J3" i="3" a="1"/>
  <c r="J3" i="3" s="1"/>
  <c r="K3" i="3" a="1"/>
  <c r="K3" i="3" s="1"/>
  <c r="K2" i="3" a="1"/>
  <c r="K2" i="3" s="1"/>
  <c r="G3" i="3" a="1"/>
  <c r="G3" i="3" s="1"/>
  <c r="E3" i="3" a="1"/>
  <c r="E3" i="3" s="1"/>
  <c r="L3" i="3" a="1"/>
  <c r="L3" i="3" s="1"/>
  <c r="I2" i="3" a="1"/>
  <c r="I2" i="3" s="1"/>
  <c r="M3" i="3" a="1"/>
  <c r="M3" i="3" s="1"/>
  <c r="M2" i="3" a="1"/>
  <c r="M2" i="3" s="1"/>
  <c r="H3" i="3" a="1"/>
  <c r="H3" i="3" s="1"/>
  <c r="E2" i="3" a="1"/>
  <c r="E2" i="3" s="1"/>
  <c r="J2" i="3" a="1"/>
  <c r="J2" i="3" s="1"/>
  <c r="G2" i="3" a="1"/>
  <c r="G2" i="3" s="1"/>
  <c r="D2" i="3" a="1"/>
  <c r="D2" i="3" s="1"/>
  <c r="L2" i="3" a="1"/>
  <c r="L2" i="3" s="1"/>
  <c r="I3" i="3" a="1"/>
  <c r="I3" i="3" s="1"/>
  <c r="D3" i="3" a="1"/>
  <c r="D3" i="3" s="1"/>
  <c r="E3" i="1" a="1"/>
  <c r="E3" i="1" s="1"/>
  <c r="M3" i="1" a="1"/>
  <c r="M3" i="1" s="1"/>
  <c r="G3" i="1" a="1"/>
  <c r="G3" i="1" s="1"/>
  <c r="N3" i="1" a="1"/>
  <c r="N3" i="1" s="1"/>
  <c r="J3" i="1" a="1"/>
  <c r="J3" i="1" s="1"/>
  <c r="H3" i="1" a="1"/>
  <c r="H3" i="1" s="1"/>
  <c r="D3" i="1" a="1"/>
  <c r="D3" i="1" s="1"/>
  <c r="I3" i="1" a="1"/>
  <c r="I3" i="1" s="1"/>
  <c r="K3" i="1" a="1"/>
  <c r="K3" i="1" s="1"/>
  <c r="F3" i="1" a="1"/>
  <c r="F3" i="1" s="1"/>
  <c r="L3" i="1" a="1"/>
  <c r="L3" i="1" s="1"/>
  <c r="J2" i="1" a="1"/>
  <c r="J2" i="1" s="1"/>
  <c r="E2" i="1" a="1"/>
  <c r="E2" i="1" s="1"/>
  <c r="L2" i="1" a="1"/>
  <c r="L2" i="1" s="1"/>
  <c r="K2" i="1" a="1"/>
  <c r="K2" i="1" s="1"/>
  <c r="F2" i="1" a="1"/>
  <c r="F2" i="1" s="1"/>
  <c r="G2" i="1" a="1"/>
  <c r="G2" i="1" s="1"/>
  <c r="M2" i="1" a="1"/>
  <c r="M2" i="1" s="1"/>
  <c r="N2" i="1" a="1"/>
  <c r="N2" i="1" s="1"/>
  <c r="H2" i="1" a="1"/>
  <c r="H2" i="1" s="1"/>
  <c r="I2" i="1" a="1"/>
  <c r="I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<sst xmlns="http://schemas.openxmlformats.org/spreadsheetml/2006/main" count="408" uniqueCount="114">
  <si>
    <t>ID</t>
  </si>
  <si>
    <t>ADRESSE</t>
  </si>
  <si>
    <t>CONSOMMATION REELLE TOTALE PONDEREE KWh/m²</t>
  </si>
  <si>
    <t>2011</t>
  </si>
  <si>
    <t>2012</t>
  </si>
  <si>
    <t>2013</t>
  </si>
  <si>
    <t>2014</t>
  </si>
  <si>
    <t>2015</t>
  </si>
  <si>
    <t>2016</t>
  </si>
  <si>
    <t>2017</t>
  </si>
  <si>
    <t>2018</t>
  </si>
  <si>
    <t>2019</t>
  </si>
  <si>
    <t>2020</t>
  </si>
  <si>
    <t>2021</t>
  </si>
  <si>
    <t>20112</t>
  </si>
  <si>
    <t>20123</t>
  </si>
  <si>
    <t>20134</t>
  </si>
  <si>
    <t>20145</t>
  </si>
  <si>
    <t>20156</t>
  </si>
  <si>
    <t>20167</t>
  </si>
  <si>
    <t>20178</t>
  </si>
  <si>
    <t>20189</t>
  </si>
  <si>
    <t>201910</t>
  </si>
  <si>
    <t>202011</t>
  </si>
  <si>
    <t>202112</t>
  </si>
  <si>
    <t>63 QUAI DE LA SEINE 75019 PARIS</t>
  </si>
  <si>
    <t>14 RUE LE BRUN 75013 PARIS</t>
  </si>
  <si>
    <t>5 RUE DE LA VISTULE 75013 PARIS</t>
  </si>
  <si>
    <t>151 AVENUE DE CHOISY 75013 PARIS</t>
  </si>
  <si>
    <t>173 RUE DE TOLBIAC 75013 PARIS</t>
  </si>
  <si>
    <t>172 RUE RAYMOND LOSSERAND 75014 PARIS</t>
  </si>
  <si>
    <t>109 RUE DE CHARENTON 75012 PARIS</t>
  </si>
  <si>
    <t>16 RUE DES ORCHIDEES 75013 PARIS</t>
  </si>
  <si>
    <t>12 RUE BAUDOIN 75013 PARIS</t>
  </si>
  <si>
    <t>4 RUE PAUL GERVAIS 75013 PARIS</t>
  </si>
  <si>
    <t>169 AVENUE DE CHOISY 75013 PARIS</t>
  </si>
  <si>
    <t>99 AVENUE D ITALIE 75013 PARIS</t>
  </si>
  <si>
    <t>15 RUE DE CAMPO FORMIO 75013 PARIS</t>
  </si>
  <si>
    <t>47 RUE BARRAULT 75013 PARIS</t>
  </si>
  <si>
    <t>20 RUE D ARCUEIL 75014 PARIS</t>
  </si>
  <si>
    <t>17 PASSAGE BARRAULT 75013 PARIS</t>
  </si>
  <si>
    <t>76 RUE BOBILLOT 75013 PARIS</t>
  </si>
  <si>
    <t>80 RUE BOTZARIS 75019 PARIS</t>
  </si>
  <si>
    <t>29 RUE BOUSSINGAULT 75013 PARIS</t>
  </si>
  <si>
    <t>9 RUE BOUSSINGAULT 75013 PARIS</t>
  </si>
  <si>
    <t>67 RUE DE LA COLONIE 75013 PARIS</t>
  </si>
  <si>
    <t>4 RUE SIMONET 75013 PARIS</t>
  </si>
  <si>
    <t>60 RUE BAUDRICOURT 75013 PARIS</t>
  </si>
  <si>
    <t>84 RUE VERGNIAUD 75013 PARIS</t>
  </si>
  <si>
    <t>100 BOULEVARD MASSENA 75013 PARIS</t>
  </si>
  <si>
    <t>63 RUE DE ROMAINVILLE 75019 PARIS</t>
  </si>
  <si>
    <t>27 RUE CLAVEL 75019 PARIS</t>
  </si>
  <si>
    <t>4 RUE DE LA PLAINE 75020 PARIS</t>
  </si>
  <si>
    <t>17 RUE ROUVET 75019 PARIS</t>
  </si>
  <si>
    <t>110 RUE PETIT 75019 PARIS</t>
  </si>
  <si>
    <t>15 RUE SIMONET 75013 PARIS</t>
  </si>
  <si>
    <t>3 RUE DE POUY 75013 PARIS</t>
  </si>
  <si>
    <t>62 RUE NATIONALE 75013 PARIS</t>
  </si>
  <si>
    <t>8 AVENUE DE CHOISY 75013 PARIS</t>
  </si>
  <si>
    <t>25 BOULEVARD DE BELLEVILLE 75011 PARIS</t>
  </si>
  <si>
    <t>7 RUE DE L ASILE POPINCOURT 75011 PARIS</t>
  </si>
  <si>
    <t>5 RUE REBEVAL 75019 PARIS</t>
  </si>
  <si>
    <t>50 RUE PIAT 75020 PARIS</t>
  </si>
  <si>
    <t>37 AVENUE JEAN JAURES 75019 PARIS</t>
  </si>
  <si>
    <t>2 BOULEVARD JOURDAN 75014 PARIS</t>
  </si>
  <si>
    <t>17 RUE DESNOUETTES 75015 PARIS</t>
  </si>
  <si>
    <t>117 AVENUE DU GENERAL MICHEL BIZOT 75012 PARIS</t>
  </si>
  <si>
    <t>16 ALLEE DE FONTAINEBLEAU 75019 PARIS</t>
  </si>
  <si>
    <t>8 RUE DE CRUSSOL 75011 PARIS</t>
  </si>
  <si>
    <t>9 CITE RIVERIN 75010 PARIS</t>
  </si>
  <si>
    <t>CONSOMMATION REELLE TOTALE KWh/m²</t>
  </si>
  <si>
    <t>ID_SELECT</t>
  </si>
  <si>
    <t>ADRESSE_SELECT</t>
  </si>
  <si>
    <t>VARIABLES</t>
  </si>
  <si>
    <t>CONSOMMATION THEORIQUE PROJETEE KWH/m²/SHON</t>
  </si>
  <si>
    <t>RIGUEUR HIVER</t>
  </si>
  <si>
    <t>CONSOMMATION THEORIQUE INITIALE MWh</t>
  </si>
  <si>
    <t>CONSOMMATION THEORIQUE PROJETEE MWh</t>
  </si>
  <si>
    <t>DJU MF</t>
  </si>
  <si>
    <t>20113</t>
  </si>
  <si>
    <t>20124</t>
  </si>
  <si>
    <t>20212</t>
  </si>
  <si>
    <t>20114</t>
  </si>
  <si>
    <t>20115</t>
  </si>
  <si>
    <t>20116</t>
  </si>
  <si>
    <t>20117</t>
  </si>
  <si>
    <t>20118</t>
  </si>
  <si>
    <t>20119</t>
  </si>
  <si>
    <t>20120</t>
  </si>
  <si>
    <t>20121</t>
  </si>
  <si>
    <t>20122</t>
  </si>
  <si>
    <t>20125</t>
  </si>
  <si>
    <t>20132</t>
  </si>
  <si>
    <t>20142</t>
  </si>
  <si>
    <t>20152</t>
  </si>
  <si>
    <t>20162</t>
  </si>
  <si>
    <t>20172</t>
  </si>
  <si>
    <t>20182</t>
  </si>
  <si>
    <t>20192</t>
  </si>
  <si>
    <t>20133</t>
  </si>
  <si>
    <t>20143</t>
  </si>
  <si>
    <t>20153</t>
  </si>
  <si>
    <t>20163</t>
  </si>
  <si>
    <t>20173</t>
  </si>
  <si>
    <t>20183</t>
  </si>
  <si>
    <t>20193</t>
  </si>
  <si>
    <t>CT</t>
  </si>
  <si>
    <t>20164</t>
  </si>
  <si>
    <t>201632</t>
  </si>
  <si>
    <t>DJU METEO France</t>
  </si>
  <si>
    <t>201222</t>
  </si>
  <si>
    <t>201233</t>
  </si>
  <si>
    <t>201244</t>
  </si>
  <si>
    <t>201245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</si>
</sst>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5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0"/>
      <color theme="1" tint="4.9989318521683403E-2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 tint="4.9989318521683403E-2"/>
      <name val="Calibri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9E1F2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1" xfId="0" applyFont="1" applyBorder="1"/>
    <xf numFmtId="0" fontId="2" fillId="4" borderId="1" xfId="0" applyFont="1" applyFill="1" applyBorder="1" applyAlignment="1">
      <alignment horizontal="right"/>
    </xf>
    <xf numFmtId="0" fontId="2" fillId="5" borderId="1" xfId="0" applyFont="1" applyFill="1" applyBorder="1" applyAlignment="1">
      <alignment horizontal="right"/>
    </xf>
    <xf numFmtId="0" fontId="2" fillId="5" borderId="2" xfId="0" applyFont="1" applyFill="1" applyBorder="1" applyAlignment="1">
      <alignment horizontal="right"/>
    </xf>
    <xf numFmtId="0" fontId="3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2" xfId="0" applyFont="1" applyBorder="1" applyAlignment="1">
      <alignment horizontal="right"/>
    </xf>
    <xf numFmtId="0" fontId="2" fillId="0" borderId="1" xfId="0" applyFont="1" applyBorder="1"/>
    <xf numFmtId="0" fontId="2" fillId="0" borderId="2" xfId="0" applyFont="1" applyBorder="1"/>
    <xf numFmtId="0" fontId="4" fillId="0" borderId="1" xfId="0" applyFont="1" applyBorder="1"/>
    <xf numFmtId="0" fontId="5" fillId="0" borderId="1" xfId="0" applyFont="1" applyBorder="1"/>
    <xf numFmtId="0" fontId="6" fillId="0" borderId="1" xfId="0" applyFont="1" applyBorder="1"/>
    <xf numFmtId="0" fontId="6" fillId="0" borderId="3" xfId="0" applyFont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8" fillId="0" borderId="1" xfId="0" applyFont="1" applyBorder="1"/>
    <xf numFmtId="0" fontId="8" fillId="0" borderId="1" xfId="0" applyFont="1" applyBorder="1" applyAlignment="1">
      <alignment wrapText="1"/>
    </xf>
    <xf numFmtId="0" fontId="7" fillId="6" borderId="1" xfId="0" applyFont="1" applyFill="1" applyBorder="1"/>
    <xf numFmtId="0" fontId="9" fillId="4" borderId="1" xfId="0" applyFont="1" applyFill="1" applyBorder="1" applyAlignment="1">
      <alignment horizontal="right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NumberFormat="1"/>
    <xf numFmtId="0" fontId="2" fillId="5" borderId="5" xfId="0" applyFont="1" applyFill="1" applyBorder="1" applyAlignment="1">
      <alignment horizontal="right"/>
    </xf>
    <xf numFmtId="0" fontId="2" fillId="5" borderId="6" xfId="0" applyFont="1" applyFill="1" applyBorder="1" applyAlignment="1">
      <alignment horizontal="right"/>
    </xf>
    <xf numFmtId="0" fontId="1" fillId="3" borderId="5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1" fillId="0" borderId="0" xfId="0" applyFont="1"/>
  </cellXfs>
  <cellStyles count="1">
    <cellStyle name="Normal" xfId="0" builtinId="0"/>
  </cellStyles>
  <dxfs count="1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000000"/>
          <bgColor rgb="FFF2F2F2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000000"/>
          <bgColor rgb="FFF2F2F2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000000"/>
          <bgColor rgb="FFF2F2F2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'Feuil5 (2)'!$B$2</c:f>
          <c:strCache>
            <c:ptCount val="1"/>
            <c:pt idx="0">
              <c:v>63 QUAI DE LA SEINE 75019 PARIS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'Feuil5 (2)'!$C$2</c:f>
              <c:strCache>
                <c:ptCount val="1"/>
                <c:pt idx="0">
                  <c:v>CONSOMMATION REELLE TOTALE KWh/m²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'Feuil5 (2)'!$D$1:$N$1</c:f>
              <c:strCache>
                <c:ptCount val="11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</c:strCache>
            </c:strRef>
          </c:cat>
          <c:val>
            <c:numRef>
              <c:f>'Feuil5 (2)'!$D$2:$N$2</c:f>
              <c:numCache>
                <c:formatCode>General</c:formatCode>
                <c:ptCount val="11"/>
                <c:pt idx="0">
                  <c:v>231.56314311594204</c:v>
                </c:pt>
                <c:pt idx="1">
                  <c:v>252.33298913043478</c:v>
                </c:pt>
                <c:pt idx="2">
                  <c:v>294.64266304347825</c:v>
                </c:pt>
                <c:pt idx="3">
                  <c:v>249.13586050724641</c:v>
                </c:pt>
                <c:pt idx="4">
                  <c:v>254.37303442028986</c:v>
                </c:pt>
                <c:pt idx="5">
                  <c:v>292.61069746376813</c:v>
                </c:pt>
                <c:pt idx="6">
                  <c:v>124.63499094202899</c:v>
                </c:pt>
                <c:pt idx="7">
                  <c:v>303.14660326086954</c:v>
                </c:pt>
                <c:pt idx="8">
                  <c:v>319.30360507246377</c:v>
                </c:pt>
                <c:pt idx="9">
                  <c:v>255.69921195652174</c:v>
                </c:pt>
                <c:pt idx="10">
                  <c:v>105.10963518115943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51B-46C1-9733-A89AECF9FB8B}"/>
            </c:ext>
          </c:extLst>
        </c:ser>
        <c:ser>
          <c:idx val="1"/>
          <c:order val="1"/>
          <c:tx>
            <c:strRef>
              <c:f>'Feuil5 (2)'!$C$3</c:f>
              <c:strCache>
                <c:ptCount val="1"/>
                <c:pt idx="0">
                  <c:v>CONSOMMATION REELLE TOTALE PONDEREE KWh/m²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'Feuil5 (2)'!$D$1:$N$1</c:f>
              <c:strCache>
                <c:ptCount val="11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</c:strCache>
            </c:strRef>
          </c:cat>
          <c:val>
            <c:numRef>
              <c:f>'Feuil5 (2)'!$D$3:$N$3</c:f>
              <c:numCache>
                <c:formatCode>General</c:formatCode>
                <c:ptCount val="11"/>
                <c:pt idx="0">
                  <c:v>254.93129387924324</c:v>
                </c:pt>
                <c:pt idx="1">
                  <c:v>248.78207964242995</c:v>
                </c:pt>
                <c:pt idx="2">
                  <c:v>273.97676882328193</c:v>
                </c:pt>
                <c:pt idx="3">
                  <c:v>276.95575824209766</c:v>
                </c:pt>
                <c:pt idx="4">
                  <c:v>270.54568043216176</c:v>
                </c:pt>
                <c:pt idx="5">
                  <c:v>288.90783666791549</c:v>
                </c:pt>
                <c:pt idx="6">
                  <c:v>128.66385524713735</c:v>
                </c:pt>
                <c:pt idx="7">
                  <c:v>321.34915106654876</c:v>
                </c:pt>
                <c:pt idx="8">
                  <c:v>336.36292975491102</c:v>
                </c:pt>
                <c:pt idx="9">
                  <c:v>287.29245324706415</c:v>
                </c:pt>
                <c:pt idx="10">
                  <c:v>104.99564444993295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51B-46C1-9733-A89AECF9FB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09552687"/>
        <c:axId val="1150695375"/>
      </c:lineChart>
      <c:catAx>
        <c:axId val="140955268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0695375"/>
        <c:crosses val="autoZero"/>
        <c:auto val="1"/>
        <c:lblAlgn val="ctr"/>
        <c:lblOffset val="100"/>
        <c:noMultiLvlLbl val="0"/>
      </c:catAx>
      <c:valAx>
        <c:axId val="115069537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955268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Feuil5!$B$2</c:f>
          <c:strCache>
            <c:ptCount val="1"/>
            <c:pt idx="0">
              <c:v>63 QUAI DE LA SEINE 75019 PARIS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Feuil5!$C$2</c:f>
              <c:strCache>
                <c:ptCount val="1"/>
                <c:pt idx="0">
                  <c:v>CONSOMMATION REELLE TOTALE KWh/m²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Feuil5!$D$1:$N$1</c:f>
              <c:strCache>
                <c:ptCount val="11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</c:strCache>
            </c:strRef>
          </c:cat>
          <c:val>
            <c:numRef>
              <c:f>Feuil5!$D$2:$N$2</c:f>
              <c:numCache>
                <c:formatCode>General</c:formatCode>
                <c:ptCount val="11"/>
                <c:pt idx="0">
                  <c:v>231.56314311594204</c:v>
                </c:pt>
                <c:pt idx="1">
                  <c:v>252.33298913043478</c:v>
                </c:pt>
                <c:pt idx="2">
                  <c:v>294.64266304347825</c:v>
                </c:pt>
                <c:pt idx="3">
                  <c:v>249.13586050724641</c:v>
                </c:pt>
                <c:pt idx="4">
                  <c:v>254.37303442028986</c:v>
                </c:pt>
                <c:pt idx="5">
                  <c:v>292.61069746376813</c:v>
                </c:pt>
                <c:pt idx="6">
                  <c:v>124.63499094202899</c:v>
                </c:pt>
                <c:pt idx="7">
                  <c:v>303.14660326086954</c:v>
                </c:pt>
                <c:pt idx="8">
                  <c:v>319.30360507246377</c:v>
                </c:pt>
                <c:pt idx="9">
                  <c:v>255.69921195652174</c:v>
                </c:pt>
                <c:pt idx="10">
                  <c:v>105.10963518115943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F74-43ED-830A-D409F8387C07}"/>
            </c:ext>
          </c:extLst>
        </c:ser>
        <c:ser>
          <c:idx val="1"/>
          <c:order val="1"/>
          <c:tx>
            <c:strRef>
              <c:f>Feuil5!$C$3</c:f>
              <c:strCache>
                <c:ptCount val="1"/>
                <c:pt idx="0">
                  <c:v>CONSOMMATION REELLE TOTALE PONDEREE KWh/m²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Feuil5!$D$1:$N$1</c:f>
              <c:strCache>
                <c:ptCount val="11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</c:strCache>
            </c:strRef>
          </c:cat>
          <c:val>
            <c:numRef>
              <c:f>Feuil5!$D$3:$N$3</c:f>
              <c:numCache>
                <c:formatCode>General</c:formatCode>
                <c:ptCount val="11"/>
                <c:pt idx="0">
                  <c:v>254.93129387924324</c:v>
                </c:pt>
                <c:pt idx="1">
                  <c:v>248.78207964242995</c:v>
                </c:pt>
                <c:pt idx="2">
                  <c:v>273.97676882328193</c:v>
                </c:pt>
                <c:pt idx="3">
                  <c:v>276.95575824209766</c:v>
                </c:pt>
                <c:pt idx="4">
                  <c:v>270.54568043216176</c:v>
                </c:pt>
                <c:pt idx="5">
                  <c:v>288.90783666791549</c:v>
                </c:pt>
                <c:pt idx="6">
                  <c:v>128.66385524713735</c:v>
                </c:pt>
                <c:pt idx="7">
                  <c:v>321.34915106654876</c:v>
                </c:pt>
                <c:pt idx="8">
                  <c:v>336.36292975491102</c:v>
                </c:pt>
                <c:pt idx="9">
                  <c:v>287.29245324706415</c:v>
                </c:pt>
                <c:pt idx="10">
                  <c:v>104.99564444993295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F74-43ED-830A-D409F8387C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09552687"/>
        <c:axId val="1150695375"/>
      </c:lineChart>
      <c:catAx>
        <c:axId val="140955268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0695375"/>
        <c:crosses val="autoZero"/>
        <c:auto val="1"/>
        <c:lblAlgn val="ctr"/>
        <c:lblOffset val="100"/>
        <c:noMultiLvlLbl val="0"/>
      </c:catAx>
      <c:valAx>
        <c:axId val="115069537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955268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581025</xdr:colOff>
      <xdr:row>9</xdr:row>
      <xdr:rowOff>33337</xdr:rowOff>
    </xdr:from>
    <xdr:to>
      <xdr:col>1</xdr:col>
      <xdr:colOff>2409825</xdr:colOff>
      <xdr:row>22</xdr:row>
      <xdr:rowOff>89694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ID 1">
              <a:extLst>
                <a:ext uri="{FF2B5EF4-FFF2-40B4-BE49-F238E27FC236}">
                  <a16:creationId xmlns:a16="http://schemas.microsoft.com/office/drawing/2014/main" id="{28536CC3-664C-4C93-9AA6-2CB7CB8B28C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43025" y="2382837"/>
              <a:ext cx="1828800" cy="246935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14</xdr:col>
      <xdr:colOff>250030</xdr:colOff>
      <xdr:row>0</xdr:row>
      <xdr:rowOff>15875</xdr:rowOff>
    </xdr:from>
    <xdr:to>
      <xdr:col>28</xdr:col>
      <xdr:colOff>309562</xdr:colOff>
      <xdr:row>7</xdr:row>
      <xdr:rowOff>73819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D2D0FF5-5BE4-4CB1-87D6-C14E4FB6491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581025</xdr:colOff>
      <xdr:row>9</xdr:row>
      <xdr:rowOff>33337</xdr:rowOff>
    </xdr:from>
    <xdr:to>
      <xdr:col>1</xdr:col>
      <xdr:colOff>2409825</xdr:colOff>
      <xdr:row>22</xdr:row>
      <xdr:rowOff>89694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ID">
              <a:extLst>
                <a:ext uri="{FF2B5EF4-FFF2-40B4-BE49-F238E27FC236}">
                  <a16:creationId xmlns:a16="http://schemas.microsoft.com/office/drawing/2014/main" id="{7CE9CD3D-49B4-47CB-98C0-C344DD20229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43025" y="2382837"/>
              <a:ext cx="1828800" cy="246935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14</xdr:col>
      <xdr:colOff>250030</xdr:colOff>
      <xdr:row>0</xdr:row>
      <xdr:rowOff>15875</xdr:rowOff>
    </xdr:from>
    <xdr:to>
      <xdr:col>28</xdr:col>
      <xdr:colOff>309562</xdr:colOff>
      <xdr:row>7</xdr:row>
      <xdr:rowOff>73819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F436595-CF07-4A4A-873B-C8E32F0CCEF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581024</xdr:colOff>
      <xdr:row>2</xdr:row>
      <xdr:rowOff>33337</xdr:rowOff>
    </xdr:from>
    <xdr:to>
      <xdr:col>4</xdr:col>
      <xdr:colOff>571499</xdr:colOff>
      <xdr:row>15</xdr:row>
      <xdr:rowOff>89694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ID 2">
              <a:extLst>
                <a:ext uri="{FF2B5EF4-FFF2-40B4-BE49-F238E27FC236}">
                  <a16:creationId xmlns:a16="http://schemas.microsoft.com/office/drawing/2014/main" id="{FED822D4-26AE-47F1-899C-D719057787C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43024" y="401637"/>
              <a:ext cx="2276475" cy="245030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cirera\Desktop\test.xlsx" TargetMode="External"/><Relationship Id="rId1" Type="http://schemas.openxmlformats.org/officeDocument/2006/relationships/externalLinkPath" Target="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 (3)"/>
      <sheetName val="Feuil5"/>
      <sheetName val="Feuil5 (2)"/>
    </sheetNames>
    <sheetDataSet>
      <sheetData sheetId="0"/>
      <sheetData sheetId="1">
        <row r="2">
          <cell r="C2" t="str">
            <v>2011</v>
          </cell>
        </row>
        <row r="51">
          <cell r="B51" t="str">
            <v>63 QUAI DE LA SEINE 75019 PARIS</v>
          </cell>
        </row>
      </sheetData>
      <sheetData sheetId="2" refreshError="1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D" xr10:uid="{980E121F-22A3-4923-8D84-9E92A3FB5F6C}" sourceName="ID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D 1" xr10:uid="{6D41DD5F-E89E-43DD-901D-E907B7A3F54F}" cache="Segment_ID" caption="ID" startItem="38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D" xr10:uid="{B46E646B-9A40-4C57-B668-511B92224E87}" cache="Segment_ID" caption="ID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D 2" xr10:uid="{F641CBDE-0E69-4BBB-B8EF-61131E35D97B}" cache="Segment_ID" caption="ID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DD80318-A987-4EC4-B3D7-88C8D14BD4A9}" name="Tableau57" displayName="Tableau57" ref="A9:X54" totalsRowShown="0" headerRowDxfId="83" dataDxfId="82" tableBorderDxfId="81">
  <autoFilter ref="A9:X54" xr:uid="{EA6CC732-09DE-4599-9009-8BD0450DD1F1}">
    <filterColumn colId="0">
      <filters>
        <filter val="10"/>
        <filter val="11"/>
        <filter val="12"/>
        <filter val="13"/>
        <filter val="14"/>
        <filter val="15"/>
        <filter val="16"/>
        <filter val="17"/>
        <filter val="18"/>
        <filter val="19"/>
        <filter val="2"/>
        <filter val="20"/>
        <filter val="21"/>
        <filter val="22"/>
        <filter val="23"/>
        <filter val="24"/>
        <filter val="25"/>
        <filter val="26"/>
        <filter val="27"/>
        <filter val="28"/>
        <filter val="29"/>
        <filter val="3"/>
        <filter val="30"/>
        <filter val="31"/>
        <filter val="32"/>
        <filter val="33"/>
        <filter val="34"/>
        <filter val="35"/>
        <filter val="36"/>
        <filter val="37"/>
        <filter val="38"/>
        <filter val="39"/>
        <filter val="4"/>
        <filter val="40"/>
        <filter val="41"/>
        <filter val="42"/>
        <filter val="43"/>
        <filter val="44"/>
        <filter val="45"/>
        <filter val="5"/>
        <filter val="6"/>
        <filter val="7"/>
        <filter val="8"/>
        <filter val="9"/>
      </filters>
    </filterColumn>
  </autoFilter>
  <tableColumns count="24">
    <tableColumn id="1" xr3:uid="{B35D23AE-FE95-4355-92FA-C34A8089286E}" name="ID"/>
    <tableColumn id="2" xr3:uid="{582E7274-2C54-445A-A1F7-4FF2F30D2477}" name="ADRESSE"/>
    <tableColumn id="3" xr3:uid="{C2C1BBDA-C219-4820-B4CA-794211CA5CF4}" name="2011" dataDxfId="80"/>
    <tableColumn id="4" xr3:uid="{89069BEE-D3C7-46CD-8715-42D3B0C89F28}" name="2012" dataDxfId="79"/>
    <tableColumn id="5" xr3:uid="{2D25EDAB-1630-47B6-B9A0-68262B3DE1A4}" name="2013" dataDxfId="78"/>
    <tableColumn id="6" xr3:uid="{0B78D1B7-F564-4569-88E6-3F969FD43CE0}" name="2014" dataDxfId="77"/>
    <tableColumn id="7" xr3:uid="{EA985B58-8EB0-4D7C-9571-4E9D69840B0E}" name="2015" dataDxfId="76"/>
    <tableColumn id="8" xr3:uid="{DEB61584-A1AC-4940-8894-AE0D75311A5D}" name="2016" dataDxfId="75"/>
    <tableColumn id="9" xr3:uid="{B6FB3D95-E5DF-49E3-9C72-D15C905C79E6}" name="2017" dataDxfId="74"/>
    <tableColumn id="10" xr3:uid="{A533F88E-9D2C-486E-BD86-2ED012AFA183}" name="2018" dataDxfId="73"/>
    <tableColumn id="11" xr3:uid="{2FB598EA-841B-4881-8B3B-D3A51F9CC910}" name="2019" dataDxfId="72"/>
    <tableColumn id="12" xr3:uid="{C8611605-EAEA-45AC-9DCA-357166BECA95}" name="2020" dataDxfId="71"/>
    <tableColumn id="13" xr3:uid="{2365BE69-6F84-41F8-A4B8-FDA544193B32}" name="2021" dataDxfId="70"/>
    <tableColumn id="14" xr3:uid="{5CAC67B7-3090-423F-93F6-BCC8621712DF}" name="20112" dataDxfId="69"/>
    <tableColumn id="15" xr3:uid="{F9C61C2C-668F-4AE3-8917-BCE6C3B49594}" name="20123" dataDxfId="68"/>
    <tableColumn id="16" xr3:uid="{6E4D3ECD-7357-40C0-9ADB-D08E7AE7889E}" name="20134" dataDxfId="67"/>
    <tableColumn id="17" xr3:uid="{3EEE4CC6-0ECB-417B-BE9A-2B199EE4B609}" name="20145" dataDxfId="66"/>
    <tableColumn id="18" xr3:uid="{A26DADCD-AEAA-41AC-BBAE-288661FA2676}" name="20156" dataDxfId="65"/>
    <tableColumn id="19" xr3:uid="{DBDA4A7B-FBBA-42E9-B1E9-5DCD496FEF5B}" name="20167" dataDxfId="64"/>
    <tableColumn id="20" xr3:uid="{06C60CF6-431F-4735-8598-80E3DF11789F}" name="20178" dataDxfId="63"/>
    <tableColumn id="21" xr3:uid="{3D0C3EE9-FB7D-4FC1-B512-5430200A5966}" name="20189" dataDxfId="62"/>
    <tableColumn id="22" xr3:uid="{706DB453-6E11-4247-A87A-2F82776D3BCC}" name="201910" dataDxfId="61"/>
    <tableColumn id="23" xr3:uid="{6A41EAF9-9D8B-414E-BA3D-2F2818F4D892}" name="202011" dataDxfId="60"/>
    <tableColumn id="24" xr3:uid="{35692FB3-19B6-4C16-937A-BF17A7197A93}" name="202112" dataDxfId="5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B159922-B65C-4D46-8909-A176B56A77AD}" name="Tableau38" displayName="Tableau38" ref="Y9:AI54" totalsRowShown="0" headerRowDxfId="58">
  <autoFilter ref="Y9:AI54" xr:uid="{4D386E97-4E35-4977-B399-8CF4B2724D3E}"/>
  <tableColumns count="11">
    <tableColumn id="1" xr3:uid="{8DE7FD93-5772-4A81-A5CF-7DECED832691}" name="2011"/>
    <tableColumn id="2" xr3:uid="{7DDD53FD-423C-4586-A59F-11A288CA571E}" name="2012"/>
    <tableColumn id="3" xr3:uid="{BC183A92-9FC8-4B4E-8819-4BA5678C70D7}" name="2013"/>
    <tableColumn id="4" xr3:uid="{D6F6B251-1A53-42AA-A4A0-E9DABCB7D89A}" name="2014"/>
    <tableColumn id="5" xr3:uid="{4BB5C2F8-ABB7-4DAC-894B-C1221E701B1C}" name="2015"/>
    <tableColumn id="6" xr3:uid="{A262316E-E0BC-475F-8411-DFA27E3789FB}" name="2016"/>
    <tableColumn id="7" xr3:uid="{E49941C9-A74F-41A7-9312-104C3EC7BAB8}" name="2017"/>
    <tableColumn id="8" xr3:uid="{AE171917-8663-44D2-A457-4A61DB622204}" name="2018"/>
    <tableColumn id="9" xr3:uid="{66A0D250-36F5-48A7-9E7B-8E794212D8A4}" name="2019"/>
    <tableColumn id="10" xr3:uid="{F3CFF4DD-08AA-46DA-9ED3-B17A7754C6C4}" name="2020"/>
    <tableColumn id="11" xr3:uid="{46874213-2445-4692-BFCD-2B59E51F4854}" name="202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912EAA0-103F-4D2D-A64A-6C5E147FEC66}" name="Tableau49" displayName="Tableau49" ref="AJ9:AT54" totalsRowShown="0">
  <autoFilter ref="AJ9:AT54" xr:uid="{F550CC35-F677-4702-B9A8-056C9268FDD9}"/>
  <tableColumns count="11">
    <tableColumn id="1" xr3:uid="{0AF97A27-7E8B-4D39-A009-073B76F658E9}" name="2011"/>
    <tableColumn id="2" xr3:uid="{567D6DFA-3274-456F-A940-F56A5629B4C9}" name="2012"/>
    <tableColumn id="3" xr3:uid="{044717E4-75FB-4C6B-9F49-BF4F2E5760F3}" name="2013"/>
    <tableColumn id="4" xr3:uid="{EF4ABAB1-CC0C-44AA-9CB6-9D8A3237BDFA}" name="2014"/>
    <tableColumn id="5" xr3:uid="{075E127D-12EC-4F4C-9D74-D540054A2042}" name="2015"/>
    <tableColumn id="6" xr3:uid="{CDDA67EA-AFB9-455B-9A49-970DD0FC3C31}" name="2016"/>
    <tableColumn id="7" xr3:uid="{35BE221E-F7D6-487A-9FC0-C6E79E1F8EB1}" name="2017"/>
    <tableColumn id="8" xr3:uid="{89B79E9E-77BE-4AD5-9C0D-3A9B00881096}" name="2018"/>
    <tableColumn id="9" xr3:uid="{D7D7EF0C-F4CB-4278-82A6-D71B5D8F295E}" name="2019"/>
    <tableColumn id="10" xr3:uid="{F463604E-52BA-40DF-A861-A9A325F2C7D8}" name="2020"/>
    <tableColumn id="11" xr3:uid="{3FB8FD41-90A5-4F13-8D57-55F665C08E03}" name="2021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291F4FFE-82BA-4D96-9302-56BD07DE288F}" name="Tableau610" displayName="Tableau610" ref="AU9:BE10" totalsRowShown="0">
  <autoFilter ref="AU9:BE10" xr:uid="{D5A83EDB-4BF1-4BB0-9807-ADFC72374C1C}"/>
  <tableColumns count="11">
    <tableColumn id="1" xr3:uid="{6CDC42F5-ABCA-4FBE-872A-FE3072CF60BD}" name="2011"/>
    <tableColumn id="2" xr3:uid="{8211712A-39B0-47DE-87A4-DF6630770C7A}" name="2012"/>
    <tableColumn id="3" xr3:uid="{620EEC43-8CB2-4F1A-A77B-A7BC8FF8E2A2}" name="2013"/>
    <tableColumn id="4" xr3:uid="{F3C4684F-D76F-4F7C-A19F-F52C1966AA8A}" name="2014"/>
    <tableColumn id="5" xr3:uid="{BBA749EB-939D-496A-A67A-46B70FF19FD2}" name="2015"/>
    <tableColumn id="6" xr3:uid="{11D98342-4F34-4AA4-AF45-8E72948D4778}" name="2016"/>
    <tableColumn id="7" xr3:uid="{F70E061A-A2DC-47EB-BD7A-BDCA8E306600}" name="2017"/>
    <tableColumn id="8" xr3:uid="{1FEE28D7-4EB0-49B7-9A63-F5A10CD97366}" name="2018"/>
    <tableColumn id="9" xr3:uid="{7A16BD9B-6E0F-4509-9D8F-76E96B17B478}" name="2019"/>
    <tableColumn id="10" xr3:uid="{8BEE0B0F-213A-4649-A187-4DBF59C06B1B}" name="2020"/>
    <tableColumn id="11" xr3:uid="{60EDD7CD-5437-4B32-9AA0-801212A6B9F4}" name="202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3A9690-C8F5-4815-A338-F23B1A75175D}" name="Tableau5" displayName="Tableau5" ref="A9:X54" totalsRowShown="0" headerRowDxfId="109" dataDxfId="108" tableBorderDxfId="107">
  <autoFilter ref="A9:X54" xr:uid="{EA6CC732-09DE-4599-9009-8BD0450DD1F1}"/>
  <tableColumns count="24">
    <tableColumn id="1" xr3:uid="{38511CB8-F188-402B-9060-1E10F536CB6A}" name="ID"/>
    <tableColumn id="2" xr3:uid="{A31ED6FC-B0FF-47CA-93BA-244E81B31C2D}" name="ADRESSE"/>
    <tableColumn id="3" xr3:uid="{91625199-6FDF-4DE9-B289-1C8D0D601CB9}" name="2011" dataDxfId="106"/>
    <tableColumn id="4" xr3:uid="{97B389CF-3D9C-4B85-98FD-6C81B83FDE7A}" name="2012" dataDxfId="105"/>
    <tableColumn id="5" xr3:uid="{9FED5AFC-DD55-4F31-A15D-D82EE9B07A82}" name="2013" dataDxfId="104"/>
    <tableColumn id="6" xr3:uid="{75FAC928-A4E1-408C-902B-6C3D5B11DBBA}" name="2014" dataDxfId="103"/>
    <tableColumn id="7" xr3:uid="{2B13A5F7-3C09-4CDE-9B96-A93A5495EC71}" name="2015" dataDxfId="102"/>
    <tableColumn id="8" xr3:uid="{DA90256F-DA69-41F9-8BC7-9CB32FED7D51}" name="2016" dataDxfId="101"/>
    <tableColumn id="9" xr3:uid="{FFBF03E6-23F3-46C2-AA41-AAEE33758160}" name="2017" dataDxfId="100"/>
    <tableColumn id="10" xr3:uid="{59C7F16C-9212-47C4-B0D4-9E7EF2DF930D}" name="2018" dataDxfId="99"/>
    <tableColumn id="11" xr3:uid="{B8B36D5B-D6EE-4CC2-B922-C79E80C8C6F5}" name="2019" dataDxfId="98"/>
    <tableColumn id="12" xr3:uid="{71A5A665-F5BC-4E23-89F0-19B248109BDD}" name="2020" dataDxfId="97"/>
    <tableColumn id="13" xr3:uid="{0225439B-4F07-45E2-962B-E4A5AA5E3742}" name="2021" dataDxfId="96"/>
    <tableColumn id="14" xr3:uid="{28D6DCC2-6EAE-4051-9BFA-3A64B024DF5C}" name="20112" dataDxfId="95"/>
    <tableColumn id="15" xr3:uid="{E0439FF1-CE04-4BCD-AA92-92B0D9E78D0A}" name="20123" dataDxfId="94"/>
    <tableColumn id="16" xr3:uid="{CAF67373-C808-4502-BCDF-DCC315D93EE3}" name="20134" dataDxfId="93"/>
    <tableColumn id="17" xr3:uid="{A2D64914-428F-4812-B474-CFCE1917AE9E}" name="20145" dataDxfId="92"/>
    <tableColumn id="18" xr3:uid="{2D88552B-268A-4A36-8558-610880A23B80}" name="20156" dataDxfId="91"/>
    <tableColumn id="19" xr3:uid="{BBB2F378-8D08-4FFF-85EA-F4FD931FBF04}" name="20167" dataDxfId="90"/>
    <tableColumn id="20" xr3:uid="{B0FC4CBB-16E4-47DA-B895-EE0FA516B054}" name="20178" dataDxfId="89"/>
    <tableColumn id="21" xr3:uid="{E99FB357-F7FB-46F6-A945-472598FB9711}" name="20189" dataDxfId="88"/>
    <tableColumn id="22" xr3:uid="{D40380E6-EA5B-44DF-9C10-230FC5525AF4}" name="201910" dataDxfId="87"/>
    <tableColumn id="23" xr3:uid="{128479A1-0547-47B5-8249-CF75D06AC540}" name="202011" dataDxfId="86"/>
    <tableColumn id="24" xr3:uid="{769C0DAB-B065-4BBB-A6DA-33D8E12F5D07}" name="202112" dataDxfId="8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D386E97-4E35-4977-B399-8CF4B2724D3E}" name="Tableau3" displayName="Tableau3" ref="Y9:AI54" totalsRowShown="0" headerRowDxfId="84">
  <autoFilter ref="Y9:AI54" xr:uid="{4D386E97-4E35-4977-B399-8CF4B2724D3E}"/>
  <tableColumns count="11">
    <tableColumn id="1" xr3:uid="{7C41A358-261A-4F2C-9A2F-E0802B1B7694}" name="2011"/>
    <tableColumn id="2" xr3:uid="{8E648521-628E-48C2-BC02-0BA2FFF2C297}" name="2012"/>
    <tableColumn id="3" xr3:uid="{8C0F1B5C-5D7E-4940-B445-EB9CAFEBB9B9}" name="2013"/>
    <tableColumn id="4" xr3:uid="{E85B8C15-8592-4191-A181-120D902DBC7E}" name="2014"/>
    <tableColumn id="5" xr3:uid="{AD02C64A-3147-4542-866C-06CFE97A23CE}" name="2015"/>
    <tableColumn id="6" xr3:uid="{499D5496-35CF-42EC-AA51-FFF3E255108B}" name="2016"/>
    <tableColumn id="7" xr3:uid="{2EC247F3-1D2C-4644-AF22-1F55AEC89257}" name="2017"/>
    <tableColumn id="8" xr3:uid="{E1B8FF32-8A91-4DCE-81BA-5B58E09DF01F}" name="2018"/>
    <tableColumn id="9" xr3:uid="{E65D6938-BC57-4431-9CF4-05863F9737F2}" name="2019"/>
    <tableColumn id="10" xr3:uid="{7CC4A5FD-C0B1-4200-BD5A-9B6CD4723E7E}" name="2020"/>
    <tableColumn id="11" xr3:uid="{DCBFF293-0BC7-491A-AB43-191433641594}" name="202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550CC35-F677-4702-B9A8-056C9268FDD9}" name="Tableau4" displayName="Tableau4" ref="AJ9:AT54" totalsRowShown="0">
  <autoFilter ref="AJ9:AT54" xr:uid="{F550CC35-F677-4702-B9A8-056C9268FDD9}"/>
  <tableColumns count="11">
    <tableColumn id="1" xr3:uid="{83AE45F1-76DC-400C-B102-7ABBE92661FC}" name="2011"/>
    <tableColumn id="2" xr3:uid="{C05F76FF-E435-4613-9E25-696D4942B174}" name="2012"/>
    <tableColumn id="3" xr3:uid="{BD650659-B37B-4871-A14A-57070F0D64E9}" name="2013"/>
    <tableColumn id="4" xr3:uid="{6E76B437-0EE7-4CA1-A287-88A73577DBE7}" name="2014"/>
    <tableColumn id="5" xr3:uid="{13767585-3281-49F2-B669-AB4ED1CD23B9}" name="2015"/>
    <tableColumn id="6" xr3:uid="{57339820-B6BB-4334-8AA9-BA4EAB594095}" name="2016"/>
    <tableColumn id="7" xr3:uid="{494E97CB-951B-4955-8BD9-9831CA80E1DB}" name="2017"/>
    <tableColumn id="8" xr3:uid="{943FFAD4-A654-4298-8DFC-A41AF9E3CBED}" name="2018"/>
    <tableColumn id="9" xr3:uid="{887D89C4-ABA8-475F-9A5C-076CA040B432}" name="2019"/>
    <tableColumn id="10" xr3:uid="{E1ED430E-6CC4-4851-B9F4-FA7A09911288}" name="2020"/>
    <tableColumn id="11" xr3:uid="{66BE92EE-B4F0-478C-ADEB-C309239F5B36}" name="2021"/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5A83EDB-4BF1-4BB0-9807-ADFC72374C1C}" name="Tableau6" displayName="Tableau6" ref="AU9:BE10" totalsRowShown="0">
  <autoFilter ref="AU9:BE10" xr:uid="{D5A83EDB-4BF1-4BB0-9807-ADFC72374C1C}"/>
  <tableColumns count="11">
    <tableColumn id="1" xr3:uid="{68C70028-545B-4E4D-A2E3-8E00A7123EE3}" name="2011"/>
    <tableColumn id="2" xr3:uid="{8284BA90-DFBB-4FAE-AD8E-A33CC2BCD740}" name="2012"/>
    <tableColumn id="3" xr3:uid="{7DFB8938-684D-4EB5-838E-E4F6BDD09DFA}" name="2013"/>
    <tableColumn id="4" xr3:uid="{923AB6BD-037A-44D6-BAF4-D0F2DE6E0580}" name="2014"/>
    <tableColumn id="5" xr3:uid="{53712E5C-6DB5-492B-B78E-DE1B699280E7}" name="2015"/>
    <tableColumn id="6" xr3:uid="{63E30EA3-6E33-4C9A-874E-2D0CB787E6FE}" name="2016"/>
    <tableColumn id="7" xr3:uid="{FEBC8FC4-5EC9-466F-9CD2-67EBA5B1F4A7}" name="2017"/>
    <tableColumn id="8" xr3:uid="{B4E96963-0F4C-4EC2-98B4-19B5A302D10E}" name="2018"/>
    <tableColumn id="9" xr3:uid="{5EFF25AF-9D1F-41B1-8671-57A118AEA99E}" name="2019"/>
    <tableColumn id="10" xr3:uid="{04547A4D-60F6-4F41-9896-7A23DBE6A4D2}" name="2020"/>
    <tableColumn id="11" xr3:uid="{3F324C67-FA08-42BE-9EFD-94660EE586E8}" name="202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DFD8C426-94D5-448E-8713-E572BD9D81ED}" name="Tableau5717" displayName="Tableau5717" ref="A2:BE47" totalsRowShown="0" headerRowDxfId="57" dataDxfId="56" tableBorderDxfId="55">
  <autoFilter ref="A2:BE47" xr:uid="{DFD8C426-94D5-448E-8713-E572BD9D81ED}"/>
  <tableColumns count="57">
    <tableColumn id="1" xr3:uid="{D82B3945-2FB0-4782-8CDF-468360047423}" name="ID"/>
    <tableColumn id="2" xr3:uid="{6DBFD622-3C7A-4AD6-9C7C-9314768DA4A3}" name="ADRESSE"/>
    <tableColumn id="3" xr3:uid="{62BACCDC-7D99-4412-9AB5-55F017603E60}" name="2011" dataDxfId="54"/>
    <tableColumn id="4" xr3:uid="{AC2D60DB-CE9F-412A-A5AC-C90193D316A5}" name="2012" dataDxfId="53"/>
    <tableColumn id="5" xr3:uid="{621630AD-58CE-4059-AB7A-48AB2FD05128}" name="2013" dataDxfId="52"/>
    <tableColumn id="6" xr3:uid="{A266358C-0394-4C1E-B2A8-27DC01C99649}" name="2014" dataDxfId="51"/>
    <tableColumn id="7" xr3:uid="{E9F29993-D98F-468D-BE63-8512ECFF6410}" name="2015" dataDxfId="50"/>
    <tableColumn id="8" xr3:uid="{CD38A6E8-9075-4D8D-8312-5CE40E5FCA2A}" name="2016" dataDxfId="49"/>
    <tableColumn id="9" xr3:uid="{FC4FEEBF-42D2-414A-BFC2-7834A055DE90}" name="2017" dataDxfId="48"/>
    <tableColumn id="10" xr3:uid="{58FB7DA5-C6AC-4D74-9EB0-5A6E99D534C9}" name="2018" dataDxfId="47"/>
    <tableColumn id="11" xr3:uid="{F0CBC013-C19B-40F2-A757-D79A08FA5D54}" name="2019" dataDxfId="46"/>
    <tableColumn id="12" xr3:uid="{0B6E6825-F1C2-4F5B-AC49-51FEA3056475}" name="2020" dataDxfId="45"/>
    <tableColumn id="13" xr3:uid="{E8EE0109-5847-45F2-B5F5-5265DDCA97E2}" name="2021" dataDxfId="44"/>
    <tableColumn id="14" xr3:uid="{D98AB57E-ABDB-43A6-8456-CAE4FB742081}" name="20112" dataDxfId="43"/>
    <tableColumn id="15" xr3:uid="{5BA99F6D-383A-43DA-A19B-1185E89945FA}" name="20123" dataDxfId="42"/>
    <tableColumn id="16" xr3:uid="{1F236573-433C-4003-AEF3-5B98306D1214}" name="20134" dataDxfId="41"/>
    <tableColumn id="17" xr3:uid="{FD34F4CE-BFF9-4602-90A9-6291624691BB}" name="20145" dataDxfId="40"/>
    <tableColumn id="18" xr3:uid="{F242CBD9-A2CC-43A8-9E46-49F432625CC3}" name="20156" dataDxfId="39"/>
    <tableColumn id="19" xr3:uid="{859ABC7B-4A26-4104-B74F-91159C7BC0A2}" name="20167" dataDxfId="38"/>
    <tableColumn id="20" xr3:uid="{5C211D82-520E-416C-996D-0A41E21FA86B}" name="20178" dataDxfId="37"/>
    <tableColumn id="21" xr3:uid="{88188D25-0033-4AF0-8077-753172EA910D}" name="20189" dataDxfId="36"/>
    <tableColumn id="22" xr3:uid="{DF73FF44-F3C0-4504-8A30-18291171F0E3}" name="201910" dataDxfId="35"/>
    <tableColumn id="23" xr3:uid="{4B489E09-0F6B-4BDB-8074-E30484C8374A}" name="202011" dataDxfId="34"/>
    <tableColumn id="24" xr3:uid="{7CDDC6FD-83A6-4C54-BCD6-21EDAB98CBE0}" name="202112" dataDxfId="33"/>
    <tableColumn id="51" xr3:uid="{30E9740E-367E-4C74-B7F2-6508A0345F37}" name="20114" dataDxfId="31"/>
    <tableColumn id="52" xr3:uid="{AA22787F-080A-4650-B091-37B27D3A8D88}" name="20125" dataDxfId="30"/>
    <tableColumn id="53" xr3:uid="{18520AC4-254E-4CAF-B25D-F5C9CA3E2836}" name="20132" dataDxfId="29"/>
    <tableColumn id="54" xr3:uid="{43353D03-7D4F-440F-88F0-93EF58837798}" name="20142" dataDxfId="28"/>
    <tableColumn id="55" xr3:uid="{D9FCD568-11BA-4FB1-B449-86270047EF4C}" name="20152" dataDxfId="27"/>
    <tableColumn id="56" xr3:uid="{5A719016-6E80-4D03-B0D0-B392FA50A7C0}" name="20162" dataDxfId="26"/>
    <tableColumn id="57" xr3:uid="{4E10A038-CC60-46A3-B9E6-DA94830F3C38}" name="20172" dataDxfId="25"/>
    <tableColumn id="58" xr3:uid="{B82BBAC3-3611-49FA-ACAC-01E908329C52}" name="20182" dataDxfId="24"/>
    <tableColumn id="50" xr3:uid="{89DFFDFD-BA86-4165-A237-5306F80F1542}" name="20192" dataDxfId="32"/>
    <tableColumn id="59" xr3:uid="{909A09E3-7D65-431A-A5BA-A0ADBDDA2FFB}" name="20212" dataDxfId="23"/>
    <tableColumn id="60" xr3:uid="{89B6447B-B08C-470B-882A-45E7CB672F96}" name="20124" dataDxfId="22"/>
    <tableColumn id="61" xr3:uid="{44967835-6BD0-4FA2-89DE-3E4EF4E8F76F}" name="20113" dataDxfId="21"/>
    <tableColumn id="62" xr3:uid="{D8DE49E4-2307-4915-823E-4AEA664B9329}" name="20122" dataDxfId="20"/>
    <tableColumn id="63" xr3:uid="{533DEABE-0564-4B37-8674-0B19C8CCA9DE}" name="20133" dataDxfId="19"/>
    <tableColumn id="64" xr3:uid="{2ACF4A5E-BBE1-4363-A4A8-05D11F97EFD9}" name="20143" dataDxfId="18"/>
    <tableColumn id="65" xr3:uid="{751D4678-485B-4599-9269-DE87572E84EB}" name="20153" dataDxfId="17"/>
    <tableColumn id="66" xr3:uid="{1D8B7857-3AFF-413F-95AA-5462DDF12F79}" name="20163" dataDxfId="16"/>
    <tableColumn id="71" xr3:uid="{8D8495BF-260F-4289-A608-DDBB7C374F0C}" name="201632" dataDxfId="11"/>
    <tableColumn id="70" xr3:uid="{CE8808D1-A043-422B-9FC6-8119538AF0D8}" name="20164" dataDxfId="12"/>
    <tableColumn id="68" xr3:uid="{76E5FF78-94AB-46E7-8287-D310214C4111}" name="20173" dataDxfId="14"/>
    <tableColumn id="69" xr3:uid="{ADCE3CE3-90D1-46B0-8356-A00575DBE37A}" name="20183" dataDxfId="13"/>
    <tableColumn id="67" xr3:uid="{D661B4F4-722E-43C3-8728-EEE0ECD35C09}" name="20193" dataDxfId="15"/>
    <tableColumn id="72" xr3:uid="{4743B9C3-E8DF-4100-82A0-94836EFC5562}" name="20115" dataDxfId="10"/>
    <tableColumn id="73" xr3:uid="{8670A655-E7E7-4349-A47E-3637327AF7EE}" name="20116" dataDxfId="9"/>
    <tableColumn id="74" xr3:uid="{F43B8662-BAEF-4E75-A22C-674167722A39}" name="20117" dataDxfId="8"/>
    <tableColumn id="75" xr3:uid="{226D0CEB-BEFC-4B38-A9B2-FB8FB1FAEA08}" name="20118" dataDxfId="7"/>
    <tableColumn id="76" xr3:uid="{C898DFFE-D4B2-4B8B-A72A-CB34A5DAEF2C}" name="20119" dataDxfId="6"/>
    <tableColumn id="77" xr3:uid="{668CA85A-D47A-445D-9A28-F9E9873E5D27}" name="20120" dataDxfId="5"/>
    <tableColumn id="78" xr3:uid="{FCC69D91-78C2-4025-8AAB-B91FFA03B266}" name="20121" dataDxfId="4"/>
    <tableColumn id="79" xr3:uid="{08876541-D8AD-4008-A079-029D9396F7C1}" name="201222" dataDxfId="3"/>
    <tableColumn id="80" xr3:uid="{E021A2BF-C9EB-4C55-9EBB-C2D275A62093}" name="201233" dataDxfId="2"/>
    <tableColumn id="81" xr3:uid="{A35D7442-BF6E-48AC-80AA-A512612D2356}" name="201244" dataDxfId="1"/>
    <tableColumn id="82" xr3:uid="{15B5AAD2-7830-4BC2-B297-D6B9A305704E}" name="20124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microsoft.com/office/2007/relationships/slicer" Target="../slicers/slicer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drawing" Target="../drawings/drawing2.xml"/><Relationship Id="rId6" Type="http://schemas.microsoft.com/office/2007/relationships/slicer" Target="../slicers/slicer2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table" Target="../tables/table9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AABECF-04B4-490C-95A2-9CA36FC85288}">
  <dimension ref="A1:BE58"/>
  <sheetViews>
    <sheetView zoomScale="80" zoomScaleNormal="80" workbookViewId="0">
      <pane ySplit="9" topLeftCell="A55" activePane="bottomLeft" state="frozen"/>
      <selection pane="bottomLeft" activeCell="B59" sqref="B59"/>
    </sheetView>
  </sheetViews>
  <sheetFormatPr baseColWidth="10" defaultRowHeight="14.5" x14ac:dyDescent="0.35"/>
  <cols>
    <col min="2" max="2" width="34.90625" customWidth="1"/>
    <col min="3" max="3" width="28.7265625" customWidth="1"/>
    <col min="12" max="12" width="11.81640625" customWidth="1"/>
  </cols>
  <sheetData>
    <row r="1" spans="1:57" x14ac:dyDescent="0.35">
      <c r="A1" s="20" t="s">
        <v>71</v>
      </c>
      <c r="B1" s="20" t="s">
        <v>72</v>
      </c>
      <c r="C1" s="19" t="s">
        <v>73</v>
      </c>
      <c r="D1" s="21" t="s">
        <v>3</v>
      </c>
      <c r="E1" s="21" t="s">
        <v>4</v>
      </c>
      <c r="F1" s="21" t="s">
        <v>5</v>
      </c>
      <c r="G1" s="21" t="s">
        <v>6</v>
      </c>
      <c r="H1" s="21" t="s">
        <v>7</v>
      </c>
      <c r="I1" s="21" t="s">
        <v>8</v>
      </c>
      <c r="J1" s="21" t="s">
        <v>9</v>
      </c>
      <c r="K1" s="21" t="s">
        <v>10</v>
      </c>
      <c r="L1" s="21" t="s">
        <v>11</v>
      </c>
      <c r="M1" s="21" t="s">
        <v>12</v>
      </c>
      <c r="N1" s="21" t="s">
        <v>13</v>
      </c>
    </row>
    <row r="2" spans="1:57" ht="24.75" customHeight="1" x14ac:dyDescent="0.35">
      <c r="A2" s="18">
        <f>SUBTOTAL(5,Tableau57[ID])</f>
        <v>1</v>
      </c>
      <c r="B2" s="18" t="str">
        <f>VLOOKUP(B57,Tableau57[[ID]:[ADRESSE]],2,0)</f>
        <v>63 QUAI DE LA SEINE 75019 PARIS</v>
      </c>
      <c r="C2" s="19" t="s">
        <v>70</v>
      </c>
      <c r="D2" s="18" cm="1">
        <f t="array" ref="D2">INDEX(Tableau57[],MATCH(1,(Tableau57[[ADRESSE]:[ADRESSE]]=$B2)*(Tableau57[[ID]:[ID]]=$A2),0),COLUMN()-1)</f>
        <v>231.56314311594204</v>
      </c>
      <c r="E2" s="18" cm="1">
        <f t="array" ref="E2">INDEX(Tableau57[],MATCH(1,(Tableau57[[ADRESSE]:[ADRESSE]]=$B2)*(Tableau57[[ID]:[ID]]=$A2),0),COLUMN()-1)</f>
        <v>252.33298913043478</v>
      </c>
      <c r="F2" s="18" cm="1">
        <f t="array" ref="F2">INDEX(Tableau57[],MATCH(1,(Tableau57[[ADRESSE]:[ADRESSE]]=$B2)*(Tableau57[[ID]:[ID]]=$A2),0),COLUMN()-1)</f>
        <v>294.64266304347825</v>
      </c>
      <c r="G2" s="18" cm="1">
        <f t="array" ref="G2">INDEX(Tableau57[],MATCH(1,(Tableau57[[ADRESSE]:[ADRESSE]]=$B2)*(Tableau57[[ID]:[ID]]=$A2),0),COLUMN()-1)</f>
        <v>249.13586050724641</v>
      </c>
      <c r="H2" s="18" cm="1">
        <f t="array" ref="H2">INDEX(Tableau57[],MATCH(1,(Tableau57[[ADRESSE]:[ADRESSE]]=$B2)*(Tableau57[[ID]:[ID]]=$A2),0),COLUMN()-1)</f>
        <v>254.37303442028986</v>
      </c>
      <c r="I2" s="18" cm="1">
        <f t="array" ref="I2">INDEX(Tableau57[],MATCH(1,(Tableau57[[ADRESSE]:[ADRESSE]]=$B2)*(Tableau57[[ID]:[ID]]=$A2),0),COLUMN()-1)</f>
        <v>292.61069746376813</v>
      </c>
      <c r="J2" s="18" cm="1">
        <f t="array" ref="J2">INDEX(Tableau57[],MATCH(1,(Tableau57[[ADRESSE]:[ADRESSE]]=$B2)*(Tableau57[[ID]:[ID]]=$A2),0),COLUMN()-1)</f>
        <v>124.63499094202899</v>
      </c>
      <c r="K2" s="18" cm="1">
        <f t="array" ref="K2">INDEX(Tableau57[],MATCH(1,(Tableau57[[ADRESSE]:[ADRESSE]]=$B2)*(Tableau57[[ID]:[ID]]=$A2),0),COLUMN()-1)</f>
        <v>303.14660326086954</v>
      </c>
      <c r="L2" s="18" cm="1">
        <f t="array" ref="L2">INDEX(Tableau57[],MATCH(1,(Tableau57[[ADRESSE]:[ADRESSE]]=$B2)*(Tableau57[[ID]:[ID]]=$A2),0),COLUMN()-1)</f>
        <v>319.30360507246377</v>
      </c>
      <c r="M2" s="18" cm="1">
        <f t="array" ref="M2">INDEX(Tableau57[],MATCH(1,(Tableau57[[ADRESSE]:[ADRESSE]]=$B2)*(Tableau57[[ID]:[ID]]=$A2),0),COLUMN()-1)</f>
        <v>255.69921195652174</v>
      </c>
      <c r="N2" s="18" cm="1">
        <f t="array" ref="N2">INDEX(Tableau57[],MATCH(1,(Tableau57[[ADRESSE]:[ADRESSE]]=$B2)*(Tableau57[[ID]:[ID]]=$A2),0),COLUMN()-1)</f>
        <v>105.10963518115943</v>
      </c>
    </row>
    <row r="3" spans="1:57" ht="26.5" x14ac:dyDescent="0.35">
      <c r="A3" s="18">
        <f>SUBTOTAL(5,Tableau57[ID])</f>
        <v>1</v>
      </c>
      <c r="B3" s="18" t="str">
        <f>VLOOKUP(B57,Tableau57[[ID]:[ADRESSE]],2,0)</f>
        <v>63 QUAI DE LA SEINE 75019 PARIS</v>
      </c>
      <c r="C3" s="19" t="s">
        <v>2</v>
      </c>
      <c r="D3" s="18" cm="1">
        <f t="array" ref="D3">INDEX(Tableau57[],MATCH(1,(Tableau57[[ADRESSE]:[ADRESSE]]=$B3)*(Tableau57[[ID]:[ID]]=$A3),0),COLUMN()+10)</f>
        <v>254.93129387924324</v>
      </c>
      <c r="E3" s="18" cm="1">
        <f t="array" ref="E3">INDEX(Tableau57[],MATCH(1,(Tableau57[[ADRESSE]:[ADRESSE]]=$B3)*(Tableau57[[ID]:[ID]]=$A3),0),COLUMN()+10)</f>
        <v>248.78207964242995</v>
      </c>
      <c r="F3" s="18" cm="1">
        <f t="array" ref="F3">INDEX(Tableau57[],MATCH(1,(Tableau57[[ADRESSE]:[ADRESSE]]=$B3)*(Tableau57[[ID]:[ID]]=$A3),0),COLUMN()+10)</f>
        <v>273.97676882328193</v>
      </c>
      <c r="G3" s="18" cm="1">
        <f t="array" ref="G3">INDEX(Tableau57[],MATCH(1,(Tableau57[[ADRESSE]:[ADRESSE]]=$B3)*(Tableau57[[ID]:[ID]]=$A3),0),COLUMN()+10)</f>
        <v>276.95575824209766</v>
      </c>
      <c r="H3" s="18" cm="1">
        <f t="array" ref="H3">INDEX(Tableau57[],MATCH(1,(Tableau57[[ADRESSE]:[ADRESSE]]=$B3)*(Tableau57[[ID]:[ID]]=$A3),0),COLUMN()+10)</f>
        <v>270.54568043216176</v>
      </c>
      <c r="I3" s="18" cm="1">
        <f t="array" ref="I3">INDEX(Tableau57[],MATCH(1,(Tableau57[[ADRESSE]:[ADRESSE]]=$B3)*(Tableau57[[ID]:[ID]]=$A3),0),COLUMN()+10)</f>
        <v>288.90783666791549</v>
      </c>
      <c r="J3" s="18" cm="1">
        <f t="array" ref="J3">INDEX(Tableau57[],MATCH(1,(Tableau57[[ADRESSE]:[ADRESSE]]=$B3)*(Tableau57[[ID]:[ID]]=$A3),0),COLUMN()+10)</f>
        <v>128.66385524713735</v>
      </c>
      <c r="K3" s="18" cm="1">
        <f t="array" ref="K3">INDEX(Tableau57[],MATCH(1,(Tableau57[[ADRESSE]:[ADRESSE]]=$B3)*(Tableau57[[ID]:[ID]]=$A3),0),COLUMN()+10)</f>
        <v>321.34915106654876</v>
      </c>
      <c r="L3" s="18" cm="1">
        <f t="array" ref="L3">INDEX(Tableau57[],MATCH(1,(Tableau57[[ADRESSE]:[ADRESSE]]=$B3)*(Tableau57[[ID]:[ID]]=$A3),0),COLUMN()+10)</f>
        <v>336.36292975491102</v>
      </c>
      <c r="M3" s="18" cm="1">
        <f t="array" ref="M3">INDEX(Tableau57[],MATCH(1,(Tableau57[[ADRESSE]:[ADRESSE]]=$B3)*(Tableau57[[ID]:[ID]]=$A3),0),COLUMN()+10)</f>
        <v>287.29245324706415</v>
      </c>
      <c r="N3" s="18" cm="1">
        <f t="array" ref="N3">INDEX(Tableau57[],MATCH(1,(Tableau57[[ADRESSE]:[ADRESSE]]=$B3)*(Tableau57[[ID]:[ID]]=$A3),0),COLUMN()+10)</f>
        <v>104.99564444993295</v>
      </c>
    </row>
    <row r="4" spans="1:57" ht="26.5" x14ac:dyDescent="0.35">
      <c r="A4" s="18">
        <f>SUBTOTAL(5,Tableau57[ID])</f>
        <v>1</v>
      </c>
      <c r="B4" s="18" t="str">
        <f>VLOOKUP(B57,Tableau57[[ID]:[ADRESSE]],2,0)</f>
        <v>63 QUAI DE LA SEINE 75019 PARIS</v>
      </c>
      <c r="C4" s="19" t="s">
        <v>74</v>
      </c>
      <c r="D4" s="18" cm="1">
        <f t="array" ref="D4">INDEX(Tableau57[],MATCH(1,(Tableau57[[ADRESSE]:[ADRESSE]]=$B4)*(Tableau57[[ID]:[ID]]=$A4),0),COLUMN()+10)</f>
        <v>254.93129387924324</v>
      </c>
      <c r="E4" s="18"/>
      <c r="F4" s="18"/>
      <c r="G4" s="18"/>
      <c r="H4" s="18"/>
      <c r="I4" s="18"/>
      <c r="K4" s="18"/>
      <c r="L4" s="18"/>
      <c r="M4" s="18"/>
      <c r="N4" s="18"/>
    </row>
    <row r="5" spans="1:57" ht="26.5" x14ac:dyDescent="0.35">
      <c r="A5" s="18">
        <f>SUBTOTAL(5,Tableau57[ID])</f>
        <v>1</v>
      </c>
      <c r="B5" s="18" t="str">
        <f>VLOOKUP(B57,Tableau57[[ID]:[ADRESSE]],2,0)</f>
        <v>63 QUAI DE LA SEINE 75019 PARIS</v>
      </c>
      <c r="C5" s="19" t="s">
        <v>74</v>
      </c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</row>
    <row r="6" spans="1:57" x14ac:dyDescent="0.35">
      <c r="A6" s="18">
        <f>SUBTOTAL(5,Tableau57[ID])</f>
        <v>1</v>
      </c>
      <c r="B6" s="14" t="str">
        <f>VLOOKUP(B57,Tableau57[[ID]:[ADRESSE]],2,0)</f>
        <v>63 QUAI DE LA SEINE 75019 PARIS</v>
      </c>
      <c r="C6" s="14" t="s">
        <v>75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8" spans="1:57" ht="24.75" customHeight="1" x14ac:dyDescent="0.35">
      <c r="A8" t="s">
        <v>0</v>
      </c>
      <c r="B8" s="1" t="s">
        <v>1</v>
      </c>
      <c r="C8" s="15" t="s">
        <v>70</v>
      </c>
      <c r="D8" s="15"/>
      <c r="E8" s="15"/>
      <c r="F8" s="15"/>
      <c r="G8" s="15"/>
      <c r="H8" s="15"/>
      <c r="I8" s="15"/>
      <c r="J8" s="15"/>
      <c r="K8" s="15"/>
      <c r="L8" s="15"/>
      <c r="M8" s="16"/>
      <c r="N8" s="17" t="s">
        <v>2</v>
      </c>
      <c r="O8" s="17"/>
      <c r="P8" s="17"/>
      <c r="Q8" s="17"/>
      <c r="R8" s="17"/>
      <c r="S8" s="17"/>
      <c r="T8" s="17"/>
      <c r="U8" s="17"/>
      <c r="V8" s="17"/>
      <c r="W8" s="17"/>
      <c r="X8" s="17"/>
      <c r="Y8" s="23" t="s">
        <v>76</v>
      </c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2" t="s">
        <v>77</v>
      </c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 t="s">
        <v>78</v>
      </c>
      <c r="AV8" s="22"/>
      <c r="AW8" s="22"/>
      <c r="AX8" s="22"/>
      <c r="AY8" s="22"/>
      <c r="AZ8" s="22"/>
      <c r="BA8" s="22"/>
      <c r="BB8" s="22"/>
      <c r="BC8" s="22"/>
      <c r="BD8" s="22"/>
      <c r="BE8" s="22"/>
    </row>
    <row r="9" spans="1:57" x14ac:dyDescent="0.35">
      <c r="A9" t="s">
        <v>0</v>
      </c>
      <c r="B9" s="1" t="s">
        <v>1</v>
      </c>
      <c r="C9" s="2" t="s">
        <v>3</v>
      </c>
      <c r="D9" s="2" t="s">
        <v>4</v>
      </c>
      <c r="E9" s="2" t="s">
        <v>5</v>
      </c>
      <c r="F9" s="2" t="s">
        <v>6</v>
      </c>
      <c r="G9" s="2" t="s">
        <v>7</v>
      </c>
      <c r="H9" s="2" t="s">
        <v>8</v>
      </c>
      <c r="I9" s="2" t="s">
        <v>9</v>
      </c>
      <c r="J9" s="2" t="s">
        <v>10</v>
      </c>
      <c r="K9" s="2" t="s">
        <v>11</v>
      </c>
      <c r="L9" s="2" t="s">
        <v>12</v>
      </c>
      <c r="M9" s="2" t="s">
        <v>13</v>
      </c>
      <c r="N9" s="3" t="s">
        <v>14</v>
      </c>
      <c r="O9" s="3" t="s">
        <v>15</v>
      </c>
      <c r="P9" s="3" t="s">
        <v>16</v>
      </c>
      <c r="Q9" s="3" t="s">
        <v>17</v>
      </c>
      <c r="R9" s="3" t="s">
        <v>18</v>
      </c>
      <c r="S9" s="3" t="s">
        <v>19</v>
      </c>
      <c r="T9" s="3" t="s">
        <v>20</v>
      </c>
      <c r="U9" s="3" t="s">
        <v>21</v>
      </c>
      <c r="V9" s="3" t="s">
        <v>22</v>
      </c>
      <c r="W9" s="3" t="s">
        <v>23</v>
      </c>
      <c r="X9" s="4" t="s">
        <v>24</v>
      </c>
      <c r="Y9" s="25" t="s">
        <v>3</v>
      </c>
      <c r="Z9" s="25" t="s">
        <v>4</v>
      </c>
      <c r="AA9" s="25" t="s">
        <v>5</v>
      </c>
      <c r="AB9" s="25" t="s">
        <v>6</v>
      </c>
      <c r="AC9" s="25" t="s">
        <v>7</v>
      </c>
      <c r="AD9" s="25" t="s">
        <v>8</v>
      </c>
      <c r="AE9" s="25" t="s">
        <v>9</v>
      </c>
      <c r="AF9" s="25" t="s">
        <v>10</v>
      </c>
      <c r="AG9" s="25" t="s">
        <v>11</v>
      </c>
      <c r="AH9" s="25" t="s">
        <v>12</v>
      </c>
      <c r="AI9" s="25" t="s">
        <v>13</v>
      </c>
      <c r="AJ9" t="s">
        <v>3</v>
      </c>
      <c r="AK9" t="s">
        <v>4</v>
      </c>
      <c r="AL9" t="s">
        <v>5</v>
      </c>
      <c r="AM9" t="s">
        <v>6</v>
      </c>
      <c r="AN9" t="s">
        <v>7</v>
      </c>
      <c r="AO9" t="s">
        <v>8</v>
      </c>
      <c r="AP9" t="s">
        <v>9</v>
      </c>
      <c r="AQ9" t="s">
        <v>10</v>
      </c>
      <c r="AR9" t="s">
        <v>11</v>
      </c>
      <c r="AS9" t="s">
        <v>12</v>
      </c>
      <c r="AT9" t="s">
        <v>13</v>
      </c>
      <c r="AU9" t="s">
        <v>3</v>
      </c>
      <c r="AV9" t="s">
        <v>4</v>
      </c>
      <c r="AW9" t="s">
        <v>5</v>
      </c>
      <c r="AX9" t="s">
        <v>6</v>
      </c>
      <c r="AY9" t="s">
        <v>7</v>
      </c>
      <c r="AZ9" t="s">
        <v>8</v>
      </c>
      <c r="BA9" t="s">
        <v>9</v>
      </c>
      <c r="BB9" t="s">
        <v>10</v>
      </c>
      <c r="BC9" t="s">
        <v>11</v>
      </c>
      <c r="BD9" t="s">
        <v>12</v>
      </c>
      <c r="BE9" t="s">
        <v>13</v>
      </c>
    </row>
    <row r="10" spans="1:57" ht="14.5" customHeight="1" x14ac:dyDescent="0.35">
      <c r="A10">
        <v>1</v>
      </c>
      <c r="B10" s="5" t="s">
        <v>25</v>
      </c>
      <c r="C10" s="6">
        <v>231.56314311594204</v>
      </c>
      <c r="D10" s="6">
        <v>252.33298913043478</v>
      </c>
      <c r="E10" s="6">
        <v>294.64266304347825</v>
      </c>
      <c r="F10" s="6">
        <v>249.13586050724641</v>
      </c>
      <c r="G10" s="6">
        <v>254.37303442028986</v>
      </c>
      <c r="H10" s="6">
        <v>292.61069746376813</v>
      </c>
      <c r="I10" s="6">
        <v>124.63499094202899</v>
      </c>
      <c r="J10" s="6">
        <v>303.14660326086954</v>
      </c>
      <c r="K10" s="6">
        <v>319.30360507246377</v>
      </c>
      <c r="L10" s="6">
        <v>255.69921195652174</v>
      </c>
      <c r="M10" s="6">
        <v>105.10963518115943</v>
      </c>
      <c r="N10" s="6">
        <v>254.93129387924324</v>
      </c>
      <c r="O10" s="6">
        <v>248.78207964242995</v>
      </c>
      <c r="P10" s="6">
        <v>273.97676882328193</v>
      </c>
      <c r="Q10" s="6">
        <v>276.95575824209766</v>
      </c>
      <c r="R10" s="6">
        <v>270.54568043216176</v>
      </c>
      <c r="S10" s="6">
        <v>288.90783666791549</v>
      </c>
      <c r="T10" s="6">
        <v>128.66385524713735</v>
      </c>
      <c r="U10" s="6">
        <v>321.34915106654876</v>
      </c>
      <c r="V10" s="6">
        <v>336.36292975491102</v>
      </c>
      <c r="W10" s="6">
        <v>287.29245324706415</v>
      </c>
      <c r="X10" s="7">
        <v>104.99564444993295</v>
      </c>
      <c r="Y10">
        <v>261</v>
      </c>
      <c r="Z10">
        <v>261</v>
      </c>
      <c r="AA10">
        <v>261</v>
      </c>
      <c r="AB10">
        <v>261</v>
      </c>
      <c r="AC10">
        <v>261</v>
      </c>
      <c r="AD10">
        <v>261</v>
      </c>
      <c r="AE10">
        <v>261</v>
      </c>
      <c r="AF10">
        <v>261</v>
      </c>
      <c r="AG10">
        <v>261</v>
      </c>
      <c r="AH10">
        <v>261</v>
      </c>
      <c r="AI10">
        <v>261</v>
      </c>
      <c r="AJ10">
        <v>98</v>
      </c>
      <c r="AK10">
        <v>98</v>
      </c>
      <c r="AL10">
        <v>98</v>
      </c>
      <c r="AM10">
        <v>98</v>
      </c>
      <c r="AN10">
        <v>98</v>
      </c>
      <c r="AO10">
        <v>98</v>
      </c>
      <c r="AP10">
        <v>98</v>
      </c>
      <c r="AQ10">
        <v>98</v>
      </c>
      <c r="AR10">
        <v>98</v>
      </c>
      <c r="AS10">
        <v>98</v>
      </c>
      <c r="AT10">
        <v>98</v>
      </c>
      <c r="AU10">
        <v>1938</v>
      </c>
      <c r="AV10">
        <v>2283</v>
      </c>
      <c r="AW10">
        <v>2500</v>
      </c>
      <c r="AX10">
        <v>1911</v>
      </c>
      <c r="AY10">
        <v>2038</v>
      </c>
      <c r="AZ10">
        <v>2278</v>
      </c>
      <c r="BA10">
        <v>2130</v>
      </c>
      <c r="BB10">
        <v>2048</v>
      </c>
      <c r="BC10">
        <v>2067</v>
      </c>
      <c r="BD10">
        <v>1882</v>
      </c>
      <c r="BE10">
        <v>2238</v>
      </c>
    </row>
    <row r="11" spans="1:57" x14ac:dyDescent="0.35">
      <c r="A11">
        <v>2</v>
      </c>
      <c r="B11" s="5" t="s">
        <v>26</v>
      </c>
      <c r="C11" s="8">
        <v>68.5</v>
      </c>
      <c r="D11" s="8">
        <v>70.854676258992811</v>
      </c>
      <c r="E11" s="8">
        <v>70.690647482014384</v>
      </c>
      <c r="F11" s="8">
        <v>65.648920863309357</v>
      </c>
      <c r="G11" s="8">
        <v>54.629496402877699</v>
      </c>
      <c r="H11" s="8">
        <v>51.491366906474816</v>
      </c>
      <c r="I11" s="8">
        <v>53.699079136690642</v>
      </c>
      <c r="J11" s="8">
        <v>56.758381294964032</v>
      </c>
      <c r="K11" s="8">
        <v>60.246115107913667</v>
      </c>
      <c r="L11" s="8">
        <v>60.595100719424465</v>
      </c>
      <c r="M11" s="8">
        <v>64.431788273381287</v>
      </c>
      <c r="N11" s="8">
        <v>75.412664536103065</v>
      </c>
      <c r="O11" s="8">
        <v>69.857586884889955</v>
      </c>
      <c r="P11" s="8">
        <v>65.732487559990716</v>
      </c>
      <c r="Q11" s="8">
        <v>72.979644995524325</v>
      </c>
      <c r="R11" s="8">
        <v>58.10275570154532</v>
      </c>
      <c r="S11" s="8">
        <v>50.839766108911846</v>
      </c>
      <c r="T11" s="8">
        <v>55.434918338152379</v>
      </c>
      <c r="U11" s="8">
        <v>60.166458897619805</v>
      </c>
      <c r="V11" s="8">
        <v>63.464863728834338</v>
      </c>
      <c r="W11" s="8">
        <v>68.082005443945164</v>
      </c>
      <c r="X11" s="9">
        <v>64.361912408558325</v>
      </c>
      <c r="Y11">
        <v>393</v>
      </c>
      <c r="Z11">
        <v>393</v>
      </c>
      <c r="AA11">
        <v>393</v>
      </c>
      <c r="AB11">
        <v>393</v>
      </c>
      <c r="AC11">
        <v>393</v>
      </c>
      <c r="AD11">
        <v>393</v>
      </c>
      <c r="AE11">
        <v>393</v>
      </c>
      <c r="AF11">
        <v>393</v>
      </c>
      <c r="AG11">
        <v>393</v>
      </c>
      <c r="AH11">
        <v>393</v>
      </c>
      <c r="AI11">
        <v>393</v>
      </c>
      <c r="AJ11">
        <v>376</v>
      </c>
      <c r="AK11">
        <v>376</v>
      </c>
      <c r="AL11">
        <v>376</v>
      </c>
      <c r="AM11">
        <v>376</v>
      </c>
      <c r="AN11">
        <v>376</v>
      </c>
      <c r="AO11">
        <v>376</v>
      </c>
      <c r="AP11">
        <v>376</v>
      </c>
      <c r="AQ11">
        <v>376</v>
      </c>
      <c r="AR11">
        <v>376</v>
      </c>
      <c r="AS11">
        <v>376</v>
      </c>
      <c r="AT11">
        <v>376</v>
      </c>
    </row>
    <row r="12" spans="1:57" ht="17.5" customHeight="1" x14ac:dyDescent="0.35">
      <c r="A12">
        <v>3</v>
      </c>
      <c r="B12" s="5" t="s">
        <v>27</v>
      </c>
      <c r="C12" s="8">
        <v>51.253865979381445</v>
      </c>
      <c r="D12" s="8">
        <v>52.871134020618555</v>
      </c>
      <c r="E12" s="8">
        <v>56.626288659793815</v>
      </c>
      <c r="F12" s="8">
        <v>60.069587628865975</v>
      </c>
      <c r="G12" s="8">
        <v>58.673969072164944</v>
      </c>
      <c r="H12" s="8">
        <v>57.045103092783506</v>
      </c>
      <c r="I12" s="8">
        <v>53.780631443298972</v>
      </c>
      <c r="J12" s="8">
        <v>49.856108247422675</v>
      </c>
      <c r="K12" s="8">
        <v>59.804317010309276</v>
      </c>
      <c r="L12" s="8">
        <v>54.037963917525772</v>
      </c>
      <c r="M12" s="8">
        <v>52.847892757731955</v>
      </c>
      <c r="N12" s="8">
        <v>56.426140164693123</v>
      </c>
      <c r="O12" s="8">
        <v>52.127114730543319</v>
      </c>
      <c r="P12" s="8">
        <v>52.654586532756895</v>
      </c>
      <c r="Q12" s="8">
        <v>66.777292338285505</v>
      </c>
      <c r="R12" s="8">
        <v>62.404369718122545</v>
      </c>
      <c r="S12" s="8">
        <v>56.32322218525519</v>
      </c>
      <c r="T12" s="8">
        <v>55.519106848082181</v>
      </c>
      <c r="U12" s="8">
        <v>52.849736360081678</v>
      </c>
      <c r="V12" s="8">
        <v>62.999461835120563</v>
      </c>
      <c r="W12" s="8">
        <v>60.714693266172773</v>
      </c>
      <c r="X12" s="9">
        <v>52.790579553962871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</row>
    <row r="13" spans="1:57" x14ac:dyDescent="0.35">
      <c r="A13">
        <v>4</v>
      </c>
      <c r="B13" s="10" t="s">
        <v>28</v>
      </c>
      <c r="C13" s="8">
        <v>294.71570169491525</v>
      </c>
      <c r="D13" s="8">
        <v>353.96061694915255</v>
      </c>
      <c r="E13" s="8">
        <v>374.10609491525429</v>
      </c>
      <c r="F13" s="8">
        <v>290.58225762711862</v>
      </c>
      <c r="G13" s="8">
        <v>290.9630101694915</v>
      </c>
      <c r="H13" s="8">
        <v>317.3905966101695</v>
      </c>
      <c r="I13" s="8">
        <v>39.809294915254235</v>
      </c>
      <c r="J13" s="8">
        <v>275.86968135593219</v>
      </c>
      <c r="K13" s="8">
        <v>276.50904406779665</v>
      </c>
      <c r="L13" s="8">
        <v>273.2749559322034</v>
      </c>
      <c r="M13" s="8">
        <v>268.49578675254236</v>
      </c>
      <c r="N13" s="8">
        <v>324.45688095534115</v>
      </c>
      <c r="O13" s="8">
        <v>348.97957139725651</v>
      </c>
      <c r="P13" s="8">
        <v>347.86672786368598</v>
      </c>
      <c r="Q13" s="8">
        <v>323.03029089816005</v>
      </c>
      <c r="R13" s="8">
        <v>309.46199052227894</v>
      </c>
      <c r="S13" s="8">
        <v>313.37415699484887</v>
      </c>
      <c r="T13" s="8">
        <v>41.096142582055919</v>
      </c>
      <c r="U13" s="8">
        <v>292.43437648694646</v>
      </c>
      <c r="V13" s="8">
        <v>291.28199835158921</v>
      </c>
      <c r="W13" s="8">
        <v>307.03979061967397</v>
      </c>
      <c r="X13" s="9">
        <v>268.20460477849781</v>
      </c>
      <c r="Y13">
        <v>309</v>
      </c>
      <c r="Z13">
        <v>309</v>
      </c>
      <c r="AA13">
        <v>309</v>
      </c>
      <c r="AB13">
        <v>309</v>
      </c>
      <c r="AC13">
        <v>309</v>
      </c>
      <c r="AD13">
        <v>309</v>
      </c>
      <c r="AE13">
        <v>309</v>
      </c>
      <c r="AF13">
        <v>309</v>
      </c>
      <c r="AG13">
        <v>309</v>
      </c>
      <c r="AH13">
        <v>309</v>
      </c>
      <c r="AI13">
        <v>309</v>
      </c>
      <c r="AJ13">
        <v>302</v>
      </c>
      <c r="AK13">
        <v>302</v>
      </c>
      <c r="AL13">
        <v>302</v>
      </c>
      <c r="AM13">
        <v>302</v>
      </c>
      <c r="AN13">
        <v>302</v>
      </c>
      <c r="AO13">
        <v>302</v>
      </c>
      <c r="AP13">
        <v>302</v>
      </c>
      <c r="AQ13">
        <v>302</v>
      </c>
      <c r="AR13">
        <v>302</v>
      </c>
      <c r="AS13">
        <v>302</v>
      </c>
      <c r="AT13">
        <v>302</v>
      </c>
    </row>
    <row r="14" spans="1:57" x14ac:dyDescent="0.35">
      <c r="A14">
        <v>5</v>
      </c>
      <c r="B14" s="10" t="s">
        <v>29</v>
      </c>
      <c r="C14" s="8">
        <v>195.63107720758205</v>
      </c>
      <c r="D14" s="8">
        <v>217.12988441978732</v>
      </c>
      <c r="E14" s="8">
        <v>228.02663892741563</v>
      </c>
      <c r="F14" s="8">
        <v>193.72718908922792</v>
      </c>
      <c r="G14" s="8">
        <v>203.81841423948222</v>
      </c>
      <c r="H14" s="8">
        <v>211.43756356911697</v>
      </c>
      <c r="I14" s="8">
        <v>33.783000462320857</v>
      </c>
      <c r="J14" s="8">
        <v>202.50640314378177</v>
      </c>
      <c r="K14" s="8">
        <v>190.46933425797505</v>
      </c>
      <c r="L14" s="8">
        <v>183.18711511789181</v>
      </c>
      <c r="M14" s="8">
        <v>194.10433035598706</v>
      </c>
      <c r="N14" s="8">
        <v>215.37315034002722</v>
      </c>
      <c r="O14" s="8">
        <v>214.07436413537033</v>
      </c>
      <c r="P14" s="8">
        <v>212.03311527817576</v>
      </c>
      <c r="Q14" s="8">
        <v>215.35984597751946</v>
      </c>
      <c r="R14" s="8">
        <v>216.77687531106699</v>
      </c>
      <c r="S14" s="8">
        <v>208.76191339058025</v>
      </c>
      <c r="T14" s="8">
        <v>34.875046312794815</v>
      </c>
      <c r="U14" s="8">
        <v>214.66597361077712</v>
      </c>
      <c r="V14" s="8">
        <v>200.64547434389414</v>
      </c>
      <c r="W14" s="8">
        <v>205.82103207428045</v>
      </c>
      <c r="X14" s="9">
        <v>193.89382544353666</v>
      </c>
      <c r="Y14">
        <v>245</v>
      </c>
      <c r="Z14">
        <v>245</v>
      </c>
      <c r="AA14">
        <v>245</v>
      </c>
      <c r="AB14">
        <v>245</v>
      </c>
      <c r="AC14">
        <v>245</v>
      </c>
      <c r="AD14">
        <v>245</v>
      </c>
      <c r="AE14">
        <v>245</v>
      </c>
      <c r="AF14">
        <v>245</v>
      </c>
      <c r="AG14">
        <v>245</v>
      </c>
      <c r="AH14">
        <v>245</v>
      </c>
      <c r="AI14">
        <v>245</v>
      </c>
      <c r="AJ14">
        <v>207</v>
      </c>
      <c r="AK14">
        <v>207</v>
      </c>
      <c r="AL14">
        <v>207</v>
      </c>
      <c r="AM14">
        <v>207</v>
      </c>
      <c r="AN14">
        <v>207</v>
      </c>
      <c r="AO14">
        <v>207</v>
      </c>
      <c r="AP14">
        <v>207</v>
      </c>
      <c r="AQ14">
        <v>207</v>
      </c>
      <c r="AR14">
        <v>207</v>
      </c>
      <c r="AS14">
        <v>207</v>
      </c>
      <c r="AT14">
        <v>207</v>
      </c>
    </row>
    <row r="15" spans="1:57" x14ac:dyDescent="0.35">
      <c r="A15">
        <v>6</v>
      </c>
      <c r="B15" s="5" t="s">
        <v>30</v>
      </c>
      <c r="C15" s="8">
        <v>171.14358956276445</v>
      </c>
      <c r="D15" s="8">
        <v>199.34661495063469</v>
      </c>
      <c r="E15" s="8">
        <v>239.47453808180538</v>
      </c>
      <c r="F15" s="8">
        <v>192.4295909732017</v>
      </c>
      <c r="G15" s="8">
        <v>182.0580712270804</v>
      </c>
      <c r="H15" s="8">
        <v>197.48360719322994</v>
      </c>
      <c r="I15" s="8">
        <v>37.965913258110014</v>
      </c>
      <c r="J15" s="8">
        <v>285.90962976022564</v>
      </c>
      <c r="K15" s="8">
        <v>263.93331452750351</v>
      </c>
      <c r="L15" s="8">
        <v>242.34437235543018</v>
      </c>
      <c r="M15" s="8">
        <v>147.52369367066291</v>
      </c>
      <c r="N15" s="8">
        <v>188.41451251388713</v>
      </c>
      <c r="O15" s="8">
        <v>196.54134644860801</v>
      </c>
      <c r="P15" s="8">
        <v>222.67807208021114</v>
      </c>
      <c r="Q15" s="8">
        <v>213.91735082894522</v>
      </c>
      <c r="R15" s="8">
        <v>193.63304318222438</v>
      </c>
      <c r="S15" s="8">
        <v>194.98453824859604</v>
      </c>
      <c r="T15" s="8">
        <v>39.193173047518471</v>
      </c>
      <c r="U15" s="8">
        <v>303.07717723670532</v>
      </c>
      <c r="V15" s="8">
        <v>278.03438960311166</v>
      </c>
      <c r="W15" s="8">
        <v>272.28753945651636</v>
      </c>
      <c r="X15" s="9">
        <v>147.36370516260877</v>
      </c>
      <c r="Y15">
        <v>207</v>
      </c>
      <c r="Z15">
        <v>207</v>
      </c>
      <c r="AA15">
        <v>207</v>
      </c>
      <c r="AB15">
        <v>207</v>
      </c>
      <c r="AC15">
        <v>207</v>
      </c>
      <c r="AD15">
        <v>207</v>
      </c>
      <c r="AE15">
        <v>207</v>
      </c>
      <c r="AF15">
        <v>207</v>
      </c>
      <c r="AG15">
        <v>207</v>
      </c>
      <c r="AH15">
        <v>207</v>
      </c>
      <c r="AI15">
        <v>207</v>
      </c>
      <c r="AJ15">
        <v>180</v>
      </c>
      <c r="AK15">
        <v>180</v>
      </c>
      <c r="AL15">
        <v>180</v>
      </c>
      <c r="AM15">
        <v>180</v>
      </c>
      <c r="AN15">
        <v>180</v>
      </c>
      <c r="AO15">
        <v>180</v>
      </c>
      <c r="AP15">
        <v>180</v>
      </c>
      <c r="AQ15">
        <v>180</v>
      </c>
      <c r="AR15">
        <v>180</v>
      </c>
      <c r="AS15">
        <v>180</v>
      </c>
      <c r="AT15">
        <v>180</v>
      </c>
    </row>
    <row r="16" spans="1:57" x14ac:dyDescent="0.35">
      <c r="A16">
        <v>7</v>
      </c>
      <c r="B16" s="10" t="s">
        <v>31</v>
      </c>
      <c r="C16" s="8">
        <v>241.08323610072301</v>
      </c>
      <c r="D16" s="8">
        <v>262.03618050361507</v>
      </c>
      <c r="E16" s="8">
        <v>273.99067065569682</v>
      </c>
      <c r="F16" s="8">
        <v>232.1737546746447</v>
      </c>
      <c r="G16" s="8">
        <v>236.96772874594865</v>
      </c>
      <c r="H16" s="8">
        <v>269.8990451259038</v>
      </c>
      <c r="I16" s="8">
        <v>38.65174520069808</v>
      </c>
      <c r="J16" s="8">
        <v>232.07641735228123</v>
      </c>
      <c r="K16" s="8">
        <v>223.36803041635503</v>
      </c>
      <c r="L16" s="8">
        <v>222.34271254051362</v>
      </c>
      <c r="M16" s="8">
        <v>256.76482382448262</v>
      </c>
      <c r="N16" s="8">
        <v>265.41210524586802</v>
      </c>
      <c r="O16" s="8">
        <v>258.34872464317721</v>
      </c>
      <c r="P16" s="8">
        <v>254.77328319862059</v>
      </c>
      <c r="Q16" s="8">
        <v>258.09956920256656</v>
      </c>
      <c r="R16" s="8">
        <v>252.03377221230681</v>
      </c>
      <c r="S16" s="8">
        <v>266.48359038792893</v>
      </c>
      <c r="T16" s="8">
        <v>39.901174717980801</v>
      </c>
      <c r="U16" s="8">
        <v>246.01153005347948</v>
      </c>
      <c r="V16" s="8">
        <v>235.30183790871513</v>
      </c>
      <c r="W16" s="8">
        <v>249.81454912826419</v>
      </c>
      <c r="X16" s="9">
        <v>256.48636400516597</v>
      </c>
      <c r="Y16">
        <v>203</v>
      </c>
      <c r="Z16">
        <v>203</v>
      </c>
      <c r="AA16">
        <v>203</v>
      </c>
      <c r="AB16">
        <v>203</v>
      </c>
      <c r="AC16">
        <v>203</v>
      </c>
      <c r="AD16">
        <v>203</v>
      </c>
      <c r="AE16">
        <v>203</v>
      </c>
      <c r="AF16">
        <v>203</v>
      </c>
      <c r="AG16">
        <v>203</v>
      </c>
      <c r="AH16">
        <v>203</v>
      </c>
      <c r="AI16">
        <v>203</v>
      </c>
      <c r="AJ16">
        <v>190</v>
      </c>
      <c r="AK16">
        <v>190</v>
      </c>
      <c r="AL16">
        <v>190</v>
      </c>
      <c r="AM16">
        <v>190</v>
      </c>
      <c r="AN16">
        <v>190</v>
      </c>
      <c r="AO16">
        <v>190</v>
      </c>
      <c r="AP16">
        <v>190</v>
      </c>
      <c r="AQ16">
        <v>190</v>
      </c>
      <c r="AR16">
        <v>190</v>
      </c>
      <c r="AS16">
        <v>190</v>
      </c>
      <c r="AT16">
        <v>190</v>
      </c>
    </row>
    <row r="17" spans="1:46" x14ac:dyDescent="0.35">
      <c r="A17">
        <v>8</v>
      </c>
      <c r="B17" s="10" t="s">
        <v>32</v>
      </c>
      <c r="C17" s="8">
        <v>186.47144576299516</v>
      </c>
      <c r="D17" s="8">
        <v>208.04934815310042</v>
      </c>
      <c r="E17" s="8">
        <v>205.66953367875649</v>
      </c>
      <c r="F17" s="8">
        <v>186.50818819989973</v>
      </c>
      <c r="G17" s="8">
        <v>192.21813137222131</v>
      </c>
      <c r="H17" s="8">
        <v>204.36663713855927</v>
      </c>
      <c r="I17" s="8">
        <v>22.523202406819319</v>
      </c>
      <c r="J17" s="8">
        <v>192.53197392612404</v>
      </c>
      <c r="K17" s="8">
        <v>184.31627945846566</v>
      </c>
      <c r="L17" s="8">
        <v>178.66509944843722</v>
      </c>
      <c r="M17" s="8">
        <v>203.92464207421025</v>
      </c>
      <c r="N17" s="8">
        <v>205.28917642170646</v>
      </c>
      <c r="O17" s="8">
        <v>205.12161204187723</v>
      </c>
      <c r="P17" s="8">
        <v>191.24411142856761</v>
      </c>
      <c r="Q17" s="8">
        <v>207.33473124299846</v>
      </c>
      <c r="R17" s="8">
        <v>204.43906431360409</v>
      </c>
      <c r="S17" s="8">
        <v>201.78046645102205</v>
      </c>
      <c r="T17" s="8">
        <v>23.251271832008044</v>
      </c>
      <c r="U17" s="8">
        <v>204.09262617099262</v>
      </c>
      <c r="V17" s="8">
        <v>194.16368238656312</v>
      </c>
      <c r="W17" s="8">
        <v>200.74029300841207</v>
      </c>
      <c r="X17" s="9">
        <v>203.70348709612406</v>
      </c>
      <c r="Y17">
        <v>308</v>
      </c>
      <c r="Z17">
        <v>308</v>
      </c>
      <c r="AA17">
        <v>308</v>
      </c>
      <c r="AB17">
        <v>308</v>
      </c>
      <c r="AC17">
        <v>308</v>
      </c>
      <c r="AD17">
        <v>308</v>
      </c>
      <c r="AE17">
        <v>308</v>
      </c>
      <c r="AF17">
        <v>308</v>
      </c>
      <c r="AG17">
        <v>308</v>
      </c>
      <c r="AH17">
        <v>308</v>
      </c>
      <c r="AI17">
        <v>308</v>
      </c>
      <c r="AJ17">
        <v>272</v>
      </c>
      <c r="AK17">
        <v>272</v>
      </c>
      <c r="AL17">
        <v>272</v>
      </c>
      <c r="AM17">
        <v>272</v>
      </c>
      <c r="AN17">
        <v>272</v>
      </c>
      <c r="AO17">
        <v>272</v>
      </c>
      <c r="AP17">
        <v>272</v>
      </c>
      <c r="AQ17">
        <v>272</v>
      </c>
      <c r="AR17">
        <v>272</v>
      </c>
      <c r="AS17">
        <v>272</v>
      </c>
      <c r="AT17">
        <v>272</v>
      </c>
    </row>
    <row r="18" spans="1:46" x14ac:dyDescent="0.35">
      <c r="A18">
        <v>9</v>
      </c>
      <c r="B18" s="10" t="s">
        <v>33</v>
      </c>
      <c r="C18" s="8">
        <v>28.688640973630829</v>
      </c>
      <c r="D18" s="8">
        <v>27.444219066937119</v>
      </c>
      <c r="E18" s="8">
        <v>26.005070993914806</v>
      </c>
      <c r="F18" s="8">
        <v>25.317444219066939</v>
      </c>
      <c r="G18" s="8">
        <v>26.768762677484784</v>
      </c>
      <c r="H18" s="8">
        <v>25.384381338742394</v>
      </c>
      <c r="I18" s="8">
        <v>22.567849898580121</v>
      </c>
      <c r="J18" s="8">
        <v>20.107210953346858</v>
      </c>
      <c r="K18" s="8">
        <v>20.561896551724139</v>
      </c>
      <c r="L18" s="8">
        <v>21.965020283975701</v>
      </c>
      <c r="M18" s="8">
        <v>21.352737505070991</v>
      </c>
      <c r="N18" s="8">
        <v>31.583749748045598</v>
      </c>
      <c r="O18" s="8">
        <v>27.05801535171344</v>
      </c>
      <c r="P18" s="8">
        <v>24.181105513838904</v>
      </c>
      <c r="Q18" s="8">
        <v>28.144531044898496</v>
      </c>
      <c r="R18" s="8">
        <v>28.4706794075556</v>
      </c>
      <c r="S18" s="8">
        <v>25.063153060689299</v>
      </c>
      <c r="T18" s="8">
        <v>23.297362567632451</v>
      </c>
      <c r="U18" s="8">
        <v>21.314555732012288</v>
      </c>
      <c r="V18" s="8">
        <v>21.660449977962934</v>
      </c>
      <c r="W18" s="8">
        <v>24.678936296752809</v>
      </c>
      <c r="X18" s="9">
        <v>21.329580596975031</v>
      </c>
      <c r="Y18">
        <v>252</v>
      </c>
      <c r="Z18">
        <v>252</v>
      </c>
      <c r="AA18">
        <v>252</v>
      </c>
      <c r="AB18">
        <v>252</v>
      </c>
      <c r="AC18">
        <v>252</v>
      </c>
      <c r="AD18">
        <v>252</v>
      </c>
      <c r="AE18">
        <v>252</v>
      </c>
      <c r="AF18">
        <v>252</v>
      </c>
      <c r="AG18">
        <v>252</v>
      </c>
      <c r="AH18">
        <v>252</v>
      </c>
      <c r="AI18">
        <v>252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</row>
    <row r="19" spans="1:46" x14ac:dyDescent="0.35">
      <c r="A19">
        <v>10</v>
      </c>
      <c r="B19" s="10" t="s">
        <v>34</v>
      </c>
      <c r="C19" s="8">
        <v>41.095135768704829</v>
      </c>
      <c r="D19" s="8">
        <v>40.845086931041216</v>
      </c>
      <c r="E19" s="8">
        <v>39.32115647587419</v>
      </c>
      <c r="F19" s="8">
        <v>37.773979292830631</v>
      </c>
      <c r="G19" s="8">
        <v>37.157257276811876</v>
      </c>
      <c r="H19" s="8">
        <v>33.347333463567111</v>
      </c>
      <c r="I19" s="8">
        <v>32.040345770658334</v>
      </c>
      <c r="J19" s="8">
        <v>435.82108614963863</v>
      </c>
      <c r="K19" s="8">
        <v>19.429540925962101</v>
      </c>
      <c r="L19" s="8"/>
      <c r="M19" s="8">
        <v>185.47030805626096</v>
      </c>
      <c r="N19" s="8">
        <v>45.242243617386094</v>
      </c>
      <c r="O19" s="8">
        <v>40.27030197239737</v>
      </c>
      <c r="P19" s="8">
        <v>36.563216223934866</v>
      </c>
      <c r="Q19" s="8">
        <v>41.992032201092599</v>
      </c>
      <c r="R19" s="8">
        <v>39.519658504125289</v>
      </c>
      <c r="S19" s="8">
        <v>32.925337498283724</v>
      </c>
      <c r="T19" s="8">
        <v>33.07605977378909</v>
      </c>
      <c r="U19" s="8">
        <v>461.99012142837171</v>
      </c>
      <c r="V19" s="8">
        <v>20.46759637482452</v>
      </c>
      <c r="W19" s="8">
        <v>190.95625260059629</v>
      </c>
      <c r="X19" s="9">
        <v>185.26916668611261</v>
      </c>
      <c r="Y19">
        <v>206</v>
      </c>
      <c r="Z19">
        <v>206</v>
      </c>
      <c r="AA19">
        <v>206</v>
      </c>
      <c r="AB19">
        <v>206</v>
      </c>
      <c r="AC19">
        <v>206</v>
      </c>
      <c r="AD19">
        <v>206</v>
      </c>
      <c r="AE19">
        <v>206</v>
      </c>
      <c r="AF19">
        <v>206</v>
      </c>
      <c r="AG19">
        <v>206</v>
      </c>
      <c r="AH19">
        <v>206</v>
      </c>
      <c r="AI19">
        <v>206</v>
      </c>
      <c r="AJ19">
        <v>196</v>
      </c>
      <c r="AK19">
        <v>196</v>
      </c>
      <c r="AL19">
        <v>196</v>
      </c>
      <c r="AM19">
        <v>196</v>
      </c>
      <c r="AN19">
        <v>196</v>
      </c>
      <c r="AO19">
        <v>196</v>
      </c>
      <c r="AP19">
        <v>196</v>
      </c>
      <c r="AQ19">
        <v>196</v>
      </c>
      <c r="AR19">
        <v>196</v>
      </c>
      <c r="AS19">
        <v>196</v>
      </c>
      <c r="AT19">
        <v>196</v>
      </c>
    </row>
    <row r="20" spans="1:46" x14ac:dyDescent="0.35">
      <c r="A20">
        <v>11</v>
      </c>
      <c r="B20" s="10" t="s">
        <v>35</v>
      </c>
      <c r="C20" s="8">
        <v>220.69965386078354</v>
      </c>
      <c r="D20" s="8">
        <v>259.4419589197413</v>
      </c>
      <c r="E20" s="8">
        <v>256.65515024724226</v>
      </c>
      <c r="F20" s="8">
        <v>199.96608976797259</v>
      </c>
      <c r="G20" s="8">
        <v>209.56728794218336</v>
      </c>
      <c r="H20" s="8">
        <v>222.10326740205403</v>
      </c>
      <c r="I20" s="8">
        <v>39.553685812095857</v>
      </c>
      <c r="J20" s="8">
        <v>192.59734499809812</v>
      </c>
      <c r="K20" s="8">
        <v>176.82857360213009</v>
      </c>
      <c r="L20" s="8">
        <v>167.03225561049828</v>
      </c>
      <c r="M20" s="8">
        <v>188.70739195891971</v>
      </c>
      <c r="N20" s="8">
        <v>242.97151766185897</v>
      </c>
      <c r="O20" s="8">
        <v>255.79100976446279</v>
      </c>
      <c r="P20" s="8">
        <v>238.65365606004298</v>
      </c>
      <c r="Q20" s="8">
        <v>222.29541705332051</v>
      </c>
      <c r="R20" s="8">
        <v>222.89125355544502</v>
      </c>
      <c r="S20" s="8">
        <v>219.29264739184174</v>
      </c>
      <c r="T20" s="8">
        <v>40.832270836248057</v>
      </c>
      <c r="U20" s="8">
        <v>204.16192247270672</v>
      </c>
      <c r="V20" s="8">
        <v>186.27593342610754</v>
      </c>
      <c r="W20" s="8">
        <v>187.67013835729117</v>
      </c>
      <c r="X20" s="9">
        <v>188.50273999185541</v>
      </c>
      <c r="Y20">
        <v>244</v>
      </c>
      <c r="Z20">
        <v>244</v>
      </c>
      <c r="AA20">
        <v>244</v>
      </c>
      <c r="AB20">
        <v>244</v>
      </c>
      <c r="AC20">
        <v>244</v>
      </c>
      <c r="AD20">
        <v>244</v>
      </c>
      <c r="AE20">
        <v>244</v>
      </c>
      <c r="AF20">
        <v>244</v>
      </c>
      <c r="AG20">
        <v>244</v>
      </c>
      <c r="AH20">
        <v>244</v>
      </c>
      <c r="AI20">
        <v>244</v>
      </c>
      <c r="AJ20">
        <v>224</v>
      </c>
      <c r="AK20">
        <v>224</v>
      </c>
      <c r="AL20">
        <v>224</v>
      </c>
      <c r="AM20">
        <v>224</v>
      </c>
      <c r="AN20">
        <v>224</v>
      </c>
      <c r="AO20">
        <v>224</v>
      </c>
      <c r="AP20">
        <v>224</v>
      </c>
      <c r="AQ20">
        <v>224</v>
      </c>
      <c r="AR20">
        <v>224</v>
      </c>
      <c r="AS20">
        <v>224</v>
      </c>
      <c r="AT20">
        <v>224</v>
      </c>
    </row>
    <row r="21" spans="1:46" x14ac:dyDescent="0.35">
      <c r="A21">
        <v>12</v>
      </c>
      <c r="B21" s="10" t="s">
        <v>36</v>
      </c>
      <c r="C21" s="8">
        <v>226.20387880024484</v>
      </c>
      <c r="D21" s="8">
        <v>245.53369312385226</v>
      </c>
      <c r="E21" s="8">
        <v>242.62203427871864</v>
      </c>
      <c r="F21" s="8">
        <v>193.55783309528667</v>
      </c>
      <c r="G21" s="8">
        <v>200.12123444195063</v>
      </c>
      <c r="H21" s="8">
        <v>219.59365231585389</v>
      </c>
      <c r="I21" s="8">
        <v>41.497243419710266</v>
      </c>
      <c r="J21" s="8">
        <v>182.86528055498877</v>
      </c>
      <c r="K21" s="8">
        <v>170.13824525607018</v>
      </c>
      <c r="L21" s="8">
        <v>171.42372985105081</v>
      </c>
      <c r="M21" s="8">
        <v>183.66181662313812</v>
      </c>
      <c r="N21" s="8">
        <v>249.03120041938951</v>
      </c>
      <c r="O21" s="8">
        <v>242.07846547588241</v>
      </c>
      <c r="P21" s="8">
        <v>225.60480654902975</v>
      </c>
      <c r="Q21" s="8">
        <v>215.17157875007442</v>
      </c>
      <c r="R21" s="8">
        <v>212.84463451249815</v>
      </c>
      <c r="S21" s="8">
        <v>216.81479039034568</v>
      </c>
      <c r="T21" s="8">
        <v>42.838654539576481</v>
      </c>
      <c r="U21" s="8">
        <v>193.84549268831327</v>
      </c>
      <c r="V21" s="8">
        <v>179.22816319190576</v>
      </c>
      <c r="W21" s="8">
        <v>192.60420678200788</v>
      </c>
      <c r="X21" s="9">
        <v>183.46263655045337</v>
      </c>
      <c r="Y21">
        <v>221</v>
      </c>
      <c r="Z21">
        <v>221</v>
      </c>
      <c r="AA21">
        <v>221</v>
      </c>
      <c r="AB21">
        <v>221</v>
      </c>
      <c r="AC21">
        <v>221</v>
      </c>
      <c r="AD21">
        <v>221</v>
      </c>
      <c r="AE21">
        <v>221</v>
      </c>
      <c r="AF21">
        <v>221</v>
      </c>
      <c r="AG21">
        <v>221</v>
      </c>
      <c r="AH21">
        <v>221</v>
      </c>
      <c r="AI21">
        <v>221</v>
      </c>
      <c r="AJ21">
        <v>219</v>
      </c>
      <c r="AK21">
        <v>219</v>
      </c>
      <c r="AL21">
        <v>219</v>
      </c>
      <c r="AM21">
        <v>219</v>
      </c>
      <c r="AN21">
        <v>219</v>
      </c>
      <c r="AO21">
        <v>219</v>
      </c>
      <c r="AP21">
        <v>219</v>
      </c>
      <c r="AQ21">
        <v>219</v>
      </c>
      <c r="AR21">
        <v>219</v>
      </c>
      <c r="AS21">
        <v>219</v>
      </c>
      <c r="AT21">
        <v>219</v>
      </c>
    </row>
    <row r="22" spans="1:46" x14ac:dyDescent="0.35">
      <c r="A22">
        <v>13</v>
      </c>
      <c r="B22" s="10" t="s">
        <v>37</v>
      </c>
      <c r="C22" s="8">
        <v>234.70235375403038</v>
      </c>
      <c r="D22" s="8">
        <v>271.96194380469831</v>
      </c>
      <c r="E22" s="8">
        <v>279.47668816213724</v>
      </c>
      <c r="F22" s="8">
        <v>213.96974205435282</v>
      </c>
      <c r="G22" s="8">
        <v>212.91697374481805</v>
      </c>
      <c r="H22" s="8">
        <v>216.98600184246888</v>
      </c>
      <c r="I22" s="8">
        <v>35.688931368033167</v>
      </c>
      <c r="J22" s="8">
        <v>200.76735145094426</v>
      </c>
      <c r="K22" s="8">
        <v>196.21525564256103</v>
      </c>
      <c r="L22" s="8">
        <v>189.66019806540766</v>
      </c>
      <c r="M22" s="8">
        <v>210.92008697374482</v>
      </c>
      <c r="N22" s="8">
        <v>258.38729736476625</v>
      </c>
      <c r="O22" s="8">
        <v>268.13480946938893</v>
      </c>
      <c r="P22" s="8">
        <v>259.87451780801831</v>
      </c>
      <c r="Q22" s="8">
        <v>237.86279514668948</v>
      </c>
      <c r="R22" s="8">
        <v>226.45390722576454</v>
      </c>
      <c r="S22" s="8">
        <v>214.24013859674537</v>
      </c>
      <c r="T22" s="8">
        <v>36.842587019542854</v>
      </c>
      <c r="U22" s="8">
        <v>212.8224999279357</v>
      </c>
      <c r="V22" s="8">
        <v>206.69838110835775</v>
      </c>
      <c r="W22" s="8">
        <v>213.09390501680551</v>
      </c>
      <c r="X22" s="9">
        <v>210.69134548013153</v>
      </c>
      <c r="Y22">
        <v>306</v>
      </c>
      <c r="Z22">
        <v>306</v>
      </c>
      <c r="AA22">
        <v>306</v>
      </c>
      <c r="AB22">
        <v>306</v>
      </c>
      <c r="AC22">
        <v>306</v>
      </c>
      <c r="AD22">
        <v>306</v>
      </c>
      <c r="AE22">
        <v>306</v>
      </c>
      <c r="AF22">
        <v>306</v>
      </c>
      <c r="AG22">
        <v>306</v>
      </c>
      <c r="AH22">
        <v>306</v>
      </c>
      <c r="AI22">
        <v>306</v>
      </c>
      <c r="AJ22">
        <v>127</v>
      </c>
      <c r="AK22">
        <v>127</v>
      </c>
      <c r="AL22">
        <v>127</v>
      </c>
      <c r="AM22">
        <v>127</v>
      </c>
      <c r="AN22">
        <v>127</v>
      </c>
      <c r="AO22">
        <v>127</v>
      </c>
      <c r="AP22">
        <v>127</v>
      </c>
      <c r="AQ22">
        <v>127</v>
      </c>
      <c r="AR22">
        <v>127</v>
      </c>
      <c r="AS22">
        <v>127</v>
      </c>
      <c r="AT22">
        <v>127</v>
      </c>
    </row>
    <row r="23" spans="1:46" x14ac:dyDescent="0.35">
      <c r="A23">
        <v>14</v>
      </c>
      <c r="B23" s="10" t="s">
        <v>38</v>
      </c>
      <c r="C23" s="8">
        <v>33.902162615255655</v>
      </c>
      <c r="D23" s="8">
        <v>32.770346465493148</v>
      </c>
      <c r="E23" s="8">
        <v>32.670838222967305</v>
      </c>
      <c r="F23" s="8">
        <v>31.969167365185811</v>
      </c>
      <c r="G23" s="8">
        <v>29.848398994132442</v>
      </c>
      <c r="H23" s="8">
        <v>28.913744062587316</v>
      </c>
      <c r="I23" s="8">
        <v>25.837060631461302</v>
      </c>
      <c r="J23" s="8">
        <v>173.04436434758313</v>
      </c>
      <c r="K23" s="8">
        <v>16.12804973456273</v>
      </c>
      <c r="L23" s="8">
        <v>143.83272981279688</v>
      </c>
      <c r="M23" s="8">
        <v>168.69517187203132</v>
      </c>
      <c r="N23" s="8">
        <v>37.323392939455331</v>
      </c>
      <c r="O23" s="8">
        <v>32.309191803986032</v>
      </c>
      <c r="P23" s="8">
        <v>30.379343570336641</v>
      </c>
      <c r="Q23" s="8">
        <v>35.539022643976338</v>
      </c>
      <c r="R23" s="8">
        <v>31.746114261213883</v>
      </c>
      <c r="S23" s="8">
        <v>28.547853238093698</v>
      </c>
      <c r="T23" s="8">
        <v>26.672251540051583</v>
      </c>
      <c r="U23" s="8">
        <v>183.43487600319182</v>
      </c>
      <c r="V23" s="8">
        <v>16.989717540831698</v>
      </c>
      <c r="W23" s="8">
        <v>161.60416564821804</v>
      </c>
      <c r="X23" s="9">
        <v>168.51222303044389</v>
      </c>
      <c r="Y23">
        <v>288</v>
      </c>
      <c r="Z23">
        <v>288</v>
      </c>
      <c r="AA23">
        <v>288</v>
      </c>
      <c r="AB23">
        <v>288</v>
      </c>
      <c r="AC23">
        <v>288</v>
      </c>
      <c r="AD23">
        <v>288</v>
      </c>
      <c r="AE23">
        <v>288</v>
      </c>
      <c r="AF23">
        <v>288</v>
      </c>
      <c r="AG23">
        <v>288</v>
      </c>
      <c r="AH23">
        <v>288</v>
      </c>
      <c r="AI23">
        <v>288</v>
      </c>
      <c r="AJ23">
        <v>222</v>
      </c>
      <c r="AK23">
        <v>222</v>
      </c>
      <c r="AL23">
        <v>222</v>
      </c>
      <c r="AM23">
        <v>222</v>
      </c>
      <c r="AN23">
        <v>222</v>
      </c>
      <c r="AO23">
        <v>222</v>
      </c>
      <c r="AP23">
        <v>222</v>
      </c>
      <c r="AQ23">
        <v>222</v>
      </c>
      <c r="AR23">
        <v>222</v>
      </c>
      <c r="AS23">
        <v>222</v>
      </c>
      <c r="AT23">
        <v>222</v>
      </c>
    </row>
    <row r="24" spans="1:46" x14ac:dyDescent="0.35">
      <c r="A24">
        <v>15</v>
      </c>
      <c r="B24" s="10" t="s">
        <v>39</v>
      </c>
      <c r="C24" s="8">
        <v>56.947278291131646</v>
      </c>
      <c r="D24" s="8">
        <v>60.139896795871834</v>
      </c>
      <c r="E24" s="8">
        <v>60.135069002760112</v>
      </c>
      <c r="F24" s="8">
        <v>55.864573382935326</v>
      </c>
      <c r="G24" s="8">
        <v>51.240912036481454</v>
      </c>
      <c r="H24" s="8">
        <v>41.839205568222731</v>
      </c>
      <c r="I24" s="8">
        <v>21.345342613704549</v>
      </c>
      <c r="J24" s="8">
        <v>202.65461538461537</v>
      </c>
      <c r="K24" s="8">
        <v>198.74622104884196</v>
      </c>
      <c r="L24" s="8">
        <v>187.50312372494898</v>
      </c>
      <c r="M24" s="8">
        <v>201.66866352094084</v>
      </c>
      <c r="N24" s="8">
        <v>62.694102102382729</v>
      </c>
      <c r="O24" s="8">
        <v>59.293589181175825</v>
      </c>
      <c r="P24" s="8">
        <v>55.917265097180199</v>
      </c>
      <c r="Q24" s="8">
        <v>62.102722782022553</v>
      </c>
      <c r="R24" s="8">
        <v>54.498730356650782</v>
      </c>
      <c r="S24" s="8">
        <v>41.309748663977537</v>
      </c>
      <c r="T24" s="8">
        <v>22.035337359856232</v>
      </c>
      <c r="U24" s="8">
        <v>214.82308530939829</v>
      </c>
      <c r="V24" s="8">
        <v>209.36456753920552</v>
      </c>
      <c r="W24" s="8">
        <v>210.67031061319022</v>
      </c>
      <c r="X24" s="9">
        <v>201.44995513725564</v>
      </c>
      <c r="Y24">
        <v>171</v>
      </c>
      <c r="Z24">
        <v>171</v>
      </c>
      <c r="AA24">
        <v>171</v>
      </c>
      <c r="AB24">
        <v>171</v>
      </c>
      <c r="AC24">
        <v>171</v>
      </c>
      <c r="AD24">
        <v>171</v>
      </c>
      <c r="AE24">
        <v>171</v>
      </c>
      <c r="AF24">
        <v>171</v>
      </c>
      <c r="AG24">
        <v>171</v>
      </c>
      <c r="AH24">
        <v>171</v>
      </c>
      <c r="AI24">
        <v>171</v>
      </c>
      <c r="AJ24">
        <v>94</v>
      </c>
      <c r="AK24">
        <v>94</v>
      </c>
      <c r="AL24">
        <v>94</v>
      </c>
      <c r="AM24">
        <v>94</v>
      </c>
      <c r="AN24">
        <v>94</v>
      </c>
      <c r="AO24">
        <v>94</v>
      </c>
      <c r="AP24">
        <v>94</v>
      </c>
      <c r="AQ24">
        <v>94</v>
      </c>
      <c r="AR24">
        <v>94</v>
      </c>
      <c r="AS24">
        <v>94</v>
      </c>
      <c r="AT24">
        <v>94</v>
      </c>
    </row>
    <row r="25" spans="1:46" x14ac:dyDescent="0.35">
      <c r="A25">
        <v>16</v>
      </c>
      <c r="B25" s="10" t="s">
        <v>40</v>
      </c>
      <c r="C25" s="8">
        <v>381.02302552552555</v>
      </c>
      <c r="D25" s="8">
        <v>438.33596846846848</v>
      </c>
      <c r="E25" s="8">
        <v>453.39217717717725</v>
      </c>
      <c r="F25" s="8">
        <v>389.08476726726724</v>
      </c>
      <c r="G25" s="8">
        <v>382.20277777777778</v>
      </c>
      <c r="H25" s="8">
        <v>425.00502252252261</v>
      </c>
      <c r="I25" s="8">
        <v>45.999256756756758</v>
      </c>
      <c r="J25" s="8">
        <v>388.73149399399398</v>
      </c>
      <c r="K25" s="8">
        <v>379.36566816816816</v>
      </c>
      <c r="L25" s="8">
        <v>367.335930930931</v>
      </c>
      <c r="M25" s="8">
        <v>394.11182506006003</v>
      </c>
      <c r="N25" s="8">
        <v>419.47389203631383</v>
      </c>
      <c r="O25" s="8">
        <v>432.16756633154495</v>
      </c>
      <c r="P25" s="8">
        <v>421.59177638991775</v>
      </c>
      <c r="Q25" s="8">
        <v>432.53213936988334</v>
      </c>
      <c r="R25" s="8">
        <v>406.50264212401646</v>
      </c>
      <c r="S25" s="8">
        <v>419.62676926801208</v>
      </c>
      <c r="T25" s="8">
        <v>47.486196838414969</v>
      </c>
      <c r="U25" s="8">
        <v>412.07301762277649</v>
      </c>
      <c r="V25" s="8">
        <v>399.63390818752407</v>
      </c>
      <c r="W25" s="8">
        <v>412.72258899603389</v>
      </c>
      <c r="X25" s="9">
        <v>393.68441329094713</v>
      </c>
      <c r="Y25">
        <v>267</v>
      </c>
      <c r="Z25">
        <v>267</v>
      </c>
      <c r="AA25">
        <v>267</v>
      </c>
      <c r="AB25">
        <v>267</v>
      </c>
      <c r="AC25">
        <v>267</v>
      </c>
      <c r="AD25">
        <v>267</v>
      </c>
      <c r="AE25">
        <v>267</v>
      </c>
      <c r="AF25">
        <v>267</v>
      </c>
      <c r="AG25">
        <v>267</v>
      </c>
      <c r="AH25">
        <v>267</v>
      </c>
      <c r="AI25">
        <v>267</v>
      </c>
      <c r="AJ25">
        <v>124</v>
      </c>
      <c r="AK25">
        <v>124</v>
      </c>
      <c r="AL25">
        <v>124</v>
      </c>
      <c r="AM25">
        <v>124</v>
      </c>
      <c r="AN25">
        <v>124</v>
      </c>
      <c r="AO25">
        <v>124</v>
      </c>
      <c r="AP25">
        <v>124</v>
      </c>
      <c r="AQ25">
        <v>124</v>
      </c>
      <c r="AR25">
        <v>124</v>
      </c>
      <c r="AS25">
        <v>124</v>
      </c>
      <c r="AT25">
        <v>124</v>
      </c>
    </row>
    <row r="26" spans="1:46" x14ac:dyDescent="0.35">
      <c r="A26">
        <v>17</v>
      </c>
      <c r="B26" s="10" t="s">
        <v>41</v>
      </c>
      <c r="C26" s="8">
        <v>318.15068389057751</v>
      </c>
      <c r="D26" s="8">
        <v>321.45529888551164</v>
      </c>
      <c r="E26" s="8">
        <v>327.5329787234042</v>
      </c>
      <c r="F26" s="8">
        <v>267.29654002026342</v>
      </c>
      <c r="G26" s="8">
        <v>296.87297872340423</v>
      </c>
      <c r="H26" s="8">
        <v>319.50952380952384</v>
      </c>
      <c r="I26" s="8">
        <v>86.683465045592698</v>
      </c>
      <c r="J26" s="8">
        <v>245.91940729483284</v>
      </c>
      <c r="K26" s="8">
        <v>236.35529381965551</v>
      </c>
      <c r="L26" s="8">
        <v>216.58129685916919</v>
      </c>
      <c r="M26" s="8">
        <v>240.00124519250255</v>
      </c>
      <c r="N26" s="8">
        <v>350.25679994411524</v>
      </c>
      <c r="O26" s="8">
        <v>316.93167843177883</v>
      </c>
      <c r="P26" s="8">
        <v>304.56019595662315</v>
      </c>
      <c r="Q26" s="8">
        <v>297.14436037459984</v>
      </c>
      <c r="R26" s="8">
        <v>315.74770578056052</v>
      </c>
      <c r="S26" s="8">
        <v>315.46627009436423</v>
      </c>
      <c r="T26" s="8">
        <v>89.485534637171</v>
      </c>
      <c r="U26" s="8">
        <v>260.68572735079732</v>
      </c>
      <c r="V26" s="8">
        <v>248.98296739938121</v>
      </c>
      <c r="W26" s="8">
        <v>243.34127440596671</v>
      </c>
      <c r="X26" s="9">
        <v>239.74096536765484</v>
      </c>
      <c r="Y26">
        <v>299</v>
      </c>
      <c r="Z26">
        <v>299</v>
      </c>
      <c r="AA26">
        <v>299</v>
      </c>
      <c r="AB26">
        <v>299</v>
      </c>
      <c r="AC26">
        <v>299</v>
      </c>
      <c r="AD26">
        <v>299</v>
      </c>
      <c r="AE26">
        <v>299</v>
      </c>
      <c r="AF26">
        <v>299</v>
      </c>
      <c r="AG26">
        <v>299</v>
      </c>
      <c r="AH26">
        <v>299</v>
      </c>
      <c r="AI26">
        <v>299</v>
      </c>
      <c r="AJ26">
        <v>227</v>
      </c>
      <c r="AK26">
        <v>227</v>
      </c>
      <c r="AL26">
        <v>227</v>
      </c>
      <c r="AM26">
        <v>227</v>
      </c>
      <c r="AN26">
        <v>227</v>
      </c>
      <c r="AO26">
        <v>227</v>
      </c>
      <c r="AP26">
        <v>227</v>
      </c>
      <c r="AQ26">
        <v>227</v>
      </c>
      <c r="AR26">
        <v>227</v>
      </c>
      <c r="AS26">
        <v>227</v>
      </c>
      <c r="AT26">
        <v>227</v>
      </c>
    </row>
    <row r="27" spans="1:46" x14ac:dyDescent="0.35">
      <c r="A27">
        <v>18</v>
      </c>
      <c r="B27" s="11" t="s">
        <v>42</v>
      </c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9"/>
      <c r="Y27">
        <v>309</v>
      </c>
      <c r="Z27">
        <v>309</v>
      </c>
      <c r="AA27">
        <v>309</v>
      </c>
      <c r="AB27">
        <v>309</v>
      </c>
      <c r="AC27">
        <v>309</v>
      </c>
      <c r="AD27">
        <v>309</v>
      </c>
      <c r="AE27">
        <v>309</v>
      </c>
      <c r="AF27">
        <v>309</v>
      </c>
      <c r="AG27">
        <v>309</v>
      </c>
      <c r="AH27">
        <v>309</v>
      </c>
      <c r="AI27">
        <v>309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</row>
    <row r="28" spans="1:46" x14ac:dyDescent="0.35">
      <c r="A28">
        <v>19</v>
      </c>
      <c r="B28" s="10" t="s">
        <v>43</v>
      </c>
      <c r="C28" s="8">
        <v>42.584843202181531</v>
      </c>
      <c r="D28" s="8">
        <v>41.138280093494359</v>
      </c>
      <c r="E28" s="8">
        <v>41.852277950915465</v>
      </c>
      <c r="F28" s="8">
        <v>39.434714647448388</v>
      </c>
      <c r="G28" s="8">
        <v>40.648502142578891</v>
      </c>
      <c r="H28" s="8">
        <v>41.119776003116478</v>
      </c>
      <c r="I28" s="8">
        <v>37.711531943903395</v>
      </c>
      <c r="J28" s="8">
        <v>171.95908258667706</v>
      </c>
      <c r="K28" s="8">
        <v>28.773505064277366</v>
      </c>
      <c r="L28" s="8">
        <v>167.60761686793924</v>
      </c>
      <c r="M28" s="8">
        <v>27.343031625438254</v>
      </c>
      <c r="N28" s="8">
        <v>46.882284594579055</v>
      </c>
      <c r="O28" s="8">
        <v>40.559369228103385</v>
      </c>
      <c r="P28" s="8">
        <v>38.916807778083616</v>
      </c>
      <c r="Q28" s="8">
        <v>43.838214514795453</v>
      </c>
      <c r="R28" s="8">
        <v>43.232871344931375</v>
      </c>
      <c r="S28" s="8">
        <v>40.599423166340799</v>
      </c>
      <c r="T28" s="8">
        <v>38.930568779316772</v>
      </c>
      <c r="U28" s="8">
        <v>182.28442810509986</v>
      </c>
      <c r="V28" s="8">
        <v>30.310777294674367</v>
      </c>
      <c r="W28" s="8">
        <v>188.31658910654741</v>
      </c>
      <c r="X28" s="9">
        <v>27.313378281445956</v>
      </c>
      <c r="Y28">
        <v>248</v>
      </c>
      <c r="Z28">
        <v>248</v>
      </c>
      <c r="AA28">
        <v>248</v>
      </c>
      <c r="AB28">
        <v>248</v>
      </c>
      <c r="AC28">
        <v>248</v>
      </c>
      <c r="AD28">
        <v>248</v>
      </c>
      <c r="AE28">
        <v>248</v>
      </c>
      <c r="AF28">
        <v>248</v>
      </c>
      <c r="AG28">
        <v>248</v>
      </c>
      <c r="AH28">
        <v>248</v>
      </c>
      <c r="AI28">
        <v>248</v>
      </c>
      <c r="AJ28">
        <v>138</v>
      </c>
      <c r="AK28">
        <v>138</v>
      </c>
      <c r="AL28">
        <v>138</v>
      </c>
      <c r="AM28">
        <v>138</v>
      </c>
      <c r="AN28">
        <v>138</v>
      </c>
      <c r="AO28">
        <v>138</v>
      </c>
      <c r="AP28">
        <v>138</v>
      </c>
      <c r="AQ28">
        <v>138</v>
      </c>
      <c r="AR28">
        <v>138</v>
      </c>
      <c r="AS28">
        <v>138</v>
      </c>
      <c r="AT28">
        <v>138</v>
      </c>
    </row>
    <row r="29" spans="1:46" x14ac:dyDescent="0.35">
      <c r="A29">
        <v>20</v>
      </c>
      <c r="B29" s="10" t="s">
        <v>44</v>
      </c>
      <c r="C29" s="8">
        <v>254.60369855394882</v>
      </c>
      <c r="D29" s="8">
        <v>276.24748053392653</v>
      </c>
      <c r="E29" s="8">
        <v>306.50717463848713</v>
      </c>
      <c r="F29" s="8">
        <v>262.10942157953281</v>
      </c>
      <c r="G29" s="8">
        <v>265.51715239154618</v>
      </c>
      <c r="H29" s="8">
        <v>233.16696885428254</v>
      </c>
      <c r="I29" s="8">
        <v>30.154410456062291</v>
      </c>
      <c r="J29" s="8">
        <v>199.31689933259176</v>
      </c>
      <c r="K29" s="8">
        <v>186.06914349276977</v>
      </c>
      <c r="L29" s="8">
        <v>182.92365406006675</v>
      </c>
      <c r="M29" s="8">
        <v>214.08348276418243</v>
      </c>
      <c r="N29" s="8">
        <v>280.29698260875989</v>
      </c>
      <c r="O29" s="8">
        <v>272.36003877276124</v>
      </c>
      <c r="P29" s="8">
        <v>285.00911735315941</v>
      </c>
      <c r="Q29" s="8">
        <v>291.3780193993619</v>
      </c>
      <c r="R29" s="8">
        <v>282.39832427163526</v>
      </c>
      <c r="S29" s="8">
        <v>230.21634252605264</v>
      </c>
      <c r="T29" s="8">
        <v>31.129161021772386</v>
      </c>
      <c r="U29" s="8">
        <v>211.284954885763</v>
      </c>
      <c r="V29" s="8">
        <v>196.01019608911506</v>
      </c>
      <c r="W29" s="8">
        <v>205.52501875042827</v>
      </c>
      <c r="X29" s="9">
        <v>213.85131058794244</v>
      </c>
      <c r="Y29">
        <v>196</v>
      </c>
      <c r="Z29">
        <v>196</v>
      </c>
      <c r="AA29">
        <v>196</v>
      </c>
      <c r="AB29">
        <v>196</v>
      </c>
      <c r="AC29">
        <v>196</v>
      </c>
      <c r="AD29">
        <v>196</v>
      </c>
      <c r="AE29">
        <v>196</v>
      </c>
      <c r="AF29">
        <v>196</v>
      </c>
      <c r="AG29">
        <v>196</v>
      </c>
      <c r="AH29">
        <v>196</v>
      </c>
      <c r="AI29">
        <v>196</v>
      </c>
      <c r="AJ29">
        <v>76</v>
      </c>
      <c r="AK29">
        <v>76</v>
      </c>
      <c r="AL29">
        <v>76</v>
      </c>
      <c r="AM29">
        <v>76</v>
      </c>
      <c r="AN29">
        <v>76</v>
      </c>
      <c r="AO29">
        <v>76</v>
      </c>
      <c r="AP29">
        <v>76</v>
      </c>
      <c r="AQ29">
        <v>76</v>
      </c>
      <c r="AR29">
        <v>76</v>
      </c>
      <c r="AS29">
        <v>76</v>
      </c>
      <c r="AT29">
        <v>76</v>
      </c>
    </row>
    <row r="30" spans="1:46" x14ac:dyDescent="0.35">
      <c r="A30">
        <v>21</v>
      </c>
      <c r="B30" s="10" t="s">
        <v>45</v>
      </c>
      <c r="C30" s="8">
        <v>50.477829358091874</v>
      </c>
      <c r="D30" s="8">
        <v>52.626700816391867</v>
      </c>
      <c r="E30" s="8">
        <v>51.772370737954226</v>
      </c>
      <c r="F30" s="8">
        <v>49.338562510004806</v>
      </c>
      <c r="G30" s="8">
        <v>48.802625260124863</v>
      </c>
      <c r="H30" s="8">
        <v>48.294061149351684</v>
      </c>
      <c r="I30" s="8">
        <v>44.939157995838002</v>
      </c>
      <c r="J30" s="8">
        <v>157.09153193532896</v>
      </c>
      <c r="K30" s="8">
        <v>21.873316792060187</v>
      </c>
      <c r="L30" s="8">
        <v>167.75141507923803</v>
      </c>
      <c r="M30" s="8">
        <v>180.84515361453498</v>
      </c>
      <c r="N30" s="8">
        <v>55.571789954634141</v>
      </c>
      <c r="O30" s="8">
        <v>51.886121267537412</v>
      </c>
      <c r="P30" s="8">
        <v>48.141116777147225</v>
      </c>
      <c r="Q30" s="8">
        <v>54.847981188705937</v>
      </c>
      <c r="R30" s="8">
        <v>51.905421059926354</v>
      </c>
      <c r="S30" s="8">
        <v>47.682920862094811</v>
      </c>
      <c r="T30" s="8">
        <v>46.391830059939721</v>
      </c>
      <c r="U30" s="8">
        <v>166.52414997940949</v>
      </c>
      <c r="V30" s="8">
        <v>23.041935019696854</v>
      </c>
      <c r="W30" s="8">
        <v>188.47815448870276</v>
      </c>
      <c r="X30" s="9">
        <v>180.64902819497897</v>
      </c>
      <c r="Y30">
        <v>233</v>
      </c>
      <c r="Z30">
        <v>233</v>
      </c>
      <c r="AA30">
        <v>233</v>
      </c>
      <c r="AB30">
        <v>233</v>
      </c>
      <c r="AC30">
        <v>233</v>
      </c>
      <c r="AD30">
        <v>233</v>
      </c>
      <c r="AE30">
        <v>233</v>
      </c>
      <c r="AF30">
        <v>233</v>
      </c>
      <c r="AG30">
        <v>233</v>
      </c>
      <c r="AH30">
        <v>233</v>
      </c>
      <c r="AI30">
        <v>233</v>
      </c>
      <c r="AJ30">
        <v>169</v>
      </c>
      <c r="AK30">
        <v>169</v>
      </c>
      <c r="AL30">
        <v>169</v>
      </c>
      <c r="AM30">
        <v>169</v>
      </c>
      <c r="AN30">
        <v>169</v>
      </c>
      <c r="AO30">
        <v>169</v>
      </c>
      <c r="AP30">
        <v>169</v>
      </c>
      <c r="AQ30">
        <v>169</v>
      </c>
      <c r="AR30">
        <v>169</v>
      </c>
      <c r="AS30">
        <v>169</v>
      </c>
      <c r="AT30">
        <v>169</v>
      </c>
    </row>
    <row r="31" spans="1:46" x14ac:dyDescent="0.35">
      <c r="A31">
        <v>22</v>
      </c>
      <c r="B31" s="10" t="s">
        <v>46</v>
      </c>
      <c r="C31" s="8">
        <v>35.33922155688623</v>
      </c>
      <c r="D31" s="8">
        <v>39.199101796407184</v>
      </c>
      <c r="E31" s="8">
        <v>36.90089820359281</v>
      </c>
      <c r="F31" s="8">
        <v>23.478443113772457</v>
      </c>
      <c r="G31" s="8">
        <v>23.943413173652697</v>
      </c>
      <c r="H31" s="8">
        <v>34.327245508982038</v>
      </c>
      <c r="I31" s="8">
        <v>71.48605389221558</v>
      </c>
      <c r="J31" s="8">
        <v>183.61141916167668</v>
      </c>
      <c r="K31" s="8">
        <v>67.977398203592813</v>
      </c>
      <c r="L31" s="8">
        <v>203.30022455089818</v>
      </c>
      <c r="M31" s="8">
        <v>201.71481090119761</v>
      </c>
      <c r="N31" s="8">
        <v>38.905472412211438</v>
      </c>
      <c r="O31" s="8">
        <v>38.647479660237828</v>
      </c>
      <c r="P31" s="8">
        <v>34.312712056248792</v>
      </c>
      <c r="Q31" s="8">
        <v>26.10017683395553</v>
      </c>
      <c r="R31" s="8">
        <v>25.465698530887828</v>
      </c>
      <c r="S31" s="8">
        <v>33.892849184013237</v>
      </c>
      <c r="T31" s="8">
        <v>73.796862507537412</v>
      </c>
      <c r="U31" s="8">
        <v>194.63643345841587</v>
      </c>
      <c r="V31" s="8">
        <v>71.609203446630787</v>
      </c>
      <c r="W31" s="8">
        <v>228.41924231990922</v>
      </c>
      <c r="X31" s="9">
        <v>201.49605247097179</v>
      </c>
      <c r="Y31">
        <v>225</v>
      </c>
      <c r="Z31">
        <v>225</v>
      </c>
      <c r="AA31">
        <v>225</v>
      </c>
      <c r="AB31">
        <v>225</v>
      </c>
      <c r="AC31">
        <v>225</v>
      </c>
      <c r="AD31">
        <v>225</v>
      </c>
      <c r="AE31">
        <v>225</v>
      </c>
      <c r="AF31">
        <v>225</v>
      </c>
      <c r="AG31">
        <v>225</v>
      </c>
      <c r="AH31">
        <v>225</v>
      </c>
      <c r="AI31">
        <v>225</v>
      </c>
      <c r="AJ31">
        <v>127</v>
      </c>
      <c r="AK31">
        <v>127</v>
      </c>
      <c r="AL31">
        <v>127</v>
      </c>
      <c r="AM31">
        <v>127</v>
      </c>
      <c r="AN31">
        <v>127</v>
      </c>
      <c r="AO31">
        <v>127</v>
      </c>
      <c r="AP31">
        <v>127</v>
      </c>
      <c r="AQ31">
        <v>127</v>
      </c>
      <c r="AR31">
        <v>127</v>
      </c>
      <c r="AS31">
        <v>127</v>
      </c>
      <c r="AT31">
        <v>127</v>
      </c>
    </row>
    <row r="32" spans="1:46" x14ac:dyDescent="0.35">
      <c r="A32">
        <v>23</v>
      </c>
      <c r="B32" s="10" t="s">
        <v>47</v>
      </c>
      <c r="C32" s="8">
        <v>51.503595955742085</v>
      </c>
      <c r="D32" s="8">
        <v>49.926646318199168</v>
      </c>
      <c r="E32" s="8">
        <v>47.143035101106442</v>
      </c>
      <c r="F32" s="8">
        <v>43.818780999618468</v>
      </c>
      <c r="G32" s="8">
        <v>44.879252193819148</v>
      </c>
      <c r="H32" s="8">
        <v>46.536003433803891</v>
      </c>
      <c r="I32" s="8">
        <v>40.916688286913391</v>
      </c>
      <c r="J32" s="8">
        <v>164.4259118657001</v>
      </c>
      <c r="K32" s="8">
        <v>29.379956123616939</v>
      </c>
      <c r="L32" s="8">
        <v>169.20562762304465</v>
      </c>
      <c r="M32" s="8">
        <v>184.55371115604729</v>
      </c>
      <c r="N32" s="8">
        <v>56.70107159435581</v>
      </c>
      <c r="O32" s="8">
        <v>49.224062788687242</v>
      </c>
      <c r="P32" s="8">
        <v>43.836477365865278</v>
      </c>
      <c r="Q32" s="8">
        <v>48.711830132702922</v>
      </c>
      <c r="R32" s="8">
        <v>47.732605972698586</v>
      </c>
      <c r="S32" s="8">
        <v>45.947110600410369</v>
      </c>
      <c r="T32" s="8">
        <v>42.239332784068012</v>
      </c>
      <c r="U32" s="8">
        <v>174.2989254143699</v>
      </c>
      <c r="V32" s="8">
        <v>30.949629007689428</v>
      </c>
      <c r="W32" s="8">
        <v>190.11204411259368</v>
      </c>
      <c r="X32" s="9">
        <v>184.35356382941089</v>
      </c>
      <c r="Y32">
        <v>281</v>
      </c>
      <c r="Z32">
        <v>281</v>
      </c>
      <c r="AA32">
        <v>281</v>
      </c>
      <c r="AB32">
        <v>281</v>
      </c>
      <c r="AC32">
        <v>281</v>
      </c>
      <c r="AD32">
        <v>281</v>
      </c>
      <c r="AE32">
        <v>281</v>
      </c>
      <c r="AF32">
        <v>281</v>
      </c>
      <c r="AG32">
        <v>281</v>
      </c>
      <c r="AH32">
        <v>281</v>
      </c>
      <c r="AI32">
        <v>281</v>
      </c>
      <c r="AJ32">
        <v>89</v>
      </c>
      <c r="AK32">
        <v>89</v>
      </c>
      <c r="AL32">
        <v>89</v>
      </c>
      <c r="AM32">
        <v>89</v>
      </c>
      <c r="AN32">
        <v>89</v>
      </c>
      <c r="AO32">
        <v>89</v>
      </c>
      <c r="AP32">
        <v>89</v>
      </c>
      <c r="AQ32">
        <v>89</v>
      </c>
      <c r="AR32">
        <v>89</v>
      </c>
      <c r="AS32">
        <v>89</v>
      </c>
      <c r="AT32">
        <v>89</v>
      </c>
    </row>
    <row r="33" spans="1:46" x14ac:dyDescent="0.35">
      <c r="A33">
        <v>24</v>
      </c>
      <c r="B33" s="10" t="s">
        <v>48</v>
      </c>
      <c r="C33" s="8">
        <v>42.174490970743626</v>
      </c>
      <c r="D33" s="8">
        <v>42.37820518886523</v>
      </c>
      <c r="E33" s="8">
        <v>40.854342717451303</v>
      </c>
      <c r="F33" s="8">
        <v>40.72110243671635</v>
      </c>
      <c r="G33" s="8">
        <v>39.116389874615571</v>
      </c>
      <c r="H33" s="8">
        <v>38.806230581184451</v>
      </c>
      <c r="I33" s="8">
        <v>37.0390032331835</v>
      </c>
      <c r="J33" s="8">
        <v>24.553476855137607</v>
      </c>
      <c r="K33" s="8">
        <v>23.57444602160713</v>
      </c>
      <c r="L33" s="8">
        <v>75.131134768551377</v>
      </c>
      <c r="M33" s="8">
        <v>23.994242871224664</v>
      </c>
      <c r="N33" s="8">
        <v>46.430521745366391</v>
      </c>
      <c r="O33" s="8">
        <v>41.78184570607096</v>
      </c>
      <c r="P33" s="8">
        <v>37.988866563002098</v>
      </c>
      <c r="Q33" s="8">
        <v>45.268247529090175</v>
      </c>
      <c r="R33" s="8">
        <v>41.603349737111387</v>
      </c>
      <c r="S33" s="8">
        <v>38.315154652999432</v>
      </c>
      <c r="T33" s="8">
        <v>38.236300371772572</v>
      </c>
      <c r="U33" s="8">
        <v>26.027799283440302</v>
      </c>
      <c r="V33" s="8">
        <v>24.83394989974266</v>
      </c>
      <c r="W33" s="8">
        <v>84.414057664609089</v>
      </c>
      <c r="X33" s="9">
        <v>23.968221267349794</v>
      </c>
      <c r="Y33">
        <v>222</v>
      </c>
      <c r="Z33">
        <v>222</v>
      </c>
      <c r="AA33">
        <v>222</v>
      </c>
      <c r="AB33">
        <v>222</v>
      </c>
      <c r="AC33">
        <v>222</v>
      </c>
      <c r="AD33">
        <v>222</v>
      </c>
      <c r="AE33">
        <v>222</v>
      </c>
      <c r="AF33">
        <v>222</v>
      </c>
      <c r="AG33">
        <v>222</v>
      </c>
      <c r="AH33">
        <v>222</v>
      </c>
      <c r="AI33">
        <v>222</v>
      </c>
      <c r="AJ33">
        <v>189</v>
      </c>
      <c r="AK33">
        <v>189</v>
      </c>
      <c r="AL33">
        <v>189</v>
      </c>
      <c r="AM33">
        <v>189</v>
      </c>
      <c r="AN33">
        <v>189</v>
      </c>
      <c r="AO33">
        <v>189</v>
      </c>
      <c r="AP33">
        <v>189</v>
      </c>
      <c r="AQ33">
        <v>189</v>
      </c>
      <c r="AR33">
        <v>189</v>
      </c>
      <c r="AS33">
        <v>189</v>
      </c>
      <c r="AT33">
        <v>189</v>
      </c>
    </row>
    <row r="34" spans="1:46" x14ac:dyDescent="0.35">
      <c r="A34">
        <v>25</v>
      </c>
      <c r="B34" s="10" t="s">
        <v>49</v>
      </c>
      <c r="C34" s="8">
        <v>0.6446149498907392</v>
      </c>
      <c r="D34" s="8">
        <v>0.61952347223268778</v>
      </c>
      <c r="E34" s="8">
        <v>0.52960100972044311</v>
      </c>
      <c r="F34" s="8">
        <v>0.51829108582623762</v>
      </c>
      <c r="G34" s="8">
        <v>0.52611762489639058</v>
      </c>
      <c r="H34" s="8">
        <v>0.56173784944616079</v>
      </c>
      <c r="I34" s="8">
        <v>0.53192348202848316</v>
      </c>
      <c r="J34" s="8">
        <v>0.53519910180091923</v>
      </c>
      <c r="K34" s="8">
        <v>0.50664680958480901</v>
      </c>
      <c r="L34" s="8">
        <v>0.29697978750659332</v>
      </c>
      <c r="M34" s="8">
        <v>0.34934113601687894</v>
      </c>
      <c r="N34" s="8">
        <v>709.66614556302488</v>
      </c>
      <c r="O34" s="8">
        <v>610.8053423394316</v>
      </c>
      <c r="P34" s="8">
        <v>492.45540991917863</v>
      </c>
      <c r="Q34" s="8">
        <v>576.16635506774298</v>
      </c>
      <c r="R34" s="8">
        <v>559.56737371684756</v>
      </c>
      <c r="S34" s="8">
        <v>554.62930188351288</v>
      </c>
      <c r="T34" s="8">
        <v>549.11807171469968</v>
      </c>
      <c r="U34" s="8">
        <v>567.33532609403608</v>
      </c>
      <c r="V34" s="8">
        <v>533.71525568666812</v>
      </c>
      <c r="W34" s="8">
        <v>333.67350280324115</v>
      </c>
      <c r="X34" s="9">
        <v>348.96227777544919</v>
      </c>
      <c r="Y34">
        <v>214</v>
      </c>
      <c r="Z34">
        <v>214</v>
      </c>
      <c r="AA34">
        <v>214</v>
      </c>
      <c r="AB34">
        <v>214</v>
      </c>
      <c r="AC34">
        <v>214</v>
      </c>
      <c r="AD34">
        <v>214</v>
      </c>
      <c r="AE34">
        <v>214</v>
      </c>
      <c r="AF34">
        <v>214</v>
      </c>
      <c r="AG34">
        <v>214</v>
      </c>
      <c r="AH34">
        <v>214</v>
      </c>
      <c r="AI34">
        <v>214</v>
      </c>
      <c r="AJ34">
        <v>69</v>
      </c>
      <c r="AK34">
        <v>69</v>
      </c>
      <c r="AL34">
        <v>69</v>
      </c>
      <c r="AM34">
        <v>69</v>
      </c>
      <c r="AN34">
        <v>69</v>
      </c>
      <c r="AO34">
        <v>69</v>
      </c>
      <c r="AP34">
        <v>69</v>
      </c>
      <c r="AQ34">
        <v>69</v>
      </c>
      <c r="AR34">
        <v>69</v>
      </c>
      <c r="AS34">
        <v>69</v>
      </c>
      <c r="AT34">
        <v>69</v>
      </c>
    </row>
    <row r="35" spans="1:46" x14ac:dyDescent="0.35">
      <c r="A35">
        <v>26</v>
      </c>
      <c r="B35" s="10" t="s">
        <v>50</v>
      </c>
      <c r="C35" s="8">
        <v>290.66962795941373</v>
      </c>
      <c r="D35" s="8">
        <v>330.2448534385569</v>
      </c>
      <c r="E35" s="8">
        <v>237.21876550169111</v>
      </c>
      <c r="F35" s="8">
        <v>50.720479143179261</v>
      </c>
      <c r="G35" s="8">
        <v>54.965591882750843</v>
      </c>
      <c r="H35" s="8">
        <v>56.633399098083423</v>
      </c>
      <c r="I35" s="8">
        <v>40.095005636978577</v>
      </c>
      <c r="J35" s="8">
        <v>173.34761555806085</v>
      </c>
      <c r="K35" s="8">
        <v>35.364983089064268</v>
      </c>
      <c r="L35" s="8">
        <v>174.3724464487035</v>
      </c>
      <c r="M35" s="8">
        <v>182.11251992671927</v>
      </c>
      <c r="N35" s="8">
        <v>320.00249845455704</v>
      </c>
      <c r="O35" s="8">
        <v>325.59754359817151</v>
      </c>
      <c r="P35" s="8">
        <v>220.58051676925919</v>
      </c>
      <c r="Q35" s="8">
        <v>56.384210329661208</v>
      </c>
      <c r="R35" s="8">
        <v>58.460219614729674</v>
      </c>
      <c r="S35" s="8">
        <v>55.916728125101876</v>
      </c>
      <c r="T35" s="8">
        <v>41.391088990481421</v>
      </c>
      <c r="U35" s="8">
        <v>183.75633604265354</v>
      </c>
      <c r="V35" s="8">
        <v>37.254415965240817</v>
      </c>
      <c r="W35" s="8">
        <v>195.91725580858849</v>
      </c>
      <c r="X35" s="9">
        <v>181.91502005645373</v>
      </c>
      <c r="Y35">
        <v>266</v>
      </c>
      <c r="Z35">
        <v>266</v>
      </c>
      <c r="AA35">
        <v>266</v>
      </c>
      <c r="AB35">
        <v>266</v>
      </c>
      <c r="AC35">
        <v>266</v>
      </c>
      <c r="AD35">
        <v>266</v>
      </c>
      <c r="AE35">
        <v>266</v>
      </c>
      <c r="AF35">
        <v>266</v>
      </c>
      <c r="AG35">
        <v>266</v>
      </c>
      <c r="AH35">
        <v>266</v>
      </c>
      <c r="AI35">
        <v>266</v>
      </c>
      <c r="AJ35">
        <v>155</v>
      </c>
      <c r="AK35">
        <v>155</v>
      </c>
      <c r="AL35">
        <v>155</v>
      </c>
      <c r="AM35">
        <v>155</v>
      </c>
      <c r="AN35">
        <v>155</v>
      </c>
      <c r="AO35">
        <v>155</v>
      </c>
      <c r="AP35">
        <v>155</v>
      </c>
      <c r="AQ35">
        <v>155</v>
      </c>
      <c r="AR35">
        <v>155</v>
      </c>
      <c r="AS35">
        <v>155</v>
      </c>
      <c r="AT35">
        <v>155</v>
      </c>
    </row>
    <row r="36" spans="1:46" x14ac:dyDescent="0.35">
      <c r="A36">
        <v>27</v>
      </c>
      <c r="B36" s="10" t="s">
        <v>51</v>
      </c>
      <c r="C36" s="8">
        <v>258.68217811347267</v>
      </c>
      <c r="D36" s="8">
        <v>261.65467240470753</v>
      </c>
      <c r="E36" s="8">
        <v>275.50083787106973</v>
      </c>
      <c r="F36" s="8">
        <v>239.51255577024418</v>
      </c>
      <c r="G36" s="8">
        <v>231.92056560688565</v>
      </c>
      <c r="H36" s="8">
        <v>221.21746530827332</v>
      </c>
      <c r="I36" s="8">
        <v>80.067310732478489</v>
      </c>
      <c r="J36" s="8">
        <v>178.59600913402423</v>
      </c>
      <c r="K36" s="8">
        <v>177.78380818549095</v>
      </c>
      <c r="L36" s="8">
        <v>172.67628139820832</v>
      </c>
      <c r="M36" s="8">
        <v>187.63206395749168</v>
      </c>
      <c r="N36" s="8">
        <v>284.78704116116467</v>
      </c>
      <c r="O36" s="8">
        <v>257.97258524668479</v>
      </c>
      <c r="P36" s="8">
        <v>256.17752903924981</v>
      </c>
      <c r="Q36" s="8">
        <v>266.25786170161274</v>
      </c>
      <c r="R36" s="8">
        <v>246.66571820916988</v>
      </c>
      <c r="S36" s="8">
        <v>218.41805473734118</v>
      </c>
      <c r="T36" s="8">
        <v>82.655511106851208</v>
      </c>
      <c r="U36" s="8">
        <v>189.31987131554459</v>
      </c>
      <c r="V36" s="8">
        <v>187.28220300139012</v>
      </c>
      <c r="W36" s="8">
        <v>194.01151892836862</v>
      </c>
      <c r="X36" s="9">
        <v>187.42857817680957</v>
      </c>
      <c r="Y36">
        <v>232</v>
      </c>
      <c r="Z36">
        <v>232</v>
      </c>
      <c r="AA36">
        <v>232</v>
      </c>
      <c r="AB36">
        <v>232</v>
      </c>
      <c r="AC36">
        <v>232</v>
      </c>
      <c r="AD36">
        <v>232</v>
      </c>
      <c r="AE36">
        <v>232</v>
      </c>
      <c r="AF36">
        <v>232</v>
      </c>
      <c r="AG36">
        <v>232</v>
      </c>
      <c r="AH36">
        <v>232</v>
      </c>
      <c r="AI36">
        <v>232</v>
      </c>
      <c r="AJ36">
        <v>130</v>
      </c>
      <c r="AK36">
        <v>130</v>
      </c>
      <c r="AL36">
        <v>130</v>
      </c>
      <c r="AM36">
        <v>130</v>
      </c>
      <c r="AN36">
        <v>130</v>
      </c>
      <c r="AO36">
        <v>130</v>
      </c>
      <c r="AP36">
        <v>130</v>
      </c>
      <c r="AQ36">
        <v>130</v>
      </c>
      <c r="AR36">
        <v>130</v>
      </c>
      <c r="AS36">
        <v>130</v>
      </c>
      <c r="AT36">
        <v>130</v>
      </c>
    </row>
    <row r="37" spans="1:46" x14ac:dyDescent="0.35">
      <c r="A37">
        <v>28</v>
      </c>
      <c r="B37" s="10" t="s">
        <v>52</v>
      </c>
      <c r="C37" s="8">
        <v>375.33063588422857</v>
      </c>
      <c r="D37" s="8">
        <v>381.95398761344126</v>
      </c>
      <c r="E37" s="8">
        <v>377.77443892568061</v>
      </c>
      <c r="F37" s="8">
        <v>308.88796664213885</v>
      </c>
      <c r="G37" s="8">
        <v>328.12891770909982</v>
      </c>
      <c r="H37" s="8">
        <v>341.90274405199898</v>
      </c>
      <c r="I37" s="8">
        <v>172.22424025018395</v>
      </c>
      <c r="J37" s="8">
        <v>367.40493561442241</v>
      </c>
      <c r="K37" s="8">
        <v>319.17418874172188</v>
      </c>
      <c r="L37" s="8">
        <v>323.09340753004653</v>
      </c>
      <c r="M37" s="8">
        <v>318.57380477250427</v>
      </c>
      <c r="N37" s="8">
        <v>413.20705597167273</v>
      </c>
      <c r="O37" s="8">
        <v>376.57901051166891</v>
      </c>
      <c r="P37" s="8">
        <v>351.27777848523345</v>
      </c>
      <c r="Q37" s="8">
        <v>343.38011733459416</v>
      </c>
      <c r="R37" s="8">
        <v>348.99084925959522</v>
      </c>
      <c r="S37" s="8">
        <v>337.57611389828992</v>
      </c>
      <c r="T37" s="8">
        <v>177.79144163379146</v>
      </c>
      <c r="U37" s="8">
        <v>389.46589830582673</v>
      </c>
      <c r="V37" s="8">
        <v>336.22659914205559</v>
      </c>
      <c r="W37" s="8">
        <v>363.01362435580666</v>
      </c>
      <c r="X37" s="9">
        <v>318.22831350623716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200</v>
      </c>
      <c r="AK37">
        <v>200</v>
      </c>
      <c r="AL37">
        <v>200</v>
      </c>
      <c r="AM37">
        <v>200</v>
      </c>
      <c r="AN37">
        <v>200</v>
      </c>
      <c r="AO37">
        <v>200</v>
      </c>
      <c r="AP37">
        <v>200</v>
      </c>
      <c r="AQ37">
        <v>200</v>
      </c>
      <c r="AR37">
        <v>200</v>
      </c>
      <c r="AS37">
        <v>200</v>
      </c>
      <c r="AT37">
        <v>200</v>
      </c>
    </row>
    <row r="38" spans="1:46" x14ac:dyDescent="0.35">
      <c r="A38">
        <v>29</v>
      </c>
      <c r="B38" s="12" t="s">
        <v>53</v>
      </c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9"/>
      <c r="Y38">
        <v>374</v>
      </c>
      <c r="Z38">
        <v>374</v>
      </c>
      <c r="AA38">
        <v>374</v>
      </c>
      <c r="AB38">
        <v>374</v>
      </c>
      <c r="AC38">
        <v>374</v>
      </c>
      <c r="AD38">
        <v>374</v>
      </c>
      <c r="AE38">
        <v>374</v>
      </c>
      <c r="AF38">
        <v>374</v>
      </c>
      <c r="AG38">
        <v>374</v>
      </c>
      <c r="AH38">
        <v>374</v>
      </c>
      <c r="AI38">
        <v>374</v>
      </c>
      <c r="AJ38">
        <v>325</v>
      </c>
      <c r="AK38">
        <v>325</v>
      </c>
      <c r="AL38">
        <v>325</v>
      </c>
      <c r="AM38">
        <v>325</v>
      </c>
      <c r="AN38">
        <v>325</v>
      </c>
      <c r="AO38">
        <v>325</v>
      </c>
      <c r="AP38">
        <v>325</v>
      </c>
      <c r="AQ38">
        <v>325</v>
      </c>
      <c r="AR38">
        <v>325</v>
      </c>
      <c r="AS38">
        <v>325</v>
      </c>
      <c r="AT38">
        <v>325</v>
      </c>
    </row>
    <row r="39" spans="1:46" x14ac:dyDescent="0.35">
      <c r="A39">
        <v>30</v>
      </c>
      <c r="B39" s="10" t="s">
        <v>54</v>
      </c>
      <c r="C39" s="8">
        <v>677.08136635558742</v>
      </c>
      <c r="D39" s="8">
        <v>427.8834525005982</v>
      </c>
      <c r="E39" s="8">
        <v>110.90318449389807</v>
      </c>
      <c r="F39" s="8">
        <v>107.46866953816702</v>
      </c>
      <c r="G39" s="8">
        <v>107.27547642976788</v>
      </c>
      <c r="H39" s="8">
        <v>108.80720842306772</v>
      </c>
      <c r="I39" s="8">
        <v>96.938241206030156</v>
      </c>
      <c r="J39" s="8" t="e">
        <v>#N/A</v>
      </c>
      <c r="K39" s="8">
        <v>81.220989231873673</v>
      </c>
      <c r="L39" s="8" t="e">
        <v>#N/A</v>
      </c>
      <c r="M39" s="8" t="e">
        <v>#N/A</v>
      </c>
      <c r="N39" s="8">
        <v>745.40890430102513</v>
      </c>
      <c r="O39" s="8">
        <v>421.86214146837625</v>
      </c>
      <c r="P39" s="8">
        <v>103.12456392429094</v>
      </c>
      <c r="Q39" s="8">
        <v>119.4692197205659</v>
      </c>
      <c r="R39" s="8">
        <v>114.09588610883394</v>
      </c>
      <c r="S39" s="8">
        <v>107.43030064126719</v>
      </c>
      <c r="T39" s="8">
        <v>100.07179958191685</v>
      </c>
      <c r="U39" s="8" t="e">
        <v>#N/A</v>
      </c>
      <c r="V39" s="8">
        <v>85.560355290774368</v>
      </c>
      <c r="W39" s="8" t="e">
        <v>#N/A</v>
      </c>
      <c r="X39" s="9" t="e">
        <v>#N/A</v>
      </c>
      <c r="Y39">
        <v>180</v>
      </c>
      <c r="Z39">
        <v>180</v>
      </c>
      <c r="AA39">
        <v>180</v>
      </c>
      <c r="AB39">
        <v>180</v>
      </c>
      <c r="AC39">
        <v>180</v>
      </c>
      <c r="AD39">
        <v>180</v>
      </c>
      <c r="AE39">
        <v>180</v>
      </c>
      <c r="AF39">
        <v>180</v>
      </c>
      <c r="AG39">
        <v>180</v>
      </c>
      <c r="AH39">
        <v>180</v>
      </c>
      <c r="AI39">
        <v>180</v>
      </c>
      <c r="AJ39">
        <v>145</v>
      </c>
      <c r="AK39">
        <v>145</v>
      </c>
      <c r="AL39">
        <v>145</v>
      </c>
      <c r="AM39">
        <v>145</v>
      </c>
      <c r="AN39">
        <v>145</v>
      </c>
      <c r="AO39">
        <v>145</v>
      </c>
      <c r="AP39">
        <v>145</v>
      </c>
      <c r="AQ39">
        <v>145</v>
      </c>
      <c r="AR39">
        <v>145</v>
      </c>
      <c r="AS39">
        <v>145</v>
      </c>
      <c r="AT39">
        <v>145</v>
      </c>
    </row>
    <row r="40" spans="1:46" x14ac:dyDescent="0.35">
      <c r="A40">
        <v>31</v>
      </c>
      <c r="B40" s="11" t="s">
        <v>55</v>
      </c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9"/>
      <c r="Y40">
        <v>421</v>
      </c>
      <c r="Z40">
        <v>421</v>
      </c>
      <c r="AA40">
        <v>421</v>
      </c>
      <c r="AB40">
        <v>421</v>
      </c>
      <c r="AC40">
        <v>421</v>
      </c>
      <c r="AD40">
        <v>421</v>
      </c>
      <c r="AE40">
        <v>421</v>
      </c>
      <c r="AF40">
        <v>421</v>
      </c>
      <c r="AG40">
        <v>421</v>
      </c>
      <c r="AH40">
        <v>421</v>
      </c>
      <c r="AI40">
        <v>421</v>
      </c>
      <c r="AJ40">
        <v>156</v>
      </c>
      <c r="AK40">
        <v>156</v>
      </c>
      <c r="AL40">
        <v>156</v>
      </c>
      <c r="AM40">
        <v>156</v>
      </c>
      <c r="AN40">
        <v>156</v>
      </c>
      <c r="AO40">
        <v>156</v>
      </c>
      <c r="AP40">
        <v>156</v>
      </c>
      <c r="AQ40">
        <v>156</v>
      </c>
      <c r="AR40">
        <v>156</v>
      </c>
      <c r="AS40">
        <v>156</v>
      </c>
      <c r="AT40">
        <v>156</v>
      </c>
    </row>
    <row r="41" spans="1:46" x14ac:dyDescent="0.35">
      <c r="A41">
        <v>32</v>
      </c>
      <c r="B41" s="10" t="s">
        <v>56</v>
      </c>
      <c r="C41" s="8">
        <v>19.630386740331492</v>
      </c>
      <c r="D41" s="8">
        <v>17.993922651933705</v>
      </c>
      <c r="E41" s="8">
        <v>21.28342541436464</v>
      </c>
      <c r="F41" s="8">
        <v>19.781767955801104</v>
      </c>
      <c r="G41" s="8">
        <v>19.009944751381216</v>
      </c>
      <c r="H41" s="8">
        <v>22.758011049723759</v>
      </c>
      <c r="I41" s="8">
        <v>23.099988950276245</v>
      </c>
      <c r="J41" s="8">
        <v>144.41707734806627</v>
      </c>
      <c r="K41" s="8">
        <v>148.38698895027625</v>
      </c>
      <c r="L41" s="8">
        <v>145.4347458563536</v>
      </c>
      <c r="M41" s="8">
        <v>7.3558632541436459</v>
      </c>
      <c r="N41" s="8">
        <v>21.611383503103426</v>
      </c>
      <c r="O41" s="8">
        <v>17.740706491449245</v>
      </c>
      <c r="P41" s="8">
        <v>19.790630672037071</v>
      </c>
      <c r="Q41" s="8">
        <v>21.990710339384375</v>
      </c>
      <c r="R41" s="8">
        <v>20.218567779643553</v>
      </c>
      <c r="S41" s="8">
        <v>22.470018342560216</v>
      </c>
      <c r="T41" s="8">
        <v>23.846703177370408</v>
      </c>
      <c r="U41" s="8">
        <v>153.08865316685419</v>
      </c>
      <c r="V41" s="8">
        <v>156.31480994239749</v>
      </c>
      <c r="W41" s="8">
        <v>163.40412082122356</v>
      </c>
      <c r="X41" s="9">
        <v>7.3478858672019394</v>
      </c>
      <c r="Y41">
        <v>329</v>
      </c>
      <c r="Z41">
        <v>329</v>
      </c>
      <c r="AA41">
        <v>329</v>
      </c>
      <c r="AB41">
        <v>329</v>
      </c>
      <c r="AC41">
        <v>329</v>
      </c>
      <c r="AD41">
        <v>329</v>
      </c>
      <c r="AE41">
        <v>329</v>
      </c>
      <c r="AF41">
        <v>329</v>
      </c>
      <c r="AG41">
        <v>329</v>
      </c>
      <c r="AH41">
        <v>329</v>
      </c>
      <c r="AI41">
        <v>329</v>
      </c>
      <c r="AJ41">
        <v>127</v>
      </c>
      <c r="AK41">
        <v>127</v>
      </c>
      <c r="AL41">
        <v>127</v>
      </c>
      <c r="AM41">
        <v>127</v>
      </c>
      <c r="AN41">
        <v>127</v>
      </c>
      <c r="AO41">
        <v>127</v>
      </c>
      <c r="AP41">
        <v>127</v>
      </c>
      <c r="AQ41">
        <v>127</v>
      </c>
      <c r="AR41">
        <v>127</v>
      </c>
      <c r="AS41">
        <v>127</v>
      </c>
      <c r="AT41">
        <v>127</v>
      </c>
    </row>
    <row r="42" spans="1:46" x14ac:dyDescent="0.35">
      <c r="A42">
        <v>33</v>
      </c>
      <c r="B42" s="10" t="s">
        <v>57</v>
      </c>
      <c r="C42" s="8">
        <v>65.443548387096769</v>
      </c>
      <c r="D42" s="8">
        <v>69.129838709677429</v>
      </c>
      <c r="E42" s="8">
        <v>55.29032258064516</v>
      </c>
      <c r="F42" s="8">
        <v>60.564516129032256</v>
      </c>
      <c r="G42" s="8">
        <v>53.810483870967737</v>
      </c>
      <c r="H42" s="8">
        <v>58.827419354838703</v>
      </c>
      <c r="I42" s="8">
        <v>56.454572580645156</v>
      </c>
      <c r="J42" s="8">
        <v>36.309314516129028</v>
      </c>
      <c r="K42" s="8">
        <v>37.192927419354845</v>
      </c>
      <c r="L42" s="8">
        <v>383.82570161290323</v>
      </c>
      <c r="M42" s="8">
        <v>313.54615097580648</v>
      </c>
      <c r="N42" s="8">
        <v>72.047771687129327</v>
      </c>
      <c r="O42" s="8">
        <v>68.157021794123239</v>
      </c>
      <c r="P42" s="8">
        <v>51.412323562955258</v>
      </c>
      <c r="Q42" s="8">
        <v>67.327487311261649</v>
      </c>
      <c r="R42" s="8">
        <v>57.23167161343423</v>
      </c>
      <c r="S42" s="8">
        <v>58.082984012117905</v>
      </c>
      <c r="T42" s="8">
        <v>58.279483952734083</v>
      </c>
      <c r="U42" s="8">
        <v>38.489520483017358</v>
      </c>
      <c r="V42" s="8">
        <v>39.180021253116841</v>
      </c>
      <c r="W42" s="8">
        <v>431.24977426366331</v>
      </c>
      <c r="X42" s="9">
        <v>313.20611216812364</v>
      </c>
      <c r="Y42">
        <v>236</v>
      </c>
      <c r="Z42">
        <v>236</v>
      </c>
      <c r="AA42">
        <v>236</v>
      </c>
      <c r="AB42">
        <v>236</v>
      </c>
      <c r="AC42">
        <v>236</v>
      </c>
      <c r="AD42">
        <v>236</v>
      </c>
      <c r="AE42">
        <v>236</v>
      </c>
      <c r="AF42">
        <v>236</v>
      </c>
      <c r="AG42">
        <v>236</v>
      </c>
      <c r="AH42">
        <v>236</v>
      </c>
      <c r="AI42">
        <v>236</v>
      </c>
      <c r="AJ42">
        <v>0</v>
      </c>
      <c r="AK42">
        <v>0</v>
      </c>
      <c r="AL42">
        <v>0</v>
      </c>
      <c r="AM42">
        <v>0</v>
      </c>
      <c r="AN42">
        <v>0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</row>
    <row r="43" spans="1:46" x14ac:dyDescent="0.35">
      <c r="A43">
        <v>34</v>
      </c>
      <c r="B43" s="10" t="s">
        <v>58</v>
      </c>
      <c r="C43" s="8">
        <v>54.000431283551613</v>
      </c>
      <c r="D43" s="8">
        <v>53.755652986264913</v>
      </c>
      <c r="E43" s="8">
        <v>54.716255525478729</v>
      </c>
      <c r="F43" s="8">
        <v>54.024215587090659</v>
      </c>
      <c r="G43" s="8">
        <v>54.30102926566957</v>
      </c>
      <c r="H43" s="8">
        <v>53.54513511789208</v>
      </c>
      <c r="I43" s="8">
        <v>44.893503039582939</v>
      </c>
      <c r="J43" s="8">
        <v>150.04814863423837</v>
      </c>
      <c r="K43" s="8">
        <v>38.584903981990358</v>
      </c>
      <c r="L43" s="8">
        <v>133.18069131144102</v>
      </c>
      <c r="M43" s="8">
        <v>47.123132968856808</v>
      </c>
      <c r="N43" s="8">
        <v>59.449874586735241</v>
      </c>
      <c r="O43" s="8">
        <v>52.999186466050418</v>
      </c>
      <c r="P43" s="8">
        <v>50.878520904379691</v>
      </c>
      <c r="Q43" s="8">
        <v>60.056860384906543</v>
      </c>
      <c r="R43" s="8">
        <v>57.753405129311524</v>
      </c>
      <c r="S43" s="8">
        <v>52.867544779072617</v>
      </c>
      <c r="T43" s="8">
        <v>46.344699293222305</v>
      </c>
      <c r="U43" s="8">
        <v>159.0578441719384</v>
      </c>
      <c r="V43" s="8">
        <v>40.646366472275879</v>
      </c>
      <c r="W43" s="8">
        <v>149.63600098427281</v>
      </c>
      <c r="X43" s="9">
        <v>47.072028230689419</v>
      </c>
      <c r="Y43">
        <v>218</v>
      </c>
      <c r="Z43">
        <v>218</v>
      </c>
      <c r="AA43">
        <v>218</v>
      </c>
      <c r="AB43">
        <v>218</v>
      </c>
      <c r="AC43">
        <v>218</v>
      </c>
      <c r="AD43">
        <v>218</v>
      </c>
      <c r="AE43">
        <v>218</v>
      </c>
      <c r="AF43">
        <v>218</v>
      </c>
      <c r="AG43">
        <v>218</v>
      </c>
      <c r="AH43">
        <v>218</v>
      </c>
      <c r="AI43">
        <v>218</v>
      </c>
      <c r="AJ43">
        <v>89</v>
      </c>
      <c r="AK43">
        <v>89</v>
      </c>
      <c r="AL43">
        <v>89</v>
      </c>
      <c r="AM43">
        <v>89</v>
      </c>
      <c r="AN43">
        <v>89</v>
      </c>
      <c r="AO43">
        <v>89</v>
      </c>
      <c r="AP43">
        <v>89</v>
      </c>
      <c r="AQ43">
        <v>89</v>
      </c>
      <c r="AR43">
        <v>89</v>
      </c>
      <c r="AS43">
        <v>89</v>
      </c>
      <c r="AT43">
        <v>89</v>
      </c>
    </row>
    <row r="44" spans="1:46" x14ac:dyDescent="0.35">
      <c r="A44">
        <v>35</v>
      </c>
      <c r="B44" s="10" t="s">
        <v>59</v>
      </c>
      <c r="C44" s="8">
        <v>244.1119548292067</v>
      </c>
      <c r="D44" s="8">
        <v>258.84907554183906</v>
      </c>
      <c r="E44" s="8">
        <v>285.23488251385282</v>
      </c>
      <c r="F44" s="8">
        <v>225.25893035000348</v>
      </c>
      <c r="G44" s="8">
        <v>264.58777442659749</v>
      </c>
      <c r="H44" s="8">
        <v>262.54379532861049</v>
      </c>
      <c r="I44" s="8">
        <v>57.585076804376797</v>
      </c>
      <c r="J44" s="8">
        <v>43.075701760538692</v>
      </c>
      <c r="K44" s="8">
        <v>40.165484323490205</v>
      </c>
      <c r="L44" s="8">
        <v>172.4416223609455</v>
      </c>
      <c r="M44" s="8">
        <v>189.68213179560919</v>
      </c>
      <c r="N44" s="8">
        <v>268.74646655163957</v>
      </c>
      <c r="O44" s="8">
        <v>255.20646962863574</v>
      </c>
      <c r="P44" s="8">
        <v>265.22883909483988</v>
      </c>
      <c r="Q44" s="8">
        <v>250.41259708204271</v>
      </c>
      <c r="R44" s="8">
        <v>281.40985788612102</v>
      </c>
      <c r="S44" s="8">
        <v>259.22141806987395</v>
      </c>
      <c r="T44" s="8">
        <v>59.446532072199517</v>
      </c>
      <c r="U44" s="8">
        <v>45.662197905061362</v>
      </c>
      <c r="V44" s="8">
        <v>42.311391939994145</v>
      </c>
      <c r="W44" s="8">
        <v>193.7478662953551</v>
      </c>
      <c r="X44" s="9">
        <v>189.47642272938788</v>
      </c>
      <c r="Y44">
        <v>186</v>
      </c>
      <c r="Z44">
        <v>186</v>
      </c>
      <c r="AA44">
        <v>186</v>
      </c>
      <c r="AB44">
        <v>186</v>
      </c>
      <c r="AC44">
        <v>186</v>
      </c>
      <c r="AD44">
        <v>186</v>
      </c>
      <c r="AE44">
        <v>186</v>
      </c>
      <c r="AF44">
        <v>186</v>
      </c>
      <c r="AG44">
        <v>186</v>
      </c>
      <c r="AH44">
        <v>186</v>
      </c>
      <c r="AI44">
        <v>186</v>
      </c>
      <c r="AJ44">
        <v>115</v>
      </c>
      <c r="AK44">
        <v>115</v>
      </c>
      <c r="AL44">
        <v>115</v>
      </c>
      <c r="AM44">
        <v>115</v>
      </c>
      <c r="AN44">
        <v>115</v>
      </c>
      <c r="AO44">
        <v>115</v>
      </c>
      <c r="AP44">
        <v>115</v>
      </c>
      <c r="AQ44">
        <v>115</v>
      </c>
      <c r="AR44">
        <v>115</v>
      </c>
      <c r="AS44">
        <v>115</v>
      </c>
      <c r="AT44">
        <v>115</v>
      </c>
    </row>
    <row r="45" spans="1:46" x14ac:dyDescent="0.35">
      <c r="A45">
        <v>36</v>
      </c>
      <c r="B45" s="10" t="s">
        <v>60</v>
      </c>
      <c r="C45" s="8">
        <v>286.33696925858953</v>
      </c>
      <c r="D45" s="8">
        <v>326.6454032549729</v>
      </c>
      <c r="E45" s="8">
        <v>351.55729113924048</v>
      </c>
      <c r="F45" s="8">
        <v>276.20935262206149</v>
      </c>
      <c r="G45" s="8">
        <v>263.63773236889693</v>
      </c>
      <c r="H45" s="8">
        <v>297.38007594936704</v>
      </c>
      <c r="I45" s="8">
        <v>59.731338155515374</v>
      </c>
      <c r="J45" s="8">
        <v>238.76600361663651</v>
      </c>
      <c r="K45" s="8">
        <v>206.59654972875228</v>
      </c>
      <c r="L45" s="8">
        <v>197.00942857142857</v>
      </c>
      <c r="M45" s="8">
        <v>211.39217860759496</v>
      </c>
      <c r="N45" s="8">
        <v>315.23261032091199</v>
      </c>
      <c r="O45" s="8">
        <v>322.04874601396625</v>
      </c>
      <c r="P45" s="8">
        <v>326.89947099881419</v>
      </c>
      <c r="Q45" s="8">
        <v>307.05242727101086</v>
      </c>
      <c r="R45" s="8">
        <v>280.39941361664285</v>
      </c>
      <c r="S45" s="8">
        <v>293.61686074826548</v>
      </c>
      <c r="T45" s="8">
        <v>61.662171979726459</v>
      </c>
      <c r="U45" s="8">
        <v>253.1027949527504</v>
      </c>
      <c r="V45" s="8">
        <v>217.63431304901391</v>
      </c>
      <c r="W45" s="8">
        <v>221.35117904357074</v>
      </c>
      <c r="X45" s="9">
        <v>211.1629251336056</v>
      </c>
      <c r="Y45">
        <v>243</v>
      </c>
      <c r="Z45">
        <v>243</v>
      </c>
      <c r="AA45">
        <v>243</v>
      </c>
      <c r="AB45">
        <v>243</v>
      </c>
      <c r="AC45">
        <v>243</v>
      </c>
      <c r="AD45">
        <v>243</v>
      </c>
      <c r="AE45">
        <v>243</v>
      </c>
      <c r="AF45">
        <v>243</v>
      </c>
      <c r="AG45">
        <v>243</v>
      </c>
      <c r="AH45">
        <v>243</v>
      </c>
      <c r="AI45">
        <v>243</v>
      </c>
      <c r="AJ45">
        <v>142</v>
      </c>
      <c r="AK45">
        <v>142</v>
      </c>
      <c r="AL45">
        <v>142</v>
      </c>
      <c r="AM45">
        <v>142</v>
      </c>
      <c r="AN45">
        <v>142</v>
      </c>
      <c r="AO45">
        <v>142</v>
      </c>
      <c r="AP45">
        <v>142</v>
      </c>
      <c r="AQ45">
        <v>142</v>
      </c>
      <c r="AR45">
        <v>142</v>
      </c>
      <c r="AS45">
        <v>142</v>
      </c>
      <c r="AT45">
        <v>142</v>
      </c>
    </row>
    <row r="46" spans="1:46" x14ac:dyDescent="0.35">
      <c r="A46">
        <v>37</v>
      </c>
      <c r="B46" s="10" t="s">
        <v>61</v>
      </c>
      <c r="C46" s="8">
        <v>51.95064638240126</v>
      </c>
      <c r="D46" s="8">
        <v>51.844868223698306</v>
      </c>
      <c r="E46" s="8">
        <v>52.780587100921366</v>
      </c>
      <c r="F46" s="8">
        <v>50.945861009927867</v>
      </c>
      <c r="G46" s="8">
        <v>50.743232626240982</v>
      </c>
      <c r="H46" s="8">
        <v>48.877437325905298</v>
      </c>
      <c r="I46" s="8">
        <v>44.293609027926578</v>
      </c>
      <c r="J46" s="8">
        <v>320.78883365473894</v>
      </c>
      <c r="K46" s="8">
        <v>314.07695950289263</v>
      </c>
      <c r="L46" s="8">
        <v>29.710977073066211</v>
      </c>
      <c r="M46" s="8">
        <v>28.441661654167561</v>
      </c>
      <c r="N46" s="8">
        <v>57.193236030215218</v>
      </c>
      <c r="O46" s="8">
        <v>51.115290869923427</v>
      </c>
      <c r="P46" s="8">
        <v>49.078618015247756</v>
      </c>
      <c r="Q46" s="8">
        <v>56.6347595909048</v>
      </c>
      <c r="R46" s="8">
        <v>53.96940925550718</v>
      </c>
      <c r="S46" s="8">
        <v>48.2589146674907</v>
      </c>
      <c r="T46" s="8">
        <v>45.725413523664386</v>
      </c>
      <c r="U46" s="8">
        <v>340.05071558684023</v>
      </c>
      <c r="V46" s="8">
        <v>330.85704197712511</v>
      </c>
      <c r="W46" s="8">
        <v>33.381954626985156</v>
      </c>
      <c r="X46" s="9">
        <v>28.410816852892527</v>
      </c>
      <c r="Y46">
        <v>209</v>
      </c>
      <c r="Z46">
        <v>209</v>
      </c>
      <c r="AA46">
        <v>209</v>
      </c>
      <c r="AB46">
        <v>209</v>
      </c>
      <c r="AC46">
        <v>209</v>
      </c>
      <c r="AD46">
        <v>209</v>
      </c>
      <c r="AE46">
        <v>209</v>
      </c>
      <c r="AF46">
        <v>209</v>
      </c>
      <c r="AG46">
        <v>209</v>
      </c>
      <c r="AH46">
        <v>209</v>
      </c>
      <c r="AI46">
        <v>209</v>
      </c>
      <c r="AJ46">
        <v>93</v>
      </c>
      <c r="AK46">
        <v>93</v>
      </c>
      <c r="AL46">
        <v>93</v>
      </c>
      <c r="AM46">
        <v>93</v>
      </c>
      <c r="AN46">
        <v>93</v>
      </c>
      <c r="AO46">
        <v>93</v>
      </c>
      <c r="AP46">
        <v>93</v>
      </c>
      <c r="AQ46">
        <v>93</v>
      </c>
      <c r="AR46">
        <v>93</v>
      </c>
      <c r="AS46">
        <v>93</v>
      </c>
      <c r="AT46">
        <v>93</v>
      </c>
    </row>
    <row r="47" spans="1:46" x14ac:dyDescent="0.35">
      <c r="A47">
        <v>38</v>
      </c>
      <c r="B47" s="12" t="s">
        <v>62</v>
      </c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9"/>
      <c r="Y47">
        <v>405</v>
      </c>
      <c r="Z47">
        <v>405</v>
      </c>
      <c r="AA47">
        <v>405</v>
      </c>
      <c r="AB47">
        <v>405</v>
      </c>
      <c r="AC47">
        <v>405</v>
      </c>
      <c r="AD47">
        <v>405</v>
      </c>
      <c r="AE47">
        <v>405</v>
      </c>
      <c r="AF47">
        <v>405</v>
      </c>
      <c r="AG47">
        <v>405</v>
      </c>
      <c r="AH47">
        <v>405</v>
      </c>
      <c r="AI47">
        <v>405</v>
      </c>
      <c r="AJ47">
        <v>276</v>
      </c>
      <c r="AK47">
        <v>276</v>
      </c>
      <c r="AL47">
        <v>276</v>
      </c>
      <c r="AM47">
        <v>276</v>
      </c>
      <c r="AN47">
        <v>276</v>
      </c>
      <c r="AO47">
        <v>276</v>
      </c>
      <c r="AP47">
        <v>276</v>
      </c>
      <c r="AQ47">
        <v>276</v>
      </c>
      <c r="AR47">
        <v>276</v>
      </c>
      <c r="AS47">
        <v>276</v>
      </c>
      <c r="AT47">
        <v>276</v>
      </c>
    </row>
    <row r="48" spans="1:46" x14ac:dyDescent="0.35">
      <c r="A48">
        <v>39</v>
      </c>
      <c r="B48" s="10" t="s">
        <v>63</v>
      </c>
      <c r="C48" s="8">
        <v>217.98552135618903</v>
      </c>
      <c r="D48" s="8">
        <v>229.37294440761437</v>
      </c>
      <c r="E48" s="8">
        <v>244.11433090254758</v>
      </c>
      <c r="F48" s="8">
        <v>194.06574865044036</v>
      </c>
      <c r="G48" s="8">
        <v>205.7132256842504</v>
      </c>
      <c r="H48" s="8">
        <v>250.3266909745241</v>
      </c>
      <c r="I48" s="8">
        <v>48.665484420873184</v>
      </c>
      <c r="J48" s="8">
        <v>209.3616336774316</v>
      </c>
      <c r="K48" s="8">
        <v>202.43499384411402</v>
      </c>
      <c r="L48" s="8">
        <v>221.03083625343308</v>
      </c>
      <c r="M48" s="8">
        <v>209.09331833696373</v>
      </c>
      <c r="N48" s="8">
        <v>239.98348898922359</v>
      </c>
      <c r="O48" s="8">
        <v>226.14513591774792</v>
      </c>
      <c r="P48" s="8">
        <v>226.99243522065302</v>
      </c>
      <c r="Q48" s="8">
        <v>215.73621098492865</v>
      </c>
      <c r="R48" s="8">
        <v>218.79215595110711</v>
      </c>
      <c r="S48" s="8">
        <v>247.15891584463552</v>
      </c>
      <c r="T48" s="8">
        <v>50.23861112944941</v>
      </c>
      <c r="U48" s="8">
        <v>221.93282894960521</v>
      </c>
      <c r="V48" s="8">
        <v>213.25041913908439</v>
      </c>
      <c r="W48" s="8">
        <v>248.34058229829952</v>
      </c>
      <c r="X48" s="9">
        <v>208.8665579623252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  <c r="AK48">
        <v>0</v>
      </c>
      <c r="AL48">
        <v>0</v>
      </c>
      <c r="AM48">
        <v>0</v>
      </c>
      <c r="AN48">
        <v>0</v>
      </c>
      <c r="AO48">
        <v>0</v>
      </c>
      <c r="AP48">
        <v>0</v>
      </c>
      <c r="AQ48">
        <v>0</v>
      </c>
      <c r="AR48">
        <v>0</v>
      </c>
      <c r="AS48">
        <v>0</v>
      </c>
      <c r="AT48">
        <v>0</v>
      </c>
    </row>
    <row r="49" spans="1:46" x14ac:dyDescent="0.35">
      <c r="A49">
        <v>40</v>
      </c>
      <c r="B49" s="10" t="s">
        <v>64</v>
      </c>
      <c r="C49" s="8">
        <v>34.724244293645896</v>
      </c>
      <c r="D49" s="8">
        <v>35.505860579888953</v>
      </c>
      <c r="E49" s="8">
        <v>34.773596545342379</v>
      </c>
      <c r="F49" s="8">
        <v>32.145897594077731</v>
      </c>
      <c r="G49" s="8">
        <v>32.367057371992594</v>
      </c>
      <c r="H49" s="8">
        <v>31.823565700185068</v>
      </c>
      <c r="I49" s="8">
        <v>34.867412091301667</v>
      </c>
      <c r="J49" s="8">
        <v>26.086227637260951</v>
      </c>
      <c r="K49" s="8">
        <v>24.802640345465765</v>
      </c>
      <c r="L49" s="8">
        <v>213.29772054287477</v>
      </c>
      <c r="M49" s="8">
        <v>187.70057582048119</v>
      </c>
      <c r="N49" s="8">
        <v>38.22843483483809</v>
      </c>
      <c r="O49" s="8">
        <v>35.006210900124998</v>
      </c>
      <c r="P49" s="8">
        <v>32.334616865893217</v>
      </c>
      <c r="Q49" s="8">
        <v>35.735487554517142</v>
      </c>
      <c r="R49" s="8">
        <v>34.42490506216204</v>
      </c>
      <c r="S49" s="8">
        <v>31.420852351572631</v>
      </c>
      <c r="T49" s="8">
        <v>35.994511880248481</v>
      </c>
      <c r="U49" s="8">
        <v>27.652584642516445</v>
      </c>
      <c r="V49" s="8">
        <v>26.127762542376892</v>
      </c>
      <c r="W49" s="8">
        <v>239.65199164238672</v>
      </c>
      <c r="X49" s="9">
        <v>187.49701573911921</v>
      </c>
      <c r="Y49">
        <v>281</v>
      </c>
      <c r="Z49">
        <v>281</v>
      </c>
      <c r="AA49">
        <v>281</v>
      </c>
      <c r="AB49">
        <v>281</v>
      </c>
      <c r="AC49">
        <v>281</v>
      </c>
      <c r="AD49">
        <v>281</v>
      </c>
      <c r="AE49">
        <v>281</v>
      </c>
      <c r="AF49">
        <v>281</v>
      </c>
      <c r="AG49">
        <v>281</v>
      </c>
      <c r="AH49">
        <v>281</v>
      </c>
      <c r="AI49">
        <v>281</v>
      </c>
      <c r="AJ49">
        <v>141</v>
      </c>
      <c r="AK49">
        <v>141</v>
      </c>
      <c r="AL49">
        <v>141</v>
      </c>
      <c r="AM49">
        <v>141</v>
      </c>
      <c r="AN49">
        <v>141</v>
      </c>
      <c r="AO49">
        <v>141</v>
      </c>
      <c r="AP49">
        <v>141</v>
      </c>
      <c r="AQ49">
        <v>141</v>
      </c>
      <c r="AR49">
        <v>141</v>
      </c>
      <c r="AS49">
        <v>141</v>
      </c>
      <c r="AT49">
        <v>141</v>
      </c>
    </row>
    <row r="50" spans="1:46" x14ac:dyDescent="0.35">
      <c r="A50">
        <v>41</v>
      </c>
      <c r="B50" s="5" t="s">
        <v>65</v>
      </c>
      <c r="C50" s="8">
        <v>0</v>
      </c>
      <c r="D50" s="8">
        <v>0</v>
      </c>
      <c r="E50" s="8">
        <v>0</v>
      </c>
      <c r="F50" s="8">
        <v>0</v>
      </c>
      <c r="G50" s="8">
        <v>0</v>
      </c>
      <c r="H50" s="8">
        <v>0</v>
      </c>
      <c r="I50" s="8">
        <v>0</v>
      </c>
      <c r="J50" s="8">
        <v>0</v>
      </c>
      <c r="K50" s="8">
        <v>0</v>
      </c>
      <c r="L50" s="8">
        <v>0</v>
      </c>
      <c r="M50" s="8">
        <v>0</v>
      </c>
      <c r="N50" s="8">
        <v>255.82691026987396</v>
      </c>
      <c r="O50" s="8">
        <v>257.26347501245408</v>
      </c>
      <c r="P50" s="8">
        <v>256.20062242361195</v>
      </c>
      <c r="Q50" s="8">
        <v>257.87546302283903</v>
      </c>
      <c r="R50" s="8">
        <v>243.26772502172525</v>
      </c>
      <c r="S50" s="8">
        <v>267.8260073636078</v>
      </c>
      <c r="T50" s="8">
        <v>78.44383524148428</v>
      </c>
      <c r="U50" s="8">
        <v>267.08376423179647</v>
      </c>
      <c r="V50" s="8">
        <v>255.94051854210048</v>
      </c>
      <c r="W50" s="8">
        <v>257.91955112979201</v>
      </c>
      <c r="X50" s="9">
        <v>233.09777599402304</v>
      </c>
      <c r="Y50">
        <v>239</v>
      </c>
      <c r="Z50">
        <v>239</v>
      </c>
      <c r="AA50">
        <v>239</v>
      </c>
      <c r="AB50">
        <v>239</v>
      </c>
      <c r="AC50">
        <v>239</v>
      </c>
      <c r="AD50">
        <v>239</v>
      </c>
      <c r="AE50">
        <v>239</v>
      </c>
      <c r="AF50">
        <v>239</v>
      </c>
      <c r="AG50">
        <v>239</v>
      </c>
      <c r="AH50">
        <v>239</v>
      </c>
      <c r="AI50">
        <v>239</v>
      </c>
      <c r="AJ50">
        <v>156</v>
      </c>
      <c r="AK50">
        <v>156</v>
      </c>
      <c r="AL50">
        <v>156</v>
      </c>
      <c r="AM50">
        <v>156</v>
      </c>
      <c r="AN50">
        <v>156</v>
      </c>
      <c r="AO50">
        <v>156</v>
      </c>
      <c r="AP50">
        <v>156</v>
      </c>
      <c r="AQ50">
        <v>156</v>
      </c>
      <c r="AR50">
        <v>156</v>
      </c>
      <c r="AS50">
        <v>156</v>
      </c>
      <c r="AT50">
        <v>156</v>
      </c>
    </row>
    <row r="51" spans="1:46" x14ac:dyDescent="0.35">
      <c r="A51">
        <v>42</v>
      </c>
      <c r="B51" s="5" t="s">
        <v>66</v>
      </c>
      <c r="C51" s="8">
        <v>179.533961886713</v>
      </c>
      <c r="D51" s="8">
        <v>194.71457359444094</v>
      </c>
      <c r="E51" s="8">
        <v>208.1704200884397</v>
      </c>
      <c r="F51" s="8">
        <v>171.42371551905663</v>
      </c>
      <c r="G51" s="8">
        <v>176.63508212255212</v>
      </c>
      <c r="H51" s="8">
        <v>188.06819962097285</v>
      </c>
      <c r="I51" s="8">
        <v>43.835277953253318</v>
      </c>
      <c r="J51" s="8">
        <v>153.42011476100231</v>
      </c>
      <c r="K51" s="8">
        <v>127.34328279637819</v>
      </c>
      <c r="L51" s="8">
        <v>114.57516845651716</v>
      </c>
      <c r="M51" s="8">
        <v>51.953142708991358</v>
      </c>
      <c r="N51" s="8">
        <v>197.65159767299568</v>
      </c>
      <c r="O51" s="8">
        <v>191.97448864077714</v>
      </c>
      <c r="P51" s="8">
        <v>193.56958856973083</v>
      </c>
      <c r="Q51" s="8">
        <v>190.56584233034195</v>
      </c>
      <c r="R51" s="8">
        <v>187.86526877718796</v>
      </c>
      <c r="S51" s="8">
        <v>185.68827855397458</v>
      </c>
      <c r="T51" s="8">
        <v>45.252266756441898</v>
      </c>
      <c r="U51" s="8">
        <v>162.63228122848125</v>
      </c>
      <c r="V51" s="8">
        <v>134.14680888515852</v>
      </c>
      <c r="W51" s="8">
        <v>128.73164909348836</v>
      </c>
      <c r="X51" s="9">
        <v>51.896799855962676</v>
      </c>
      <c r="Y51">
        <v>236</v>
      </c>
      <c r="Z51">
        <v>236</v>
      </c>
      <c r="AA51">
        <v>236</v>
      </c>
      <c r="AB51">
        <v>236</v>
      </c>
      <c r="AC51">
        <v>236</v>
      </c>
      <c r="AD51">
        <v>236</v>
      </c>
      <c r="AE51">
        <v>236</v>
      </c>
      <c r="AF51">
        <v>236</v>
      </c>
      <c r="AG51">
        <v>236</v>
      </c>
      <c r="AH51">
        <v>236</v>
      </c>
      <c r="AI51">
        <v>236</v>
      </c>
      <c r="AJ51">
        <v>125</v>
      </c>
      <c r="AK51">
        <v>125</v>
      </c>
      <c r="AL51">
        <v>125</v>
      </c>
      <c r="AM51">
        <v>125</v>
      </c>
      <c r="AN51">
        <v>125</v>
      </c>
      <c r="AO51">
        <v>125</v>
      </c>
      <c r="AP51">
        <v>125</v>
      </c>
      <c r="AQ51">
        <v>125</v>
      </c>
      <c r="AR51">
        <v>125</v>
      </c>
      <c r="AS51">
        <v>125</v>
      </c>
      <c r="AT51">
        <v>125</v>
      </c>
    </row>
    <row r="52" spans="1:46" ht="23.5" customHeight="1" x14ac:dyDescent="0.35">
      <c r="A52">
        <v>43</v>
      </c>
      <c r="B52" s="10" t="s">
        <v>67</v>
      </c>
      <c r="C52" s="8">
        <v>1013.8025904693657</v>
      </c>
      <c r="D52" s="8">
        <v>640.67536653529203</v>
      </c>
      <c r="E52" s="8">
        <v>166.05675671802223</v>
      </c>
      <c r="F52" s="8">
        <v>160.91421354353278</v>
      </c>
      <c r="G52" s="8">
        <v>160.62494303117163</v>
      </c>
      <c r="H52" s="8">
        <v>162.91842493729845</v>
      </c>
      <c r="I52" s="8">
        <v>145.14686850591184</v>
      </c>
      <c r="J52" s="8">
        <v>575.91879326406308</v>
      </c>
      <c r="K52" s="8">
        <v>121.61322608384094</v>
      </c>
      <c r="L52" s="8">
        <v>121.90164313865998</v>
      </c>
      <c r="M52" s="8">
        <v>0</v>
      </c>
      <c r="N52" s="8">
        <v>1116.1102870204172</v>
      </c>
      <c r="O52" s="8">
        <v>631.65958050746838</v>
      </c>
      <c r="P52" s="8">
        <v>154.40972864192472</v>
      </c>
      <c r="Q52" s="8">
        <v>178.88279083204762</v>
      </c>
      <c r="R52" s="8">
        <v>170.83722968427696</v>
      </c>
      <c r="S52" s="8">
        <v>160.85676330342372</v>
      </c>
      <c r="T52" s="8">
        <v>149.83878554383034</v>
      </c>
      <c r="U52" s="8">
        <v>610.50004620839161</v>
      </c>
      <c r="V52" s="8">
        <v>128.11061438916019</v>
      </c>
      <c r="W52" s="8">
        <v>136.96335567161898</v>
      </c>
      <c r="X52" s="9">
        <v>0</v>
      </c>
      <c r="Y52">
        <v>213</v>
      </c>
      <c r="Z52">
        <v>213</v>
      </c>
      <c r="AA52">
        <v>213</v>
      </c>
      <c r="AB52">
        <v>213</v>
      </c>
      <c r="AC52">
        <v>213</v>
      </c>
      <c r="AD52">
        <v>213</v>
      </c>
      <c r="AE52">
        <v>213</v>
      </c>
      <c r="AF52">
        <v>213</v>
      </c>
      <c r="AG52">
        <v>213</v>
      </c>
      <c r="AH52">
        <v>213</v>
      </c>
      <c r="AI52">
        <v>213</v>
      </c>
      <c r="AJ52">
        <v>92</v>
      </c>
      <c r="AK52">
        <v>92</v>
      </c>
      <c r="AL52">
        <v>92</v>
      </c>
      <c r="AM52">
        <v>92</v>
      </c>
      <c r="AN52">
        <v>92</v>
      </c>
      <c r="AO52">
        <v>92</v>
      </c>
      <c r="AP52">
        <v>92</v>
      </c>
      <c r="AQ52">
        <v>92</v>
      </c>
      <c r="AR52">
        <v>92</v>
      </c>
      <c r="AS52">
        <v>92</v>
      </c>
      <c r="AT52">
        <v>92</v>
      </c>
    </row>
    <row r="53" spans="1:46" x14ac:dyDescent="0.35">
      <c r="A53">
        <v>44</v>
      </c>
      <c r="B53" s="12" t="s">
        <v>68</v>
      </c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9"/>
      <c r="Y53">
        <v>583</v>
      </c>
      <c r="Z53">
        <v>583</v>
      </c>
      <c r="AA53">
        <v>583</v>
      </c>
      <c r="AB53">
        <v>583</v>
      </c>
      <c r="AC53">
        <v>583</v>
      </c>
      <c r="AD53">
        <v>583</v>
      </c>
      <c r="AE53">
        <v>583</v>
      </c>
      <c r="AF53">
        <v>583</v>
      </c>
      <c r="AG53">
        <v>583</v>
      </c>
      <c r="AH53">
        <v>583</v>
      </c>
      <c r="AI53">
        <v>583</v>
      </c>
      <c r="AJ53">
        <v>362</v>
      </c>
      <c r="AK53">
        <v>362</v>
      </c>
      <c r="AL53">
        <v>362</v>
      </c>
      <c r="AM53">
        <v>362</v>
      </c>
      <c r="AN53">
        <v>362</v>
      </c>
      <c r="AO53">
        <v>362</v>
      </c>
      <c r="AP53">
        <v>362</v>
      </c>
      <c r="AQ53">
        <v>362</v>
      </c>
      <c r="AR53">
        <v>362</v>
      </c>
      <c r="AS53">
        <v>362</v>
      </c>
      <c r="AT53">
        <v>362</v>
      </c>
    </row>
    <row r="54" spans="1:46" x14ac:dyDescent="0.35">
      <c r="A54">
        <v>45</v>
      </c>
      <c r="B54" s="13" t="s">
        <v>69</v>
      </c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9"/>
      <c r="Y54">
        <v>252</v>
      </c>
      <c r="Z54">
        <v>252</v>
      </c>
      <c r="AA54">
        <v>252</v>
      </c>
      <c r="AB54">
        <v>252</v>
      </c>
      <c r="AC54">
        <v>252</v>
      </c>
      <c r="AD54">
        <v>252</v>
      </c>
      <c r="AE54">
        <v>252</v>
      </c>
      <c r="AF54">
        <v>252</v>
      </c>
      <c r="AG54">
        <v>252</v>
      </c>
      <c r="AH54">
        <v>252</v>
      </c>
      <c r="AI54">
        <v>252</v>
      </c>
      <c r="AJ54">
        <v>231</v>
      </c>
      <c r="AK54">
        <v>231</v>
      </c>
      <c r="AL54">
        <v>231</v>
      </c>
      <c r="AM54">
        <v>231</v>
      </c>
      <c r="AN54">
        <v>231</v>
      </c>
      <c r="AO54">
        <v>231</v>
      </c>
      <c r="AP54">
        <v>231</v>
      </c>
      <c r="AQ54">
        <v>231</v>
      </c>
      <c r="AR54">
        <v>231</v>
      </c>
      <c r="AS54">
        <v>231</v>
      </c>
      <c r="AT54">
        <v>231</v>
      </c>
    </row>
    <row r="57" spans="1:46" x14ac:dyDescent="0.35">
      <c r="B57">
        <f>SUBTOTAL(5,Tableau57[ID])</f>
        <v>1</v>
      </c>
    </row>
    <row r="58" spans="1:46" x14ac:dyDescent="0.35">
      <c r="B58" t="str">
        <f>VLOOKUP(B57,Tableau57[[ID]:[ADRESSE]],2,0)</f>
        <v>63 QUAI DE LA SEINE 75019 PARIS</v>
      </c>
    </row>
  </sheetData>
  <mergeCells count="5">
    <mergeCell ref="C8:M8"/>
    <mergeCell ref="N8:X8"/>
    <mergeCell ref="Y8:AI8"/>
    <mergeCell ref="AJ8:AT8"/>
    <mergeCell ref="AU8:BE8"/>
  </mergeCells>
  <phoneticPr fontId="10" type="noConversion"/>
  <pageMargins left="0.7" right="0.7" top="0.75" bottom="0.75" header="0.3" footer="0.3"/>
  <drawing r:id="rId1"/>
  <tableParts count="4">
    <tablePart r:id="rId2"/>
    <tablePart r:id="rId3"/>
    <tablePart r:id="rId4"/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042337-3A94-4BD2-AE8E-3DC413EA4A3F}">
  <dimension ref="A1:N6"/>
  <sheetViews>
    <sheetView workbookViewId="0">
      <selection activeCell="D1" sqref="D1:N1"/>
    </sheetView>
  </sheetViews>
  <sheetFormatPr baseColWidth="10" defaultRowHeight="14.5" x14ac:dyDescent="0.35"/>
  <cols>
    <col min="2" max="2" width="28.90625" bestFit="1" customWidth="1"/>
    <col min="3" max="3" width="48.453125" bestFit="1" customWidth="1"/>
  </cols>
  <sheetData>
    <row r="1" spans="1:14" x14ac:dyDescent="0.35">
      <c r="A1" t="s">
        <v>71</v>
      </c>
      <c r="B1" t="s">
        <v>72</v>
      </c>
      <c r="C1" t="s">
        <v>73</v>
      </c>
      <c r="D1" s="21" t="s">
        <v>3</v>
      </c>
      <c r="E1" s="21" t="s">
        <v>4</v>
      </c>
      <c r="F1" s="21" t="s">
        <v>5</v>
      </c>
      <c r="G1" s="21" t="s">
        <v>6</v>
      </c>
      <c r="H1" s="21" t="s">
        <v>7</v>
      </c>
      <c r="I1" s="21" t="s">
        <v>8</v>
      </c>
      <c r="J1" s="21" t="s">
        <v>9</v>
      </c>
      <c r="K1" s="21" t="s">
        <v>10</v>
      </c>
      <c r="L1" s="21" t="s">
        <v>11</v>
      </c>
      <c r="M1" s="21" t="s">
        <v>12</v>
      </c>
      <c r="N1" s="21" t="s">
        <v>13</v>
      </c>
    </row>
    <row r="2" spans="1:14" x14ac:dyDescent="0.35">
      <c r="A2">
        <v>1</v>
      </c>
      <c r="B2" t="s">
        <v>25</v>
      </c>
      <c r="C2" t="s">
        <v>70</v>
      </c>
    </row>
    <row r="3" spans="1:14" x14ac:dyDescent="0.35">
      <c r="A3">
        <v>1</v>
      </c>
      <c r="B3" t="s">
        <v>25</v>
      </c>
      <c r="C3" t="s">
        <v>2</v>
      </c>
    </row>
    <row r="4" spans="1:14" x14ac:dyDescent="0.35">
      <c r="A4">
        <v>1</v>
      </c>
      <c r="B4" t="s">
        <v>25</v>
      </c>
      <c r="C4" t="s">
        <v>74</v>
      </c>
    </row>
    <row r="5" spans="1:14" x14ac:dyDescent="0.35">
      <c r="A5">
        <v>1</v>
      </c>
      <c r="B5" t="s">
        <v>25</v>
      </c>
      <c r="C5" t="s">
        <v>74</v>
      </c>
    </row>
    <row r="6" spans="1:14" x14ac:dyDescent="0.35">
      <c r="A6">
        <v>1</v>
      </c>
      <c r="B6" t="s">
        <v>25</v>
      </c>
      <c r="C6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AA62DE-1207-4568-A5CB-3751843729B3}">
  <dimension ref="A1:BE58"/>
  <sheetViews>
    <sheetView zoomScale="80" zoomScaleNormal="80" workbookViewId="0">
      <pane ySplit="9" topLeftCell="A10" activePane="bottomLeft" state="frozen"/>
      <selection pane="bottomLeft" sqref="A1:N6"/>
    </sheetView>
  </sheetViews>
  <sheetFormatPr baseColWidth="10" defaultRowHeight="14.5" x14ac:dyDescent="0.35"/>
  <cols>
    <col min="2" max="2" width="34.90625" customWidth="1"/>
    <col min="3" max="3" width="28.7265625" customWidth="1"/>
    <col min="12" max="12" width="11.81640625" customWidth="1"/>
  </cols>
  <sheetData>
    <row r="1" spans="1:57" x14ac:dyDescent="0.35">
      <c r="A1" s="20" t="s">
        <v>71</v>
      </c>
      <c r="B1" s="20" t="s">
        <v>72</v>
      </c>
      <c r="C1" s="19" t="s">
        <v>73</v>
      </c>
      <c r="D1" s="21" t="s">
        <v>3</v>
      </c>
      <c r="E1" s="21" t="s">
        <v>4</v>
      </c>
      <c r="F1" s="21" t="s">
        <v>5</v>
      </c>
      <c r="G1" s="21" t="s">
        <v>6</v>
      </c>
      <c r="H1" s="21" t="s">
        <v>7</v>
      </c>
      <c r="I1" s="21" t="s">
        <v>8</v>
      </c>
      <c r="J1" s="21" t="s">
        <v>9</v>
      </c>
      <c r="K1" s="21" t="s">
        <v>10</v>
      </c>
      <c r="L1" s="21" t="s">
        <v>11</v>
      </c>
      <c r="M1" s="21" t="s">
        <v>12</v>
      </c>
      <c r="N1" s="21" t="s">
        <v>13</v>
      </c>
    </row>
    <row r="2" spans="1:57" ht="24.75" customHeight="1" x14ac:dyDescent="0.35">
      <c r="A2" s="18">
        <f>SUBTOTAL(5,Tableau5[ID])</f>
        <v>1</v>
      </c>
      <c r="B2" s="18" t="str">
        <f>VLOOKUP(B57,Tableau5[[ID]:[ADRESSE]],2,0)</f>
        <v>63 QUAI DE LA SEINE 75019 PARIS</v>
      </c>
      <c r="C2" s="19" t="s">
        <v>70</v>
      </c>
      <c r="D2" s="18" cm="1">
        <f t="array" ref="D2">INDEX(Tableau5[],MATCH(1,(Tableau5[[ADRESSE]:[ADRESSE]]=$B2)*(Tableau5[[ID]:[ID]]=$A2),0),COLUMN()-1)</f>
        <v>231.56314311594204</v>
      </c>
      <c r="E2" s="18" cm="1">
        <f t="array" ref="E2">INDEX(Tableau5[],MATCH(1,(Tableau5[[ADRESSE]:[ADRESSE]]=$B2)*(Tableau5[[ID]:[ID]]=$A2),0),COLUMN()-1)</f>
        <v>252.33298913043478</v>
      </c>
      <c r="F2" s="18" cm="1">
        <f t="array" ref="F2">INDEX(Tableau5[],MATCH(1,(Tableau5[[ADRESSE]:[ADRESSE]]=$B2)*(Tableau5[[ID]:[ID]]=$A2),0),COLUMN()-1)</f>
        <v>294.64266304347825</v>
      </c>
      <c r="G2" s="18" cm="1">
        <f t="array" ref="G2">INDEX(Tableau5[],MATCH(1,(Tableau5[[ADRESSE]:[ADRESSE]]=$B2)*(Tableau5[[ID]:[ID]]=$A2),0),COLUMN()-1)</f>
        <v>249.13586050724641</v>
      </c>
      <c r="H2" s="18" cm="1">
        <f t="array" ref="H2">INDEX(Tableau5[],MATCH(1,(Tableau5[[ADRESSE]:[ADRESSE]]=$B2)*(Tableau5[[ID]:[ID]]=$A2),0),COLUMN()-1)</f>
        <v>254.37303442028986</v>
      </c>
      <c r="I2" s="18" cm="1">
        <f t="array" ref="I2">INDEX(Tableau5[],MATCH(1,(Tableau5[[ADRESSE]:[ADRESSE]]=$B2)*(Tableau5[[ID]:[ID]]=$A2),0),COLUMN()-1)</f>
        <v>292.61069746376813</v>
      </c>
      <c r="J2" s="18" cm="1">
        <f t="array" ref="J2">INDEX(Tableau5[],MATCH(1,(Tableau5[[ADRESSE]:[ADRESSE]]=$B2)*(Tableau5[[ID]:[ID]]=$A2),0),COLUMN()-1)</f>
        <v>124.63499094202899</v>
      </c>
      <c r="K2" s="18" cm="1">
        <f t="array" ref="K2">INDEX(Tableau5[],MATCH(1,(Tableau5[[ADRESSE]:[ADRESSE]]=$B2)*(Tableau5[[ID]:[ID]]=$A2),0),COLUMN()-1)</f>
        <v>303.14660326086954</v>
      </c>
      <c r="L2" s="18" cm="1">
        <f t="array" ref="L2">INDEX(Tableau5[],MATCH(1,(Tableau5[[ADRESSE]:[ADRESSE]]=$B2)*(Tableau5[[ID]:[ID]]=$A2),0),COLUMN()-1)</f>
        <v>319.30360507246377</v>
      </c>
      <c r="M2" s="18" cm="1">
        <f t="array" ref="M2">INDEX(Tableau5[],MATCH(1,(Tableau5[[ADRESSE]:[ADRESSE]]=$B2)*(Tableau5[[ID]:[ID]]=$A2),0),COLUMN()-1)</f>
        <v>255.69921195652174</v>
      </c>
      <c r="N2" s="18" cm="1">
        <f t="array" ref="N2">INDEX(Tableau5[],MATCH(1,(Tableau5[[ADRESSE]:[ADRESSE]]=$B2)*(Tableau5[[ID]:[ID]]=$A2),0),COLUMN()-1)</f>
        <v>105.10963518115943</v>
      </c>
    </row>
    <row r="3" spans="1:57" ht="26.5" x14ac:dyDescent="0.35">
      <c r="A3" s="18">
        <f>SUBTOTAL(5,Tableau5[ID])</f>
        <v>1</v>
      </c>
      <c r="B3" s="18" t="str">
        <f>VLOOKUP(B57,Tableau5[[ID]:[ADRESSE]],2,0)</f>
        <v>63 QUAI DE LA SEINE 75019 PARIS</v>
      </c>
      <c r="C3" s="19" t="s">
        <v>2</v>
      </c>
      <c r="D3" s="18" cm="1">
        <f t="array" ref="D3">INDEX(Tableau5[],MATCH(1,(Tableau5[[ADRESSE]:[ADRESSE]]=$B3)*(Tableau5[[ID]:[ID]]=$A3),0),COLUMN()+10)</f>
        <v>254.93129387924324</v>
      </c>
      <c r="E3" s="18" cm="1">
        <f t="array" ref="E3">INDEX(Tableau5[],MATCH(1,(Tableau5[[ADRESSE]:[ADRESSE]]=$B3)*(Tableau5[[ID]:[ID]]=$A3),0),COLUMN()+10)</f>
        <v>248.78207964242995</v>
      </c>
      <c r="F3" s="18" cm="1">
        <f t="array" ref="F3">INDEX(Tableau5[],MATCH(1,(Tableau5[[ADRESSE]:[ADRESSE]]=$B3)*(Tableau5[[ID]:[ID]]=$A3),0),COLUMN()+10)</f>
        <v>273.97676882328193</v>
      </c>
      <c r="G3" s="18" cm="1">
        <f t="array" ref="G3">INDEX(Tableau5[],MATCH(1,(Tableau5[[ADRESSE]:[ADRESSE]]=$B3)*(Tableau5[[ID]:[ID]]=$A3),0),COLUMN()+10)</f>
        <v>276.95575824209766</v>
      </c>
      <c r="H3" s="18" cm="1">
        <f t="array" ref="H3">INDEX(Tableau5[],MATCH(1,(Tableau5[[ADRESSE]:[ADRESSE]]=$B3)*(Tableau5[[ID]:[ID]]=$A3),0),COLUMN()+10)</f>
        <v>270.54568043216176</v>
      </c>
      <c r="I3" s="18" cm="1">
        <f t="array" ref="I3">INDEX(Tableau5[],MATCH(1,(Tableau5[[ADRESSE]:[ADRESSE]]=$B3)*(Tableau5[[ID]:[ID]]=$A3),0),COLUMN()+10)</f>
        <v>288.90783666791549</v>
      </c>
      <c r="J3" s="18" cm="1">
        <f t="array" ref="J3">INDEX(Tableau5[],MATCH(1,(Tableau5[[ADRESSE]:[ADRESSE]]=$B3)*(Tableau5[[ID]:[ID]]=$A3),0),COLUMN()+10)</f>
        <v>128.66385524713735</v>
      </c>
      <c r="K3" s="18" cm="1">
        <f t="array" ref="K3">INDEX(Tableau5[],MATCH(1,(Tableau5[[ADRESSE]:[ADRESSE]]=$B3)*(Tableau5[[ID]:[ID]]=$A3),0),COLUMN()+10)</f>
        <v>321.34915106654876</v>
      </c>
      <c r="L3" s="18" cm="1">
        <f t="array" ref="L3">INDEX(Tableau5[],MATCH(1,(Tableau5[[ADRESSE]:[ADRESSE]]=$B3)*(Tableau5[[ID]:[ID]]=$A3),0),COLUMN()+10)</f>
        <v>336.36292975491102</v>
      </c>
      <c r="M3" s="18" cm="1">
        <f t="array" ref="M3">INDEX(Tableau5[],MATCH(1,(Tableau5[[ADRESSE]:[ADRESSE]]=$B3)*(Tableau5[[ID]:[ID]]=$A3),0),COLUMN()+10)</f>
        <v>287.29245324706415</v>
      </c>
      <c r="N3" s="18" cm="1">
        <f t="array" ref="N3">INDEX(Tableau5[],MATCH(1,(Tableau5[[ADRESSE]:[ADRESSE]]=$B3)*(Tableau5[[ID]:[ID]]=$A3),0),COLUMN()+10)</f>
        <v>104.99564444993295</v>
      </c>
    </row>
    <row r="4" spans="1:57" ht="26.5" x14ac:dyDescent="0.35">
      <c r="A4" s="18">
        <f>SUBTOTAL(5,Tableau5[ID])</f>
        <v>1</v>
      </c>
      <c r="B4" s="18" t="str">
        <f>VLOOKUP(B57,Tableau5[[ID]:[ADRESSE]],2,0)</f>
        <v>63 QUAI DE LA SEINE 75019 PARIS</v>
      </c>
      <c r="C4" s="19" t="s">
        <v>74</v>
      </c>
      <c r="D4" s="18" t="e" cm="1">
        <f t="array" ref="D4">INDEX(Tableau5[],MATCH(1,(Tableau5[[ADRESSE]:[ADRESSE]]=$B4)*(Tableau5[[ID]:[ID]]=$A4),0),COLUMN()+21)</f>
        <v>#REF!</v>
      </c>
      <c r="E4" s="18"/>
      <c r="F4" s="18"/>
      <c r="G4" s="18"/>
      <c r="H4" s="18"/>
      <c r="I4" s="18"/>
      <c r="K4" s="18"/>
      <c r="L4" s="18"/>
      <c r="M4" s="18"/>
      <c r="N4" s="18"/>
    </row>
    <row r="5" spans="1:57" ht="26.5" x14ac:dyDescent="0.35">
      <c r="A5" s="18">
        <f>SUBTOTAL(5,Tableau5[ID])</f>
        <v>1</v>
      </c>
      <c r="B5" s="18" t="str">
        <f>VLOOKUP(B57,Tableau5[[ID]:[ADRESSE]],2,0)</f>
        <v>63 QUAI DE LA SEINE 75019 PARIS</v>
      </c>
      <c r="C5" s="19" t="s">
        <v>74</v>
      </c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</row>
    <row r="6" spans="1:57" x14ac:dyDescent="0.35">
      <c r="A6" s="18">
        <f>SUBTOTAL(5,Tableau5[ID])</f>
        <v>1</v>
      </c>
      <c r="B6" s="14" t="str">
        <f>VLOOKUP(B57,Tableau5[[ID]:[ADRESSE]],2,0)</f>
        <v>63 QUAI DE LA SEINE 75019 PARIS</v>
      </c>
      <c r="C6" s="14" t="s">
        <v>75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8" spans="1:57" ht="24.75" customHeight="1" x14ac:dyDescent="0.35">
      <c r="A8" t="s">
        <v>0</v>
      </c>
      <c r="B8" s="1" t="s">
        <v>1</v>
      </c>
      <c r="C8" s="15" t="s">
        <v>70</v>
      </c>
      <c r="D8" s="15"/>
      <c r="E8" s="15"/>
      <c r="F8" s="15"/>
      <c r="G8" s="15"/>
      <c r="H8" s="15"/>
      <c r="I8" s="15"/>
      <c r="J8" s="15"/>
      <c r="K8" s="15"/>
      <c r="L8" s="15"/>
      <c r="M8" s="16"/>
      <c r="N8" s="17" t="s">
        <v>2</v>
      </c>
      <c r="O8" s="17"/>
      <c r="P8" s="17"/>
      <c r="Q8" s="17"/>
      <c r="R8" s="17"/>
      <c r="S8" s="17"/>
      <c r="T8" s="17"/>
      <c r="U8" s="17"/>
      <c r="V8" s="17"/>
      <c r="W8" s="17"/>
      <c r="X8" s="17"/>
      <c r="Y8" s="23" t="s">
        <v>76</v>
      </c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2" t="s">
        <v>77</v>
      </c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 t="s">
        <v>78</v>
      </c>
      <c r="AV8" s="22"/>
      <c r="AW8" s="22"/>
      <c r="AX8" s="22"/>
      <c r="AY8" s="22"/>
      <c r="AZ8" s="22"/>
      <c r="BA8" s="22"/>
      <c r="BB8" s="22"/>
      <c r="BC8" s="22"/>
      <c r="BD8" s="22"/>
      <c r="BE8" s="22"/>
    </row>
    <row r="9" spans="1:57" x14ac:dyDescent="0.35">
      <c r="A9" t="s">
        <v>0</v>
      </c>
      <c r="B9" s="1" t="s">
        <v>1</v>
      </c>
      <c r="C9" s="2" t="s">
        <v>3</v>
      </c>
      <c r="D9" s="2" t="s">
        <v>4</v>
      </c>
      <c r="E9" s="2" t="s">
        <v>5</v>
      </c>
      <c r="F9" s="2" t="s">
        <v>6</v>
      </c>
      <c r="G9" s="2" t="s">
        <v>7</v>
      </c>
      <c r="H9" s="2" t="s">
        <v>8</v>
      </c>
      <c r="I9" s="2" t="s">
        <v>9</v>
      </c>
      <c r="J9" s="2" t="s">
        <v>10</v>
      </c>
      <c r="K9" s="2" t="s">
        <v>11</v>
      </c>
      <c r="L9" s="2" t="s">
        <v>12</v>
      </c>
      <c r="M9" s="2" t="s">
        <v>13</v>
      </c>
      <c r="N9" s="3" t="s">
        <v>14</v>
      </c>
      <c r="O9" s="3" t="s">
        <v>15</v>
      </c>
      <c r="P9" s="3" t="s">
        <v>16</v>
      </c>
      <c r="Q9" s="3" t="s">
        <v>17</v>
      </c>
      <c r="R9" s="3" t="s">
        <v>18</v>
      </c>
      <c r="S9" s="3" t="s">
        <v>19</v>
      </c>
      <c r="T9" s="3" t="s">
        <v>20</v>
      </c>
      <c r="U9" s="3" t="s">
        <v>21</v>
      </c>
      <c r="V9" s="3" t="s">
        <v>22</v>
      </c>
      <c r="W9" s="3" t="s">
        <v>23</v>
      </c>
      <c r="X9" s="4" t="s">
        <v>24</v>
      </c>
      <c r="Y9" s="25" t="s">
        <v>3</v>
      </c>
      <c r="Z9" s="25" t="s">
        <v>4</v>
      </c>
      <c r="AA9" s="25" t="s">
        <v>5</v>
      </c>
      <c r="AB9" s="25" t="s">
        <v>6</v>
      </c>
      <c r="AC9" s="25" t="s">
        <v>7</v>
      </c>
      <c r="AD9" s="25" t="s">
        <v>8</v>
      </c>
      <c r="AE9" s="25" t="s">
        <v>9</v>
      </c>
      <c r="AF9" s="25" t="s">
        <v>10</v>
      </c>
      <c r="AG9" s="25" t="s">
        <v>11</v>
      </c>
      <c r="AH9" s="25" t="s">
        <v>12</v>
      </c>
      <c r="AI9" s="25" t="s">
        <v>13</v>
      </c>
      <c r="AJ9" t="s">
        <v>3</v>
      </c>
      <c r="AK9" t="s">
        <v>4</v>
      </c>
      <c r="AL9" t="s">
        <v>5</v>
      </c>
      <c r="AM9" t="s">
        <v>6</v>
      </c>
      <c r="AN9" t="s">
        <v>7</v>
      </c>
      <c r="AO9" t="s">
        <v>8</v>
      </c>
      <c r="AP9" t="s">
        <v>9</v>
      </c>
      <c r="AQ9" t="s">
        <v>10</v>
      </c>
      <c r="AR9" t="s">
        <v>11</v>
      </c>
      <c r="AS9" t="s">
        <v>12</v>
      </c>
      <c r="AT9" t="s">
        <v>13</v>
      </c>
      <c r="AU9" t="s">
        <v>3</v>
      </c>
      <c r="AV9" t="s">
        <v>4</v>
      </c>
      <c r="AW9" t="s">
        <v>5</v>
      </c>
      <c r="AX9" t="s">
        <v>6</v>
      </c>
      <c r="AY9" t="s">
        <v>7</v>
      </c>
      <c r="AZ9" t="s">
        <v>8</v>
      </c>
      <c r="BA9" t="s">
        <v>9</v>
      </c>
      <c r="BB9" t="s">
        <v>10</v>
      </c>
      <c r="BC9" t="s">
        <v>11</v>
      </c>
      <c r="BD9" t="s">
        <v>12</v>
      </c>
      <c r="BE9" t="s">
        <v>13</v>
      </c>
    </row>
    <row r="10" spans="1:57" ht="14.5" customHeight="1" x14ac:dyDescent="0.35">
      <c r="A10">
        <v>1</v>
      </c>
      <c r="B10" s="5" t="s">
        <v>25</v>
      </c>
      <c r="C10" s="6">
        <v>231.56314311594204</v>
      </c>
      <c r="D10" s="6">
        <v>252.33298913043478</v>
      </c>
      <c r="E10" s="6">
        <v>294.64266304347825</v>
      </c>
      <c r="F10" s="6">
        <v>249.13586050724641</v>
      </c>
      <c r="G10" s="6">
        <v>254.37303442028986</v>
      </c>
      <c r="H10" s="6">
        <v>292.61069746376813</v>
      </c>
      <c r="I10" s="6">
        <v>124.63499094202899</v>
      </c>
      <c r="J10" s="6">
        <v>303.14660326086954</v>
      </c>
      <c r="K10" s="6">
        <v>319.30360507246377</v>
      </c>
      <c r="L10" s="6">
        <v>255.69921195652174</v>
      </c>
      <c r="M10" s="6">
        <v>105.10963518115943</v>
      </c>
      <c r="N10" s="6">
        <v>254.93129387924324</v>
      </c>
      <c r="O10" s="6">
        <v>248.78207964242995</v>
      </c>
      <c r="P10" s="6">
        <v>273.97676882328193</v>
      </c>
      <c r="Q10" s="6">
        <v>276.95575824209766</v>
      </c>
      <c r="R10" s="6">
        <v>270.54568043216176</v>
      </c>
      <c r="S10" s="6">
        <v>288.90783666791549</v>
      </c>
      <c r="T10" s="6">
        <v>128.66385524713735</v>
      </c>
      <c r="U10" s="6">
        <v>321.34915106654876</v>
      </c>
      <c r="V10" s="6">
        <v>336.36292975491102</v>
      </c>
      <c r="W10" s="6">
        <v>287.29245324706415</v>
      </c>
      <c r="X10" s="7">
        <v>104.99564444993295</v>
      </c>
      <c r="Y10">
        <v>261</v>
      </c>
      <c r="Z10">
        <v>261</v>
      </c>
      <c r="AA10">
        <v>261</v>
      </c>
      <c r="AB10">
        <v>261</v>
      </c>
      <c r="AC10">
        <v>261</v>
      </c>
      <c r="AD10">
        <v>261</v>
      </c>
      <c r="AE10">
        <v>261</v>
      </c>
      <c r="AF10">
        <v>261</v>
      </c>
      <c r="AG10">
        <v>261</v>
      </c>
      <c r="AH10">
        <v>261</v>
      </c>
      <c r="AI10">
        <v>261</v>
      </c>
      <c r="AJ10">
        <v>98</v>
      </c>
      <c r="AK10">
        <v>98</v>
      </c>
      <c r="AL10">
        <v>98</v>
      </c>
      <c r="AM10">
        <v>98</v>
      </c>
      <c r="AN10">
        <v>98</v>
      </c>
      <c r="AO10">
        <v>98</v>
      </c>
      <c r="AP10">
        <v>98</v>
      </c>
      <c r="AQ10">
        <v>98</v>
      </c>
      <c r="AR10">
        <v>98</v>
      </c>
      <c r="AS10">
        <v>98</v>
      </c>
      <c r="AT10">
        <v>98</v>
      </c>
      <c r="AU10">
        <v>1938</v>
      </c>
      <c r="AV10">
        <v>2283</v>
      </c>
      <c r="AW10">
        <v>2500</v>
      </c>
      <c r="AX10">
        <v>1911</v>
      </c>
      <c r="AY10">
        <v>2038</v>
      </c>
      <c r="AZ10">
        <v>2278</v>
      </c>
      <c r="BA10">
        <v>2130</v>
      </c>
      <c r="BB10">
        <v>2048</v>
      </c>
      <c r="BC10">
        <v>2067</v>
      </c>
      <c r="BD10">
        <v>1882</v>
      </c>
      <c r="BE10">
        <v>2238</v>
      </c>
    </row>
    <row r="11" spans="1:57" x14ac:dyDescent="0.35">
      <c r="A11">
        <v>2</v>
      </c>
      <c r="B11" s="5" t="s">
        <v>26</v>
      </c>
      <c r="C11" s="8">
        <v>68.5</v>
      </c>
      <c r="D11" s="8">
        <v>70.854676258992811</v>
      </c>
      <c r="E11" s="8">
        <v>70.690647482014384</v>
      </c>
      <c r="F11" s="8">
        <v>65.648920863309357</v>
      </c>
      <c r="G11" s="8">
        <v>54.629496402877699</v>
      </c>
      <c r="H11" s="8">
        <v>51.491366906474816</v>
      </c>
      <c r="I11" s="8">
        <v>53.699079136690642</v>
      </c>
      <c r="J11" s="8">
        <v>56.758381294964032</v>
      </c>
      <c r="K11" s="8">
        <v>60.246115107913667</v>
      </c>
      <c r="L11" s="8">
        <v>60.595100719424465</v>
      </c>
      <c r="M11" s="8">
        <v>64.431788273381287</v>
      </c>
      <c r="N11" s="8">
        <v>75.412664536103065</v>
      </c>
      <c r="O11" s="8">
        <v>69.857586884889955</v>
      </c>
      <c r="P11" s="8">
        <v>65.732487559990716</v>
      </c>
      <c r="Q11" s="8">
        <v>72.979644995524325</v>
      </c>
      <c r="R11" s="8">
        <v>58.10275570154532</v>
      </c>
      <c r="S11" s="8">
        <v>50.839766108911846</v>
      </c>
      <c r="T11" s="8">
        <v>55.434918338152379</v>
      </c>
      <c r="U11" s="8">
        <v>60.166458897619805</v>
      </c>
      <c r="V11" s="8">
        <v>63.464863728834338</v>
      </c>
      <c r="W11" s="8">
        <v>68.082005443945164</v>
      </c>
      <c r="X11" s="9">
        <v>64.361912408558325</v>
      </c>
      <c r="Y11">
        <v>393</v>
      </c>
      <c r="Z11">
        <v>393</v>
      </c>
      <c r="AA11">
        <v>393</v>
      </c>
      <c r="AB11">
        <v>393</v>
      </c>
      <c r="AC11">
        <v>393</v>
      </c>
      <c r="AD11">
        <v>393</v>
      </c>
      <c r="AE11">
        <v>393</v>
      </c>
      <c r="AF11">
        <v>393</v>
      </c>
      <c r="AG11">
        <v>393</v>
      </c>
      <c r="AH11">
        <v>393</v>
      </c>
      <c r="AI11">
        <v>393</v>
      </c>
      <c r="AJ11">
        <v>376</v>
      </c>
      <c r="AK11">
        <v>376</v>
      </c>
      <c r="AL11">
        <v>376</v>
      </c>
      <c r="AM11">
        <v>376</v>
      </c>
      <c r="AN11">
        <v>376</v>
      </c>
      <c r="AO11">
        <v>376</v>
      </c>
      <c r="AP11">
        <v>376</v>
      </c>
      <c r="AQ11">
        <v>376</v>
      </c>
      <c r="AR11">
        <v>376</v>
      </c>
      <c r="AS11">
        <v>376</v>
      </c>
      <c r="AT11">
        <v>376</v>
      </c>
    </row>
    <row r="12" spans="1:57" ht="17.5" customHeight="1" x14ac:dyDescent="0.35">
      <c r="A12">
        <v>3</v>
      </c>
      <c r="B12" s="5" t="s">
        <v>27</v>
      </c>
      <c r="C12" s="8">
        <v>51.253865979381445</v>
      </c>
      <c r="D12" s="8">
        <v>52.871134020618555</v>
      </c>
      <c r="E12" s="8">
        <v>56.626288659793815</v>
      </c>
      <c r="F12" s="8">
        <v>60.069587628865975</v>
      </c>
      <c r="G12" s="8">
        <v>58.673969072164944</v>
      </c>
      <c r="H12" s="8">
        <v>57.045103092783506</v>
      </c>
      <c r="I12" s="8">
        <v>53.780631443298972</v>
      </c>
      <c r="J12" s="8">
        <v>49.856108247422675</v>
      </c>
      <c r="K12" s="8">
        <v>59.804317010309276</v>
      </c>
      <c r="L12" s="8">
        <v>54.037963917525772</v>
      </c>
      <c r="M12" s="8">
        <v>52.847892757731955</v>
      </c>
      <c r="N12" s="8">
        <v>56.426140164693123</v>
      </c>
      <c r="O12" s="8">
        <v>52.127114730543319</v>
      </c>
      <c r="P12" s="8">
        <v>52.654586532756895</v>
      </c>
      <c r="Q12" s="8">
        <v>66.777292338285505</v>
      </c>
      <c r="R12" s="8">
        <v>62.404369718122545</v>
      </c>
      <c r="S12" s="8">
        <v>56.32322218525519</v>
      </c>
      <c r="T12" s="8">
        <v>55.519106848082181</v>
      </c>
      <c r="U12" s="8">
        <v>52.849736360081678</v>
      </c>
      <c r="V12" s="8">
        <v>62.999461835120563</v>
      </c>
      <c r="W12" s="8">
        <v>60.714693266172773</v>
      </c>
      <c r="X12" s="9">
        <v>52.790579553962871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</row>
    <row r="13" spans="1:57" x14ac:dyDescent="0.35">
      <c r="A13">
        <v>4</v>
      </c>
      <c r="B13" s="10" t="s">
        <v>28</v>
      </c>
      <c r="C13" s="8">
        <v>294.71570169491525</v>
      </c>
      <c r="D13" s="8">
        <v>353.96061694915255</v>
      </c>
      <c r="E13" s="8">
        <v>374.10609491525429</v>
      </c>
      <c r="F13" s="8">
        <v>290.58225762711862</v>
      </c>
      <c r="G13" s="8">
        <v>290.9630101694915</v>
      </c>
      <c r="H13" s="8">
        <v>317.3905966101695</v>
      </c>
      <c r="I13" s="8">
        <v>39.809294915254235</v>
      </c>
      <c r="J13" s="8">
        <v>275.86968135593219</v>
      </c>
      <c r="K13" s="8">
        <v>276.50904406779665</v>
      </c>
      <c r="L13" s="8">
        <v>273.2749559322034</v>
      </c>
      <c r="M13" s="8">
        <v>268.49578675254236</v>
      </c>
      <c r="N13" s="8">
        <v>324.45688095534115</v>
      </c>
      <c r="O13" s="8">
        <v>348.97957139725651</v>
      </c>
      <c r="P13" s="8">
        <v>347.86672786368598</v>
      </c>
      <c r="Q13" s="8">
        <v>323.03029089816005</v>
      </c>
      <c r="R13" s="8">
        <v>309.46199052227894</v>
      </c>
      <c r="S13" s="8">
        <v>313.37415699484887</v>
      </c>
      <c r="T13" s="8">
        <v>41.096142582055919</v>
      </c>
      <c r="U13" s="8">
        <v>292.43437648694646</v>
      </c>
      <c r="V13" s="8">
        <v>291.28199835158921</v>
      </c>
      <c r="W13" s="8">
        <v>307.03979061967397</v>
      </c>
      <c r="X13" s="9">
        <v>268.20460477849781</v>
      </c>
      <c r="Y13">
        <v>309</v>
      </c>
      <c r="Z13">
        <v>309</v>
      </c>
      <c r="AA13">
        <v>309</v>
      </c>
      <c r="AB13">
        <v>309</v>
      </c>
      <c r="AC13">
        <v>309</v>
      </c>
      <c r="AD13">
        <v>309</v>
      </c>
      <c r="AE13">
        <v>309</v>
      </c>
      <c r="AF13">
        <v>309</v>
      </c>
      <c r="AG13">
        <v>309</v>
      </c>
      <c r="AH13">
        <v>309</v>
      </c>
      <c r="AI13">
        <v>309</v>
      </c>
      <c r="AJ13">
        <v>302</v>
      </c>
      <c r="AK13">
        <v>302</v>
      </c>
      <c r="AL13">
        <v>302</v>
      </c>
      <c r="AM13">
        <v>302</v>
      </c>
      <c r="AN13">
        <v>302</v>
      </c>
      <c r="AO13">
        <v>302</v>
      </c>
      <c r="AP13">
        <v>302</v>
      </c>
      <c r="AQ13">
        <v>302</v>
      </c>
      <c r="AR13">
        <v>302</v>
      </c>
      <c r="AS13">
        <v>302</v>
      </c>
      <c r="AT13">
        <v>302</v>
      </c>
    </row>
    <row r="14" spans="1:57" x14ac:dyDescent="0.35">
      <c r="A14">
        <v>5</v>
      </c>
      <c r="B14" s="10" t="s">
        <v>29</v>
      </c>
      <c r="C14" s="8">
        <v>195.63107720758205</v>
      </c>
      <c r="D14" s="8">
        <v>217.12988441978732</v>
      </c>
      <c r="E14" s="8">
        <v>228.02663892741563</v>
      </c>
      <c r="F14" s="8">
        <v>193.72718908922792</v>
      </c>
      <c r="G14" s="8">
        <v>203.81841423948222</v>
      </c>
      <c r="H14" s="8">
        <v>211.43756356911697</v>
      </c>
      <c r="I14" s="8">
        <v>33.783000462320857</v>
      </c>
      <c r="J14" s="8">
        <v>202.50640314378177</v>
      </c>
      <c r="K14" s="8">
        <v>190.46933425797505</v>
      </c>
      <c r="L14" s="8">
        <v>183.18711511789181</v>
      </c>
      <c r="M14" s="8">
        <v>194.10433035598706</v>
      </c>
      <c r="N14" s="8">
        <v>215.37315034002722</v>
      </c>
      <c r="O14" s="8">
        <v>214.07436413537033</v>
      </c>
      <c r="P14" s="8">
        <v>212.03311527817576</v>
      </c>
      <c r="Q14" s="8">
        <v>215.35984597751946</v>
      </c>
      <c r="R14" s="8">
        <v>216.77687531106699</v>
      </c>
      <c r="S14" s="8">
        <v>208.76191339058025</v>
      </c>
      <c r="T14" s="8">
        <v>34.875046312794815</v>
      </c>
      <c r="U14" s="8">
        <v>214.66597361077712</v>
      </c>
      <c r="V14" s="8">
        <v>200.64547434389414</v>
      </c>
      <c r="W14" s="8">
        <v>205.82103207428045</v>
      </c>
      <c r="X14" s="9">
        <v>193.89382544353666</v>
      </c>
      <c r="Y14">
        <v>245</v>
      </c>
      <c r="Z14">
        <v>245</v>
      </c>
      <c r="AA14">
        <v>245</v>
      </c>
      <c r="AB14">
        <v>245</v>
      </c>
      <c r="AC14">
        <v>245</v>
      </c>
      <c r="AD14">
        <v>245</v>
      </c>
      <c r="AE14">
        <v>245</v>
      </c>
      <c r="AF14">
        <v>245</v>
      </c>
      <c r="AG14">
        <v>245</v>
      </c>
      <c r="AH14">
        <v>245</v>
      </c>
      <c r="AI14">
        <v>245</v>
      </c>
      <c r="AJ14">
        <v>207</v>
      </c>
      <c r="AK14">
        <v>207</v>
      </c>
      <c r="AL14">
        <v>207</v>
      </c>
      <c r="AM14">
        <v>207</v>
      </c>
      <c r="AN14">
        <v>207</v>
      </c>
      <c r="AO14">
        <v>207</v>
      </c>
      <c r="AP14">
        <v>207</v>
      </c>
      <c r="AQ14">
        <v>207</v>
      </c>
      <c r="AR14">
        <v>207</v>
      </c>
      <c r="AS14">
        <v>207</v>
      </c>
      <c r="AT14">
        <v>207</v>
      </c>
    </row>
    <row r="15" spans="1:57" x14ac:dyDescent="0.35">
      <c r="A15">
        <v>6</v>
      </c>
      <c r="B15" s="5" t="s">
        <v>30</v>
      </c>
      <c r="C15" s="8">
        <v>171.14358956276445</v>
      </c>
      <c r="D15" s="8">
        <v>199.34661495063469</v>
      </c>
      <c r="E15" s="8">
        <v>239.47453808180538</v>
      </c>
      <c r="F15" s="8">
        <v>192.4295909732017</v>
      </c>
      <c r="G15" s="8">
        <v>182.0580712270804</v>
      </c>
      <c r="H15" s="8">
        <v>197.48360719322994</v>
      </c>
      <c r="I15" s="8">
        <v>37.965913258110014</v>
      </c>
      <c r="J15" s="8">
        <v>285.90962976022564</v>
      </c>
      <c r="K15" s="8">
        <v>263.93331452750351</v>
      </c>
      <c r="L15" s="8">
        <v>242.34437235543018</v>
      </c>
      <c r="M15" s="8">
        <v>147.52369367066291</v>
      </c>
      <c r="N15" s="8">
        <v>188.41451251388713</v>
      </c>
      <c r="O15" s="8">
        <v>196.54134644860801</v>
      </c>
      <c r="P15" s="8">
        <v>222.67807208021114</v>
      </c>
      <c r="Q15" s="8">
        <v>213.91735082894522</v>
      </c>
      <c r="R15" s="8">
        <v>193.63304318222438</v>
      </c>
      <c r="S15" s="8">
        <v>194.98453824859604</v>
      </c>
      <c r="T15" s="8">
        <v>39.193173047518471</v>
      </c>
      <c r="U15" s="8">
        <v>303.07717723670532</v>
      </c>
      <c r="V15" s="8">
        <v>278.03438960311166</v>
      </c>
      <c r="W15" s="8">
        <v>272.28753945651636</v>
      </c>
      <c r="X15" s="9">
        <v>147.36370516260877</v>
      </c>
      <c r="Y15">
        <v>207</v>
      </c>
      <c r="Z15">
        <v>207</v>
      </c>
      <c r="AA15">
        <v>207</v>
      </c>
      <c r="AB15">
        <v>207</v>
      </c>
      <c r="AC15">
        <v>207</v>
      </c>
      <c r="AD15">
        <v>207</v>
      </c>
      <c r="AE15">
        <v>207</v>
      </c>
      <c r="AF15">
        <v>207</v>
      </c>
      <c r="AG15">
        <v>207</v>
      </c>
      <c r="AH15">
        <v>207</v>
      </c>
      <c r="AI15">
        <v>207</v>
      </c>
      <c r="AJ15">
        <v>180</v>
      </c>
      <c r="AK15">
        <v>180</v>
      </c>
      <c r="AL15">
        <v>180</v>
      </c>
      <c r="AM15">
        <v>180</v>
      </c>
      <c r="AN15">
        <v>180</v>
      </c>
      <c r="AO15">
        <v>180</v>
      </c>
      <c r="AP15">
        <v>180</v>
      </c>
      <c r="AQ15">
        <v>180</v>
      </c>
      <c r="AR15">
        <v>180</v>
      </c>
      <c r="AS15">
        <v>180</v>
      </c>
      <c r="AT15">
        <v>180</v>
      </c>
    </row>
    <row r="16" spans="1:57" x14ac:dyDescent="0.35">
      <c r="A16">
        <v>7</v>
      </c>
      <c r="B16" s="10" t="s">
        <v>31</v>
      </c>
      <c r="C16" s="8">
        <v>241.08323610072301</v>
      </c>
      <c r="D16" s="8">
        <v>262.03618050361507</v>
      </c>
      <c r="E16" s="8">
        <v>273.99067065569682</v>
      </c>
      <c r="F16" s="8">
        <v>232.1737546746447</v>
      </c>
      <c r="G16" s="8">
        <v>236.96772874594865</v>
      </c>
      <c r="H16" s="8">
        <v>269.8990451259038</v>
      </c>
      <c r="I16" s="8">
        <v>38.65174520069808</v>
      </c>
      <c r="J16" s="8">
        <v>232.07641735228123</v>
      </c>
      <c r="K16" s="8">
        <v>223.36803041635503</v>
      </c>
      <c r="L16" s="8">
        <v>222.34271254051362</v>
      </c>
      <c r="M16" s="8">
        <v>256.76482382448262</v>
      </c>
      <c r="N16" s="8">
        <v>265.41210524586802</v>
      </c>
      <c r="O16" s="8">
        <v>258.34872464317721</v>
      </c>
      <c r="P16" s="8">
        <v>254.77328319862059</v>
      </c>
      <c r="Q16" s="8">
        <v>258.09956920256656</v>
      </c>
      <c r="R16" s="8">
        <v>252.03377221230681</v>
      </c>
      <c r="S16" s="8">
        <v>266.48359038792893</v>
      </c>
      <c r="T16" s="8">
        <v>39.901174717980801</v>
      </c>
      <c r="U16" s="8">
        <v>246.01153005347948</v>
      </c>
      <c r="V16" s="8">
        <v>235.30183790871513</v>
      </c>
      <c r="W16" s="8">
        <v>249.81454912826419</v>
      </c>
      <c r="X16" s="9">
        <v>256.48636400516597</v>
      </c>
      <c r="Y16">
        <v>203</v>
      </c>
      <c r="Z16">
        <v>203</v>
      </c>
      <c r="AA16">
        <v>203</v>
      </c>
      <c r="AB16">
        <v>203</v>
      </c>
      <c r="AC16">
        <v>203</v>
      </c>
      <c r="AD16">
        <v>203</v>
      </c>
      <c r="AE16">
        <v>203</v>
      </c>
      <c r="AF16">
        <v>203</v>
      </c>
      <c r="AG16">
        <v>203</v>
      </c>
      <c r="AH16">
        <v>203</v>
      </c>
      <c r="AI16">
        <v>203</v>
      </c>
      <c r="AJ16">
        <v>190</v>
      </c>
      <c r="AK16">
        <v>190</v>
      </c>
      <c r="AL16">
        <v>190</v>
      </c>
      <c r="AM16">
        <v>190</v>
      </c>
      <c r="AN16">
        <v>190</v>
      </c>
      <c r="AO16">
        <v>190</v>
      </c>
      <c r="AP16">
        <v>190</v>
      </c>
      <c r="AQ16">
        <v>190</v>
      </c>
      <c r="AR16">
        <v>190</v>
      </c>
      <c r="AS16">
        <v>190</v>
      </c>
      <c r="AT16">
        <v>190</v>
      </c>
    </row>
    <row r="17" spans="1:46" x14ac:dyDescent="0.35">
      <c r="A17">
        <v>8</v>
      </c>
      <c r="B17" s="10" t="s">
        <v>32</v>
      </c>
      <c r="C17" s="8">
        <v>186.47144576299516</v>
      </c>
      <c r="D17" s="8">
        <v>208.04934815310042</v>
      </c>
      <c r="E17" s="8">
        <v>205.66953367875649</v>
      </c>
      <c r="F17" s="8">
        <v>186.50818819989973</v>
      </c>
      <c r="G17" s="8">
        <v>192.21813137222131</v>
      </c>
      <c r="H17" s="8">
        <v>204.36663713855927</v>
      </c>
      <c r="I17" s="8">
        <v>22.523202406819319</v>
      </c>
      <c r="J17" s="8">
        <v>192.53197392612404</v>
      </c>
      <c r="K17" s="8">
        <v>184.31627945846566</v>
      </c>
      <c r="L17" s="8">
        <v>178.66509944843722</v>
      </c>
      <c r="M17" s="8">
        <v>203.92464207421025</v>
      </c>
      <c r="N17" s="8">
        <v>205.28917642170646</v>
      </c>
      <c r="O17" s="8">
        <v>205.12161204187723</v>
      </c>
      <c r="P17" s="8">
        <v>191.24411142856761</v>
      </c>
      <c r="Q17" s="8">
        <v>207.33473124299846</v>
      </c>
      <c r="R17" s="8">
        <v>204.43906431360409</v>
      </c>
      <c r="S17" s="8">
        <v>201.78046645102205</v>
      </c>
      <c r="T17" s="8">
        <v>23.251271832008044</v>
      </c>
      <c r="U17" s="8">
        <v>204.09262617099262</v>
      </c>
      <c r="V17" s="8">
        <v>194.16368238656312</v>
      </c>
      <c r="W17" s="8">
        <v>200.74029300841207</v>
      </c>
      <c r="X17" s="9">
        <v>203.70348709612406</v>
      </c>
      <c r="Y17">
        <v>308</v>
      </c>
      <c r="Z17">
        <v>308</v>
      </c>
      <c r="AA17">
        <v>308</v>
      </c>
      <c r="AB17">
        <v>308</v>
      </c>
      <c r="AC17">
        <v>308</v>
      </c>
      <c r="AD17">
        <v>308</v>
      </c>
      <c r="AE17">
        <v>308</v>
      </c>
      <c r="AF17">
        <v>308</v>
      </c>
      <c r="AG17">
        <v>308</v>
      </c>
      <c r="AH17">
        <v>308</v>
      </c>
      <c r="AI17">
        <v>308</v>
      </c>
      <c r="AJ17">
        <v>272</v>
      </c>
      <c r="AK17">
        <v>272</v>
      </c>
      <c r="AL17">
        <v>272</v>
      </c>
      <c r="AM17">
        <v>272</v>
      </c>
      <c r="AN17">
        <v>272</v>
      </c>
      <c r="AO17">
        <v>272</v>
      </c>
      <c r="AP17">
        <v>272</v>
      </c>
      <c r="AQ17">
        <v>272</v>
      </c>
      <c r="AR17">
        <v>272</v>
      </c>
      <c r="AS17">
        <v>272</v>
      </c>
      <c r="AT17">
        <v>272</v>
      </c>
    </row>
    <row r="18" spans="1:46" x14ac:dyDescent="0.35">
      <c r="A18">
        <v>9</v>
      </c>
      <c r="B18" s="10" t="s">
        <v>33</v>
      </c>
      <c r="C18" s="8">
        <v>28.688640973630829</v>
      </c>
      <c r="D18" s="8">
        <v>27.444219066937119</v>
      </c>
      <c r="E18" s="8">
        <v>26.005070993914806</v>
      </c>
      <c r="F18" s="8">
        <v>25.317444219066939</v>
      </c>
      <c r="G18" s="8">
        <v>26.768762677484784</v>
      </c>
      <c r="H18" s="8">
        <v>25.384381338742394</v>
      </c>
      <c r="I18" s="8">
        <v>22.567849898580121</v>
      </c>
      <c r="J18" s="8">
        <v>20.107210953346858</v>
      </c>
      <c r="K18" s="8">
        <v>20.561896551724139</v>
      </c>
      <c r="L18" s="8">
        <v>21.965020283975701</v>
      </c>
      <c r="M18" s="8">
        <v>21.352737505070991</v>
      </c>
      <c r="N18" s="8">
        <v>31.583749748045598</v>
      </c>
      <c r="O18" s="8">
        <v>27.05801535171344</v>
      </c>
      <c r="P18" s="8">
        <v>24.181105513838904</v>
      </c>
      <c r="Q18" s="8">
        <v>28.144531044898496</v>
      </c>
      <c r="R18" s="8">
        <v>28.4706794075556</v>
      </c>
      <c r="S18" s="8">
        <v>25.063153060689299</v>
      </c>
      <c r="T18" s="8">
        <v>23.297362567632451</v>
      </c>
      <c r="U18" s="8">
        <v>21.314555732012288</v>
      </c>
      <c r="V18" s="8">
        <v>21.660449977962934</v>
      </c>
      <c r="W18" s="8">
        <v>24.678936296752809</v>
      </c>
      <c r="X18" s="9">
        <v>21.329580596975031</v>
      </c>
      <c r="Y18">
        <v>252</v>
      </c>
      <c r="Z18">
        <v>252</v>
      </c>
      <c r="AA18">
        <v>252</v>
      </c>
      <c r="AB18">
        <v>252</v>
      </c>
      <c r="AC18">
        <v>252</v>
      </c>
      <c r="AD18">
        <v>252</v>
      </c>
      <c r="AE18">
        <v>252</v>
      </c>
      <c r="AF18">
        <v>252</v>
      </c>
      <c r="AG18">
        <v>252</v>
      </c>
      <c r="AH18">
        <v>252</v>
      </c>
      <c r="AI18">
        <v>252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</row>
    <row r="19" spans="1:46" x14ac:dyDescent="0.35">
      <c r="A19">
        <v>10</v>
      </c>
      <c r="B19" s="10" t="s">
        <v>34</v>
      </c>
      <c r="C19" s="8">
        <v>41.095135768704829</v>
      </c>
      <c r="D19" s="8">
        <v>40.845086931041216</v>
      </c>
      <c r="E19" s="8">
        <v>39.32115647587419</v>
      </c>
      <c r="F19" s="8">
        <v>37.773979292830631</v>
      </c>
      <c r="G19" s="8">
        <v>37.157257276811876</v>
      </c>
      <c r="H19" s="8">
        <v>33.347333463567111</v>
      </c>
      <c r="I19" s="8">
        <v>32.040345770658334</v>
      </c>
      <c r="J19" s="8">
        <v>435.82108614963863</v>
      </c>
      <c r="K19" s="8">
        <v>19.429540925962101</v>
      </c>
      <c r="L19" s="8"/>
      <c r="M19" s="8">
        <v>185.47030805626096</v>
      </c>
      <c r="N19" s="8">
        <v>45.242243617386094</v>
      </c>
      <c r="O19" s="8">
        <v>40.27030197239737</v>
      </c>
      <c r="P19" s="8">
        <v>36.563216223934866</v>
      </c>
      <c r="Q19" s="8">
        <v>41.992032201092599</v>
      </c>
      <c r="R19" s="8">
        <v>39.519658504125289</v>
      </c>
      <c r="S19" s="8">
        <v>32.925337498283724</v>
      </c>
      <c r="T19" s="8">
        <v>33.07605977378909</v>
      </c>
      <c r="U19" s="8">
        <v>461.99012142837171</v>
      </c>
      <c r="V19" s="8">
        <v>20.46759637482452</v>
      </c>
      <c r="W19" s="8">
        <v>190.95625260059629</v>
      </c>
      <c r="X19" s="9">
        <v>185.26916668611261</v>
      </c>
      <c r="Y19">
        <v>206</v>
      </c>
      <c r="Z19">
        <v>206</v>
      </c>
      <c r="AA19">
        <v>206</v>
      </c>
      <c r="AB19">
        <v>206</v>
      </c>
      <c r="AC19">
        <v>206</v>
      </c>
      <c r="AD19">
        <v>206</v>
      </c>
      <c r="AE19">
        <v>206</v>
      </c>
      <c r="AF19">
        <v>206</v>
      </c>
      <c r="AG19">
        <v>206</v>
      </c>
      <c r="AH19">
        <v>206</v>
      </c>
      <c r="AI19">
        <v>206</v>
      </c>
      <c r="AJ19">
        <v>196</v>
      </c>
      <c r="AK19">
        <v>196</v>
      </c>
      <c r="AL19">
        <v>196</v>
      </c>
      <c r="AM19">
        <v>196</v>
      </c>
      <c r="AN19">
        <v>196</v>
      </c>
      <c r="AO19">
        <v>196</v>
      </c>
      <c r="AP19">
        <v>196</v>
      </c>
      <c r="AQ19">
        <v>196</v>
      </c>
      <c r="AR19">
        <v>196</v>
      </c>
      <c r="AS19">
        <v>196</v>
      </c>
      <c r="AT19">
        <v>196</v>
      </c>
    </row>
    <row r="20" spans="1:46" x14ac:dyDescent="0.35">
      <c r="A20">
        <v>11</v>
      </c>
      <c r="B20" s="10" t="s">
        <v>35</v>
      </c>
      <c r="C20" s="8">
        <v>220.69965386078354</v>
      </c>
      <c r="D20" s="8">
        <v>259.4419589197413</v>
      </c>
      <c r="E20" s="8">
        <v>256.65515024724226</v>
      </c>
      <c r="F20" s="8">
        <v>199.96608976797259</v>
      </c>
      <c r="G20" s="8">
        <v>209.56728794218336</v>
      </c>
      <c r="H20" s="8">
        <v>222.10326740205403</v>
      </c>
      <c r="I20" s="8">
        <v>39.553685812095857</v>
      </c>
      <c r="J20" s="8">
        <v>192.59734499809812</v>
      </c>
      <c r="K20" s="8">
        <v>176.82857360213009</v>
      </c>
      <c r="L20" s="8">
        <v>167.03225561049828</v>
      </c>
      <c r="M20" s="8">
        <v>188.70739195891971</v>
      </c>
      <c r="N20" s="8">
        <v>242.97151766185897</v>
      </c>
      <c r="O20" s="8">
        <v>255.79100976446279</v>
      </c>
      <c r="P20" s="8">
        <v>238.65365606004298</v>
      </c>
      <c r="Q20" s="8">
        <v>222.29541705332051</v>
      </c>
      <c r="R20" s="8">
        <v>222.89125355544502</v>
      </c>
      <c r="S20" s="8">
        <v>219.29264739184174</v>
      </c>
      <c r="T20" s="8">
        <v>40.832270836248057</v>
      </c>
      <c r="U20" s="8">
        <v>204.16192247270672</v>
      </c>
      <c r="V20" s="8">
        <v>186.27593342610754</v>
      </c>
      <c r="W20" s="8">
        <v>187.67013835729117</v>
      </c>
      <c r="X20" s="9">
        <v>188.50273999185541</v>
      </c>
      <c r="Y20">
        <v>244</v>
      </c>
      <c r="Z20">
        <v>244</v>
      </c>
      <c r="AA20">
        <v>244</v>
      </c>
      <c r="AB20">
        <v>244</v>
      </c>
      <c r="AC20">
        <v>244</v>
      </c>
      <c r="AD20">
        <v>244</v>
      </c>
      <c r="AE20">
        <v>244</v>
      </c>
      <c r="AF20">
        <v>244</v>
      </c>
      <c r="AG20">
        <v>244</v>
      </c>
      <c r="AH20">
        <v>244</v>
      </c>
      <c r="AI20">
        <v>244</v>
      </c>
      <c r="AJ20">
        <v>224</v>
      </c>
      <c r="AK20">
        <v>224</v>
      </c>
      <c r="AL20">
        <v>224</v>
      </c>
      <c r="AM20">
        <v>224</v>
      </c>
      <c r="AN20">
        <v>224</v>
      </c>
      <c r="AO20">
        <v>224</v>
      </c>
      <c r="AP20">
        <v>224</v>
      </c>
      <c r="AQ20">
        <v>224</v>
      </c>
      <c r="AR20">
        <v>224</v>
      </c>
      <c r="AS20">
        <v>224</v>
      </c>
      <c r="AT20">
        <v>224</v>
      </c>
    </row>
    <row r="21" spans="1:46" x14ac:dyDescent="0.35">
      <c r="A21">
        <v>12</v>
      </c>
      <c r="B21" s="10" t="s">
        <v>36</v>
      </c>
      <c r="C21" s="8">
        <v>226.20387880024484</v>
      </c>
      <c r="D21" s="8">
        <v>245.53369312385226</v>
      </c>
      <c r="E21" s="8">
        <v>242.62203427871864</v>
      </c>
      <c r="F21" s="8">
        <v>193.55783309528667</v>
      </c>
      <c r="G21" s="8">
        <v>200.12123444195063</v>
      </c>
      <c r="H21" s="8">
        <v>219.59365231585389</v>
      </c>
      <c r="I21" s="8">
        <v>41.497243419710266</v>
      </c>
      <c r="J21" s="8">
        <v>182.86528055498877</v>
      </c>
      <c r="K21" s="8">
        <v>170.13824525607018</v>
      </c>
      <c r="L21" s="8">
        <v>171.42372985105081</v>
      </c>
      <c r="M21" s="8">
        <v>183.66181662313812</v>
      </c>
      <c r="N21" s="8">
        <v>249.03120041938951</v>
      </c>
      <c r="O21" s="8">
        <v>242.07846547588241</v>
      </c>
      <c r="P21" s="8">
        <v>225.60480654902975</v>
      </c>
      <c r="Q21" s="8">
        <v>215.17157875007442</v>
      </c>
      <c r="R21" s="8">
        <v>212.84463451249815</v>
      </c>
      <c r="S21" s="8">
        <v>216.81479039034568</v>
      </c>
      <c r="T21" s="8">
        <v>42.838654539576481</v>
      </c>
      <c r="U21" s="8">
        <v>193.84549268831327</v>
      </c>
      <c r="V21" s="8">
        <v>179.22816319190576</v>
      </c>
      <c r="W21" s="8">
        <v>192.60420678200788</v>
      </c>
      <c r="X21" s="9">
        <v>183.46263655045337</v>
      </c>
      <c r="Y21">
        <v>221</v>
      </c>
      <c r="Z21">
        <v>221</v>
      </c>
      <c r="AA21">
        <v>221</v>
      </c>
      <c r="AB21">
        <v>221</v>
      </c>
      <c r="AC21">
        <v>221</v>
      </c>
      <c r="AD21">
        <v>221</v>
      </c>
      <c r="AE21">
        <v>221</v>
      </c>
      <c r="AF21">
        <v>221</v>
      </c>
      <c r="AG21">
        <v>221</v>
      </c>
      <c r="AH21">
        <v>221</v>
      </c>
      <c r="AI21">
        <v>221</v>
      </c>
      <c r="AJ21">
        <v>219</v>
      </c>
      <c r="AK21">
        <v>219</v>
      </c>
      <c r="AL21">
        <v>219</v>
      </c>
      <c r="AM21">
        <v>219</v>
      </c>
      <c r="AN21">
        <v>219</v>
      </c>
      <c r="AO21">
        <v>219</v>
      </c>
      <c r="AP21">
        <v>219</v>
      </c>
      <c r="AQ21">
        <v>219</v>
      </c>
      <c r="AR21">
        <v>219</v>
      </c>
      <c r="AS21">
        <v>219</v>
      </c>
      <c r="AT21">
        <v>219</v>
      </c>
    </row>
    <row r="22" spans="1:46" x14ac:dyDescent="0.35">
      <c r="A22">
        <v>13</v>
      </c>
      <c r="B22" s="10" t="s">
        <v>37</v>
      </c>
      <c r="C22" s="8">
        <v>234.70235375403038</v>
      </c>
      <c r="D22" s="8">
        <v>271.96194380469831</v>
      </c>
      <c r="E22" s="8">
        <v>279.47668816213724</v>
      </c>
      <c r="F22" s="8">
        <v>213.96974205435282</v>
      </c>
      <c r="G22" s="8">
        <v>212.91697374481805</v>
      </c>
      <c r="H22" s="8">
        <v>216.98600184246888</v>
      </c>
      <c r="I22" s="8">
        <v>35.688931368033167</v>
      </c>
      <c r="J22" s="8">
        <v>200.76735145094426</v>
      </c>
      <c r="K22" s="8">
        <v>196.21525564256103</v>
      </c>
      <c r="L22" s="8">
        <v>189.66019806540766</v>
      </c>
      <c r="M22" s="8">
        <v>210.92008697374482</v>
      </c>
      <c r="N22" s="8">
        <v>258.38729736476625</v>
      </c>
      <c r="O22" s="8">
        <v>268.13480946938893</v>
      </c>
      <c r="P22" s="8">
        <v>259.87451780801831</v>
      </c>
      <c r="Q22" s="8">
        <v>237.86279514668948</v>
      </c>
      <c r="R22" s="8">
        <v>226.45390722576454</v>
      </c>
      <c r="S22" s="8">
        <v>214.24013859674537</v>
      </c>
      <c r="T22" s="8">
        <v>36.842587019542854</v>
      </c>
      <c r="U22" s="8">
        <v>212.8224999279357</v>
      </c>
      <c r="V22" s="8">
        <v>206.69838110835775</v>
      </c>
      <c r="W22" s="8">
        <v>213.09390501680551</v>
      </c>
      <c r="X22" s="9">
        <v>210.69134548013153</v>
      </c>
      <c r="Y22">
        <v>306</v>
      </c>
      <c r="Z22">
        <v>306</v>
      </c>
      <c r="AA22">
        <v>306</v>
      </c>
      <c r="AB22">
        <v>306</v>
      </c>
      <c r="AC22">
        <v>306</v>
      </c>
      <c r="AD22">
        <v>306</v>
      </c>
      <c r="AE22">
        <v>306</v>
      </c>
      <c r="AF22">
        <v>306</v>
      </c>
      <c r="AG22">
        <v>306</v>
      </c>
      <c r="AH22">
        <v>306</v>
      </c>
      <c r="AI22">
        <v>306</v>
      </c>
      <c r="AJ22">
        <v>127</v>
      </c>
      <c r="AK22">
        <v>127</v>
      </c>
      <c r="AL22">
        <v>127</v>
      </c>
      <c r="AM22">
        <v>127</v>
      </c>
      <c r="AN22">
        <v>127</v>
      </c>
      <c r="AO22">
        <v>127</v>
      </c>
      <c r="AP22">
        <v>127</v>
      </c>
      <c r="AQ22">
        <v>127</v>
      </c>
      <c r="AR22">
        <v>127</v>
      </c>
      <c r="AS22">
        <v>127</v>
      </c>
      <c r="AT22">
        <v>127</v>
      </c>
    </row>
    <row r="23" spans="1:46" x14ac:dyDescent="0.35">
      <c r="A23">
        <v>14</v>
      </c>
      <c r="B23" s="10" t="s">
        <v>38</v>
      </c>
      <c r="C23" s="8">
        <v>33.902162615255655</v>
      </c>
      <c r="D23" s="8">
        <v>32.770346465493148</v>
      </c>
      <c r="E23" s="8">
        <v>32.670838222967305</v>
      </c>
      <c r="F23" s="8">
        <v>31.969167365185811</v>
      </c>
      <c r="G23" s="8">
        <v>29.848398994132442</v>
      </c>
      <c r="H23" s="8">
        <v>28.913744062587316</v>
      </c>
      <c r="I23" s="8">
        <v>25.837060631461302</v>
      </c>
      <c r="J23" s="8">
        <v>173.04436434758313</v>
      </c>
      <c r="K23" s="8">
        <v>16.12804973456273</v>
      </c>
      <c r="L23" s="8">
        <v>143.83272981279688</v>
      </c>
      <c r="M23" s="8">
        <v>168.69517187203132</v>
      </c>
      <c r="N23" s="8">
        <v>37.323392939455331</v>
      </c>
      <c r="O23" s="8">
        <v>32.309191803986032</v>
      </c>
      <c r="P23" s="8">
        <v>30.379343570336641</v>
      </c>
      <c r="Q23" s="8">
        <v>35.539022643976338</v>
      </c>
      <c r="R23" s="8">
        <v>31.746114261213883</v>
      </c>
      <c r="S23" s="8">
        <v>28.547853238093698</v>
      </c>
      <c r="T23" s="8">
        <v>26.672251540051583</v>
      </c>
      <c r="U23" s="8">
        <v>183.43487600319182</v>
      </c>
      <c r="V23" s="8">
        <v>16.989717540831698</v>
      </c>
      <c r="W23" s="8">
        <v>161.60416564821804</v>
      </c>
      <c r="X23" s="9">
        <v>168.51222303044389</v>
      </c>
      <c r="Y23">
        <v>288</v>
      </c>
      <c r="Z23">
        <v>288</v>
      </c>
      <c r="AA23">
        <v>288</v>
      </c>
      <c r="AB23">
        <v>288</v>
      </c>
      <c r="AC23">
        <v>288</v>
      </c>
      <c r="AD23">
        <v>288</v>
      </c>
      <c r="AE23">
        <v>288</v>
      </c>
      <c r="AF23">
        <v>288</v>
      </c>
      <c r="AG23">
        <v>288</v>
      </c>
      <c r="AH23">
        <v>288</v>
      </c>
      <c r="AI23">
        <v>288</v>
      </c>
      <c r="AJ23">
        <v>222</v>
      </c>
      <c r="AK23">
        <v>222</v>
      </c>
      <c r="AL23">
        <v>222</v>
      </c>
      <c r="AM23">
        <v>222</v>
      </c>
      <c r="AN23">
        <v>222</v>
      </c>
      <c r="AO23">
        <v>222</v>
      </c>
      <c r="AP23">
        <v>222</v>
      </c>
      <c r="AQ23">
        <v>222</v>
      </c>
      <c r="AR23">
        <v>222</v>
      </c>
      <c r="AS23">
        <v>222</v>
      </c>
      <c r="AT23">
        <v>222</v>
      </c>
    </row>
    <row r="24" spans="1:46" x14ac:dyDescent="0.35">
      <c r="A24">
        <v>15</v>
      </c>
      <c r="B24" s="10" t="s">
        <v>39</v>
      </c>
      <c r="C24" s="8">
        <v>56.947278291131646</v>
      </c>
      <c r="D24" s="8">
        <v>60.139896795871834</v>
      </c>
      <c r="E24" s="8">
        <v>60.135069002760112</v>
      </c>
      <c r="F24" s="8">
        <v>55.864573382935326</v>
      </c>
      <c r="G24" s="8">
        <v>51.240912036481454</v>
      </c>
      <c r="H24" s="8">
        <v>41.839205568222731</v>
      </c>
      <c r="I24" s="8">
        <v>21.345342613704549</v>
      </c>
      <c r="J24" s="8">
        <v>202.65461538461537</v>
      </c>
      <c r="K24" s="8">
        <v>198.74622104884196</v>
      </c>
      <c r="L24" s="8">
        <v>187.50312372494898</v>
      </c>
      <c r="M24" s="8">
        <v>201.66866352094084</v>
      </c>
      <c r="N24" s="8">
        <v>62.694102102382729</v>
      </c>
      <c r="O24" s="8">
        <v>59.293589181175825</v>
      </c>
      <c r="P24" s="8">
        <v>55.917265097180199</v>
      </c>
      <c r="Q24" s="8">
        <v>62.102722782022553</v>
      </c>
      <c r="R24" s="8">
        <v>54.498730356650782</v>
      </c>
      <c r="S24" s="8">
        <v>41.309748663977537</v>
      </c>
      <c r="T24" s="8">
        <v>22.035337359856232</v>
      </c>
      <c r="U24" s="8">
        <v>214.82308530939829</v>
      </c>
      <c r="V24" s="8">
        <v>209.36456753920552</v>
      </c>
      <c r="W24" s="8">
        <v>210.67031061319022</v>
      </c>
      <c r="X24" s="9">
        <v>201.44995513725564</v>
      </c>
      <c r="Y24">
        <v>171</v>
      </c>
      <c r="Z24">
        <v>171</v>
      </c>
      <c r="AA24">
        <v>171</v>
      </c>
      <c r="AB24">
        <v>171</v>
      </c>
      <c r="AC24">
        <v>171</v>
      </c>
      <c r="AD24">
        <v>171</v>
      </c>
      <c r="AE24">
        <v>171</v>
      </c>
      <c r="AF24">
        <v>171</v>
      </c>
      <c r="AG24">
        <v>171</v>
      </c>
      <c r="AH24">
        <v>171</v>
      </c>
      <c r="AI24">
        <v>171</v>
      </c>
      <c r="AJ24">
        <v>94</v>
      </c>
      <c r="AK24">
        <v>94</v>
      </c>
      <c r="AL24">
        <v>94</v>
      </c>
      <c r="AM24">
        <v>94</v>
      </c>
      <c r="AN24">
        <v>94</v>
      </c>
      <c r="AO24">
        <v>94</v>
      </c>
      <c r="AP24">
        <v>94</v>
      </c>
      <c r="AQ24">
        <v>94</v>
      </c>
      <c r="AR24">
        <v>94</v>
      </c>
      <c r="AS24">
        <v>94</v>
      </c>
      <c r="AT24">
        <v>94</v>
      </c>
    </row>
    <row r="25" spans="1:46" x14ac:dyDescent="0.35">
      <c r="A25">
        <v>16</v>
      </c>
      <c r="B25" s="10" t="s">
        <v>40</v>
      </c>
      <c r="C25" s="8">
        <v>381.02302552552555</v>
      </c>
      <c r="D25" s="8">
        <v>438.33596846846848</v>
      </c>
      <c r="E25" s="8">
        <v>453.39217717717725</v>
      </c>
      <c r="F25" s="8">
        <v>389.08476726726724</v>
      </c>
      <c r="G25" s="8">
        <v>382.20277777777778</v>
      </c>
      <c r="H25" s="8">
        <v>425.00502252252261</v>
      </c>
      <c r="I25" s="8">
        <v>45.999256756756758</v>
      </c>
      <c r="J25" s="8">
        <v>388.73149399399398</v>
      </c>
      <c r="K25" s="8">
        <v>379.36566816816816</v>
      </c>
      <c r="L25" s="8">
        <v>367.335930930931</v>
      </c>
      <c r="M25" s="8">
        <v>394.11182506006003</v>
      </c>
      <c r="N25" s="8">
        <v>419.47389203631383</v>
      </c>
      <c r="O25" s="8">
        <v>432.16756633154495</v>
      </c>
      <c r="P25" s="8">
        <v>421.59177638991775</v>
      </c>
      <c r="Q25" s="8">
        <v>432.53213936988334</v>
      </c>
      <c r="R25" s="8">
        <v>406.50264212401646</v>
      </c>
      <c r="S25" s="8">
        <v>419.62676926801208</v>
      </c>
      <c r="T25" s="8">
        <v>47.486196838414969</v>
      </c>
      <c r="U25" s="8">
        <v>412.07301762277649</v>
      </c>
      <c r="V25" s="8">
        <v>399.63390818752407</v>
      </c>
      <c r="W25" s="8">
        <v>412.72258899603389</v>
      </c>
      <c r="X25" s="9">
        <v>393.68441329094713</v>
      </c>
      <c r="Y25">
        <v>267</v>
      </c>
      <c r="Z25">
        <v>267</v>
      </c>
      <c r="AA25">
        <v>267</v>
      </c>
      <c r="AB25">
        <v>267</v>
      </c>
      <c r="AC25">
        <v>267</v>
      </c>
      <c r="AD25">
        <v>267</v>
      </c>
      <c r="AE25">
        <v>267</v>
      </c>
      <c r="AF25">
        <v>267</v>
      </c>
      <c r="AG25">
        <v>267</v>
      </c>
      <c r="AH25">
        <v>267</v>
      </c>
      <c r="AI25">
        <v>267</v>
      </c>
      <c r="AJ25">
        <v>124</v>
      </c>
      <c r="AK25">
        <v>124</v>
      </c>
      <c r="AL25">
        <v>124</v>
      </c>
      <c r="AM25">
        <v>124</v>
      </c>
      <c r="AN25">
        <v>124</v>
      </c>
      <c r="AO25">
        <v>124</v>
      </c>
      <c r="AP25">
        <v>124</v>
      </c>
      <c r="AQ25">
        <v>124</v>
      </c>
      <c r="AR25">
        <v>124</v>
      </c>
      <c r="AS25">
        <v>124</v>
      </c>
      <c r="AT25">
        <v>124</v>
      </c>
    </row>
    <row r="26" spans="1:46" x14ac:dyDescent="0.35">
      <c r="A26">
        <v>17</v>
      </c>
      <c r="B26" s="10" t="s">
        <v>41</v>
      </c>
      <c r="C26" s="8">
        <v>318.15068389057751</v>
      </c>
      <c r="D26" s="8">
        <v>321.45529888551164</v>
      </c>
      <c r="E26" s="8">
        <v>327.5329787234042</v>
      </c>
      <c r="F26" s="8">
        <v>267.29654002026342</v>
      </c>
      <c r="G26" s="8">
        <v>296.87297872340423</v>
      </c>
      <c r="H26" s="8">
        <v>319.50952380952384</v>
      </c>
      <c r="I26" s="8">
        <v>86.683465045592698</v>
      </c>
      <c r="J26" s="8">
        <v>245.91940729483284</v>
      </c>
      <c r="K26" s="8">
        <v>236.35529381965551</v>
      </c>
      <c r="L26" s="8">
        <v>216.58129685916919</v>
      </c>
      <c r="M26" s="8">
        <v>240.00124519250255</v>
      </c>
      <c r="N26" s="8">
        <v>350.25679994411524</v>
      </c>
      <c r="O26" s="8">
        <v>316.93167843177883</v>
      </c>
      <c r="P26" s="8">
        <v>304.56019595662315</v>
      </c>
      <c r="Q26" s="8">
        <v>297.14436037459984</v>
      </c>
      <c r="R26" s="8">
        <v>315.74770578056052</v>
      </c>
      <c r="S26" s="8">
        <v>315.46627009436423</v>
      </c>
      <c r="T26" s="8">
        <v>89.485534637171</v>
      </c>
      <c r="U26" s="8">
        <v>260.68572735079732</v>
      </c>
      <c r="V26" s="8">
        <v>248.98296739938121</v>
      </c>
      <c r="W26" s="8">
        <v>243.34127440596671</v>
      </c>
      <c r="X26" s="9">
        <v>239.74096536765484</v>
      </c>
      <c r="Y26">
        <v>299</v>
      </c>
      <c r="Z26">
        <v>299</v>
      </c>
      <c r="AA26">
        <v>299</v>
      </c>
      <c r="AB26">
        <v>299</v>
      </c>
      <c r="AC26">
        <v>299</v>
      </c>
      <c r="AD26">
        <v>299</v>
      </c>
      <c r="AE26">
        <v>299</v>
      </c>
      <c r="AF26">
        <v>299</v>
      </c>
      <c r="AG26">
        <v>299</v>
      </c>
      <c r="AH26">
        <v>299</v>
      </c>
      <c r="AI26">
        <v>299</v>
      </c>
      <c r="AJ26">
        <v>227</v>
      </c>
      <c r="AK26">
        <v>227</v>
      </c>
      <c r="AL26">
        <v>227</v>
      </c>
      <c r="AM26">
        <v>227</v>
      </c>
      <c r="AN26">
        <v>227</v>
      </c>
      <c r="AO26">
        <v>227</v>
      </c>
      <c r="AP26">
        <v>227</v>
      </c>
      <c r="AQ26">
        <v>227</v>
      </c>
      <c r="AR26">
        <v>227</v>
      </c>
      <c r="AS26">
        <v>227</v>
      </c>
      <c r="AT26">
        <v>227</v>
      </c>
    </row>
    <row r="27" spans="1:46" x14ac:dyDescent="0.35">
      <c r="A27">
        <v>18</v>
      </c>
      <c r="B27" s="11" t="s">
        <v>42</v>
      </c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9"/>
      <c r="Y27">
        <v>309</v>
      </c>
      <c r="Z27">
        <v>309</v>
      </c>
      <c r="AA27">
        <v>309</v>
      </c>
      <c r="AB27">
        <v>309</v>
      </c>
      <c r="AC27">
        <v>309</v>
      </c>
      <c r="AD27">
        <v>309</v>
      </c>
      <c r="AE27">
        <v>309</v>
      </c>
      <c r="AF27">
        <v>309</v>
      </c>
      <c r="AG27">
        <v>309</v>
      </c>
      <c r="AH27">
        <v>309</v>
      </c>
      <c r="AI27">
        <v>309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</row>
    <row r="28" spans="1:46" x14ac:dyDescent="0.35">
      <c r="A28">
        <v>19</v>
      </c>
      <c r="B28" s="10" t="s">
        <v>43</v>
      </c>
      <c r="C28" s="8">
        <v>42.584843202181531</v>
      </c>
      <c r="D28" s="8">
        <v>41.138280093494359</v>
      </c>
      <c r="E28" s="8">
        <v>41.852277950915465</v>
      </c>
      <c r="F28" s="8">
        <v>39.434714647448388</v>
      </c>
      <c r="G28" s="8">
        <v>40.648502142578891</v>
      </c>
      <c r="H28" s="8">
        <v>41.119776003116478</v>
      </c>
      <c r="I28" s="8">
        <v>37.711531943903395</v>
      </c>
      <c r="J28" s="8">
        <v>171.95908258667706</v>
      </c>
      <c r="K28" s="8">
        <v>28.773505064277366</v>
      </c>
      <c r="L28" s="8">
        <v>167.60761686793924</v>
      </c>
      <c r="M28" s="8">
        <v>27.343031625438254</v>
      </c>
      <c r="N28" s="8">
        <v>46.882284594579055</v>
      </c>
      <c r="O28" s="8">
        <v>40.559369228103385</v>
      </c>
      <c r="P28" s="8">
        <v>38.916807778083616</v>
      </c>
      <c r="Q28" s="8">
        <v>43.838214514795453</v>
      </c>
      <c r="R28" s="8">
        <v>43.232871344931375</v>
      </c>
      <c r="S28" s="8">
        <v>40.599423166340799</v>
      </c>
      <c r="T28" s="8">
        <v>38.930568779316772</v>
      </c>
      <c r="U28" s="8">
        <v>182.28442810509986</v>
      </c>
      <c r="V28" s="8">
        <v>30.310777294674367</v>
      </c>
      <c r="W28" s="8">
        <v>188.31658910654741</v>
      </c>
      <c r="X28" s="9">
        <v>27.313378281445956</v>
      </c>
      <c r="Y28">
        <v>248</v>
      </c>
      <c r="Z28">
        <v>248</v>
      </c>
      <c r="AA28">
        <v>248</v>
      </c>
      <c r="AB28">
        <v>248</v>
      </c>
      <c r="AC28">
        <v>248</v>
      </c>
      <c r="AD28">
        <v>248</v>
      </c>
      <c r="AE28">
        <v>248</v>
      </c>
      <c r="AF28">
        <v>248</v>
      </c>
      <c r="AG28">
        <v>248</v>
      </c>
      <c r="AH28">
        <v>248</v>
      </c>
      <c r="AI28">
        <v>248</v>
      </c>
      <c r="AJ28">
        <v>138</v>
      </c>
      <c r="AK28">
        <v>138</v>
      </c>
      <c r="AL28">
        <v>138</v>
      </c>
      <c r="AM28">
        <v>138</v>
      </c>
      <c r="AN28">
        <v>138</v>
      </c>
      <c r="AO28">
        <v>138</v>
      </c>
      <c r="AP28">
        <v>138</v>
      </c>
      <c r="AQ28">
        <v>138</v>
      </c>
      <c r="AR28">
        <v>138</v>
      </c>
      <c r="AS28">
        <v>138</v>
      </c>
      <c r="AT28">
        <v>138</v>
      </c>
    </row>
    <row r="29" spans="1:46" x14ac:dyDescent="0.35">
      <c r="A29">
        <v>20</v>
      </c>
      <c r="B29" s="10" t="s">
        <v>44</v>
      </c>
      <c r="C29" s="8">
        <v>254.60369855394882</v>
      </c>
      <c r="D29" s="8">
        <v>276.24748053392653</v>
      </c>
      <c r="E29" s="8">
        <v>306.50717463848713</v>
      </c>
      <c r="F29" s="8">
        <v>262.10942157953281</v>
      </c>
      <c r="G29" s="8">
        <v>265.51715239154618</v>
      </c>
      <c r="H29" s="8">
        <v>233.16696885428254</v>
      </c>
      <c r="I29" s="8">
        <v>30.154410456062291</v>
      </c>
      <c r="J29" s="8">
        <v>199.31689933259176</v>
      </c>
      <c r="K29" s="8">
        <v>186.06914349276977</v>
      </c>
      <c r="L29" s="8">
        <v>182.92365406006675</v>
      </c>
      <c r="M29" s="8">
        <v>214.08348276418243</v>
      </c>
      <c r="N29" s="8">
        <v>280.29698260875989</v>
      </c>
      <c r="O29" s="8">
        <v>272.36003877276124</v>
      </c>
      <c r="P29" s="8">
        <v>285.00911735315941</v>
      </c>
      <c r="Q29" s="8">
        <v>291.3780193993619</v>
      </c>
      <c r="R29" s="8">
        <v>282.39832427163526</v>
      </c>
      <c r="S29" s="8">
        <v>230.21634252605264</v>
      </c>
      <c r="T29" s="8">
        <v>31.129161021772386</v>
      </c>
      <c r="U29" s="8">
        <v>211.284954885763</v>
      </c>
      <c r="V29" s="8">
        <v>196.01019608911506</v>
      </c>
      <c r="W29" s="8">
        <v>205.52501875042827</v>
      </c>
      <c r="X29" s="9">
        <v>213.85131058794244</v>
      </c>
      <c r="Y29">
        <v>196</v>
      </c>
      <c r="Z29">
        <v>196</v>
      </c>
      <c r="AA29">
        <v>196</v>
      </c>
      <c r="AB29">
        <v>196</v>
      </c>
      <c r="AC29">
        <v>196</v>
      </c>
      <c r="AD29">
        <v>196</v>
      </c>
      <c r="AE29">
        <v>196</v>
      </c>
      <c r="AF29">
        <v>196</v>
      </c>
      <c r="AG29">
        <v>196</v>
      </c>
      <c r="AH29">
        <v>196</v>
      </c>
      <c r="AI29">
        <v>196</v>
      </c>
      <c r="AJ29">
        <v>76</v>
      </c>
      <c r="AK29">
        <v>76</v>
      </c>
      <c r="AL29">
        <v>76</v>
      </c>
      <c r="AM29">
        <v>76</v>
      </c>
      <c r="AN29">
        <v>76</v>
      </c>
      <c r="AO29">
        <v>76</v>
      </c>
      <c r="AP29">
        <v>76</v>
      </c>
      <c r="AQ29">
        <v>76</v>
      </c>
      <c r="AR29">
        <v>76</v>
      </c>
      <c r="AS29">
        <v>76</v>
      </c>
      <c r="AT29">
        <v>76</v>
      </c>
    </row>
    <row r="30" spans="1:46" x14ac:dyDescent="0.35">
      <c r="A30">
        <v>21</v>
      </c>
      <c r="B30" s="10" t="s">
        <v>45</v>
      </c>
      <c r="C30" s="8">
        <v>50.477829358091874</v>
      </c>
      <c r="D30" s="8">
        <v>52.626700816391867</v>
      </c>
      <c r="E30" s="8">
        <v>51.772370737954226</v>
      </c>
      <c r="F30" s="8">
        <v>49.338562510004806</v>
      </c>
      <c r="G30" s="8">
        <v>48.802625260124863</v>
      </c>
      <c r="H30" s="8">
        <v>48.294061149351684</v>
      </c>
      <c r="I30" s="8">
        <v>44.939157995838002</v>
      </c>
      <c r="J30" s="8">
        <v>157.09153193532896</v>
      </c>
      <c r="K30" s="8">
        <v>21.873316792060187</v>
      </c>
      <c r="L30" s="8">
        <v>167.75141507923803</v>
      </c>
      <c r="M30" s="8">
        <v>180.84515361453498</v>
      </c>
      <c r="N30" s="8">
        <v>55.571789954634141</v>
      </c>
      <c r="O30" s="8">
        <v>51.886121267537412</v>
      </c>
      <c r="P30" s="8">
        <v>48.141116777147225</v>
      </c>
      <c r="Q30" s="8">
        <v>54.847981188705937</v>
      </c>
      <c r="R30" s="8">
        <v>51.905421059926354</v>
      </c>
      <c r="S30" s="8">
        <v>47.682920862094811</v>
      </c>
      <c r="T30" s="8">
        <v>46.391830059939721</v>
      </c>
      <c r="U30" s="8">
        <v>166.52414997940949</v>
      </c>
      <c r="V30" s="8">
        <v>23.041935019696854</v>
      </c>
      <c r="W30" s="8">
        <v>188.47815448870276</v>
      </c>
      <c r="X30" s="9">
        <v>180.64902819497897</v>
      </c>
      <c r="Y30">
        <v>233</v>
      </c>
      <c r="Z30">
        <v>233</v>
      </c>
      <c r="AA30">
        <v>233</v>
      </c>
      <c r="AB30">
        <v>233</v>
      </c>
      <c r="AC30">
        <v>233</v>
      </c>
      <c r="AD30">
        <v>233</v>
      </c>
      <c r="AE30">
        <v>233</v>
      </c>
      <c r="AF30">
        <v>233</v>
      </c>
      <c r="AG30">
        <v>233</v>
      </c>
      <c r="AH30">
        <v>233</v>
      </c>
      <c r="AI30">
        <v>233</v>
      </c>
      <c r="AJ30">
        <v>169</v>
      </c>
      <c r="AK30">
        <v>169</v>
      </c>
      <c r="AL30">
        <v>169</v>
      </c>
      <c r="AM30">
        <v>169</v>
      </c>
      <c r="AN30">
        <v>169</v>
      </c>
      <c r="AO30">
        <v>169</v>
      </c>
      <c r="AP30">
        <v>169</v>
      </c>
      <c r="AQ30">
        <v>169</v>
      </c>
      <c r="AR30">
        <v>169</v>
      </c>
      <c r="AS30">
        <v>169</v>
      </c>
      <c r="AT30">
        <v>169</v>
      </c>
    </row>
    <row r="31" spans="1:46" x14ac:dyDescent="0.35">
      <c r="A31">
        <v>22</v>
      </c>
      <c r="B31" s="10" t="s">
        <v>46</v>
      </c>
      <c r="C31" s="8">
        <v>35.33922155688623</v>
      </c>
      <c r="D31" s="8">
        <v>39.199101796407184</v>
      </c>
      <c r="E31" s="8">
        <v>36.90089820359281</v>
      </c>
      <c r="F31" s="8">
        <v>23.478443113772457</v>
      </c>
      <c r="G31" s="8">
        <v>23.943413173652697</v>
      </c>
      <c r="H31" s="8">
        <v>34.327245508982038</v>
      </c>
      <c r="I31" s="8">
        <v>71.48605389221558</v>
      </c>
      <c r="J31" s="8">
        <v>183.61141916167668</v>
      </c>
      <c r="K31" s="8">
        <v>67.977398203592813</v>
      </c>
      <c r="L31" s="8">
        <v>203.30022455089818</v>
      </c>
      <c r="M31" s="8">
        <v>201.71481090119761</v>
      </c>
      <c r="N31" s="8">
        <v>38.905472412211438</v>
      </c>
      <c r="O31" s="8">
        <v>38.647479660237828</v>
      </c>
      <c r="P31" s="8">
        <v>34.312712056248792</v>
      </c>
      <c r="Q31" s="8">
        <v>26.10017683395553</v>
      </c>
      <c r="R31" s="8">
        <v>25.465698530887828</v>
      </c>
      <c r="S31" s="8">
        <v>33.892849184013237</v>
      </c>
      <c r="T31" s="8">
        <v>73.796862507537412</v>
      </c>
      <c r="U31" s="8">
        <v>194.63643345841587</v>
      </c>
      <c r="V31" s="8">
        <v>71.609203446630787</v>
      </c>
      <c r="W31" s="8">
        <v>228.41924231990922</v>
      </c>
      <c r="X31" s="9">
        <v>201.49605247097179</v>
      </c>
      <c r="Y31">
        <v>225</v>
      </c>
      <c r="Z31">
        <v>225</v>
      </c>
      <c r="AA31">
        <v>225</v>
      </c>
      <c r="AB31">
        <v>225</v>
      </c>
      <c r="AC31">
        <v>225</v>
      </c>
      <c r="AD31">
        <v>225</v>
      </c>
      <c r="AE31">
        <v>225</v>
      </c>
      <c r="AF31">
        <v>225</v>
      </c>
      <c r="AG31">
        <v>225</v>
      </c>
      <c r="AH31">
        <v>225</v>
      </c>
      <c r="AI31">
        <v>225</v>
      </c>
      <c r="AJ31">
        <v>127</v>
      </c>
      <c r="AK31">
        <v>127</v>
      </c>
      <c r="AL31">
        <v>127</v>
      </c>
      <c r="AM31">
        <v>127</v>
      </c>
      <c r="AN31">
        <v>127</v>
      </c>
      <c r="AO31">
        <v>127</v>
      </c>
      <c r="AP31">
        <v>127</v>
      </c>
      <c r="AQ31">
        <v>127</v>
      </c>
      <c r="AR31">
        <v>127</v>
      </c>
      <c r="AS31">
        <v>127</v>
      </c>
      <c r="AT31">
        <v>127</v>
      </c>
    </row>
    <row r="32" spans="1:46" x14ac:dyDescent="0.35">
      <c r="A32">
        <v>23</v>
      </c>
      <c r="B32" s="10" t="s">
        <v>47</v>
      </c>
      <c r="C32" s="8">
        <v>51.503595955742085</v>
      </c>
      <c r="D32" s="8">
        <v>49.926646318199168</v>
      </c>
      <c r="E32" s="8">
        <v>47.143035101106442</v>
      </c>
      <c r="F32" s="8">
        <v>43.818780999618468</v>
      </c>
      <c r="G32" s="8">
        <v>44.879252193819148</v>
      </c>
      <c r="H32" s="8">
        <v>46.536003433803891</v>
      </c>
      <c r="I32" s="8">
        <v>40.916688286913391</v>
      </c>
      <c r="J32" s="8">
        <v>164.4259118657001</v>
      </c>
      <c r="K32" s="8">
        <v>29.379956123616939</v>
      </c>
      <c r="L32" s="8">
        <v>169.20562762304465</v>
      </c>
      <c r="M32" s="8">
        <v>184.55371115604729</v>
      </c>
      <c r="N32" s="8">
        <v>56.70107159435581</v>
      </c>
      <c r="O32" s="8">
        <v>49.224062788687242</v>
      </c>
      <c r="P32" s="8">
        <v>43.836477365865278</v>
      </c>
      <c r="Q32" s="8">
        <v>48.711830132702922</v>
      </c>
      <c r="R32" s="8">
        <v>47.732605972698586</v>
      </c>
      <c r="S32" s="8">
        <v>45.947110600410369</v>
      </c>
      <c r="T32" s="8">
        <v>42.239332784068012</v>
      </c>
      <c r="U32" s="8">
        <v>174.2989254143699</v>
      </c>
      <c r="V32" s="8">
        <v>30.949629007689428</v>
      </c>
      <c r="W32" s="8">
        <v>190.11204411259368</v>
      </c>
      <c r="X32" s="9">
        <v>184.35356382941089</v>
      </c>
      <c r="Y32">
        <v>281</v>
      </c>
      <c r="Z32">
        <v>281</v>
      </c>
      <c r="AA32">
        <v>281</v>
      </c>
      <c r="AB32">
        <v>281</v>
      </c>
      <c r="AC32">
        <v>281</v>
      </c>
      <c r="AD32">
        <v>281</v>
      </c>
      <c r="AE32">
        <v>281</v>
      </c>
      <c r="AF32">
        <v>281</v>
      </c>
      <c r="AG32">
        <v>281</v>
      </c>
      <c r="AH32">
        <v>281</v>
      </c>
      <c r="AI32">
        <v>281</v>
      </c>
      <c r="AJ32">
        <v>89</v>
      </c>
      <c r="AK32">
        <v>89</v>
      </c>
      <c r="AL32">
        <v>89</v>
      </c>
      <c r="AM32">
        <v>89</v>
      </c>
      <c r="AN32">
        <v>89</v>
      </c>
      <c r="AO32">
        <v>89</v>
      </c>
      <c r="AP32">
        <v>89</v>
      </c>
      <c r="AQ32">
        <v>89</v>
      </c>
      <c r="AR32">
        <v>89</v>
      </c>
      <c r="AS32">
        <v>89</v>
      </c>
      <c r="AT32">
        <v>89</v>
      </c>
    </row>
    <row r="33" spans="1:46" x14ac:dyDescent="0.35">
      <c r="A33">
        <v>24</v>
      </c>
      <c r="B33" s="10" t="s">
        <v>48</v>
      </c>
      <c r="C33" s="8">
        <v>42.174490970743626</v>
      </c>
      <c r="D33" s="8">
        <v>42.37820518886523</v>
      </c>
      <c r="E33" s="8">
        <v>40.854342717451303</v>
      </c>
      <c r="F33" s="8">
        <v>40.72110243671635</v>
      </c>
      <c r="G33" s="8">
        <v>39.116389874615571</v>
      </c>
      <c r="H33" s="8">
        <v>38.806230581184451</v>
      </c>
      <c r="I33" s="8">
        <v>37.0390032331835</v>
      </c>
      <c r="J33" s="8">
        <v>24.553476855137607</v>
      </c>
      <c r="K33" s="8">
        <v>23.57444602160713</v>
      </c>
      <c r="L33" s="8">
        <v>75.131134768551377</v>
      </c>
      <c r="M33" s="8">
        <v>23.994242871224664</v>
      </c>
      <c r="N33" s="8">
        <v>46.430521745366391</v>
      </c>
      <c r="O33" s="8">
        <v>41.78184570607096</v>
      </c>
      <c r="P33" s="8">
        <v>37.988866563002098</v>
      </c>
      <c r="Q33" s="8">
        <v>45.268247529090175</v>
      </c>
      <c r="R33" s="8">
        <v>41.603349737111387</v>
      </c>
      <c r="S33" s="8">
        <v>38.315154652999432</v>
      </c>
      <c r="T33" s="8">
        <v>38.236300371772572</v>
      </c>
      <c r="U33" s="8">
        <v>26.027799283440302</v>
      </c>
      <c r="V33" s="8">
        <v>24.83394989974266</v>
      </c>
      <c r="W33" s="8">
        <v>84.414057664609089</v>
      </c>
      <c r="X33" s="9">
        <v>23.968221267349794</v>
      </c>
      <c r="Y33">
        <v>222</v>
      </c>
      <c r="Z33">
        <v>222</v>
      </c>
      <c r="AA33">
        <v>222</v>
      </c>
      <c r="AB33">
        <v>222</v>
      </c>
      <c r="AC33">
        <v>222</v>
      </c>
      <c r="AD33">
        <v>222</v>
      </c>
      <c r="AE33">
        <v>222</v>
      </c>
      <c r="AF33">
        <v>222</v>
      </c>
      <c r="AG33">
        <v>222</v>
      </c>
      <c r="AH33">
        <v>222</v>
      </c>
      <c r="AI33">
        <v>222</v>
      </c>
      <c r="AJ33">
        <v>189</v>
      </c>
      <c r="AK33">
        <v>189</v>
      </c>
      <c r="AL33">
        <v>189</v>
      </c>
      <c r="AM33">
        <v>189</v>
      </c>
      <c r="AN33">
        <v>189</v>
      </c>
      <c r="AO33">
        <v>189</v>
      </c>
      <c r="AP33">
        <v>189</v>
      </c>
      <c r="AQ33">
        <v>189</v>
      </c>
      <c r="AR33">
        <v>189</v>
      </c>
      <c r="AS33">
        <v>189</v>
      </c>
      <c r="AT33">
        <v>189</v>
      </c>
    </row>
    <row r="34" spans="1:46" x14ac:dyDescent="0.35">
      <c r="A34">
        <v>25</v>
      </c>
      <c r="B34" s="10" t="s">
        <v>49</v>
      </c>
      <c r="C34" s="8">
        <v>0.6446149498907392</v>
      </c>
      <c r="D34" s="8">
        <v>0.61952347223268778</v>
      </c>
      <c r="E34" s="8">
        <v>0.52960100972044311</v>
      </c>
      <c r="F34" s="8">
        <v>0.51829108582623762</v>
      </c>
      <c r="G34" s="8">
        <v>0.52611762489639058</v>
      </c>
      <c r="H34" s="8">
        <v>0.56173784944616079</v>
      </c>
      <c r="I34" s="8">
        <v>0.53192348202848316</v>
      </c>
      <c r="J34" s="8">
        <v>0.53519910180091923</v>
      </c>
      <c r="K34" s="8">
        <v>0.50664680958480901</v>
      </c>
      <c r="L34" s="8">
        <v>0.29697978750659332</v>
      </c>
      <c r="M34" s="8">
        <v>0.34934113601687894</v>
      </c>
      <c r="N34" s="8">
        <v>709.66614556302488</v>
      </c>
      <c r="O34" s="8">
        <v>610.8053423394316</v>
      </c>
      <c r="P34" s="8">
        <v>492.45540991917863</v>
      </c>
      <c r="Q34" s="8">
        <v>576.16635506774298</v>
      </c>
      <c r="R34" s="8">
        <v>559.56737371684756</v>
      </c>
      <c r="S34" s="8">
        <v>554.62930188351288</v>
      </c>
      <c r="T34" s="8">
        <v>549.11807171469968</v>
      </c>
      <c r="U34" s="8">
        <v>567.33532609403608</v>
      </c>
      <c r="V34" s="8">
        <v>533.71525568666812</v>
      </c>
      <c r="W34" s="8">
        <v>333.67350280324115</v>
      </c>
      <c r="X34" s="9">
        <v>348.96227777544919</v>
      </c>
      <c r="Y34">
        <v>214</v>
      </c>
      <c r="Z34">
        <v>214</v>
      </c>
      <c r="AA34">
        <v>214</v>
      </c>
      <c r="AB34">
        <v>214</v>
      </c>
      <c r="AC34">
        <v>214</v>
      </c>
      <c r="AD34">
        <v>214</v>
      </c>
      <c r="AE34">
        <v>214</v>
      </c>
      <c r="AF34">
        <v>214</v>
      </c>
      <c r="AG34">
        <v>214</v>
      </c>
      <c r="AH34">
        <v>214</v>
      </c>
      <c r="AI34">
        <v>214</v>
      </c>
      <c r="AJ34">
        <v>69</v>
      </c>
      <c r="AK34">
        <v>69</v>
      </c>
      <c r="AL34">
        <v>69</v>
      </c>
      <c r="AM34">
        <v>69</v>
      </c>
      <c r="AN34">
        <v>69</v>
      </c>
      <c r="AO34">
        <v>69</v>
      </c>
      <c r="AP34">
        <v>69</v>
      </c>
      <c r="AQ34">
        <v>69</v>
      </c>
      <c r="AR34">
        <v>69</v>
      </c>
      <c r="AS34">
        <v>69</v>
      </c>
      <c r="AT34">
        <v>69</v>
      </c>
    </row>
    <row r="35" spans="1:46" x14ac:dyDescent="0.35">
      <c r="A35">
        <v>26</v>
      </c>
      <c r="B35" s="10" t="s">
        <v>50</v>
      </c>
      <c r="C35" s="8">
        <v>290.66962795941373</v>
      </c>
      <c r="D35" s="8">
        <v>330.2448534385569</v>
      </c>
      <c r="E35" s="8">
        <v>237.21876550169111</v>
      </c>
      <c r="F35" s="8">
        <v>50.720479143179261</v>
      </c>
      <c r="G35" s="8">
        <v>54.965591882750843</v>
      </c>
      <c r="H35" s="8">
        <v>56.633399098083423</v>
      </c>
      <c r="I35" s="8">
        <v>40.095005636978577</v>
      </c>
      <c r="J35" s="8">
        <v>173.34761555806085</v>
      </c>
      <c r="K35" s="8">
        <v>35.364983089064268</v>
      </c>
      <c r="L35" s="8">
        <v>174.3724464487035</v>
      </c>
      <c r="M35" s="8">
        <v>182.11251992671927</v>
      </c>
      <c r="N35" s="8">
        <v>320.00249845455704</v>
      </c>
      <c r="O35" s="8">
        <v>325.59754359817151</v>
      </c>
      <c r="P35" s="8">
        <v>220.58051676925919</v>
      </c>
      <c r="Q35" s="8">
        <v>56.384210329661208</v>
      </c>
      <c r="R35" s="8">
        <v>58.460219614729674</v>
      </c>
      <c r="S35" s="8">
        <v>55.916728125101876</v>
      </c>
      <c r="T35" s="8">
        <v>41.391088990481421</v>
      </c>
      <c r="U35" s="8">
        <v>183.75633604265354</v>
      </c>
      <c r="V35" s="8">
        <v>37.254415965240817</v>
      </c>
      <c r="W35" s="8">
        <v>195.91725580858849</v>
      </c>
      <c r="X35" s="9">
        <v>181.91502005645373</v>
      </c>
      <c r="Y35">
        <v>266</v>
      </c>
      <c r="Z35">
        <v>266</v>
      </c>
      <c r="AA35">
        <v>266</v>
      </c>
      <c r="AB35">
        <v>266</v>
      </c>
      <c r="AC35">
        <v>266</v>
      </c>
      <c r="AD35">
        <v>266</v>
      </c>
      <c r="AE35">
        <v>266</v>
      </c>
      <c r="AF35">
        <v>266</v>
      </c>
      <c r="AG35">
        <v>266</v>
      </c>
      <c r="AH35">
        <v>266</v>
      </c>
      <c r="AI35">
        <v>266</v>
      </c>
      <c r="AJ35">
        <v>155</v>
      </c>
      <c r="AK35">
        <v>155</v>
      </c>
      <c r="AL35">
        <v>155</v>
      </c>
      <c r="AM35">
        <v>155</v>
      </c>
      <c r="AN35">
        <v>155</v>
      </c>
      <c r="AO35">
        <v>155</v>
      </c>
      <c r="AP35">
        <v>155</v>
      </c>
      <c r="AQ35">
        <v>155</v>
      </c>
      <c r="AR35">
        <v>155</v>
      </c>
      <c r="AS35">
        <v>155</v>
      </c>
      <c r="AT35">
        <v>155</v>
      </c>
    </row>
    <row r="36" spans="1:46" x14ac:dyDescent="0.35">
      <c r="A36">
        <v>27</v>
      </c>
      <c r="B36" s="10" t="s">
        <v>51</v>
      </c>
      <c r="C36" s="8">
        <v>258.68217811347267</v>
      </c>
      <c r="D36" s="8">
        <v>261.65467240470753</v>
      </c>
      <c r="E36" s="8">
        <v>275.50083787106973</v>
      </c>
      <c r="F36" s="8">
        <v>239.51255577024418</v>
      </c>
      <c r="G36" s="8">
        <v>231.92056560688565</v>
      </c>
      <c r="H36" s="8">
        <v>221.21746530827332</v>
      </c>
      <c r="I36" s="8">
        <v>80.067310732478489</v>
      </c>
      <c r="J36" s="8">
        <v>178.59600913402423</v>
      </c>
      <c r="K36" s="8">
        <v>177.78380818549095</v>
      </c>
      <c r="L36" s="8">
        <v>172.67628139820832</v>
      </c>
      <c r="M36" s="8">
        <v>187.63206395749168</v>
      </c>
      <c r="N36" s="8">
        <v>284.78704116116467</v>
      </c>
      <c r="O36" s="8">
        <v>257.97258524668479</v>
      </c>
      <c r="P36" s="8">
        <v>256.17752903924981</v>
      </c>
      <c r="Q36" s="8">
        <v>266.25786170161274</v>
      </c>
      <c r="R36" s="8">
        <v>246.66571820916988</v>
      </c>
      <c r="S36" s="8">
        <v>218.41805473734118</v>
      </c>
      <c r="T36" s="8">
        <v>82.655511106851208</v>
      </c>
      <c r="U36" s="8">
        <v>189.31987131554459</v>
      </c>
      <c r="V36" s="8">
        <v>187.28220300139012</v>
      </c>
      <c r="W36" s="8">
        <v>194.01151892836862</v>
      </c>
      <c r="X36" s="9">
        <v>187.42857817680957</v>
      </c>
      <c r="Y36">
        <v>232</v>
      </c>
      <c r="Z36">
        <v>232</v>
      </c>
      <c r="AA36">
        <v>232</v>
      </c>
      <c r="AB36">
        <v>232</v>
      </c>
      <c r="AC36">
        <v>232</v>
      </c>
      <c r="AD36">
        <v>232</v>
      </c>
      <c r="AE36">
        <v>232</v>
      </c>
      <c r="AF36">
        <v>232</v>
      </c>
      <c r="AG36">
        <v>232</v>
      </c>
      <c r="AH36">
        <v>232</v>
      </c>
      <c r="AI36">
        <v>232</v>
      </c>
      <c r="AJ36">
        <v>130</v>
      </c>
      <c r="AK36">
        <v>130</v>
      </c>
      <c r="AL36">
        <v>130</v>
      </c>
      <c r="AM36">
        <v>130</v>
      </c>
      <c r="AN36">
        <v>130</v>
      </c>
      <c r="AO36">
        <v>130</v>
      </c>
      <c r="AP36">
        <v>130</v>
      </c>
      <c r="AQ36">
        <v>130</v>
      </c>
      <c r="AR36">
        <v>130</v>
      </c>
      <c r="AS36">
        <v>130</v>
      </c>
      <c r="AT36">
        <v>130</v>
      </c>
    </row>
    <row r="37" spans="1:46" x14ac:dyDescent="0.35">
      <c r="A37">
        <v>28</v>
      </c>
      <c r="B37" s="10" t="s">
        <v>52</v>
      </c>
      <c r="C37" s="8">
        <v>375.33063588422857</v>
      </c>
      <c r="D37" s="8">
        <v>381.95398761344126</v>
      </c>
      <c r="E37" s="8">
        <v>377.77443892568061</v>
      </c>
      <c r="F37" s="8">
        <v>308.88796664213885</v>
      </c>
      <c r="G37" s="8">
        <v>328.12891770909982</v>
      </c>
      <c r="H37" s="8">
        <v>341.90274405199898</v>
      </c>
      <c r="I37" s="8">
        <v>172.22424025018395</v>
      </c>
      <c r="J37" s="8">
        <v>367.40493561442241</v>
      </c>
      <c r="K37" s="8">
        <v>319.17418874172188</v>
      </c>
      <c r="L37" s="8">
        <v>323.09340753004653</v>
      </c>
      <c r="M37" s="8">
        <v>318.57380477250427</v>
      </c>
      <c r="N37" s="8">
        <v>413.20705597167273</v>
      </c>
      <c r="O37" s="8">
        <v>376.57901051166891</v>
      </c>
      <c r="P37" s="8">
        <v>351.27777848523345</v>
      </c>
      <c r="Q37" s="8">
        <v>343.38011733459416</v>
      </c>
      <c r="R37" s="8">
        <v>348.99084925959522</v>
      </c>
      <c r="S37" s="8">
        <v>337.57611389828992</v>
      </c>
      <c r="T37" s="8">
        <v>177.79144163379146</v>
      </c>
      <c r="U37" s="8">
        <v>389.46589830582673</v>
      </c>
      <c r="V37" s="8">
        <v>336.22659914205559</v>
      </c>
      <c r="W37" s="8">
        <v>363.01362435580666</v>
      </c>
      <c r="X37" s="9">
        <v>318.22831350623716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200</v>
      </c>
      <c r="AK37">
        <v>200</v>
      </c>
      <c r="AL37">
        <v>200</v>
      </c>
      <c r="AM37">
        <v>200</v>
      </c>
      <c r="AN37">
        <v>200</v>
      </c>
      <c r="AO37">
        <v>200</v>
      </c>
      <c r="AP37">
        <v>200</v>
      </c>
      <c r="AQ37">
        <v>200</v>
      </c>
      <c r="AR37">
        <v>200</v>
      </c>
      <c r="AS37">
        <v>200</v>
      </c>
      <c r="AT37">
        <v>200</v>
      </c>
    </row>
    <row r="38" spans="1:46" x14ac:dyDescent="0.35">
      <c r="A38">
        <v>29</v>
      </c>
      <c r="B38" s="12" t="s">
        <v>53</v>
      </c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9"/>
      <c r="Y38">
        <v>374</v>
      </c>
      <c r="Z38">
        <v>374</v>
      </c>
      <c r="AA38">
        <v>374</v>
      </c>
      <c r="AB38">
        <v>374</v>
      </c>
      <c r="AC38">
        <v>374</v>
      </c>
      <c r="AD38">
        <v>374</v>
      </c>
      <c r="AE38">
        <v>374</v>
      </c>
      <c r="AF38">
        <v>374</v>
      </c>
      <c r="AG38">
        <v>374</v>
      </c>
      <c r="AH38">
        <v>374</v>
      </c>
      <c r="AI38">
        <v>374</v>
      </c>
      <c r="AJ38">
        <v>325</v>
      </c>
      <c r="AK38">
        <v>325</v>
      </c>
      <c r="AL38">
        <v>325</v>
      </c>
      <c r="AM38">
        <v>325</v>
      </c>
      <c r="AN38">
        <v>325</v>
      </c>
      <c r="AO38">
        <v>325</v>
      </c>
      <c r="AP38">
        <v>325</v>
      </c>
      <c r="AQ38">
        <v>325</v>
      </c>
      <c r="AR38">
        <v>325</v>
      </c>
      <c r="AS38">
        <v>325</v>
      </c>
      <c r="AT38">
        <v>325</v>
      </c>
    </row>
    <row r="39" spans="1:46" x14ac:dyDescent="0.35">
      <c r="A39">
        <v>30</v>
      </c>
      <c r="B39" s="10" t="s">
        <v>54</v>
      </c>
      <c r="C39" s="8">
        <v>677.08136635558742</v>
      </c>
      <c r="D39" s="8">
        <v>427.8834525005982</v>
      </c>
      <c r="E39" s="8">
        <v>110.90318449389807</v>
      </c>
      <c r="F39" s="8">
        <v>107.46866953816702</v>
      </c>
      <c r="G39" s="8">
        <v>107.27547642976788</v>
      </c>
      <c r="H39" s="8">
        <v>108.80720842306772</v>
      </c>
      <c r="I39" s="8">
        <v>96.938241206030156</v>
      </c>
      <c r="J39" s="8" t="e">
        <v>#N/A</v>
      </c>
      <c r="K39" s="8">
        <v>81.220989231873673</v>
      </c>
      <c r="L39" s="8" t="e">
        <v>#N/A</v>
      </c>
      <c r="M39" s="8" t="e">
        <v>#N/A</v>
      </c>
      <c r="N39" s="8">
        <v>745.40890430102513</v>
      </c>
      <c r="O39" s="8">
        <v>421.86214146837625</v>
      </c>
      <c r="P39" s="8">
        <v>103.12456392429094</v>
      </c>
      <c r="Q39" s="8">
        <v>119.4692197205659</v>
      </c>
      <c r="R39" s="8">
        <v>114.09588610883394</v>
      </c>
      <c r="S39" s="8">
        <v>107.43030064126719</v>
      </c>
      <c r="T39" s="8">
        <v>100.07179958191685</v>
      </c>
      <c r="U39" s="8" t="e">
        <v>#N/A</v>
      </c>
      <c r="V39" s="8">
        <v>85.560355290774368</v>
      </c>
      <c r="W39" s="8" t="e">
        <v>#N/A</v>
      </c>
      <c r="X39" s="9" t="e">
        <v>#N/A</v>
      </c>
      <c r="Y39">
        <v>180</v>
      </c>
      <c r="Z39">
        <v>180</v>
      </c>
      <c r="AA39">
        <v>180</v>
      </c>
      <c r="AB39">
        <v>180</v>
      </c>
      <c r="AC39">
        <v>180</v>
      </c>
      <c r="AD39">
        <v>180</v>
      </c>
      <c r="AE39">
        <v>180</v>
      </c>
      <c r="AF39">
        <v>180</v>
      </c>
      <c r="AG39">
        <v>180</v>
      </c>
      <c r="AH39">
        <v>180</v>
      </c>
      <c r="AI39">
        <v>180</v>
      </c>
      <c r="AJ39">
        <v>145</v>
      </c>
      <c r="AK39">
        <v>145</v>
      </c>
      <c r="AL39">
        <v>145</v>
      </c>
      <c r="AM39">
        <v>145</v>
      </c>
      <c r="AN39">
        <v>145</v>
      </c>
      <c r="AO39">
        <v>145</v>
      </c>
      <c r="AP39">
        <v>145</v>
      </c>
      <c r="AQ39">
        <v>145</v>
      </c>
      <c r="AR39">
        <v>145</v>
      </c>
      <c r="AS39">
        <v>145</v>
      </c>
      <c r="AT39">
        <v>145</v>
      </c>
    </row>
    <row r="40" spans="1:46" x14ac:dyDescent="0.35">
      <c r="A40">
        <v>31</v>
      </c>
      <c r="B40" s="11" t="s">
        <v>55</v>
      </c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9"/>
      <c r="Y40">
        <v>421</v>
      </c>
      <c r="Z40">
        <v>421</v>
      </c>
      <c r="AA40">
        <v>421</v>
      </c>
      <c r="AB40">
        <v>421</v>
      </c>
      <c r="AC40">
        <v>421</v>
      </c>
      <c r="AD40">
        <v>421</v>
      </c>
      <c r="AE40">
        <v>421</v>
      </c>
      <c r="AF40">
        <v>421</v>
      </c>
      <c r="AG40">
        <v>421</v>
      </c>
      <c r="AH40">
        <v>421</v>
      </c>
      <c r="AI40">
        <v>421</v>
      </c>
      <c r="AJ40">
        <v>156</v>
      </c>
      <c r="AK40">
        <v>156</v>
      </c>
      <c r="AL40">
        <v>156</v>
      </c>
      <c r="AM40">
        <v>156</v>
      </c>
      <c r="AN40">
        <v>156</v>
      </c>
      <c r="AO40">
        <v>156</v>
      </c>
      <c r="AP40">
        <v>156</v>
      </c>
      <c r="AQ40">
        <v>156</v>
      </c>
      <c r="AR40">
        <v>156</v>
      </c>
      <c r="AS40">
        <v>156</v>
      </c>
      <c r="AT40">
        <v>156</v>
      </c>
    </row>
    <row r="41" spans="1:46" x14ac:dyDescent="0.35">
      <c r="A41">
        <v>32</v>
      </c>
      <c r="B41" s="10" t="s">
        <v>56</v>
      </c>
      <c r="C41" s="8">
        <v>19.630386740331492</v>
      </c>
      <c r="D41" s="8">
        <v>17.993922651933705</v>
      </c>
      <c r="E41" s="8">
        <v>21.28342541436464</v>
      </c>
      <c r="F41" s="8">
        <v>19.781767955801104</v>
      </c>
      <c r="G41" s="8">
        <v>19.009944751381216</v>
      </c>
      <c r="H41" s="8">
        <v>22.758011049723759</v>
      </c>
      <c r="I41" s="8">
        <v>23.099988950276245</v>
      </c>
      <c r="J41" s="8">
        <v>144.41707734806627</v>
      </c>
      <c r="K41" s="8">
        <v>148.38698895027625</v>
      </c>
      <c r="L41" s="8">
        <v>145.4347458563536</v>
      </c>
      <c r="M41" s="8">
        <v>7.3558632541436459</v>
      </c>
      <c r="N41" s="8">
        <v>21.611383503103426</v>
      </c>
      <c r="O41" s="8">
        <v>17.740706491449245</v>
      </c>
      <c r="P41" s="8">
        <v>19.790630672037071</v>
      </c>
      <c r="Q41" s="8">
        <v>21.990710339384375</v>
      </c>
      <c r="R41" s="8">
        <v>20.218567779643553</v>
      </c>
      <c r="S41" s="8">
        <v>22.470018342560216</v>
      </c>
      <c r="T41" s="8">
        <v>23.846703177370408</v>
      </c>
      <c r="U41" s="8">
        <v>153.08865316685419</v>
      </c>
      <c r="V41" s="8">
        <v>156.31480994239749</v>
      </c>
      <c r="W41" s="8">
        <v>163.40412082122356</v>
      </c>
      <c r="X41" s="9">
        <v>7.3478858672019394</v>
      </c>
      <c r="Y41">
        <v>329</v>
      </c>
      <c r="Z41">
        <v>329</v>
      </c>
      <c r="AA41">
        <v>329</v>
      </c>
      <c r="AB41">
        <v>329</v>
      </c>
      <c r="AC41">
        <v>329</v>
      </c>
      <c r="AD41">
        <v>329</v>
      </c>
      <c r="AE41">
        <v>329</v>
      </c>
      <c r="AF41">
        <v>329</v>
      </c>
      <c r="AG41">
        <v>329</v>
      </c>
      <c r="AH41">
        <v>329</v>
      </c>
      <c r="AI41">
        <v>329</v>
      </c>
      <c r="AJ41">
        <v>127</v>
      </c>
      <c r="AK41">
        <v>127</v>
      </c>
      <c r="AL41">
        <v>127</v>
      </c>
      <c r="AM41">
        <v>127</v>
      </c>
      <c r="AN41">
        <v>127</v>
      </c>
      <c r="AO41">
        <v>127</v>
      </c>
      <c r="AP41">
        <v>127</v>
      </c>
      <c r="AQ41">
        <v>127</v>
      </c>
      <c r="AR41">
        <v>127</v>
      </c>
      <c r="AS41">
        <v>127</v>
      </c>
      <c r="AT41">
        <v>127</v>
      </c>
    </row>
    <row r="42" spans="1:46" x14ac:dyDescent="0.35">
      <c r="A42">
        <v>33</v>
      </c>
      <c r="B42" s="10" t="s">
        <v>57</v>
      </c>
      <c r="C42" s="8">
        <v>65.443548387096769</v>
      </c>
      <c r="D42" s="8">
        <v>69.129838709677429</v>
      </c>
      <c r="E42" s="8">
        <v>55.29032258064516</v>
      </c>
      <c r="F42" s="8">
        <v>60.564516129032256</v>
      </c>
      <c r="G42" s="8">
        <v>53.810483870967737</v>
      </c>
      <c r="H42" s="8">
        <v>58.827419354838703</v>
      </c>
      <c r="I42" s="8">
        <v>56.454572580645156</v>
      </c>
      <c r="J42" s="8">
        <v>36.309314516129028</v>
      </c>
      <c r="K42" s="8">
        <v>37.192927419354845</v>
      </c>
      <c r="L42" s="8">
        <v>383.82570161290323</v>
      </c>
      <c r="M42" s="8">
        <v>313.54615097580648</v>
      </c>
      <c r="N42" s="8">
        <v>72.047771687129327</v>
      </c>
      <c r="O42" s="8">
        <v>68.157021794123239</v>
      </c>
      <c r="P42" s="8">
        <v>51.412323562955258</v>
      </c>
      <c r="Q42" s="8">
        <v>67.327487311261649</v>
      </c>
      <c r="R42" s="8">
        <v>57.23167161343423</v>
      </c>
      <c r="S42" s="8">
        <v>58.082984012117905</v>
      </c>
      <c r="T42" s="8">
        <v>58.279483952734083</v>
      </c>
      <c r="U42" s="8">
        <v>38.489520483017358</v>
      </c>
      <c r="V42" s="8">
        <v>39.180021253116841</v>
      </c>
      <c r="W42" s="8">
        <v>431.24977426366331</v>
      </c>
      <c r="X42" s="9">
        <v>313.20611216812364</v>
      </c>
      <c r="Y42">
        <v>236</v>
      </c>
      <c r="Z42">
        <v>236</v>
      </c>
      <c r="AA42">
        <v>236</v>
      </c>
      <c r="AB42">
        <v>236</v>
      </c>
      <c r="AC42">
        <v>236</v>
      </c>
      <c r="AD42">
        <v>236</v>
      </c>
      <c r="AE42">
        <v>236</v>
      </c>
      <c r="AF42">
        <v>236</v>
      </c>
      <c r="AG42">
        <v>236</v>
      </c>
      <c r="AH42">
        <v>236</v>
      </c>
      <c r="AI42">
        <v>236</v>
      </c>
      <c r="AJ42">
        <v>0</v>
      </c>
      <c r="AK42">
        <v>0</v>
      </c>
      <c r="AL42">
        <v>0</v>
      </c>
      <c r="AM42">
        <v>0</v>
      </c>
      <c r="AN42">
        <v>0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</row>
    <row r="43" spans="1:46" x14ac:dyDescent="0.35">
      <c r="A43">
        <v>34</v>
      </c>
      <c r="B43" s="10" t="s">
        <v>58</v>
      </c>
      <c r="C43" s="8">
        <v>54.000431283551613</v>
      </c>
      <c r="D43" s="8">
        <v>53.755652986264913</v>
      </c>
      <c r="E43" s="8">
        <v>54.716255525478729</v>
      </c>
      <c r="F43" s="8">
        <v>54.024215587090659</v>
      </c>
      <c r="G43" s="8">
        <v>54.30102926566957</v>
      </c>
      <c r="H43" s="8">
        <v>53.54513511789208</v>
      </c>
      <c r="I43" s="8">
        <v>44.893503039582939</v>
      </c>
      <c r="J43" s="8">
        <v>150.04814863423837</v>
      </c>
      <c r="K43" s="8">
        <v>38.584903981990358</v>
      </c>
      <c r="L43" s="8">
        <v>133.18069131144102</v>
      </c>
      <c r="M43" s="8">
        <v>47.123132968856808</v>
      </c>
      <c r="N43" s="8">
        <v>59.449874586735241</v>
      </c>
      <c r="O43" s="8">
        <v>52.999186466050418</v>
      </c>
      <c r="P43" s="8">
        <v>50.878520904379691</v>
      </c>
      <c r="Q43" s="8">
        <v>60.056860384906543</v>
      </c>
      <c r="R43" s="8">
        <v>57.753405129311524</v>
      </c>
      <c r="S43" s="8">
        <v>52.867544779072617</v>
      </c>
      <c r="T43" s="8">
        <v>46.344699293222305</v>
      </c>
      <c r="U43" s="8">
        <v>159.0578441719384</v>
      </c>
      <c r="V43" s="8">
        <v>40.646366472275879</v>
      </c>
      <c r="W43" s="8">
        <v>149.63600098427281</v>
      </c>
      <c r="X43" s="9">
        <v>47.072028230689419</v>
      </c>
      <c r="Y43">
        <v>218</v>
      </c>
      <c r="Z43">
        <v>218</v>
      </c>
      <c r="AA43">
        <v>218</v>
      </c>
      <c r="AB43">
        <v>218</v>
      </c>
      <c r="AC43">
        <v>218</v>
      </c>
      <c r="AD43">
        <v>218</v>
      </c>
      <c r="AE43">
        <v>218</v>
      </c>
      <c r="AF43">
        <v>218</v>
      </c>
      <c r="AG43">
        <v>218</v>
      </c>
      <c r="AH43">
        <v>218</v>
      </c>
      <c r="AI43">
        <v>218</v>
      </c>
      <c r="AJ43">
        <v>89</v>
      </c>
      <c r="AK43">
        <v>89</v>
      </c>
      <c r="AL43">
        <v>89</v>
      </c>
      <c r="AM43">
        <v>89</v>
      </c>
      <c r="AN43">
        <v>89</v>
      </c>
      <c r="AO43">
        <v>89</v>
      </c>
      <c r="AP43">
        <v>89</v>
      </c>
      <c r="AQ43">
        <v>89</v>
      </c>
      <c r="AR43">
        <v>89</v>
      </c>
      <c r="AS43">
        <v>89</v>
      </c>
      <c r="AT43">
        <v>89</v>
      </c>
    </row>
    <row r="44" spans="1:46" x14ac:dyDescent="0.35">
      <c r="A44">
        <v>35</v>
      </c>
      <c r="B44" s="10" t="s">
        <v>59</v>
      </c>
      <c r="C44" s="8">
        <v>244.1119548292067</v>
      </c>
      <c r="D44" s="8">
        <v>258.84907554183906</v>
      </c>
      <c r="E44" s="8">
        <v>285.23488251385282</v>
      </c>
      <c r="F44" s="8">
        <v>225.25893035000348</v>
      </c>
      <c r="G44" s="8">
        <v>264.58777442659749</v>
      </c>
      <c r="H44" s="8">
        <v>262.54379532861049</v>
      </c>
      <c r="I44" s="8">
        <v>57.585076804376797</v>
      </c>
      <c r="J44" s="8">
        <v>43.075701760538692</v>
      </c>
      <c r="K44" s="8">
        <v>40.165484323490205</v>
      </c>
      <c r="L44" s="8">
        <v>172.4416223609455</v>
      </c>
      <c r="M44" s="8">
        <v>189.68213179560919</v>
      </c>
      <c r="N44" s="8">
        <v>268.74646655163957</v>
      </c>
      <c r="O44" s="8">
        <v>255.20646962863574</v>
      </c>
      <c r="P44" s="8">
        <v>265.22883909483988</v>
      </c>
      <c r="Q44" s="8">
        <v>250.41259708204271</v>
      </c>
      <c r="R44" s="8">
        <v>281.40985788612102</v>
      </c>
      <c r="S44" s="8">
        <v>259.22141806987395</v>
      </c>
      <c r="T44" s="8">
        <v>59.446532072199517</v>
      </c>
      <c r="U44" s="8">
        <v>45.662197905061362</v>
      </c>
      <c r="V44" s="8">
        <v>42.311391939994145</v>
      </c>
      <c r="W44" s="8">
        <v>193.7478662953551</v>
      </c>
      <c r="X44" s="9">
        <v>189.47642272938788</v>
      </c>
      <c r="Y44">
        <v>186</v>
      </c>
      <c r="Z44">
        <v>186</v>
      </c>
      <c r="AA44">
        <v>186</v>
      </c>
      <c r="AB44">
        <v>186</v>
      </c>
      <c r="AC44">
        <v>186</v>
      </c>
      <c r="AD44">
        <v>186</v>
      </c>
      <c r="AE44">
        <v>186</v>
      </c>
      <c r="AF44">
        <v>186</v>
      </c>
      <c r="AG44">
        <v>186</v>
      </c>
      <c r="AH44">
        <v>186</v>
      </c>
      <c r="AI44">
        <v>186</v>
      </c>
      <c r="AJ44">
        <v>115</v>
      </c>
      <c r="AK44">
        <v>115</v>
      </c>
      <c r="AL44">
        <v>115</v>
      </c>
      <c r="AM44">
        <v>115</v>
      </c>
      <c r="AN44">
        <v>115</v>
      </c>
      <c r="AO44">
        <v>115</v>
      </c>
      <c r="AP44">
        <v>115</v>
      </c>
      <c r="AQ44">
        <v>115</v>
      </c>
      <c r="AR44">
        <v>115</v>
      </c>
      <c r="AS44">
        <v>115</v>
      </c>
      <c r="AT44">
        <v>115</v>
      </c>
    </row>
    <row r="45" spans="1:46" x14ac:dyDescent="0.35">
      <c r="A45">
        <v>36</v>
      </c>
      <c r="B45" s="10" t="s">
        <v>60</v>
      </c>
      <c r="C45" s="8">
        <v>286.33696925858953</v>
      </c>
      <c r="D45" s="8">
        <v>326.6454032549729</v>
      </c>
      <c r="E45" s="8">
        <v>351.55729113924048</v>
      </c>
      <c r="F45" s="8">
        <v>276.20935262206149</v>
      </c>
      <c r="G45" s="8">
        <v>263.63773236889693</v>
      </c>
      <c r="H45" s="8">
        <v>297.38007594936704</v>
      </c>
      <c r="I45" s="8">
        <v>59.731338155515374</v>
      </c>
      <c r="J45" s="8">
        <v>238.76600361663651</v>
      </c>
      <c r="K45" s="8">
        <v>206.59654972875228</v>
      </c>
      <c r="L45" s="8">
        <v>197.00942857142857</v>
      </c>
      <c r="M45" s="8">
        <v>211.39217860759496</v>
      </c>
      <c r="N45" s="8">
        <v>315.23261032091199</v>
      </c>
      <c r="O45" s="8">
        <v>322.04874601396625</v>
      </c>
      <c r="P45" s="8">
        <v>326.89947099881419</v>
      </c>
      <c r="Q45" s="8">
        <v>307.05242727101086</v>
      </c>
      <c r="R45" s="8">
        <v>280.39941361664285</v>
      </c>
      <c r="S45" s="8">
        <v>293.61686074826548</v>
      </c>
      <c r="T45" s="8">
        <v>61.662171979726459</v>
      </c>
      <c r="U45" s="8">
        <v>253.1027949527504</v>
      </c>
      <c r="V45" s="8">
        <v>217.63431304901391</v>
      </c>
      <c r="W45" s="8">
        <v>221.35117904357074</v>
      </c>
      <c r="X45" s="9">
        <v>211.1629251336056</v>
      </c>
      <c r="Y45">
        <v>243</v>
      </c>
      <c r="Z45">
        <v>243</v>
      </c>
      <c r="AA45">
        <v>243</v>
      </c>
      <c r="AB45">
        <v>243</v>
      </c>
      <c r="AC45">
        <v>243</v>
      </c>
      <c r="AD45">
        <v>243</v>
      </c>
      <c r="AE45">
        <v>243</v>
      </c>
      <c r="AF45">
        <v>243</v>
      </c>
      <c r="AG45">
        <v>243</v>
      </c>
      <c r="AH45">
        <v>243</v>
      </c>
      <c r="AI45">
        <v>243</v>
      </c>
      <c r="AJ45">
        <v>142</v>
      </c>
      <c r="AK45">
        <v>142</v>
      </c>
      <c r="AL45">
        <v>142</v>
      </c>
      <c r="AM45">
        <v>142</v>
      </c>
      <c r="AN45">
        <v>142</v>
      </c>
      <c r="AO45">
        <v>142</v>
      </c>
      <c r="AP45">
        <v>142</v>
      </c>
      <c r="AQ45">
        <v>142</v>
      </c>
      <c r="AR45">
        <v>142</v>
      </c>
      <c r="AS45">
        <v>142</v>
      </c>
      <c r="AT45">
        <v>142</v>
      </c>
    </row>
    <row r="46" spans="1:46" x14ac:dyDescent="0.35">
      <c r="A46">
        <v>37</v>
      </c>
      <c r="B46" s="10" t="s">
        <v>61</v>
      </c>
      <c r="C46" s="8">
        <v>51.95064638240126</v>
      </c>
      <c r="D46" s="8">
        <v>51.844868223698306</v>
      </c>
      <c r="E46" s="8">
        <v>52.780587100921366</v>
      </c>
      <c r="F46" s="8">
        <v>50.945861009927867</v>
      </c>
      <c r="G46" s="8">
        <v>50.743232626240982</v>
      </c>
      <c r="H46" s="8">
        <v>48.877437325905298</v>
      </c>
      <c r="I46" s="8">
        <v>44.293609027926578</v>
      </c>
      <c r="J46" s="8">
        <v>320.78883365473894</v>
      </c>
      <c r="K46" s="8">
        <v>314.07695950289263</v>
      </c>
      <c r="L46" s="8">
        <v>29.710977073066211</v>
      </c>
      <c r="M46" s="8">
        <v>28.441661654167561</v>
      </c>
      <c r="N46" s="8">
        <v>57.193236030215218</v>
      </c>
      <c r="O46" s="8">
        <v>51.115290869923427</v>
      </c>
      <c r="P46" s="8">
        <v>49.078618015247756</v>
      </c>
      <c r="Q46" s="8">
        <v>56.6347595909048</v>
      </c>
      <c r="R46" s="8">
        <v>53.96940925550718</v>
      </c>
      <c r="S46" s="8">
        <v>48.2589146674907</v>
      </c>
      <c r="T46" s="8">
        <v>45.725413523664386</v>
      </c>
      <c r="U46" s="8">
        <v>340.05071558684023</v>
      </c>
      <c r="V46" s="8">
        <v>330.85704197712511</v>
      </c>
      <c r="W46" s="8">
        <v>33.381954626985156</v>
      </c>
      <c r="X46" s="9">
        <v>28.410816852892527</v>
      </c>
      <c r="Y46">
        <v>209</v>
      </c>
      <c r="Z46">
        <v>209</v>
      </c>
      <c r="AA46">
        <v>209</v>
      </c>
      <c r="AB46">
        <v>209</v>
      </c>
      <c r="AC46">
        <v>209</v>
      </c>
      <c r="AD46">
        <v>209</v>
      </c>
      <c r="AE46">
        <v>209</v>
      </c>
      <c r="AF46">
        <v>209</v>
      </c>
      <c r="AG46">
        <v>209</v>
      </c>
      <c r="AH46">
        <v>209</v>
      </c>
      <c r="AI46">
        <v>209</v>
      </c>
      <c r="AJ46">
        <v>93</v>
      </c>
      <c r="AK46">
        <v>93</v>
      </c>
      <c r="AL46">
        <v>93</v>
      </c>
      <c r="AM46">
        <v>93</v>
      </c>
      <c r="AN46">
        <v>93</v>
      </c>
      <c r="AO46">
        <v>93</v>
      </c>
      <c r="AP46">
        <v>93</v>
      </c>
      <c r="AQ46">
        <v>93</v>
      </c>
      <c r="AR46">
        <v>93</v>
      </c>
      <c r="AS46">
        <v>93</v>
      </c>
      <c r="AT46">
        <v>93</v>
      </c>
    </row>
    <row r="47" spans="1:46" x14ac:dyDescent="0.35">
      <c r="A47">
        <v>38</v>
      </c>
      <c r="B47" s="12" t="s">
        <v>62</v>
      </c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9"/>
      <c r="Y47">
        <v>405</v>
      </c>
      <c r="Z47">
        <v>405</v>
      </c>
      <c r="AA47">
        <v>405</v>
      </c>
      <c r="AB47">
        <v>405</v>
      </c>
      <c r="AC47">
        <v>405</v>
      </c>
      <c r="AD47">
        <v>405</v>
      </c>
      <c r="AE47">
        <v>405</v>
      </c>
      <c r="AF47">
        <v>405</v>
      </c>
      <c r="AG47">
        <v>405</v>
      </c>
      <c r="AH47">
        <v>405</v>
      </c>
      <c r="AI47">
        <v>405</v>
      </c>
      <c r="AJ47">
        <v>276</v>
      </c>
      <c r="AK47">
        <v>276</v>
      </c>
      <c r="AL47">
        <v>276</v>
      </c>
      <c r="AM47">
        <v>276</v>
      </c>
      <c r="AN47">
        <v>276</v>
      </c>
      <c r="AO47">
        <v>276</v>
      </c>
      <c r="AP47">
        <v>276</v>
      </c>
      <c r="AQ47">
        <v>276</v>
      </c>
      <c r="AR47">
        <v>276</v>
      </c>
      <c r="AS47">
        <v>276</v>
      </c>
      <c r="AT47">
        <v>276</v>
      </c>
    </row>
    <row r="48" spans="1:46" x14ac:dyDescent="0.35">
      <c r="A48">
        <v>39</v>
      </c>
      <c r="B48" s="10" t="s">
        <v>63</v>
      </c>
      <c r="C48" s="8">
        <v>217.98552135618903</v>
      </c>
      <c r="D48" s="8">
        <v>229.37294440761437</v>
      </c>
      <c r="E48" s="8">
        <v>244.11433090254758</v>
      </c>
      <c r="F48" s="8">
        <v>194.06574865044036</v>
      </c>
      <c r="G48" s="8">
        <v>205.7132256842504</v>
      </c>
      <c r="H48" s="8">
        <v>250.3266909745241</v>
      </c>
      <c r="I48" s="8">
        <v>48.665484420873184</v>
      </c>
      <c r="J48" s="8">
        <v>209.3616336774316</v>
      </c>
      <c r="K48" s="8">
        <v>202.43499384411402</v>
      </c>
      <c r="L48" s="8">
        <v>221.03083625343308</v>
      </c>
      <c r="M48" s="8">
        <v>209.09331833696373</v>
      </c>
      <c r="N48" s="8">
        <v>239.98348898922359</v>
      </c>
      <c r="O48" s="8">
        <v>226.14513591774792</v>
      </c>
      <c r="P48" s="8">
        <v>226.99243522065302</v>
      </c>
      <c r="Q48" s="8">
        <v>215.73621098492865</v>
      </c>
      <c r="R48" s="8">
        <v>218.79215595110711</v>
      </c>
      <c r="S48" s="8">
        <v>247.15891584463552</v>
      </c>
      <c r="T48" s="8">
        <v>50.23861112944941</v>
      </c>
      <c r="U48" s="8">
        <v>221.93282894960521</v>
      </c>
      <c r="V48" s="8">
        <v>213.25041913908439</v>
      </c>
      <c r="W48" s="8">
        <v>248.34058229829952</v>
      </c>
      <c r="X48" s="9">
        <v>208.8665579623252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  <c r="AK48">
        <v>0</v>
      </c>
      <c r="AL48">
        <v>0</v>
      </c>
      <c r="AM48">
        <v>0</v>
      </c>
      <c r="AN48">
        <v>0</v>
      </c>
      <c r="AO48">
        <v>0</v>
      </c>
      <c r="AP48">
        <v>0</v>
      </c>
      <c r="AQ48">
        <v>0</v>
      </c>
      <c r="AR48">
        <v>0</v>
      </c>
      <c r="AS48">
        <v>0</v>
      </c>
      <c r="AT48">
        <v>0</v>
      </c>
    </row>
    <row r="49" spans="1:46" x14ac:dyDescent="0.35">
      <c r="A49">
        <v>40</v>
      </c>
      <c r="B49" s="10" t="s">
        <v>64</v>
      </c>
      <c r="C49" s="8">
        <v>34.724244293645896</v>
      </c>
      <c r="D49" s="8">
        <v>35.505860579888953</v>
      </c>
      <c r="E49" s="8">
        <v>34.773596545342379</v>
      </c>
      <c r="F49" s="8">
        <v>32.145897594077731</v>
      </c>
      <c r="G49" s="8">
        <v>32.367057371992594</v>
      </c>
      <c r="H49" s="8">
        <v>31.823565700185068</v>
      </c>
      <c r="I49" s="8">
        <v>34.867412091301667</v>
      </c>
      <c r="J49" s="8">
        <v>26.086227637260951</v>
      </c>
      <c r="K49" s="8">
        <v>24.802640345465765</v>
      </c>
      <c r="L49" s="8">
        <v>213.29772054287477</v>
      </c>
      <c r="M49" s="8">
        <v>187.70057582048119</v>
      </c>
      <c r="N49" s="8">
        <v>38.22843483483809</v>
      </c>
      <c r="O49" s="8">
        <v>35.006210900124998</v>
      </c>
      <c r="P49" s="8">
        <v>32.334616865893217</v>
      </c>
      <c r="Q49" s="8">
        <v>35.735487554517142</v>
      </c>
      <c r="R49" s="8">
        <v>34.42490506216204</v>
      </c>
      <c r="S49" s="8">
        <v>31.420852351572631</v>
      </c>
      <c r="T49" s="8">
        <v>35.994511880248481</v>
      </c>
      <c r="U49" s="8">
        <v>27.652584642516445</v>
      </c>
      <c r="V49" s="8">
        <v>26.127762542376892</v>
      </c>
      <c r="W49" s="8">
        <v>239.65199164238672</v>
      </c>
      <c r="X49" s="9">
        <v>187.49701573911921</v>
      </c>
      <c r="Y49">
        <v>281</v>
      </c>
      <c r="Z49">
        <v>281</v>
      </c>
      <c r="AA49">
        <v>281</v>
      </c>
      <c r="AB49">
        <v>281</v>
      </c>
      <c r="AC49">
        <v>281</v>
      </c>
      <c r="AD49">
        <v>281</v>
      </c>
      <c r="AE49">
        <v>281</v>
      </c>
      <c r="AF49">
        <v>281</v>
      </c>
      <c r="AG49">
        <v>281</v>
      </c>
      <c r="AH49">
        <v>281</v>
      </c>
      <c r="AI49">
        <v>281</v>
      </c>
      <c r="AJ49">
        <v>141</v>
      </c>
      <c r="AK49">
        <v>141</v>
      </c>
      <c r="AL49">
        <v>141</v>
      </c>
      <c r="AM49">
        <v>141</v>
      </c>
      <c r="AN49">
        <v>141</v>
      </c>
      <c r="AO49">
        <v>141</v>
      </c>
      <c r="AP49">
        <v>141</v>
      </c>
      <c r="AQ49">
        <v>141</v>
      </c>
      <c r="AR49">
        <v>141</v>
      </c>
      <c r="AS49">
        <v>141</v>
      </c>
      <c r="AT49">
        <v>141</v>
      </c>
    </row>
    <row r="50" spans="1:46" x14ac:dyDescent="0.35">
      <c r="A50">
        <v>41</v>
      </c>
      <c r="B50" s="5" t="s">
        <v>65</v>
      </c>
      <c r="C50" s="8">
        <v>0</v>
      </c>
      <c r="D50" s="8">
        <v>0</v>
      </c>
      <c r="E50" s="8">
        <v>0</v>
      </c>
      <c r="F50" s="8">
        <v>0</v>
      </c>
      <c r="G50" s="8">
        <v>0</v>
      </c>
      <c r="H50" s="8">
        <v>0</v>
      </c>
      <c r="I50" s="8">
        <v>0</v>
      </c>
      <c r="J50" s="8">
        <v>0</v>
      </c>
      <c r="K50" s="8">
        <v>0</v>
      </c>
      <c r="L50" s="8">
        <v>0</v>
      </c>
      <c r="M50" s="8">
        <v>0</v>
      </c>
      <c r="N50" s="8">
        <v>255.82691026987396</v>
      </c>
      <c r="O50" s="8">
        <v>257.26347501245408</v>
      </c>
      <c r="P50" s="8">
        <v>256.20062242361195</v>
      </c>
      <c r="Q50" s="8">
        <v>257.87546302283903</v>
      </c>
      <c r="R50" s="8">
        <v>243.26772502172525</v>
      </c>
      <c r="S50" s="8">
        <v>267.8260073636078</v>
      </c>
      <c r="T50" s="8">
        <v>78.44383524148428</v>
      </c>
      <c r="U50" s="8">
        <v>267.08376423179647</v>
      </c>
      <c r="V50" s="8">
        <v>255.94051854210048</v>
      </c>
      <c r="W50" s="8">
        <v>257.91955112979201</v>
      </c>
      <c r="X50" s="9">
        <v>233.09777599402304</v>
      </c>
      <c r="Y50">
        <v>239</v>
      </c>
      <c r="Z50">
        <v>239</v>
      </c>
      <c r="AA50">
        <v>239</v>
      </c>
      <c r="AB50">
        <v>239</v>
      </c>
      <c r="AC50">
        <v>239</v>
      </c>
      <c r="AD50">
        <v>239</v>
      </c>
      <c r="AE50">
        <v>239</v>
      </c>
      <c r="AF50">
        <v>239</v>
      </c>
      <c r="AG50">
        <v>239</v>
      </c>
      <c r="AH50">
        <v>239</v>
      </c>
      <c r="AI50">
        <v>239</v>
      </c>
      <c r="AJ50">
        <v>156</v>
      </c>
      <c r="AK50">
        <v>156</v>
      </c>
      <c r="AL50">
        <v>156</v>
      </c>
      <c r="AM50">
        <v>156</v>
      </c>
      <c r="AN50">
        <v>156</v>
      </c>
      <c r="AO50">
        <v>156</v>
      </c>
      <c r="AP50">
        <v>156</v>
      </c>
      <c r="AQ50">
        <v>156</v>
      </c>
      <c r="AR50">
        <v>156</v>
      </c>
      <c r="AS50">
        <v>156</v>
      </c>
      <c r="AT50">
        <v>156</v>
      </c>
    </row>
    <row r="51" spans="1:46" x14ac:dyDescent="0.35">
      <c r="A51">
        <v>42</v>
      </c>
      <c r="B51" s="5" t="s">
        <v>66</v>
      </c>
      <c r="C51" s="8">
        <v>179.533961886713</v>
      </c>
      <c r="D51" s="8">
        <v>194.71457359444094</v>
      </c>
      <c r="E51" s="8">
        <v>208.1704200884397</v>
      </c>
      <c r="F51" s="8">
        <v>171.42371551905663</v>
      </c>
      <c r="G51" s="8">
        <v>176.63508212255212</v>
      </c>
      <c r="H51" s="8">
        <v>188.06819962097285</v>
      </c>
      <c r="I51" s="8">
        <v>43.835277953253318</v>
      </c>
      <c r="J51" s="8">
        <v>153.42011476100231</v>
      </c>
      <c r="K51" s="8">
        <v>127.34328279637819</v>
      </c>
      <c r="L51" s="8">
        <v>114.57516845651716</v>
      </c>
      <c r="M51" s="8">
        <v>51.953142708991358</v>
      </c>
      <c r="N51" s="8">
        <v>197.65159767299568</v>
      </c>
      <c r="O51" s="8">
        <v>191.97448864077714</v>
      </c>
      <c r="P51" s="8">
        <v>193.56958856973083</v>
      </c>
      <c r="Q51" s="8">
        <v>190.56584233034195</v>
      </c>
      <c r="R51" s="8">
        <v>187.86526877718796</v>
      </c>
      <c r="S51" s="8">
        <v>185.68827855397458</v>
      </c>
      <c r="T51" s="8">
        <v>45.252266756441898</v>
      </c>
      <c r="U51" s="8">
        <v>162.63228122848125</v>
      </c>
      <c r="V51" s="8">
        <v>134.14680888515852</v>
      </c>
      <c r="W51" s="8">
        <v>128.73164909348836</v>
      </c>
      <c r="X51" s="9">
        <v>51.896799855962676</v>
      </c>
      <c r="Y51">
        <v>236</v>
      </c>
      <c r="Z51">
        <v>236</v>
      </c>
      <c r="AA51">
        <v>236</v>
      </c>
      <c r="AB51">
        <v>236</v>
      </c>
      <c r="AC51">
        <v>236</v>
      </c>
      <c r="AD51">
        <v>236</v>
      </c>
      <c r="AE51">
        <v>236</v>
      </c>
      <c r="AF51">
        <v>236</v>
      </c>
      <c r="AG51">
        <v>236</v>
      </c>
      <c r="AH51">
        <v>236</v>
      </c>
      <c r="AI51">
        <v>236</v>
      </c>
      <c r="AJ51">
        <v>125</v>
      </c>
      <c r="AK51">
        <v>125</v>
      </c>
      <c r="AL51">
        <v>125</v>
      </c>
      <c r="AM51">
        <v>125</v>
      </c>
      <c r="AN51">
        <v>125</v>
      </c>
      <c r="AO51">
        <v>125</v>
      </c>
      <c r="AP51">
        <v>125</v>
      </c>
      <c r="AQ51">
        <v>125</v>
      </c>
      <c r="AR51">
        <v>125</v>
      </c>
      <c r="AS51">
        <v>125</v>
      </c>
      <c r="AT51">
        <v>125</v>
      </c>
    </row>
    <row r="52" spans="1:46" ht="23.5" customHeight="1" x14ac:dyDescent="0.35">
      <c r="A52">
        <v>43</v>
      </c>
      <c r="B52" s="10" t="s">
        <v>67</v>
      </c>
      <c r="C52" s="8">
        <v>1013.8025904693657</v>
      </c>
      <c r="D52" s="8">
        <v>640.67536653529203</v>
      </c>
      <c r="E52" s="8">
        <v>166.05675671802223</v>
      </c>
      <c r="F52" s="8">
        <v>160.91421354353278</v>
      </c>
      <c r="G52" s="8">
        <v>160.62494303117163</v>
      </c>
      <c r="H52" s="8">
        <v>162.91842493729845</v>
      </c>
      <c r="I52" s="8">
        <v>145.14686850591184</v>
      </c>
      <c r="J52" s="8">
        <v>575.91879326406308</v>
      </c>
      <c r="K52" s="8">
        <v>121.61322608384094</v>
      </c>
      <c r="L52" s="8">
        <v>121.90164313865998</v>
      </c>
      <c r="M52" s="8">
        <v>0</v>
      </c>
      <c r="N52" s="8">
        <v>1116.1102870204172</v>
      </c>
      <c r="O52" s="8">
        <v>631.65958050746838</v>
      </c>
      <c r="P52" s="8">
        <v>154.40972864192472</v>
      </c>
      <c r="Q52" s="8">
        <v>178.88279083204762</v>
      </c>
      <c r="R52" s="8">
        <v>170.83722968427696</v>
      </c>
      <c r="S52" s="8">
        <v>160.85676330342372</v>
      </c>
      <c r="T52" s="8">
        <v>149.83878554383034</v>
      </c>
      <c r="U52" s="8">
        <v>610.50004620839161</v>
      </c>
      <c r="V52" s="8">
        <v>128.11061438916019</v>
      </c>
      <c r="W52" s="8">
        <v>136.96335567161898</v>
      </c>
      <c r="X52" s="9">
        <v>0</v>
      </c>
      <c r="Y52">
        <v>213</v>
      </c>
      <c r="Z52">
        <v>213</v>
      </c>
      <c r="AA52">
        <v>213</v>
      </c>
      <c r="AB52">
        <v>213</v>
      </c>
      <c r="AC52">
        <v>213</v>
      </c>
      <c r="AD52">
        <v>213</v>
      </c>
      <c r="AE52">
        <v>213</v>
      </c>
      <c r="AF52">
        <v>213</v>
      </c>
      <c r="AG52">
        <v>213</v>
      </c>
      <c r="AH52">
        <v>213</v>
      </c>
      <c r="AI52">
        <v>213</v>
      </c>
      <c r="AJ52">
        <v>92</v>
      </c>
      <c r="AK52">
        <v>92</v>
      </c>
      <c r="AL52">
        <v>92</v>
      </c>
      <c r="AM52">
        <v>92</v>
      </c>
      <c r="AN52">
        <v>92</v>
      </c>
      <c r="AO52">
        <v>92</v>
      </c>
      <c r="AP52">
        <v>92</v>
      </c>
      <c r="AQ52">
        <v>92</v>
      </c>
      <c r="AR52">
        <v>92</v>
      </c>
      <c r="AS52">
        <v>92</v>
      </c>
      <c r="AT52">
        <v>92</v>
      </c>
    </row>
    <row r="53" spans="1:46" x14ac:dyDescent="0.35">
      <c r="A53">
        <v>44</v>
      </c>
      <c r="B53" s="12" t="s">
        <v>68</v>
      </c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9"/>
      <c r="Y53">
        <v>583</v>
      </c>
      <c r="Z53">
        <v>583</v>
      </c>
      <c r="AA53">
        <v>583</v>
      </c>
      <c r="AB53">
        <v>583</v>
      </c>
      <c r="AC53">
        <v>583</v>
      </c>
      <c r="AD53">
        <v>583</v>
      </c>
      <c r="AE53">
        <v>583</v>
      </c>
      <c r="AF53">
        <v>583</v>
      </c>
      <c r="AG53">
        <v>583</v>
      </c>
      <c r="AH53">
        <v>583</v>
      </c>
      <c r="AI53">
        <v>583</v>
      </c>
      <c r="AJ53">
        <v>362</v>
      </c>
      <c r="AK53">
        <v>362</v>
      </c>
      <c r="AL53">
        <v>362</v>
      </c>
      <c r="AM53">
        <v>362</v>
      </c>
      <c r="AN53">
        <v>362</v>
      </c>
      <c r="AO53">
        <v>362</v>
      </c>
      <c r="AP53">
        <v>362</v>
      </c>
      <c r="AQ53">
        <v>362</v>
      </c>
      <c r="AR53">
        <v>362</v>
      </c>
      <c r="AS53">
        <v>362</v>
      </c>
      <c r="AT53">
        <v>362</v>
      </c>
    </row>
    <row r="54" spans="1:46" x14ac:dyDescent="0.35">
      <c r="A54">
        <v>45</v>
      </c>
      <c r="B54" s="13" t="s">
        <v>69</v>
      </c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9"/>
      <c r="Y54">
        <v>252</v>
      </c>
      <c r="Z54">
        <v>252</v>
      </c>
      <c r="AA54">
        <v>252</v>
      </c>
      <c r="AB54">
        <v>252</v>
      </c>
      <c r="AC54">
        <v>252</v>
      </c>
      <c r="AD54">
        <v>252</v>
      </c>
      <c r="AE54">
        <v>252</v>
      </c>
      <c r="AF54">
        <v>252</v>
      </c>
      <c r="AG54">
        <v>252</v>
      </c>
      <c r="AH54">
        <v>252</v>
      </c>
      <c r="AI54">
        <v>252</v>
      </c>
      <c r="AJ54">
        <v>231</v>
      </c>
      <c r="AK54">
        <v>231</v>
      </c>
      <c r="AL54">
        <v>231</v>
      </c>
      <c r="AM54">
        <v>231</v>
      </c>
      <c r="AN54">
        <v>231</v>
      </c>
      <c r="AO54">
        <v>231</v>
      </c>
      <c r="AP54">
        <v>231</v>
      </c>
      <c r="AQ54">
        <v>231</v>
      </c>
      <c r="AR54">
        <v>231</v>
      </c>
      <c r="AS54">
        <v>231</v>
      </c>
      <c r="AT54">
        <v>231</v>
      </c>
    </row>
    <row r="57" spans="1:46" x14ac:dyDescent="0.35">
      <c r="B57">
        <f>SUBTOTAL(5,Tableau5[ID])</f>
        <v>1</v>
      </c>
    </row>
    <row r="58" spans="1:46" x14ac:dyDescent="0.35">
      <c r="B58" t="str">
        <f>VLOOKUP(B57,Tableau5[[ID]:[ADRESSE]],2,0)</f>
        <v>63 QUAI DE LA SEINE 75019 PARIS</v>
      </c>
    </row>
  </sheetData>
  <mergeCells count="5">
    <mergeCell ref="C8:M8"/>
    <mergeCell ref="N8:X8"/>
    <mergeCell ref="Y8:AI8"/>
    <mergeCell ref="AJ8:AT8"/>
    <mergeCell ref="AU8:BE8"/>
  </mergeCells>
  <pageMargins left="0.7" right="0.7" top="0.75" bottom="0.75" header="0.3" footer="0.3"/>
  <drawing r:id="rId1"/>
  <tableParts count="4">
    <tablePart r:id="rId2"/>
    <tablePart r:id="rId3"/>
    <tablePart r:id="rId4"/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900F3-FA08-4A27-92A6-7BD2DEBA0E94}">
  <dimension ref="A1:BE50"/>
  <sheetViews>
    <sheetView tabSelected="1" topLeftCell="A37" workbookViewId="0">
      <selection activeCell="B50" sqref="B50"/>
    </sheetView>
  </sheetViews>
  <sheetFormatPr baseColWidth="10" defaultRowHeight="14.5" x14ac:dyDescent="0.35"/>
  <sheetData>
    <row r="1" spans="1:57" x14ac:dyDescent="0.35">
      <c r="A1" t="s">
        <v>0</v>
      </c>
      <c r="B1" s="1" t="s">
        <v>1</v>
      </c>
      <c r="C1" s="15" t="s">
        <v>70</v>
      </c>
      <c r="D1" s="15"/>
      <c r="E1" s="15"/>
      <c r="F1" s="15"/>
      <c r="G1" s="15"/>
      <c r="H1" s="15"/>
      <c r="I1" s="15"/>
      <c r="J1" s="15"/>
      <c r="K1" s="15"/>
      <c r="L1" s="15"/>
      <c r="M1" s="16"/>
      <c r="N1" s="17" t="s">
        <v>2</v>
      </c>
      <c r="O1" s="17"/>
      <c r="P1" s="17"/>
      <c r="Q1" s="17"/>
      <c r="R1" s="17"/>
      <c r="S1" s="17"/>
      <c r="T1" s="17"/>
      <c r="U1" s="17"/>
      <c r="V1" s="17"/>
      <c r="W1" s="17"/>
      <c r="X1" s="17"/>
      <c r="Y1" s="28" t="s">
        <v>106</v>
      </c>
      <c r="Z1" s="29"/>
      <c r="AA1" s="29"/>
      <c r="AB1" s="29"/>
      <c r="AC1" s="29"/>
      <c r="AD1" s="29"/>
      <c r="AE1" s="29"/>
      <c r="AF1" s="29"/>
      <c r="AG1" s="29"/>
      <c r="AH1" s="29"/>
      <c r="AI1" s="30"/>
      <c r="AJ1" s="28" t="s">
        <v>77</v>
      </c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 t="s">
        <v>109</v>
      </c>
      <c r="AV1" s="29"/>
      <c r="AW1" s="29"/>
      <c r="AX1" s="29"/>
      <c r="AY1" s="29"/>
      <c r="AZ1" s="29"/>
      <c r="BA1" s="29"/>
      <c r="BB1" s="29"/>
      <c r="BC1" s="29"/>
      <c r="BD1" s="29"/>
      <c r="BE1" s="29"/>
    </row>
    <row r="2" spans="1:57" x14ac:dyDescent="0.35">
      <c r="A2" t="s">
        <v>0</v>
      </c>
      <c r="B2" s="1" t="s">
        <v>1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2" t="s">
        <v>9</v>
      </c>
      <c r="J2" s="2" t="s">
        <v>10</v>
      </c>
      <c r="K2" s="2" t="s">
        <v>11</v>
      </c>
      <c r="L2" s="2" t="s">
        <v>12</v>
      </c>
      <c r="M2" s="2" t="s">
        <v>13</v>
      </c>
      <c r="N2" s="3" t="s">
        <v>14</v>
      </c>
      <c r="O2" s="3" t="s">
        <v>15</v>
      </c>
      <c r="P2" s="3" t="s">
        <v>16</v>
      </c>
      <c r="Q2" s="3" t="s">
        <v>17</v>
      </c>
      <c r="R2" s="3" t="s">
        <v>18</v>
      </c>
      <c r="S2" s="3" t="s">
        <v>19</v>
      </c>
      <c r="T2" s="3" t="s">
        <v>20</v>
      </c>
      <c r="U2" s="3" t="s">
        <v>21</v>
      </c>
      <c r="V2" s="3" t="s">
        <v>22</v>
      </c>
      <c r="W2" s="3" t="s">
        <v>23</v>
      </c>
      <c r="X2" s="4" t="s">
        <v>24</v>
      </c>
      <c r="Y2" s="26" t="s">
        <v>82</v>
      </c>
      <c r="Z2" s="26" t="s">
        <v>91</v>
      </c>
      <c r="AA2" s="26" t="s">
        <v>92</v>
      </c>
      <c r="AB2" s="26" t="s">
        <v>93</v>
      </c>
      <c r="AC2" s="26" t="s">
        <v>94</v>
      </c>
      <c r="AD2" s="26" t="s">
        <v>95</v>
      </c>
      <c r="AE2" s="26" t="s">
        <v>96</v>
      </c>
      <c r="AF2" s="26" t="s">
        <v>97</v>
      </c>
      <c r="AG2" s="26" t="s">
        <v>98</v>
      </c>
      <c r="AH2" s="26" t="s">
        <v>81</v>
      </c>
      <c r="AI2" s="27" t="s">
        <v>80</v>
      </c>
      <c r="AJ2" s="27" t="s">
        <v>79</v>
      </c>
      <c r="AK2" s="27" t="s">
        <v>90</v>
      </c>
      <c r="AL2" s="27" t="s">
        <v>99</v>
      </c>
      <c r="AM2" s="27" t="s">
        <v>100</v>
      </c>
      <c r="AN2" s="27" t="s">
        <v>101</v>
      </c>
      <c r="AO2" s="27" t="s">
        <v>102</v>
      </c>
      <c r="AP2" s="27" t="s">
        <v>108</v>
      </c>
      <c r="AQ2" s="27" t="s">
        <v>107</v>
      </c>
      <c r="AR2" s="27" t="s">
        <v>103</v>
      </c>
      <c r="AS2" s="27" t="s">
        <v>104</v>
      </c>
      <c r="AT2" s="27" t="s">
        <v>105</v>
      </c>
      <c r="AU2" s="27" t="s">
        <v>83</v>
      </c>
      <c r="AV2" s="27" t="s">
        <v>84</v>
      </c>
      <c r="AW2" s="27" t="s">
        <v>85</v>
      </c>
      <c r="AX2" s="27" t="s">
        <v>86</v>
      </c>
      <c r="AY2" s="27" t="s">
        <v>87</v>
      </c>
      <c r="AZ2" s="27" t="s">
        <v>88</v>
      </c>
      <c r="BA2" s="27" t="s">
        <v>89</v>
      </c>
      <c r="BB2" s="27" t="s">
        <v>110</v>
      </c>
      <c r="BC2" s="27" t="s">
        <v>111</v>
      </c>
      <c r="BD2" s="27" t="s">
        <v>112</v>
      </c>
      <c r="BE2" s="27" t="s">
        <v>113</v>
      </c>
    </row>
    <row r="3" spans="1:57" x14ac:dyDescent="0.35">
      <c r="A3">
        <v>1</v>
      </c>
      <c r="B3" s="5" t="s">
        <v>25</v>
      </c>
      <c r="C3" s="6">
        <v>231.56314311594204</v>
      </c>
      <c r="D3" s="6">
        <v>252.33298913043478</v>
      </c>
      <c r="E3" s="6">
        <v>294.64266304347825</v>
      </c>
      <c r="F3" s="6">
        <v>249.13586050724641</v>
      </c>
      <c r="G3" s="6">
        <v>254.37303442028986</v>
      </c>
      <c r="H3" s="6">
        <v>292.61069746376813</v>
      </c>
      <c r="I3" s="6">
        <v>124.63499094202899</v>
      </c>
      <c r="J3" s="6">
        <v>303.14660326086954</v>
      </c>
      <c r="K3" s="6">
        <v>319.30360507246377</v>
      </c>
      <c r="L3" s="6">
        <v>255.69921195652174</v>
      </c>
      <c r="M3" s="6">
        <v>105.10963518115943</v>
      </c>
      <c r="N3" s="6">
        <v>254.93129387924324</v>
      </c>
      <c r="O3" s="6">
        <v>248.78207964242995</v>
      </c>
      <c r="P3" s="6">
        <v>273.97676882328193</v>
      </c>
      <c r="Q3" s="6">
        <v>276.95575824209766</v>
      </c>
      <c r="R3" s="6">
        <v>270.54568043216176</v>
      </c>
      <c r="S3" s="6">
        <v>288.90783666791549</v>
      </c>
      <c r="T3" s="6">
        <v>128.66385524713735</v>
      </c>
      <c r="U3" s="6">
        <v>321.34915106654876</v>
      </c>
      <c r="V3" s="6">
        <v>336.36292975491102</v>
      </c>
      <c r="W3" s="6">
        <v>287.29245324706415</v>
      </c>
      <c r="X3" s="7">
        <v>104.99564444993295</v>
      </c>
      <c r="Y3">
        <v>261</v>
      </c>
      <c r="Z3">
        <v>261</v>
      </c>
      <c r="AA3">
        <v>261</v>
      </c>
      <c r="AB3">
        <v>261</v>
      </c>
      <c r="AC3">
        <v>261</v>
      </c>
      <c r="AD3">
        <v>261</v>
      </c>
      <c r="AE3">
        <v>261</v>
      </c>
      <c r="AF3">
        <v>261</v>
      </c>
      <c r="AG3">
        <v>261</v>
      </c>
      <c r="AH3">
        <v>261</v>
      </c>
      <c r="AI3">
        <v>261</v>
      </c>
      <c r="AJ3">
        <v>98</v>
      </c>
      <c r="AK3">
        <v>98</v>
      </c>
      <c r="AL3">
        <v>98</v>
      </c>
      <c r="AM3">
        <v>98</v>
      </c>
      <c r="AN3">
        <v>98</v>
      </c>
      <c r="AO3">
        <v>98</v>
      </c>
      <c r="AP3">
        <v>98</v>
      </c>
      <c r="AQ3">
        <v>98</v>
      </c>
      <c r="AR3">
        <v>98</v>
      </c>
      <c r="AS3">
        <v>98</v>
      </c>
      <c r="AT3">
        <v>98</v>
      </c>
      <c r="AU3">
        <v>1938</v>
      </c>
      <c r="AV3">
        <v>2283</v>
      </c>
      <c r="AW3">
        <v>2500</v>
      </c>
      <c r="AX3">
        <v>1911</v>
      </c>
      <c r="AY3">
        <v>2038</v>
      </c>
      <c r="AZ3">
        <v>2278</v>
      </c>
      <c r="BA3">
        <v>2130</v>
      </c>
      <c r="BB3">
        <v>2048</v>
      </c>
      <c r="BC3">
        <v>2067</v>
      </c>
      <c r="BD3">
        <v>1882</v>
      </c>
      <c r="BE3">
        <v>2238</v>
      </c>
    </row>
    <row r="4" spans="1:57" x14ac:dyDescent="0.35">
      <c r="A4">
        <v>2</v>
      </c>
      <c r="B4" s="5" t="s">
        <v>26</v>
      </c>
      <c r="C4" s="8">
        <v>68.5</v>
      </c>
      <c r="D4" s="8">
        <v>70.854676258992811</v>
      </c>
      <c r="E4" s="8">
        <v>70.690647482014384</v>
      </c>
      <c r="F4" s="8">
        <v>65.648920863309357</v>
      </c>
      <c r="G4" s="8">
        <v>54.629496402877699</v>
      </c>
      <c r="H4" s="8">
        <v>51.491366906474816</v>
      </c>
      <c r="I4" s="8">
        <v>53.699079136690642</v>
      </c>
      <c r="J4" s="8">
        <v>56.758381294964032</v>
      </c>
      <c r="K4" s="8">
        <v>60.246115107913667</v>
      </c>
      <c r="L4" s="8">
        <v>60.595100719424465</v>
      </c>
      <c r="M4" s="8">
        <v>64.431788273381287</v>
      </c>
      <c r="N4" s="8">
        <v>75.412664536103065</v>
      </c>
      <c r="O4" s="8">
        <v>69.857586884889955</v>
      </c>
      <c r="P4" s="8">
        <v>65.732487559990716</v>
      </c>
      <c r="Q4" s="8">
        <v>72.979644995524325</v>
      </c>
      <c r="R4" s="8">
        <v>58.10275570154532</v>
      </c>
      <c r="S4" s="8">
        <v>50.839766108911846</v>
      </c>
      <c r="T4" s="8">
        <v>55.434918338152379</v>
      </c>
      <c r="U4" s="8">
        <v>60.166458897619805</v>
      </c>
      <c r="V4" s="8">
        <v>63.464863728834338</v>
      </c>
      <c r="W4" s="8">
        <v>68.082005443945164</v>
      </c>
      <c r="X4" s="9">
        <v>64.361912408558325</v>
      </c>
      <c r="Y4">
        <v>393</v>
      </c>
      <c r="Z4">
        <v>393</v>
      </c>
      <c r="AA4">
        <v>393</v>
      </c>
      <c r="AB4">
        <v>393</v>
      </c>
      <c r="AC4">
        <v>393</v>
      </c>
      <c r="AD4">
        <v>393</v>
      </c>
      <c r="AE4">
        <v>393</v>
      </c>
      <c r="AF4">
        <v>393</v>
      </c>
      <c r="AG4">
        <v>393</v>
      </c>
      <c r="AH4">
        <v>393</v>
      </c>
      <c r="AI4">
        <v>393</v>
      </c>
      <c r="AJ4">
        <v>376</v>
      </c>
      <c r="AK4">
        <v>376</v>
      </c>
      <c r="AL4">
        <v>376</v>
      </c>
      <c r="AM4">
        <v>376</v>
      </c>
      <c r="AN4">
        <v>376</v>
      </c>
      <c r="AO4">
        <v>376</v>
      </c>
      <c r="AP4">
        <v>376</v>
      </c>
      <c r="AQ4">
        <v>376</v>
      </c>
      <c r="AR4">
        <v>376</v>
      </c>
      <c r="AS4">
        <v>376</v>
      </c>
      <c r="AT4">
        <v>376</v>
      </c>
      <c r="AU4" s="31"/>
      <c r="AV4" s="31"/>
      <c r="AW4" s="31"/>
      <c r="AX4" s="31"/>
      <c r="AY4" s="31"/>
      <c r="AZ4" s="31"/>
      <c r="BA4" s="31"/>
      <c r="BB4" s="31"/>
      <c r="BC4" s="31"/>
      <c r="BD4" s="31"/>
      <c r="BE4" s="31"/>
    </row>
    <row r="5" spans="1:57" x14ac:dyDescent="0.35">
      <c r="A5">
        <v>3</v>
      </c>
      <c r="B5" s="5" t="s">
        <v>27</v>
      </c>
      <c r="C5" s="8">
        <v>51.253865979381445</v>
      </c>
      <c r="D5" s="8">
        <v>52.871134020618555</v>
      </c>
      <c r="E5" s="8">
        <v>56.626288659793815</v>
      </c>
      <c r="F5" s="8">
        <v>60.069587628865975</v>
      </c>
      <c r="G5" s="8">
        <v>58.673969072164944</v>
      </c>
      <c r="H5" s="8">
        <v>57.045103092783506</v>
      </c>
      <c r="I5" s="8">
        <v>53.780631443298972</v>
      </c>
      <c r="J5" s="8">
        <v>49.856108247422675</v>
      </c>
      <c r="K5" s="8">
        <v>59.804317010309276</v>
      </c>
      <c r="L5" s="8">
        <v>54.037963917525772</v>
      </c>
      <c r="M5" s="8">
        <v>52.847892757731955</v>
      </c>
      <c r="N5" s="8">
        <v>56.426140164693123</v>
      </c>
      <c r="O5" s="8">
        <v>52.127114730543319</v>
      </c>
      <c r="P5" s="8">
        <v>52.654586532756895</v>
      </c>
      <c r="Q5" s="8">
        <v>66.777292338285505</v>
      </c>
      <c r="R5" s="8">
        <v>62.404369718122545</v>
      </c>
      <c r="S5" s="8">
        <v>56.32322218525519</v>
      </c>
      <c r="T5" s="8">
        <v>55.519106848082181</v>
      </c>
      <c r="U5" s="8">
        <v>52.849736360081678</v>
      </c>
      <c r="V5" s="8">
        <v>62.999461835120563</v>
      </c>
      <c r="W5" s="8">
        <v>60.714693266172773</v>
      </c>
      <c r="X5" s="9">
        <v>52.790579553962871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 s="31"/>
      <c r="AV5" s="31"/>
      <c r="AW5" s="31"/>
      <c r="AX5" s="31"/>
      <c r="AY5" s="31"/>
      <c r="AZ5" s="31"/>
      <c r="BA5" s="31"/>
      <c r="BB5" s="31"/>
      <c r="BC5" s="31"/>
      <c r="BD5" s="31"/>
      <c r="BE5" s="31"/>
    </row>
    <row r="6" spans="1:57" x14ac:dyDescent="0.35">
      <c r="A6">
        <v>4</v>
      </c>
      <c r="B6" s="10" t="s">
        <v>28</v>
      </c>
      <c r="C6" s="8">
        <v>294.71570169491525</v>
      </c>
      <c r="D6" s="8">
        <v>353.96061694915255</v>
      </c>
      <c r="E6" s="8">
        <v>374.10609491525429</v>
      </c>
      <c r="F6" s="8">
        <v>290.58225762711862</v>
      </c>
      <c r="G6" s="8">
        <v>290.9630101694915</v>
      </c>
      <c r="H6" s="8">
        <v>317.3905966101695</v>
      </c>
      <c r="I6" s="8">
        <v>39.809294915254235</v>
      </c>
      <c r="J6" s="8">
        <v>275.86968135593219</v>
      </c>
      <c r="K6" s="8">
        <v>276.50904406779665</v>
      </c>
      <c r="L6" s="8">
        <v>273.2749559322034</v>
      </c>
      <c r="M6" s="8">
        <v>268.49578675254236</v>
      </c>
      <c r="N6" s="8">
        <v>324.45688095534115</v>
      </c>
      <c r="O6" s="8">
        <v>348.97957139725651</v>
      </c>
      <c r="P6" s="8">
        <v>347.86672786368598</v>
      </c>
      <c r="Q6" s="8">
        <v>323.03029089816005</v>
      </c>
      <c r="R6" s="8">
        <v>309.46199052227894</v>
      </c>
      <c r="S6" s="8">
        <v>313.37415699484887</v>
      </c>
      <c r="T6" s="8">
        <v>41.096142582055919</v>
      </c>
      <c r="U6" s="8">
        <v>292.43437648694646</v>
      </c>
      <c r="V6" s="8">
        <v>291.28199835158921</v>
      </c>
      <c r="W6" s="8">
        <v>307.03979061967397</v>
      </c>
      <c r="X6" s="9">
        <v>268.20460477849781</v>
      </c>
      <c r="Y6">
        <v>309</v>
      </c>
      <c r="Z6">
        <v>309</v>
      </c>
      <c r="AA6">
        <v>309</v>
      </c>
      <c r="AB6">
        <v>309</v>
      </c>
      <c r="AC6">
        <v>309</v>
      </c>
      <c r="AD6">
        <v>309</v>
      </c>
      <c r="AE6">
        <v>309</v>
      </c>
      <c r="AF6">
        <v>309</v>
      </c>
      <c r="AG6">
        <v>309</v>
      </c>
      <c r="AH6">
        <v>309</v>
      </c>
      <c r="AI6">
        <v>309</v>
      </c>
      <c r="AJ6">
        <v>302</v>
      </c>
      <c r="AK6">
        <v>302</v>
      </c>
      <c r="AL6">
        <v>302</v>
      </c>
      <c r="AM6">
        <v>302</v>
      </c>
      <c r="AN6">
        <v>302</v>
      </c>
      <c r="AO6">
        <v>302</v>
      </c>
      <c r="AP6">
        <v>302</v>
      </c>
      <c r="AQ6">
        <v>302</v>
      </c>
      <c r="AR6">
        <v>302</v>
      </c>
      <c r="AS6">
        <v>302</v>
      </c>
      <c r="AT6">
        <v>302</v>
      </c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</row>
    <row r="7" spans="1:57" x14ac:dyDescent="0.35">
      <c r="A7">
        <v>5</v>
      </c>
      <c r="B7" s="10" t="s">
        <v>29</v>
      </c>
      <c r="C7" s="8">
        <v>195.63107720758205</v>
      </c>
      <c r="D7" s="8">
        <v>217.12988441978732</v>
      </c>
      <c r="E7" s="8">
        <v>228.02663892741563</v>
      </c>
      <c r="F7" s="8">
        <v>193.72718908922792</v>
      </c>
      <c r="G7" s="8">
        <v>203.81841423948222</v>
      </c>
      <c r="H7" s="8">
        <v>211.43756356911697</v>
      </c>
      <c r="I7" s="8">
        <v>33.783000462320857</v>
      </c>
      <c r="J7" s="8">
        <v>202.50640314378177</v>
      </c>
      <c r="K7" s="8">
        <v>190.46933425797505</v>
      </c>
      <c r="L7" s="8">
        <v>183.18711511789181</v>
      </c>
      <c r="M7" s="8">
        <v>194.10433035598706</v>
      </c>
      <c r="N7" s="8">
        <v>215.37315034002722</v>
      </c>
      <c r="O7" s="8">
        <v>214.07436413537033</v>
      </c>
      <c r="P7" s="8">
        <v>212.03311527817576</v>
      </c>
      <c r="Q7" s="8">
        <v>215.35984597751946</v>
      </c>
      <c r="R7" s="8">
        <v>216.77687531106699</v>
      </c>
      <c r="S7" s="8">
        <v>208.76191339058025</v>
      </c>
      <c r="T7" s="8">
        <v>34.875046312794815</v>
      </c>
      <c r="U7" s="8">
        <v>214.66597361077712</v>
      </c>
      <c r="V7" s="8">
        <v>200.64547434389414</v>
      </c>
      <c r="W7" s="8">
        <v>205.82103207428045</v>
      </c>
      <c r="X7" s="9">
        <v>193.89382544353666</v>
      </c>
      <c r="Y7">
        <v>245</v>
      </c>
      <c r="Z7">
        <v>245</v>
      </c>
      <c r="AA7">
        <v>245</v>
      </c>
      <c r="AB7">
        <v>245</v>
      </c>
      <c r="AC7">
        <v>245</v>
      </c>
      <c r="AD7">
        <v>245</v>
      </c>
      <c r="AE7">
        <v>245</v>
      </c>
      <c r="AF7">
        <v>245</v>
      </c>
      <c r="AG7">
        <v>245</v>
      </c>
      <c r="AH7">
        <v>245</v>
      </c>
      <c r="AI7">
        <v>245</v>
      </c>
      <c r="AJ7">
        <v>207</v>
      </c>
      <c r="AK7">
        <v>207</v>
      </c>
      <c r="AL7">
        <v>207</v>
      </c>
      <c r="AM7">
        <v>207</v>
      </c>
      <c r="AN7">
        <v>207</v>
      </c>
      <c r="AO7">
        <v>207</v>
      </c>
      <c r="AP7">
        <v>207</v>
      </c>
      <c r="AQ7">
        <v>207</v>
      </c>
      <c r="AR7">
        <v>207</v>
      </c>
      <c r="AS7">
        <v>207</v>
      </c>
      <c r="AT7">
        <v>207</v>
      </c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</row>
    <row r="8" spans="1:57" x14ac:dyDescent="0.35">
      <c r="A8">
        <v>6</v>
      </c>
      <c r="B8" s="5" t="s">
        <v>30</v>
      </c>
      <c r="C8" s="8">
        <v>171.14358956276445</v>
      </c>
      <c r="D8" s="8">
        <v>199.34661495063469</v>
      </c>
      <c r="E8" s="8">
        <v>239.47453808180538</v>
      </c>
      <c r="F8" s="8">
        <v>192.4295909732017</v>
      </c>
      <c r="G8" s="8">
        <v>182.0580712270804</v>
      </c>
      <c r="H8" s="8">
        <v>197.48360719322994</v>
      </c>
      <c r="I8" s="8">
        <v>37.965913258110014</v>
      </c>
      <c r="J8" s="8">
        <v>285.90962976022564</v>
      </c>
      <c r="K8" s="8">
        <v>263.93331452750351</v>
      </c>
      <c r="L8" s="8">
        <v>242.34437235543018</v>
      </c>
      <c r="M8" s="8">
        <v>147.52369367066291</v>
      </c>
      <c r="N8" s="8">
        <v>188.41451251388713</v>
      </c>
      <c r="O8" s="8">
        <v>196.54134644860801</v>
      </c>
      <c r="P8" s="8">
        <v>222.67807208021114</v>
      </c>
      <c r="Q8" s="8">
        <v>213.91735082894522</v>
      </c>
      <c r="R8" s="8">
        <v>193.63304318222438</v>
      </c>
      <c r="S8" s="8">
        <v>194.98453824859604</v>
      </c>
      <c r="T8" s="8">
        <v>39.193173047518471</v>
      </c>
      <c r="U8" s="8">
        <v>303.07717723670532</v>
      </c>
      <c r="V8" s="8">
        <v>278.03438960311166</v>
      </c>
      <c r="W8" s="8">
        <v>272.28753945651636</v>
      </c>
      <c r="X8" s="9">
        <v>147.36370516260877</v>
      </c>
      <c r="Y8">
        <v>207</v>
      </c>
      <c r="Z8">
        <v>207</v>
      </c>
      <c r="AA8">
        <v>207</v>
      </c>
      <c r="AB8">
        <v>207</v>
      </c>
      <c r="AC8">
        <v>207</v>
      </c>
      <c r="AD8">
        <v>207</v>
      </c>
      <c r="AE8">
        <v>207</v>
      </c>
      <c r="AF8">
        <v>207</v>
      </c>
      <c r="AG8">
        <v>207</v>
      </c>
      <c r="AH8">
        <v>207</v>
      </c>
      <c r="AI8">
        <v>207</v>
      </c>
      <c r="AJ8">
        <v>180</v>
      </c>
      <c r="AK8">
        <v>180</v>
      </c>
      <c r="AL8">
        <v>180</v>
      </c>
      <c r="AM8">
        <v>180</v>
      </c>
      <c r="AN8">
        <v>180</v>
      </c>
      <c r="AO8">
        <v>180</v>
      </c>
      <c r="AP8">
        <v>180</v>
      </c>
      <c r="AQ8">
        <v>180</v>
      </c>
      <c r="AR8">
        <v>180</v>
      </c>
      <c r="AS8">
        <v>180</v>
      </c>
      <c r="AT8">
        <v>180</v>
      </c>
      <c r="AU8" s="31"/>
      <c r="AV8" s="31"/>
      <c r="AW8" s="31"/>
      <c r="AX8" s="31"/>
      <c r="AY8" s="31"/>
      <c r="AZ8" s="31"/>
      <c r="BA8" s="31"/>
      <c r="BB8" s="31"/>
      <c r="BC8" s="31"/>
      <c r="BD8" s="31"/>
      <c r="BE8" s="31"/>
    </row>
    <row r="9" spans="1:57" x14ac:dyDescent="0.35">
      <c r="A9">
        <v>7</v>
      </c>
      <c r="B9" s="10" t="s">
        <v>31</v>
      </c>
      <c r="C9" s="8">
        <v>241.08323610072301</v>
      </c>
      <c r="D9" s="8">
        <v>262.03618050361507</v>
      </c>
      <c r="E9" s="8">
        <v>273.99067065569682</v>
      </c>
      <c r="F9" s="8">
        <v>232.1737546746447</v>
      </c>
      <c r="G9" s="8">
        <v>236.96772874594865</v>
      </c>
      <c r="H9" s="8">
        <v>269.8990451259038</v>
      </c>
      <c r="I9" s="8">
        <v>38.65174520069808</v>
      </c>
      <c r="J9" s="8">
        <v>232.07641735228123</v>
      </c>
      <c r="K9" s="8">
        <v>223.36803041635503</v>
      </c>
      <c r="L9" s="8">
        <v>222.34271254051362</v>
      </c>
      <c r="M9" s="8">
        <v>256.76482382448262</v>
      </c>
      <c r="N9" s="8">
        <v>265.41210524586802</v>
      </c>
      <c r="O9" s="8">
        <v>258.34872464317721</v>
      </c>
      <c r="P9" s="8">
        <v>254.77328319862059</v>
      </c>
      <c r="Q9" s="8">
        <v>258.09956920256656</v>
      </c>
      <c r="R9" s="8">
        <v>252.03377221230681</v>
      </c>
      <c r="S9" s="8">
        <v>266.48359038792893</v>
      </c>
      <c r="T9" s="8">
        <v>39.901174717980801</v>
      </c>
      <c r="U9" s="8">
        <v>246.01153005347948</v>
      </c>
      <c r="V9" s="8">
        <v>235.30183790871513</v>
      </c>
      <c r="W9" s="8">
        <v>249.81454912826419</v>
      </c>
      <c r="X9" s="9">
        <v>256.48636400516597</v>
      </c>
      <c r="Y9">
        <v>203</v>
      </c>
      <c r="Z9">
        <v>203</v>
      </c>
      <c r="AA9">
        <v>203</v>
      </c>
      <c r="AB9">
        <v>203</v>
      </c>
      <c r="AC9">
        <v>203</v>
      </c>
      <c r="AD9">
        <v>203</v>
      </c>
      <c r="AE9">
        <v>203</v>
      </c>
      <c r="AF9">
        <v>203</v>
      </c>
      <c r="AG9">
        <v>203</v>
      </c>
      <c r="AH9">
        <v>203</v>
      </c>
      <c r="AI9">
        <v>203</v>
      </c>
      <c r="AJ9">
        <v>190</v>
      </c>
      <c r="AK9">
        <v>190</v>
      </c>
      <c r="AL9">
        <v>190</v>
      </c>
      <c r="AM9">
        <v>190</v>
      </c>
      <c r="AN9">
        <v>190</v>
      </c>
      <c r="AO9">
        <v>190</v>
      </c>
      <c r="AP9">
        <v>190</v>
      </c>
      <c r="AQ9">
        <v>190</v>
      </c>
      <c r="AR9">
        <v>190</v>
      </c>
      <c r="AS9">
        <v>190</v>
      </c>
      <c r="AT9">
        <v>190</v>
      </c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1"/>
    </row>
    <row r="10" spans="1:57" x14ac:dyDescent="0.35">
      <c r="A10">
        <v>8</v>
      </c>
      <c r="B10" s="10" t="s">
        <v>32</v>
      </c>
      <c r="C10" s="8">
        <v>186.47144576299516</v>
      </c>
      <c r="D10" s="8">
        <v>208.04934815310042</v>
      </c>
      <c r="E10" s="8">
        <v>205.66953367875649</v>
      </c>
      <c r="F10" s="8">
        <v>186.50818819989973</v>
      </c>
      <c r="G10" s="8">
        <v>192.21813137222131</v>
      </c>
      <c r="H10" s="8">
        <v>204.36663713855927</v>
      </c>
      <c r="I10" s="8">
        <v>22.523202406819319</v>
      </c>
      <c r="J10" s="8">
        <v>192.53197392612404</v>
      </c>
      <c r="K10" s="8">
        <v>184.31627945846566</v>
      </c>
      <c r="L10" s="8">
        <v>178.66509944843722</v>
      </c>
      <c r="M10" s="8">
        <v>203.92464207421025</v>
      </c>
      <c r="N10" s="8">
        <v>205.28917642170646</v>
      </c>
      <c r="O10" s="8">
        <v>205.12161204187723</v>
      </c>
      <c r="P10" s="8">
        <v>191.24411142856761</v>
      </c>
      <c r="Q10" s="8">
        <v>207.33473124299846</v>
      </c>
      <c r="R10" s="8">
        <v>204.43906431360409</v>
      </c>
      <c r="S10" s="8">
        <v>201.78046645102205</v>
      </c>
      <c r="T10" s="8">
        <v>23.251271832008044</v>
      </c>
      <c r="U10" s="8">
        <v>204.09262617099262</v>
      </c>
      <c r="V10" s="8">
        <v>194.16368238656312</v>
      </c>
      <c r="W10" s="8">
        <v>200.74029300841207</v>
      </c>
      <c r="X10" s="9">
        <v>203.70348709612406</v>
      </c>
      <c r="Y10">
        <v>308</v>
      </c>
      <c r="Z10">
        <v>308</v>
      </c>
      <c r="AA10">
        <v>308</v>
      </c>
      <c r="AB10">
        <v>308</v>
      </c>
      <c r="AC10">
        <v>308</v>
      </c>
      <c r="AD10">
        <v>308</v>
      </c>
      <c r="AE10">
        <v>308</v>
      </c>
      <c r="AF10">
        <v>308</v>
      </c>
      <c r="AG10">
        <v>308</v>
      </c>
      <c r="AH10">
        <v>308</v>
      </c>
      <c r="AI10">
        <v>308</v>
      </c>
      <c r="AJ10">
        <v>272</v>
      </c>
      <c r="AK10">
        <v>272</v>
      </c>
      <c r="AL10">
        <v>272</v>
      </c>
      <c r="AM10">
        <v>272</v>
      </c>
      <c r="AN10">
        <v>272</v>
      </c>
      <c r="AO10">
        <v>272</v>
      </c>
      <c r="AP10">
        <v>272</v>
      </c>
      <c r="AQ10">
        <v>272</v>
      </c>
      <c r="AR10">
        <v>272</v>
      </c>
      <c r="AS10">
        <v>272</v>
      </c>
      <c r="AT10">
        <v>272</v>
      </c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</row>
    <row r="11" spans="1:57" x14ac:dyDescent="0.35">
      <c r="A11">
        <v>9</v>
      </c>
      <c r="B11" s="10" t="s">
        <v>33</v>
      </c>
      <c r="C11" s="8">
        <v>28.688640973630829</v>
      </c>
      <c r="D11" s="8">
        <v>27.444219066937119</v>
      </c>
      <c r="E11" s="8">
        <v>26.005070993914806</v>
      </c>
      <c r="F11" s="8">
        <v>25.317444219066939</v>
      </c>
      <c r="G11" s="8">
        <v>26.768762677484784</v>
      </c>
      <c r="H11" s="8">
        <v>25.384381338742394</v>
      </c>
      <c r="I11" s="8">
        <v>22.567849898580121</v>
      </c>
      <c r="J11" s="8">
        <v>20.107210953346858</v>
      </c>
      <c r="K11" s="8">
        <v>20.561896551724139</v>
      </c>
      <c r="L11" s="8">
        <v>21.965020283975701</v>
      </c>
      <c r="M11" s="8">
        <v>21.352737505070991</v>
      </c>
      <c r="N11" s="8">
        <v>31.583749748045598</v>
      </c>
      <c r="O11" s="8">
        <v>27.05801535171344</v>
      </c>
      <c r="P11" s="8">
        <v>24.181105513838904</v>
      </c>
      <c r="Q11" s="8">
        <v>28.144531044898496</v>
      </c>
      <c r="R11" s="8">
        <v>28.4706794075556</v>
      </c>
      <c r="S11" s="8">
        <v>25.063153060689299</v>
      </c>
      <c r="T11" s="8">
        <v>23.297362567632451</v>
      </c>
      <c r="U11" s="8">
        <v>21.314555732012288</v>
      </c>
      <c r="V11" s="8">
        <v>21.660449977962934</v>
      </c>
      <c r="W11" s="8">
        <v>24.678936296752809</v>
      </c>
      <c r="X11" s="9">
        <v>21.329580596975031</v>
      </c>
      <c r="Y11">
        <v>252</v>
      </c>
      <c r="Z11">
        <v>252</v>
      </c>
      <c r="AA11">
        <v>252</v>
      </c>
      <c r="AB11">
        <v>252</v>
      </c>
      <c r="AC11">
        <v>252</v>
      </c>
      <c r="AD11">
        <v>252</v>
      </c>
      <c r="AE11">
        <v>252</v>
      </c>
      <c r="AF11">
        <v>252</v>
      </c>
      <c r="AG11">
        <v>252</v>
      </c>
      <c r="AH11">
        <v>252</v>
      </c>
      <c r="AI11">
        <v>252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 s="31"/>
      <c r="AV11" s="31"/>
      <c r="AW11" s="31"/>
      <c r="AX11" s="31"/>
      <c r="AY11" s="31"/>
      <c r="AZ11" s="31"/>
      <c r="BA11" s="31"/>
      <c r="BB11" s="31"/>
      <c r="BC11" s="31"/>
      <c r="BD11" s="31"/>
      <c r="BE11" s="31"/>
    </row>
    <row r="12" spans="1:57" x14ac:dyDescent="0.35">
      <c r="A12">
        <v>10</v>
      </c>
      <c r="B12" s="10" t="s">
        <v>34</v>
      </c>
      <c r="C12" s="8">
        <v>41.095135768704829</v>
      </c>
      <c r="D12" s="8">
        <v>40.845086931041216</v>
      </c>
      <c r="E12" s="8">
        <v>39.32115647587419</v>
      </c>
      <c r="F12" s="8">
        <v>37.773979292830631</v>
      </c>
      <c r="G12" s="8">
        <v>37.157257276811876</v>
      </c>
      <c r="H12" s="8">
        <v>33.347333463567111</v>
      </c>
      <c r="I12" s="8">
        <v>32.040345770658334</v>
      </c>
      <c r="J12" s="8">
        <v>435.82108614963863</v>
      </c>
      <c r="K12" s="8">
        <v>19.429540925962101</v>
      </c>
      <c r="L12" s="8"/>
      <c r="M12" s="8">
        <v>185.47030805626096</v>
      </c>
      <c r="N12" s="8">
        <v>45.242243617386094</v>
      </c>
      <c r="O12" s="8">
        <v>40.27030197239737</v>
      </c>
      <c r="P12" s="8">
        <v>36.563216223934866</v>
      </c>
      <c r="Q12" s="8">
        <v>41.992032201092599</v>
      </c>
      <c r="R12" s="8">
        <v>39.519658504125289</v>
      </c>
      <c r="S12" s="8">
        <v>32.925337498283724</v>
      </c>
      <c r="T12" s="8">
        <v>33.07605977378909</v>
      </c>
      <c r="U12" s="8">
        <v>461.99012142837171</v>
      </c>
      <c r="V12" s="8">
        <v>20.46759637482452</v>
      </c>
      <c r="W12" s="8">
        <v>190.95625260059629</v>
      </c>
      <c r="X12" s="9">
        <v>185.26916668611261</v>
      </c>
      <c r="Y12">
        <v>206</v>
      </c>
      <c r="Z12">
        <v>206</v>
      </c>
      <c r="AA12">
        <v>206</v>
      </c>
      <c r="AB12">
        <v>206</v>
      </c>
      <c r="AC12">
        <v>206</v>
      </c>
      <c r="AD12">
        <v>206</v>
      </c>
      <c r="AE12">
        <v>206</v>
      </c>
      <c r="AF12">
        <v>206</v>
      </c>
      <c r="AG12">
        <v>206</v>
      </c>
      <c r="AH12">
        <v>206</v>
      </c>
      <c r="AI12">
        <v>206</v>
      </c>
      <c r="AJ12">
        <v>196</v>
      </c>
      <c r="AK12">
        <v>196</v>
      </c>
      <c r="AL12">
        <v>196</v>
      </c>
      <c r="AM12">
        <v>196</v>
      </c>
      <c r="AN12">
        <v>196</v>
      </c>
      <c r="AO12">
        <v>196</v>
      </c>
      <c r="AP12">
        <v>196</v>
      </c>
      <c r="AQ12">
        <v>196</v>
      </c>
      <c r="AR12">
        <v>196</v>
      </c>
      <c r="AS12">
        <v>196</v>
      </c>
      <c r="AT12">
        <v>196</v>
      </c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</row>
    <row r="13" spans="1:57" x14ac:dyDescent="0.35">
      <c r="A13">
        <v>11</v>
      </c>
      <c r="B13" s="10" t="s">
        <v>35</v>
      </c>
      <c r="C13" s="8">
        <v>220.69965386078354</v>
      </c>
      <c r="D13" s="8">
        <v>259.4419589197413</v>
      </c>
      <c r="E13" s="8">
        <v>256.65515024724226</v>
      </c>
      <c r="F13" s="8">
        <v>199.96608976797259</v>
      </c>
      <c r="G13" s="8">
        <v>209.56728794218336</v>
      </c>
      <c r="H13" s="8">
        <v>222.10326740205403</v>
      </c>
      <c r="I13" s="8">
        <v>39.553685812095857</v>
      </c>
      <c r="J13" s="8">
        <v>192.59734499809812</v>
      </c>
      <c r="K13" s="8">
        <v>176.82857360213009</v>
      </c>
      <c r="L13" s="8">
        <v>167.03225561049828</v>
      </c>
      <c r="M13" s="8">
        <v>188.70739195891971</v>
      </c>
      <c r="N13" s="8">
        <v>242.97151766185897</v>
      </c>
      <c r="O13" s="8">
        <v>255.79100976446279</v>
      </c>
      <c r="P13" s="8">
        <v>238.65365606004298</v>
      </c>
      <c r="Q13" s="8">
        <v>222.29541705332051</v>
      </c>
      <c r="R13" s="8">
        <v>222.89125355544502</v>
      </c>
      <c r="S13" s="8">
        <v>219.29264739184174</v>
      </c>
      <c r="T13" s="8">
        <v>40.832270836248057</v>
      </c>
      <c r="U13" s="8">
        <v>204.16192247270672</v>
      </c>
      <c r="V13" s="8">
        <v>186.27593342610754</v>
      </c>
      <c r="W13" s="8">
        <v>187.67013835729117</v>
      </c>
      <c r="X13" s="9">
        <v>188.50273999185541</v>
      </c>
      <c r="Y13">
        <v>244</v>
      </c>
      <c r="Z13">
        <v>244</v>
      </c>
      <c r="AA13">
        <v>244</v>
      </c>
      <c r="AB13">
        <v>244</v>
      </c>
      <c r="AC13">
        <v>244</v>
      </c>
      <c r="AD13">
        <v>244</v>
      </c>
      <c r="AE13">
        <v>244</v>
      </c>
      <c r="AF13">
        <v>244</v>
      </c>
      <c r="AG13">
        <v>244</v>
      </c>
      <c r="AH13">
        <v>244</v>
      </c>
      <c r="AI13">
        <v>244</v>
      </c>
      <c r="AJ13">
        <v>224</v>
      </c>
      <c r="AK13">
        <v>224</v>
      </c>
      <c r="AL13">
        <v>224</v>
      </c>
      <c r="AM13">
        <v>224</v>
      </c>
      <c r="AN13">
        <v>224</v>
      </c>
      <c r="AO13">
        <v>224</v>
      </c>
      <c r="AP13">
        <v>224</v>
      </c>
      <c r="AQ13">
        <v>224</v>
      </c>
      <c r="AR13">
        <v>224</v>
      </c>
      <c r="AS13">
        <v>224</v>
      </c>
      <c r="AT13">
        <v>224</v>
      </c>
      <c r="AU13" s="31"/>
      <c r="AV13" s="31"/>
      <c r="AW13" s="31"/>
      <c r="AX13" s="31"/>
      <c r="AY13" s="31"/>
      <c r="AZ13" s="31"/>
      <c r="BA13" s="31"/>
      <c r="BB13" s="31"/>
      <c r="BC13" s="31"/>
      <c r="BD13" s="31"/>
      <c r="BE13" s="31"/>
    </row>
    <row r="14" spans="1:57" x14ac:dyDescent="0.35">
      <c r="A14">
        <v>12</v>
      </c>
      <c r="B14" s="10" t="s">
        <v>36</v>
      </c>
      <c r="C14" s="8">
        <v>226.20387880024484</v>
      </c>
      <c r="D14" s="8">
        <v>245.53369312385226</v>
      </c>
      <c r="E14" s="8">
        <v>242.62203427871864</v>
      </c>
      <c r="F14" s="8">
        <v>193.55783309528667</v>
      </c>
      <c r="G14" s="8">
        <v>200.12123444195063</v>
      </c>
      <c r="H14" s="8">
        <v>219.59365231585389</v>
      </c>
      <c r="I14" s="8">
        <v>41.497243419710266</v>
      </c>
      <c r="J14" s="8">
        <v>182.86528055498877</v>
      </c>
      <c r="K14" s="8">
        <v>170.13824525607018</v>
      </c>
      <c r="L14" s="8">
        <v>171.42372985105081</v>
      </c>
      <c r="M14" s="8">
        <v>183.66181662313812</v>
      </c>
      <c r="N14" s="8">
        <v>249.03120041938951</v>
      </c>
      <c r="O14" s="8">
        <v>242.07846547588241</v>
      </c>
      <c r="P14" s="8">
        <v>225.60480654902975</v>
      </c>
      <c r="Q14" s="8">
        <v>215.17157875007442</v>
      </c>
      <c r="R14" s="8">
        <v>212.84463451249815</v>
      </c>
      <c r="S14" s="8">
        <v>216.81479039034568</v>
      </c>
      <c r="T14" s="8">
        <v>42.838654539576481</v>
      </c>
      <c r="U14" s="8">
        <v>193.84549268831327</v>
      </c>
      <c r="V14" s="8">
        <v>179.22816319190576</v>
      </c>
      <c r="W14" s="8">
        <v>192.60420678200788</v>
      </c>
      <c r="X14" s="9">
        <v>183.46263655045337</v>
      </c>
      <c r="Y14">
        <v>221</v>
      </c>
      <c r="Z14">
        <v>221</v>
      </c>
      <c r="AA14">
        <v>221</v>
      </c>
      <c r="AB14">
        <v>221</v>
      </c>
      <c r="AC14">
        <v>221</v>
      </c>
      <c r="AD14">
        <v>221</v>
      </c>
      <c r="AE14">
        <v>221</v>
      </c>
      <c r="AF14">
        <v>221</v>
      </c>
      <c r="AG14">
        <v>221</v>
      </c>
      <c r="AH14">
        <v>221</v>
      </c>
      <c r="AI14">
        <v>221</v>
      </c>
      <c r="AJ14">
        <v>219</v>
      </c>
      <c r="AK14">
        <v>219</v>
      </c>
      <c r="AL14">
        <v>219</v>
      </c>
      <c r="AM14">
        <v>219</v>
      </c>
      <c r="AN14">
        <v>219</v>
      </c>
      <c r="AO14">
        <v>219</v>
      </c>
      <c r="AP14">
        <v>219</v>
      </c>
      <c r="AQ14">
        <v>219</v>
      </c>
      <c r="AR14">
        <v>219</v>
      </c>
      <c r="AS14">
        <v>219</v>
      </c>
      <c r="AT14">
        <v>219</v>
      </c>
      <c r="AU14" s="31"/>
      <c r="AV14" s="31"/>
      <c r="AW14" s="31"/>
      <c r="AX14" s="31"/>
      <c r="AY14" s="31"/>
      <c r="AZ14" s="31"/>
      <c r="BA14" s="31"/>
      <c r="BB14" s="31"/>
      <c r="BC14" s="31"/>
      <c r="BD14" s="31"/>
      <c r="BE14" s="31"/>
    </row>
    <row r="15" spans="1:57" x14ac:dyDescent="0.35">
      <c r="A15">
        <v>13</v>
      </c>
      <c r="B15" s="10" t="s">
        <v>37</v>
      </c>
      <c r="C15" s="8">
        <v>234.70235375403038</v>
      </c>
      <c r="D15" s="8">
        <v>271.96194380469831</v>
      </c>
      <c r="E15" s="8">
        <v>279.47668816213724</v>
      </c>
      <c r="F15" s="8">
        <v>213.96974205435282</v>
      </c>
      <c r="G15" s="8">
        <v>212.91697374481805</v>
      </c>
      <c r="H15" s="8">
        <v>216.98600184246888</v>
      </c>
      <c r="I15" s="8">
        <v>35.688931368033167</v>
      </c>
      <c r="J15" s="8">
        <v>200.76735145094426</v>
      </c>
      <c r="K15" s="8">
        <v>196.21525564256103</v>
      </c>
      <c r="L15" s="8">
        <v>189.66019806540766</v>
      </c>
      <c r="M15" s="8">
        <v>210.92008697374482</v>
      </c>
      <c r="N15" s="8">
        <v>258.38729736476625</v>
      </c>
      <c r="O15" s="8">
        <v>268.13480946938893</v>
      </c>
      <c r="P15" s="8">
        <v>259.87451780801831</v>
      </c>
      <c r="Q15" s="8">
        <v>237.86279514668948</v>
      </c>
      <c r="R15" s="8">
        <v>226.45390722576454</v>
      </c>
      <c r="S15" s="8">
        <v>214.24013859674537</v>
      </c>
      <c r="T15" s="8">
        <v>36.842587019542854</v>
      </c>
      <c r="U15" s="8">
        <v>212.8224999279357</v>
      </c>
      <c r="V15" s="8">
        <v>206.69838110835775</v>
      </c>
      <c r="W15" s="8">
        <v>213.09390501680551</v>
      </c>
      <c r="X15" s="9">
        <v>210.69134548013153</v>
      </c>
      <c r="Y15">
        <v>306</v>
      </c>
      <c r="Z15">
        <v>306</v>
      </c>
      <c r="AA15">
        <v>306</v>
      </c>
      <c r="AB15">
        <v>306</v>
      </c>
      <c r="AC15">
        <v>306</v>
      </c>
      <c r="AD15">
        <v>306</v>
      </c>
      <c r="AE15">
        <v>306</v>
      </c>
      <c r="AF15">
        <v>306</v>
      </c>
      <c r="AG15">
        <v>306</v>
      </c>
      <c r="AH15">
        <v>306</v>
      </c>
      <c r="AI15">
        <v>306</v>
      </c>
      <c r="AJ15">
        <v>127</v>
      </c>
      <c r="AK15">
        <v>127</v>
      </c>
      <c r="AL15">
        <v>127</v>
      </c>
      <c r="AM15">
        <v>127</v>
      </c>
      <c r="AN15">
        <v>127</v>
      </c>
      <c r="AO15">
        <v>127</v>
      </c>
      <c r="AP15">
        <v>127</v>
      </c>
      <c r="AQ15">
        <v>127</v>
      </c>
      <c r="AR15">
        <v>127</v>
      </c>
      <c r="AS15">
        <v>127</v>
      </c>
      <c r="AT15">
        <v>127</v>
      </c>
      <c r="AU15" s="31"/>
      <c r="AV15" s="31"/>
      <c r="AW15" s="31"/>
      <c r="AX15" s="31"/>
      <c r="AY15" s="31"/>
      <c r="AZ15" s="31"/>
      <c r="BA15" s="31"/>
      <c r="BB15" s="31"/>
      <c r="BC15" s="31"/>
      <c r="BD15" s="31"/>
      <c r="BE15" s="31"/>
    </row>
    <row r="16" spans="1:57" x14ac:dyDescent="0.35">
      <c r="A16">
        <v>14</v>
      </c>
      <c r="B16" s="10" t="s">
        <v>38</v>
      </c>
      <c r="C16" s="8">
        <v>33.902162615255655</v>
      </c>
      <c r="D16" s="8">
        <v>32.770346465493148</v>
      </c>
      <c r="E16" s="8">
        <v>32.670838222967305</v>
      </c>
      <c r="F16" s="8">
        <v>31.969167365185811</v>
      </c>
      <c r="G16" s="8">
        <v>29.848398994132442</v>
      </c>
      <c r="H16" s="8">
        <v>28.913744062587316</v>
      </c>
      <c r="I16" s="8">
        <v>25.837060631461302</v>
      </c>
      <c r="J16" s="8">
        <v>173.04436434758313</v>
      </c>
      <c r="K16" s="8">
        <v>16.12804973456273</v>
      </c>
      <c r="L16" s="8">
        <v>143.83272981279688</v>
      </c>
      <c r="M16" s="8">
        <v>168.69517187203132</v>
      </c>
      <c r="N16" s="8">
        <v>37.323392939455331</v>
      </c>
      <c r="O16" s="8">
        <v>32.309191803986032</v>
      </c>
      <c r="P16" s="8">
        <v>30.379343570336641</v>
      </c>
      <c r="Q16" s="8">
        <v>35.539022643976338</v>
      </c>
      <c r="R16" s="8">
        <v>31.746114261213883</v>
      </c>
      <c r="S16" s="8">
        <v>28.547853238093698</v>
      </c>
      <c r="T16" s="8">
        <v>26.672251540051583</v>
      </c>
      <c r="U16" s="8">
        <v>183.43487600319182</v>
      </c>
      <c r="V16" s="8">
        <v>16.989717540831698</v>
      </c>
      <c r="W16" s="8">
        <v>161.60416564821804</v>
      </c>
      <c r="X16" s="9">
        <v>168.51222303044389</v>
      </c>
      <c r="Y16">
        <v>288</v>
      </c>
      <c r="Z16">
        <v>288</v>
      </c>
      <c r="AA16">
        <v>288</v>
      </c>
      <c r="AB16">
        <v>288</v>
      </c>
      <c r="AC16">
        <v>288</v>
      </c>
      <c r="AD16">
        <v>288</v>
      </c>
      <c r="AE16">
        <v>288</v>
      </c>
      <c r="AF16">
        <v>288</v>
      </c>
      <c r="AG16">
        <v>288</v>
      </c>
      <c r="AH16">
        <v>288</v>
      </c>
      <c r="AI16">
        <v>288</v>
      </c>
      <c r="AJ16">
        <v>222</v>
      </c>
      <c r="AK16">
        <v>222</v>
      </c>
      <c r="AL16">
        <v>222</v>
      </c>
      <c r="AM16">
        <v>222</v>
      </c>
      <c r="AN16">
        <v>222</v>
      </c>
      <c r="AO16">
        <v>222</v>
      </c>
      <c r="AP16">
        <v>222</v>
      </c>
      <c r="AQ16">
        <v>222</v>
      </c>
      <c r="AR16">
        <v>222</v>
      </c>
      <c r="AS16">
        <v>222</v>
      </c>
      <c r="AT16">
        <v>222</v>
      </c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</row>
    <row r="17" spans="1:57" x14ac:dyDescent="0.35">
      <c r="A17">
        <v>15</v>
      </c>
      <c r="B17" s="10" t="s">
        <v>39</v>
      </c>
      <c r="C17" s="8">
        <v>56.947278291131646</v>
      </c>
      <c r="D17" s="8">
        <v>60.139896795871834</v>
      </c>
      <c r="E17" s="8">
        <v>60.135069002760112</v>
      </c>
      <c r="F17" s="8">
        <v>55.864573382935326</v>
      </c>
      <c r="G17" s="8">
        <v>51.240912036481454</v>
      </c>
      <c r="H17" s="8">
        <v>41.839205568222731</v>
      </c>
      <c r="I17" s="8">
        <v>21.345342613704549</v>
      </c>
      <c r="J17" s="8">
        <v>202.65461538461537</v>
      </c>
      <c r="K17" s="8">
        <v>198.74622104884196</v>
      </c>
      <c r="L17" s="8">
        <v>187.50312372494898</v>
      </c>
      <c r="M17" s="8">
        <v>201.66866352094084</v>
      </c>
      <c r="N17" s="8">
        <v>62.694102102382729</v>
      </c>
      <c r="O17" s="8">
        <v>59.293589181175825</v>
      </c>
      <c r="P17" s="8">
        <v>55.917265097180199</v>
      </c>
      <c r="Q17" s="8">
        <v>62.102722782022553</v>
      </c>
      <c r="R17" s="8">
        <v>54.498730356650782</v>
      </c>
      <c r="S17" s="8">
        <v>41.309748663977537</v>
      </c>
      <c r="T17" s="8">
        <v>22.035337359856232</v>
      </c>
      <c r="U17" s="8">
        <v>214.82308530939829</v>
      </c>
      <c r="V17" s="8">
        <v>209.36456753920552</v>
      </c>
      <c r="W17" s="8">
        <v>210.67031061319022</v>
      </c>
      <c r="X17" s="9">
        <v>201.44995513725564</v>
      </c>
      <c r="Y17">
        <v>171</v>
      </c>
      <c r="Z17">
        <v>171</v>
      </c>
      <c r="AA17">
        <v>171</v>
      </c>
      <c r="AB17">
        <v>171</v>
      </c>
      <c r="AC17">
        <v>171</v>
      </c>
      <c r="AD17">
        <v>171</v>
      </c>
      <c r="AE17">
        <v>171</v>
      </c>
      <c r="AF17">
        <v>171</v>
      </c>
      <c r="AG17">
        <v>171</v>
      </c>
      <c r="AH17">
        <v>171</v>
      </c>
      <c r="AI17">
        <v>171</v>
      </c>
      <c r="AJ17">
        <v>94</v>
      </c>
      <c r="AK17">
        <v>94</v>
      </c>
      <c r="AL17">
        <v>94</v>
      </c>
      <c r="AM17">
        <v>94</v>
      </c>
      <c r="AN17">
        <v>94</v>
      </c>
      <c r="AO17">
        <v>94</v>
      </c>
      <c r="AP17">
        <v>94</v>
      </c>
      <c r="AQ17">
        <v>94</v>
      </c>
      <c r="AR17">
        <v>94</v>
      </c>
      <c r="AS17">
        <v>94</v>
      </c>
      <c r="AT17">
        <v>94</v>
      </c>
      <c r="AU17" s="31"/>
      <c r="AV17" s="31"/>
      <c r="AW17" s="31"/>
      <c r="AX17" s="31"/>
      <c r="AY17" s="31"/>
      <c r="AZ17" s="31"/>
      <c r="BA17" s="31"/>
      <c r="BB17" s="31"/>
      <c r="BC17" s="31"/>
      <c r="BD17" s="31"/>
      <c r="BE17" s="31"/>
    </row>
    <row r="18" spans="1:57" x14ac:dyDescent="0.35">
      <c r="A18">
        <v>16</v>
      </c>
      <c r="B18" s="10" t="s">
        <v>40</v>
      </c>
      <c r="C18" s="8">
        <v>381.02302552552555</v>
      </c>
      <c r="D18" s="8">
        <v>438.33596846846848</v>
      </c>
      <c r="E18" s="8">
        <v>453.39217717717725</v>
      </c>
      <c r="F18" s="8">
        <v>389.08476726726724</v>
      </c>
      <c r="G18" s="8">
        <v>382.20277777777778</v>
      </c>
      <c r="H18" s="8">
        <v>425.00502252252261</v>
      </c>
      <c r="I18" s="8">
        <v>45.999256756756758</v>
      </c>
      <c r="J18" s="8">
        <v>388.73149399399398</v>
      </c>
      <c r="K18" s="8">
        <v>379.36566816816816</v>
      </c>
      <c r="L18" s="8">
        <v>367.335930930931</v>
      </c>
      <c r="M18" s="8">
        <v>394.11182506006003</v>
      </c>
      <c r="N18" s="8">
        <v>419.47389203631383</v>
      </c>
      <c r="O18" s="8">
        <v>432.16756633154495</v>
      </c>
      <c r="P18" s="8">
        <v>421.59177638991775</v>
      </c>
      <c r="Q18" s="8">
        <v>432.53213936988334</v>
      </c>
      <c r="R18" s="8">
        <v>406.50264212401646</v>
      </c>
      <c r="S18" s="8">
        <v>419.62676926801208</v>
      </c>
      <c r="T18" s="8">
        <v>47.486196838414969</v>
      </c>
      <c r="U18" s="8">
        <v>412.07301762277649</v>
      </c>
      <c r="V18" s="8">
        <v>399.63390818752407</v>
      </c>
      <c r="W18" s="8">
        <v>412.72258899603389</v>
      </c>
      <c r="X18" s="9">
        <v>393.68441329094713</v>
      </c>
      <c r="Y18">
        <v>267</v>
      </c>
      <c r="Z18">
        <v>267</v>
      </c>
      <c r="AA18">
        <v>267</v>
      </c>
      <c r="AB18">
        <v>267</v>
      </c>
      <c r="AC18">
        <v>267</v>
      </c>
      <c r="AD18">
        <v>267</v>
      </c>
      <c r="AE18">
        <v>267</v>
      </c>
      <c r="AF18">
        <v>267</v>
      </c>
      <c r="AG18">
        <v>267</v>
      </c>
      <c r="AH18">
        <v>267</v>
      </c>
      <c r="AI18">
        <v>267</v>
      </c>
      <c r="AJ18">
        <v>124</v>
      </c>
      <c r="AK18">
        <v>124</v>
      </c>
      <c r="AL18">
        <v>124</v>
      </c>
      <c r="AM18">
        <v>124</v>
      </c>
      <c r="AN18">
        <v>124</v>
      </c>
      <c r="AO18">
        <v>124</v>
      </c>
      <c r="AP18">
        <v>124</v>
      </c>
      <c r="AQ18">
        <v>124</v>
      </c>
      <c r="AR18">
        <v>124</v>
      </c>
      <c r="AS18">
        <v>124</v>
      </c>
      <c r="AT18">
        <v>124</v>
      </c>
      <c r="AU18" s="31"/>
      <c r="AV18" s="31"/>
      <c r="AW18" s="31"/>
      <c r="AX18" s="31"/>
      <c r="AY18" s="31"/>
      <c r="AZ18" s="31"/>
      <c r="BA18" s="31"/>
      <c r="BB18" s="31"/>
      <c r="BC18" s="31"/>
      <c r="BD18" s="31"/>
      <c r="BE18" s="31"/>
    </row>
    <row r="19" spans="1:57" x14ac:dyDescent="0.35">
      <c r="A19">
        <v>17</v>
      </c>
      <c r="B19" s="10" t="s">
        <v>41</v>
      </c>
      <c r="C19" s="8">
        <v>318.15068389057751</v>
      </c>
      <c r="D19" s="8">
        <v>321.45529888551164</v>
      </c>
      <c r="E19" s="8">
        <v>327.5329787234042</v>
      </c>
      <c r="F19" s="8">
        <v>267.29654002026342</v>
      </c>
      <c r="G19" s="8">
        <v>296.87297872340423</v>
      </c>
      <c r="H19" s="8">
        <v>319.50952380952384</v>
      </c>
      <c r="I19" s="8">
        <v>86.683465045592698</v>
      </c>
      <c r="J19" s="8">
        <v>245.91940729483284</v>
      </c>
      <c r="K19" s="8">
        <v>236.35529381965551</v>
      </c>
      <c r="L19" s="8">
        <v>216.58129685916919</v>
      </c>
      <c r="M19" s="8">
        <v>240.00124519250255</v>
      </c>
      <c r="N19" s="8">
        <v>350.25679994411524</v>
      </c>
      <c r="O19" s="8">
        <v>316.93167843177883</v>
      </c>
      <c r="P19" s="8">
        <v>304.56019595662315</v>
      </c>
      <c r="Q19" s="8">
        <v>297.14436037459984</v>
      </c>
      <c r="R19" s="8">
        <v>315.74770578056052</v>
      </c>
      <c r="S19" s="8">
        <v>315.46627009436423</v>
      </c>
      <c r="T19" s="8">
        <v>89.485534637171</v>
      </c>
      <c r="U19" s="8">
        <v>260.68572735079732</v>
      </c>
      <c r="V19" s="8">
        <v>248.98296739938121</v>
      </c>
      <c r="W19" s="8">
        <v>243.34127440596671</v>
      </c>
      <c r="X19" s="9">
        <v>239.74096536765484</v>
      </c>
      <c r="Y19">
        <v>299</v>
      </c>
      <c r="Z19">
        <v>299</v>
      </c>
      <c r="AA19">
        <v>299</v>
      </c>
      <c r="AB19">
        <v>299</v>
      </c>
      <c r="AC19">
        <v>299</v>
      </c>
      <c r="AD19">
        <v>299</v>
      </c>
      <c r="AE19">
        <v>299</v>
      </c>
      <c r="AF19">
        <v>299</v>
      </c>
      <c r="AG19">
        <v>299</v>
      </c>
      <c r="AH19">
        <v>299</v>
      </c>
      <c r="AI19">
        <v>299</v>
      </c>
      <c r="AJ19">
        <v>227</v>
      </c>
      <c r="AK19">
        <v>227</v>
      </c>
      <c r="AL19">
        <v>227</v>
      </c>
      <c r="AM19">
        <v>227</v>
      </c>
      <c r="AN19">
        <v>227</v>
      </c>
      <c r="AO19">
        <v>227</v>
      </c>
      <c r="AP19">
        <v>227</v>
      </c>
      <c r="AQ19">
        <v>227</v>
      </c>
      <c r="AR19">
        <v>227</v>
      </c>
      <c r="AS19">
        <v>227</v>
      </c>
      <c r="AT19">
        <v>227</v>
      </c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</row>
    <row r="20" spans="1:57" x14ac:dyDescent="0.35">
      <c r="A20">
        <v>18</v>
      </c>
      <c r="B20" s="11" t="s">
        <v>42</v>
      </c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9"/>
      <c r="Y20">
        <v>309</v>
      </c>
      <c r="Z20">
        <v>309</v>
      </c>
      <c r="AA20">
        <v>309</v>
      </c>
      <c r="AB20">
        <v>309</v>
      </c>
      <c r="AC20">
        <v>309</v>
      </c>
      <c r="AD20">
        <v>309</v>
      </c>
      <c r="AE20">
        <v>309</v>
      </c>
      <c r="AF20">
        <v>309</v>
      </c>
      <c r="AG20">
        <v>309</v>
      </c>
      <c r="AH20">
        <v>309</v>
      </c>
      <c r="AI20">
        <v>309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 s="31"/>
      <c r="AV20" s="31"/>
      <c r="AW20" s="31"/>
      <c r="AX20" s="31"/>
      <c r="AY20" s="31"/>
      <c r="AZ20" s="31"/>
      <c r="BA20" s="31"/>
      <c r="BB20" s="31"/>
      <c r="BC20" s="31"/>
      <c r="BD20" s="31"/>
      <c r="BE20" s="31"/>
    </row>
    <row r="21" spans="1:57" x14ac:dyDescent="0.35">
      <c r="A21">
        <v>19</v>
      </c>
      <c r="B21" s="10" t="s">
        <v>43</v>
      </c>
      <c r="C21" s="8">
        <v>42.584843202181531</v>
      </c>
      <c r="D21" s="8">
        <v>41.138280093494359</v>
      </c>
      <c r="E21" s="8">
        <v>41.852277950915465</v>
      </c>
      <c r="F21" s="8">
        <v>39.434714647448388</v>
      </c>
      <c r="G21" s="8">
        <v>40.648502142578891</v>
      </c>
      <c r="H21" s="8">
        <v>41.119776003116478</v>
      </c>
      <c r="I21" s="8">
        <v>37.711531943903395</v>
      </c>
      <c r="J21" s="8">
        <v>171.95908258667706</v>
      </c>
      <c r="K21" s="8">
        <v>28.773505064277366</v>
      </c>
      <c r="L21" s="8">
        <v>167.60761686793924</v>
      </c>
      <c r="M21" s="8">
        <v>27.343031625438254</v>
      </c>
      <c r="N21" s="8">
        <v>46.882284594579055</v>
      </c>
      <c r="O21" s="8">
        <v>40.559369228103385</v>
      </c>
      <c r="P21" s="8">
        <v>38.916807778083616</v>
      </c>
      <c r="Q21" s="8">
        <v>43.838214514795453</v>
      </c>
      <c r="R21" s="8">
        <v>43.232871344931375</v>
      </c>
      <c r="S21" s="8">
        <v>40.599423166340799</v>
      </c>
      <c r="T21" s="8">
        <v>38.930568779316772</v>
      </c>
      <c r="U21" s="8">
        <v>182.28442810509986</v>
      </c>
      <c r="V21" s="8">
        <v>30.310777294674367</v>
      </c>
      <c r="W21" s="8">
        <v>188.31658910654741</v>
      </c>
      <c r="X21" s="9">
        <v>27.313378281445956</v>
      </c>
      <c r="Y21">
        <v>248</v>
      </c>
      <c r="Z21">
        <v>248</v>
      </c>
      <c r="AA21">
        <v>248</v>
      </c>
      <c r="AB21">
        <v>248</v>
      </c>
      <c r="AC21">
        <v>248</v>
      </c>
      <c r="AD21">
        <v>248</v>
      </c>
      <c r="AE21">
        <v>248</v>
      </c>
      <c r="AF21">
        <v>248</v>
      </c>
      <c r="AG21">
        <v>248</v>
      </c>
      <c r="AH21">
        <v>248</v>
      </c>
      <c r="AI21">
        <v>248</v>
      </c>
      <c r="AJ21">
        <v>138</v>
      </c>
      <c r="AK21">
        <v>138</v>
      </c>
      <c r="AL21">
        <v>138</v>
      </c>
      <c r="AM21">
        <v>138</v>
      </c>
      <c r="AN21">
        <v>138</v>
      </c>
      <c r="AO21">
        <v>138</v>
      </c>
      <c r="AP21">
        <v>138</v>
      </c>
      <c r="AQ21">
        <v>138</v>
      </c>
      <c r="AR21">
        <v>138</v>
      </c>
      <c r="AS21">
        <v>138</v>
      </c>
      <c r="AT21">
        <v>138</v>
      </c>
      <c r="AU21" s="31"/>
      <c r="AV21" s="31"/>
      <c r="AW21" s="31"/>
      <c r="AX21" s="31"/>
      <c r="AY21" s="31"/>
      <c r="AZ21" s="31"/>
      <c r="BA21" s="31"/>
      <c r="BB21" s="31"/>
      <c r="BC21" s="31"/>
      <c r="BD21" s="31"/>
      <c r="BE21" s="31"/>
    </row>
    <row r="22" spans="1:57" x14ac:dyDescent="0.35">
      <c r="A22">
        <v>20</v>
      </c>
      <c r="B22" s="10" t="s">
        <v>44</v>
      </c>
      <c r="C22" s="8">
        <v>254.60369855394882</v>
      </c>
      <c r="D22" s="8">
        <v>276.24748053392653</v>
      </c>
      <c r="E22" s="8">
        <v>306.50717463848713</v>
      </c>
      <c r="F22" s="8">
        <v>262.10942157953281</v>
      </c>
      <c r="G22" s="8">
        <v>265.51715239154618</v>
      </c>
      <c r="H22" s="8">
        <v>233.16696885428254</v>
      </c>
      <c r="I22" s="8">
        <v>30.154410456062291</v>
      </c>
      <c r="J22" s="8">
        <v>199.31689933259176</v>
      </c>
      <c r="K22" s="8">
        <v>186.06914349276977</v>
      </c>
      <c r="L22" s="8">
        <v>182.92365406006675</v>
      </c>
      <c r="M22" s="8">
        <v>214.08348276418243</v>
      </c>
      <c r="N22" s="8">
        <v>280.29698260875989</v>
      </c>
      <c r="O22" s="8">
        <v>272.36003877276124</v>
      </c>
      <c r="P22" s="8">
        <v>285.00911735315941</v>
      </c>
      <c r="Q22" s="8">
        <v>291.3780193993619</v>
      </c>
      <c r="R22" s="8">
        <v>282.39832427163526</v>
      </c>
      <c r="S22" s="8">
        <v>230.21634252605264</v>
      </c>
      <c r="T22" s="8">
        <v>31.129161021772386</v>
      </c>
      <c r="U22" s="8">
        <v>211.284954885763</v>
      </c>
      <c r="V22" s="8">
        <v>196.01019608911506</v>
      </c>
      <c r="W22" s="8">
        <v>205.52501875042827</v>
      </c>
      <c r="X22" s="9">
        <v>213.85131058794244</v>
      </c>
      <c r="Y22">
        <v>196</v>
      </c>
      <c r="Z22">
        <v>196</v>
      </c>
      <c r="AA22">
        <v>196</v>
      </c>
      <c r="AB22">
        <v>196</v>
      </c>
      <c r="AC22">
        <v>196</v>
      </c>
      <c r="AD22">
        <v>196</v>
      </c>
      <c r="AE22">
        <v>196</v>
      </c>
      <c r="AF22">
        <v>196</v>
      </c>
      <c r="AG22">
        <v>196</v>
      </c>
      <c r="AH22">
        <v>196</v>
      </c>
      <c r="AI22">
        <v>196</v>
      </c>
      <c r="AJ22">
        <v>76</v>
      </c>
      <c r="AK22">
        <v>76</v>
      </c>
      <c r="AL22">
        <v>76</v>
      </c>
      <c r="AM22">
        <v>76</v>
      </c>
      <c r="AN22">
        <v>76</v>
      </c>
      <c r="AO22">
        <v>76</v>
      </c>
      <c r="AP22">
        <v>76</v>
      </c>
      <c r="AQ22">
        <v>76</v>
      </c>
      <c r="AR22">
        <v>76</v>
      </c>
      <c r="AS22">
        <v>76</v>
      </c>
      <c r="AT22">
        <v>76</v>
      </c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</row>
    <row r="23" spans="1:57" x14ac:dyDescent="0.35">
      <c r="A23">
        <v>21</v>
      </c>
      <c r="B23" s="10" t="s">
        <v>45</v>
      </c>
      <c r="C23" s="8">
        <v>50.477829358091874</v>
      </c>
      <c r="D23" s="8">
        <v>52.626700816391867</v>
      </c>
      <c r="E23" s="8">
        <v>51.772370737954226</v>
      </c>
      <c r="F23" s="8">
        <v>49.338562510004806</v>
      </c>
      <c r="G23" s="8">
        <v>48.802625260124863</v>
      </c>
      <c r="H23" s="8">
        <v>48.294061149351684</v>
      </c>
      <c r="I23" s="8">
        <v>44.939157995838002</v>
      </c>
      <c r="J23" s="8">
        <v>157.09153193532896</v>
      </c>
      <c r="K23" s="8">
        <v>21.873316792060187</v>
      </c>
      <c r="L23" s="8">
        <v>167.75141507923803</v>
      </c>
      <c r="M23" s="8">
        <v>180.84515361453498</v>
      </c>
      <c r="N23" s="8">
        <v>55.571789954634141</v>
      </c>
      <c r="O23" s="8">
        <v>51.886121267537412</v>
      </c>
      <c r="P23" s="8">
        <v>48.141116777147225</v>
      </c>
      <c r="Q23" s="8">
        <v>54.847981188705937</v>
      </c>
      <c r="R23" s="8">
        <v>51.905421059926354</v>
      </c>
      <c r="S23" s="8">
        <v>47.682920862094811</v>
      </c>
      <c r="T23" s="8">
        <v>46.391830059939721</v>
      </c>
      <c r="U23" s="8">
        <v>166.52414997940949</v>
      </c>
      <c r="V23" s="8">
        <v>23.041935019696854</v>
      </c>
      <c r="W23" s="8">
        <v>188.47815448870276</v>
      </c>
      <c r="X23" s="9">
        <v>180.64902819497897</v>
      </c>
      <c r="Y23">
        <v>233</v>
      </c>
      <c r="Z23">
        <v>233</v>
      </c>
      <c r="AA23">
        <v>233</v>
      </c>
      <c r="AB23">
        <v>233</v>
      </c>
      <c r="AC23">
        <v>233</v>
      </c>
      <c r="AD23">
        <v>233</v>
      </c>
      <c r="AE23">
        <v>233</v>
      </c>
      <c r="AF23">
        <v>233</v>
      </c>
      <c r="AG23">
        <v>233</v>
      </c>
      <c r="AH23">
        <v>233</v>
      </c>
      <c r="AI23">
        <v>233</v>
      </c>
      <c r="AJ23">
        <v>169</v>
      </c>
      <c r="AK23">
        <v>169</v>
      </c>
      <c r="AL23">
        <v>169</v>
      </c>
      <c r="AM23">
        <v>169</v>
      </c>
      <c r="AN23">
        <v>169</v>
      </c>
      <c r="AO23">
        <v>169</v>
      </c>
      <c r="AP23">
        <v>169</v>
      </c>
      <c r="AQ23">
        <v>169</v>
      </c>
      <c r="AR23">
        <v>169</v>
      </c>
      <c r="AS23">
        <v>169</v>
      </c>
      <c r="AT23">
        <v>169</v>
      </c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</row>
    <row r="24" spans="1:57" x14ac:dyDescent="0.35">
      <c r="A24">
        <v>22</v>
      </c>
      <c r="B24" s="10" t="s">
        <v>46</v>
      </c>
      <c r="C24" s="8">
        <v>35.33922155688623</v>
      </c>
      <c r="D24" s="8">
        <v>39.199101796407184</v>
      </c>
      <c r="E24" s="8">
        <v>36.90089820359281</v>
      </c>
      <c r="F24" s="8">
        <v>23.478443113772457</v>
      </c>
      <c r="G24" s="8">
        <v>23.943413173652697</v>
      </c>
      <c r="H24" s="8">
        <v>34.327245508982038</v>
      </c>
      <c r="I24" s="8">
        <v>71.48605389221558</v>
      </c>
      <c r="J24" s="8">
        <v>183.61141916167668</v>
      </c>
      <c r="K24" s="8">
        <v>67.977398203592813</v>
      </c>
      <c r="L24" s="8">
        <v>203.30022455089818</v>
      </c>
      <c r="M24" s="8">
        <v>201.71481090119761</v>
      </c>
      <c r="N24" s="8">
        <v>38.905472412211438</v>
      </c>
      <c r="O24" s="8">
        <v>38.647479660237828</v>
      </c>
      <c r="P24" s="8">
        <v>34.312712056248792</v>
      </c>
      <c r="Q24" s="8">
        <v>26.10017683395553</v>
      </c>
      <c r="R24" s="8">
        <v>25.465698530887828</v>
      </c>
      <c r="S24" s="8">
        <v>33.892849184013237</v>
      </c>
      <c r="T24" s="8">
        <v>73.796862507537412</v>
      </c>
      <c r="U24" s="8">
        <v>194.63643345841587</v>
      </c>
      <c r="V24" s="8">
        <v>71.609203446630787</v>
      </c>
      <c r="W24" s="8">
        <v>228.41924231990922</v>
      </c>
      <c r="X24" s="9">
        <v>201.49605247097179</v>
      </c>
      <c r="Y24">
        <v>225</v>
      </c>
      <c r="Z24">
        <v>225</v>
      </c>
      <c r="AA24">
        <v>225</v>
      </c>
      <c r="AB24">
        <v>225</v>
      </c>
      <c r="AC24">
        <v>225</v>
      </c>
      <c r="AD24">
        <v>225</v>
      </c>
      <c r="AE24">
        <v>225</v>
      </c>
      <c r="AF24">
        <v>225</v>
      </c>
      <c r="AG24">
        <v>225</v>
      </c>
      <c r="AH24">
        <v>225</v>
      </c>
      <c r="AI24">
        <v>225</v>
      </c>
      <c r="AJ24">
        <v>127</v>
      </c>
      <c r="AK24">
        <v>127</v>
      </c>
      <c r="AL24">
        <v>127</v>
      </c>
      <c r="AM24">
        <v>127</v>
      </c>
      <c r="AN24">
        <v>127</v>
      </c>
      <c r="AO24">
        <v>127</v>
      </c>
      <c r="AP24">
        <v>127</v>
      </c>
      <c r="AQ24">
        <v>127</v>
      </c>
      <c r="AR24">
        <v>127</v>
      </c>
      <c r="AS24">
        <v>127</v>
      </c>
      <c r="AT24">
        <v>127</v>
      </c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</row>
    <row r="25" spans="1:57" x14ac:dyDescent="0.35">
      <c r="A25">
        <v>23</v>
      </c>
      <c r="B25" s="10" t="s">
        <v>47</v>
      </c>
      <c r="C25" s="8">
        <v>51.503595955742085</v>
      </c>
      <c r="D25" s="8">
        <v>49.926646318199168</v>
      </c>
      <c r="E25" s="8">
        <v>47.143035101106442</v>
      </c>
      <c r="F25" s="8">
        <v>43.818780999618468</v>
      </c>
      <c r="G25" s="8">
        <v>44.879252193819148</v>
      </c>
      <c r="H25" s="8">
        <v>46.536003433803891</v>
      </c>
      <c r="I25" s="8">
        <v>40.916688286913391</v>
      </c>
      <c r="J25" s="8">
        <v>164.4259118657001</v>
      </c>
      <c r="K25" s="8">
        <v>29.379956123616939</v>
      </c>
      <c r="L25" s="8">
        <v>169.20562762304465</v>
      </c>
      <c r="M25" s="8">
        <v>184.55371115604729</v>
      </c>
      <c r="N25" s="8">
        <v>56.70107159435581</v>
      </c>
      <c r="O25" s="8">
        <v>49.224062788687242</v>
      </c>
      <c r="P25" s="8">
        <v>43.836477365865278</v>
      </c>
      <c r="Q25" s="8">
        <v>48.711830132702922</v>
      </c>
      <c r="R25" s="8">
        <v>47.732605972698586</v>
      </c>
      <c r="S25" s="8">
        <v>45.947110600410369</v>
      </c>
      <c r="T25" s="8">
        <v>42.239332784068012</v>
      </c>
      <c r="U25" s="8">
        <v>174.2989254143699</v>
      </c>
      <c r="V25" s="8">
        <v>30.949629007689428</v>
      </c>
      <c r="W25" s="8">
        <v>190.11204411259368</v>
      </c>
      <c r="X25" s="9">
        <v>184.35356382941089</v>
      </c>
      <c r="Y25">
        <v>281</v>
      </c>
      <c r="Z25">
        <v>281</v>
      </c>
      <c r="AA25">
        <v>281</v>
      </c>
      <c r="AB25">
        <v>281</v>
      </c>
      <c r="AC25">
        <v>281</v>
      </c>
      <c r="AD25">
        <v>281</v>
      </c>
      <c r="AE25">
        <v>281</v>
      </c>
      <c r="AF25">
        <v>281</v>
      </c>
      <c r="AG25">
        <v>281</v>
      </c>
      <c r="AH25">
        <v>281</v>
      </c>
      <c r="AI25">
        <v>281</v>
      </c>
      <c r="AJ25">
        <v>89</v>
      </c>
      <c r="AK25">
        <v>89</v>
      </c>
      <c r="AL25">
        <v>89</v>
      </c>
      <c r="AM25">
        <v>89</v>
      </c>
      <c r="AN25">
        <v>89</v>
      </c>
      <c r="AO25">
        <v>89</v>
      </c>
      <c r="AP25">
        <v>89</v>
      </c>
      <c r="AQ25">
        <v>89</v>
      </c>
      <c r="AR25">
        <v>89</v>
      </c>
      <c r="AS25">
        <v>89</v>
      </c>
      <c r="AT25">
        <v>89</v>
      </c>
      <c r="AU25" s="31"/>
      <c r="AV25" s="31"/>
      <c r="AW25" s="31"/>
      <c r="AX25" s="31"/>
      <c r="AY25" s="31"/>
      <c r="AZ25" s="31"/>
      <c r="BA25" s="31"/>
      <c r="BB25" s="31"/>
      <c r="BC25" s="31"/>
      <c r="BD25" s="31"/>
      <c r="BE25" s="31"/>
    </row>
    <row r="26" spans="1:57" x14ac:dyDescent="0.35">
      <c r="A26">
        <v>24</v>
      </c>
      <c r="B26" s="10" t="s">
        <v>48</v>
      </c>
      <c r="C26" s="8">
        <v>42.174490970743626</v>
      </c>
      <c r="D26" s="8">
        <v>42.37820518886523</v>
      </c>
      <c r="E26" s="8">
        <v>40.854342717451303</v>
      </c>
      <c r="F26" s="8">
        <v>40.72110243671635</v>
      </c>
      <c r="G26" s="8">
        <v>39.116389874615571</v>
      </c>
      <c r="H26" s="8">
        <v>38.806230581184451</v>
      </c>
      <c r="I26" s="8">
        <v>37.0390032331835</v>
      </c>
      <c r="J26" s="8">
        <v>24.553476855137607</v>
      </c>
      <c r="K26" s="8">
        <v>23.57444602160713</v>
      </c>
      <c r="L26" s="8">
        <v>75.131134768551377</v>
      </c>
      <c r="M26" s="8">
        <v>23.994242871224664</v>
      </c>
      <c r="N26" s="8">
        <v>46.430521745366391</v>
      </c>
      <c r="O26" s="8">
        <v>41.78184570607096</v>
      </c>
      <c r="P26" s="8">
        <v>37.988866563002098</v>
      </c>
      <c r="Q26" s="8">
        <v>45.268247529090175</v>
      </c>
      <c r="R26" s="8">
        <v>41.603349737111387</v>
      </c>
      <c r="S26" s="8">
        <v>38.315154652999432</v>
      </c>
      <c r="T26" s="8">
        <v>38.236300371772572</v>
      </c>
      <c r="U26" s="8">
        <v>26.027799283440302</v>
      </c>
      <c r="V26" s="8">
        <v>24.83394989974266</v>
      </c>
      <c r="W26" s="8">
        <v>84.414057664609089</v>
      </c>
      <c r="X26" s="9">
        <v>23.968221267349794</v>
      </c>
      <c r="Y26">
        <v>222</v>
      </c>
      <c r="Z26">
        <v>222</v>
      </c>
      <c r="AA26">
        <v>222</v>
      </c>
      <c r="AB26">
        <v>222</v>
      </c>
      <c r="AC26">
        <v>222</v>
      </c>
      <c r="AD26">
        <v>222</v>
      </c>
      <c r="AE26">
        <v>222</v>
      </c>
      <c r="AF26">
        <v>222</v>
      </c>
      <c r="AG26">
        <v>222</v>
      </c>
      <c r="AH26">
        <v>222</v>
      </c>
      <c r="AI26">
        <v>222</v>
      </c>
      <c r="AJ26">
        <v>189</v>
      </c>
      <c r="AK26">
        <v>189</v>
      </c>
      <c r="AL26">
        <v>189</v>
      </c>
      <c r="AM26">
        <v>189</v>
      </c>
      <c r="AN26">
        <v>189</v>
      </c>
      <c r="AO26">
        <v>189</v>
      </c>
      <c r="AP26">
        <v>189</v>
      </c>
      <c r="AQ26">
        <v>189</v>
      </c>
      <c r="AR26">
        <v>189</v>
      </c>
      <c r="AS26">
        <v>189</v>
      </c>
      <c r="AT26">
        <v>189</v>
      </c>
      <c r="AU26" s="31"/>
      <c r="AV26" s="31"/>
      <c r="AW26" s="31"/>
      <c r="AX26" s="31"/>
      <c r="AY26" s="31"/>
      <c r="AZ26" s="31"/>
      <c r="BA26" s="31"/>
      <c r="BB26" s="31"/>
      <c r="BC26" s="31"/>
      <c r="BD26" s="31"/>
      <c r="BE26" s="31"/>
    </row>
    <row r="27" spans="1:57" x14ac:dyDescent="0.35">
      <c r="A27">
        <v>25</v>
      </c>
      <c r="B27" s="10" t="s">
        <v>49</v>
      </c>
      <c r="C27" s="8">
        <v>0.6446149498907392</v>
      </c>
      <c r="D27" s="8">
        <v>0.61952347223268778</v>
      </c>
      <c r="E27" s="8">
        <v>0.52960100972044311</v>
      </c>
      <c r="F27" s="8">
        <v>0.51829108582623762</v>
      </c>
      <c r="G27" s="8">
        <v>0.52611762489639058</v>
      </c>
      <c r="H27" s="8">
        <v>0.56173784944616079</v>
      </c>
      <c r="I27" s="8">
        <v>0.53192348202848316</v>
      </c>
      <c r="J27" s="8">
        <v>0.53519910180091923</v>
      </c>
      <c r="K27" s="8">
        <v>0.50664680958480901</v>
      </c>
      <c r="L27" s="8">
        <v>0.29697978750659332</v>
      </c>
      <c r="M27" s="8">
        <v>0.34934113601687894</v>
      </c>
      <c r="N27" s="8">
        <v>709.66614556302488</v>
      </c>
      <c r="O27" s="8">
        <v>610.8053423394316</v>
      </c>
      <c r="P27" s="8">
        <v>492.45540991917863</v>
      </c>
      <c r="Q27" s="8">
        <v>576.16635506774298</v>
      </c>
      <c r="R27" s="8">
        <v>559.56737371684756</v>
      </c>
      <c r="S27" s="8">
        <v>554.62930188351288</v>
      </c>
      <c r="T27" s="8">
        <v>549.11807171469968</v>
      </c>
      <c r="U27" s="8">
        <v>567.33532609403608</v>
      </c>
      <c r="V27" s="8">
        <v>533.71525568666812</v>
      </c>
      <c r="W27" s="8">
        <v>333.67350280324115</v>
      </c>
      <c r="X27" s="9">
        <v>348.96227777544919</v>
      </c>
      <c r="Y27">
        <v>214</v>
      </c>
      <c r="Z27">
        <v>214</v>
      </c>
      <c r="AA27">
        <v>214</v>
      </c>
      <c r="AB27">
        <v>214</v>
      </c>
      <c r="AC27">
        <v>214</v>
      </c>
      <c r="AD27">
        <v>214</v>
      </c>
      <c r="AE27">
        <v>214</v>
      </c>
      <c r="AF27">
        <v>214</v>
      </c>
      <c r="AG27">
        <v>214</v>
      </c>
      <c r="AH27">
        <v>214</v>
      </c>
      <c r="AI27">
        <v>214</v>
      </c>
      <c r="AJ27">
        <v>69</v>
      </c>
      <c r="AK27">
        <v>69</v>
      </c>
      <c r="AL27">
        <v>69</v>
      </c>
      <c r="AM27">
        <v>69</v>
      </c>
      <c r="AN27">
        <v>69</v>
      </c>
      <c r="AO27">
        <v>69</v>
      </c>
      <c r="AP27">
        <v>69</v>
      </c>
      <c r="AQ27">
        <v>69</v>
      </c>
      <c r="AR27">
        <v>69</v>
      </c>
      <c r="AS27">
        <v>69</v>
      </c>
      <c r="AT27">
        <v>69</v>
      </c>
      <c r="AU27" s="31"/>
      <c r="AV27" s="31"/>
      <c r="AW27" s="31"/>
      <c r="AX27" s="31"/>
      <c r="AY27" s="31"/>
      <c r="AZ27" s="31"/>
      <c r="BA27" s="31"/>
      <c r="BB27" s="31"/>
      <c r="BC27" s="31"/>
      <c r="BD27" s="31"/>
      <c r="BE27" s="31"/>
    </row>
    <row r="28" spans="1:57" x14ac:dyDescent="0.35">
      <c r="A28">
        <v>26</v>
      </c>
      <c r="B28" s="10" t="s">
        <v>50</v>
      </c>
      <c r="C28" s="8">
        <v>290.66962795941373</v>
      </c>
      <c r="D28" s="8">
        <v>330.2448534385569</v>
      </c>
      <c r="E28" s="8">
        <v>237.21876550169111</v>
      </c>
      <c r="F28" s="8">
        <v>50.720479143179261</v>
      </c>
      <c r="G28" s="8">
        <v>54.965591882750843</v>
      </c>
      <c r="H28" s="8">
        <v>56.633399098083423</v>
      </c>
      <c r="I28" s="8">
        <v>40.095005636978577</v>
      </c>
      <c r="J28" s="8">
        <v>173.34761555806085</v>
      </c>
      <c r="K28" s="8">
        <v>35.364983089064268</v>
      </c>
      <c r="L28" s="8">
        <v>174.3724464487035</v>
      </c>
      <c r="M28" s="8">
        <v>182.11251992671927</v>
      </c>
      <c r="N28" s="8">
        <v>320.00249845455704</v>
      </c>
      <c r="O28" s="8">
        <v>325.59754359817151</v>
      </c>
      <c r="P28" s="8">
        <v>220.58051676925919</v>
      </c>
      <c r="Q28" s="8">
        <v>56.384210329661208</v>
      </c>
      <c r="R28" s="8">
        <v>58.460219614729674</v>
      </c>
      <c r="S28" s="8">
        <v>55.916728125101876</v>
      </c>
      <c r="T28" s="8">
        <v>41.391088990481421</v>
      </c>
      <c r="U28" s="8">
        <v>183.75633604265354</v>
      </c>
      <c r="V28" s="8">
        <v>37.254415965240817</v>
      </c>
      <c r="W28" s="8">
        <v>195.91725580858849</v>
      </c>
      <c r="X28" s="9">
        <v>181.91502005645373</v>
      </c>
      <c r="Y28">
        <v>266</v>
      </c>
      <c r="Z28">
        <v>266</v>
      </c>
      <c r="AA28">
        <v>266</v>
      </c>
      <c r="AB28">
        <v>266</v>
      </c>
      <c r="AC28">
        <v>266</v>
      </c>
      <c r="AD28">
        <v>266</v>
      </c>
      <c r="AE28">
        <v>266</v>
      </c>
      <c r="AF28">
        <v>266</v>
      </c>
      <c r="AG28">
        <v>266</v>
      </c>
      <c r="AH28">
        <v>266</v>
      </c>
      <c r="AI28">
        <v>266</v>
      </c>
      <c r="AJ28">
        <v>155</v>
      </c>
      <c r="AK28">
        <v>155</v>
      </c>
      <c r="AL28">
        <v>155</v>
      </c>
      <c r="AM28">
        <v>155</v>
      </c>
      <c r="AN28">
        <v>155</v>
      </c>
      <c r="AO28">
        <v>155</v>
      </c>
      <c r="AP28">
        <v>155</v>
      </c>
      <c r="AQ28">
        <v>155</v>
      </c>
      <c r="AR28">
        <v>155</v>
      </c>
      <c r="AS28">
        <v>155</v>
      </c>
      <c r="AT28">
        <v>155</v>
      </c>
      <c r="AU28" s="31"/>
      <c r="AV28" s="31"/>
      <c r="AW28" s="31"/>
      <c r="AX28" s="31"/>
      <c r="AY28" s="31"/>
      <c r="AZ28" s="31"/>
      <c r="BA28" s="31"/>
      <c r="BB28" s="31"/>
      <c r="BC28" s="31"/>
      <c r="BD28" s="31"/>
      <c r="BE28" s="31"/>
    </row>
    <row r="29" spans="1:57" x14ac:dyDescent="0.35">
      <c r="A29">
        <v>27</v>
      </c>
      <c r="B29" s="10" t="s">
        <v>51</v>
      </c>
      <c r="C29" s="8">
        <v>258.68217811347267</v>
      </c>
      <c r="D29" s="8">
        <v>261.65467240470753</v>
      </c>
      <c r="E29" s="8">
        <v>275.50083787106973</v>
      </c>
      <c r="F29" s="8">
        <v>239.51255577024418</v>
      </c>
      <c r="G29" s="8">
        <v>231.92056560688565</v>
      </c>
      <c r="H29" s="8">
        <v>221.21746530827332</v>
      </c>
      <c r="I29" s="8">
        <v>80.067310732478489</v>
      </c>
      <c r="J29" s="8">
        <v>178.59600913402423</v>
      </c>
      <c r="K29" s="8">
        <v>177.78380818549095</v>
      </c>
      <c r="L29" s="8">
        <v>172.67628139820832</v>
      </c>
      <c r="M29" s="8">
        <v>187.63206395749168</v>
      </c>
      <c r="N29" s="8">
        <v>284.78704116116467</v>
      </c>
      <c r="O29" s="8">
        <v>257.97258524668479</v>
      </c>
      <c r="P29" s="8">
        <v>256.17752903924981</v>
      </c>
      <c r="Q29" s="8">
        <v>266.25786170161274</v>
      </c>
      <c r="R29" s="8">
        <v>246.66571820916988</v>
      </c>
      <c r="S29" s="8">
        <v>218.41805473734118</v>
      </c>
      <c r="T29" s="8">
        <v>82.655511106851208</v>
      </c>
      <c r="U29" s="8">
        <v>189.31987131554459</v>
      </c>
      <c r="V29" s="8">
        <v>187.28220300139012</v>
      </c>
      <c r="W29" s="8">
        <v>194.01151892836862</v>
      </c>
      <c r="X29" s="9">
        <v>187.42857817680957</v>
      </c>
      <c r="Y29">
        <v>232</v>
      </c>
      <c r="Z29">
        <v>232</v>
      </c>
      <c r="AA29">
        <v>232</v>
      </c>
      <c r="AB29">
        <v>232</v>
      </c>
      <c r="AC29">
        <v>232</v>
      </c>
      <c r="AD29">
        <v>232</v>
      </c>
      <c r="AE29">
        <v>232</v>
      </c>
      <c r="AF29">
        <v>232</v>
      </c>
      <c r="AG29">
        <v>232</v>
      </c>
      <c r="AH29">
        <v>232</v>
      </c>
      <c r="AI29">
        <v>232</v>
      </c>
      <c r="AJ29">
        <v>130</v>
      </c>
      <c r="AK29">
        <v>130</v>
      </c>
      <c r="AL29">
        <v>130</v>
      </c>
      <c r="AM29">
        <v>130</v>
      </c>
      <c r="AN29">
        <v>130</v>
      </c>
      <c r="AO29">
        <v>130</v>
      </c>
      <c r="AP29">
        <v>130</v>
      </c>
      <c r="AQ29">
        <v>130</v>
      </c>
      <c r="AR29">
        <v>130</v>
      </c>
      <c r="AS29">
        <v>130</v>
      </c>
      <c r="AT29">
        <v>130</v>
      </c>
      <c r="AU29" s="31"/>
      <c r="AV29" s="31"/>
      <c r="AW29" s="31"/>
      <c r="AX29" s="31"/>
      <c r="AY29" s="31"/>
      <c r="AZ29" s="31"/>
      <c r="BA29" s="31"/>
      <c r="BB29" s="31"/>
      <c r="BC29" s="31"/>
      <c r="BD29" s="31"/>
      <c r="BE29" s="31"/>
    </row>
    <row r="30" spans="1:57" x14ac:dyDescent="0.35">
      <c r="A30">
        <v>28</v>
      </c>
      <c r="B30" s="10" t="s">
        <v>52</v>
      </c>
      <c r="C30" s="8">
        <v>375.33063588422857</v>
      </c>
      <c r="D30" s="8">
        <v>381.95398761344126</v>
      </c>
      <c r="E30" s="8">
        <v>377.77443892568061</v>
      </c>
      <c r="F30" s="8">
        <v>308.88796664213885</v>
      </c>
      <c r="G30" s="8">
        <v>328.12891770909982</v>
      </c>
      <c r="H30" s="8">
        <v>341.90274405199898</v>
      </c>
      <c r="I30" s="8">
        <v>172.22424025018395</v>
      </c>
      <c r="J30" s="8">
        <v>367.40493561442241</v>
      </c>
      <c r="K30" s="8">
        <v>319.17418874172188</v>
      </c>
      <c r="L30" s="8">
        <v>323.09340753004653</v>
      </c>
      <c r="M30" s="8">
        <v>318.57380477250427</v>
      </c>
      <c r="N30" s="8">
        <v>413.20705597167273</v>
      </c>
      <c r="O30" s="8">
        <v>376.57901051166891</v>
      </c>
      <c r="P30" s="8">
        <v>351.27777848523345</v>
      </c>
      <c r="Q30" s="8">
        <v>343.38011733459416</v>
      </c>
      <c r="R30" s="8">
        <v>348.99084925959522</v>
      </c>
      <c r="S30" s="8">
        <v>337.57611389828992</v>
      </c>
      <c r="T30" s="8">
        <v>177.79144163379146</v>
      </c>
      <c r="U30" s="8">
        <v>389.46589830582673</v>
      </c>
      <c r="V30" s="8">
        <v>336.22659914205559</v>
      </c>
      <c r="W30" s="8">
        <v>363.01362435580666</v>
      </c>
      <c r="X30" s="9">
        <v>318.22831350623716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200</v>
      </c>
      <c r="AK30">
        <v>200</v>
      </c>
      <c r="AL30">
        <v>200</v>
      </c>
      <c r="AM30">
        <v>200</v>
      </c>
      <c r="AN30">
        <v>200</v>
      </c>
      <c r="AO30">
        <v>200</v>
      </c>
      <c r="AP30">
        <v>200</v>
      </c>
      <c r="AQ30">
        <v>200</v>
      </c>
      <c r="AR30">
        <v>200</v>
      </c>
      <c r="AS30">
        <v>200</v>
      </c>
      <c r="AT30">
        <v>200</v>
      </c>
      <c r="AU30" s="31"/>
      <c r="AV30" s="31"/>
      <c r="AW30" s="31"/>
      <c r="AX30" s="31"/>
      <c r="AY30" s="31"/>
      <c r="AZ30" s="31"/>
      <c r="BA30" s="31"/>
      <c r="BB30" s="31"/>
      <c r="BC30" s="31"/>
      <c r="BD30" s="31"/>
      <c r="BE30" s="31"/>
    </row>
    <row r="31" spans="1:57" x14ac:dyDescent="0.35">
      <c r="A31">
        <v>29</v>
      </c>
      <c r="B31" s="12" t="s">
        <v>53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9"/>
      <c r="Y31">
        <v>374</v>
      </c>
      <c r="Z31">
        <v>374</v>
      </c>
      <c r="AA31">
        <v>374</v>
      </c>
      <c r="AB31">
        <v>374</v>
      </c>
      <c r="AC31">
        <v>374</v>
      </c>
      <c r="AD31">
        <v>374</v>
      </c>
      <c r="AE31">
        <v>374</v>
      </c>
      <c r="AF31">
        <v>374</v>
      </c>
      <c r="AG31">
        <v>374</v>
      </c>
      <c r="AH31">
        <v>374</v>
      </c>
      <c r="AI31">
        <v>374</v>
      </c>
      <c r="AJ31">
        <v>325</v>
      </c>
      <c r="AK31">
        <v>325</v>
      </c>
      <c r="AL31">
        <v>325</v>
      </c>
      <c r="AM31">
        <v>325</v>
      </c>
      <c r="AN31">
        <v>325</v>
      </c>
      <c r="AO31">
        <v>325</v>
      </c>
      <c r="AP31">
        <v>325</v>
      </c>
      <c r="AQ31">
        <v>325</v>
      </c>
      <c r="AR31">
        <v>325</v>
      </c>
      <c r="AS31">
        <v>325</v>
      </c>
      <c r="AT31">
        <v>325</v>
      </c>
      <c r="AU31" s="31"/>
      <c r="AV31" s="31"/>
      <c r="AW31" s="31"/>
      <c r="AX31" s="31"/>
      <c r="AY31" s="31"/>
      <c r="AZ31" s="31"/>
      <c r="BA31" s="31"/>
      <c r="BB31" s="31"/>
      <c r="BC31" s="31"/>
      <c r="BD31" s="31"/>
      <c r="BE31" s="31"/>
    </row>
    <row r="32" spans="1:57" x14ac:dyDescent="0.35">
      <c r="A32">
        <v>30</v>
      </c>
      <c r="B32" s="10" t="s">
        <v>54</v>
      </c>
      <c r="C32" s="8">
        <v>677.08136635558742</v>
      </c>
      <c r="D32" s="8">
        <v>427.8834525005982</v>
      </c>
      <c r="E32" s="8">
        <v>110.90318449389807</v>
      </c>
      <c r="F32" s="8">
        <v>107.46866953816702</v>
      </c>
      <c r="G32" s="8">
        <v>107.27547642976788</v>
      </c>
      <c r="H32" s="8">
        <v>108.80720842306772</v>
      </c>
      <c r="I32" s="8">
        <v>96.938241206030156</v>
      </c>
      <c r="J32" s="8" t="e">
        <v>#N/A</v>
      </c>
      <c r="K32" s="8">
        <v>81.220989231873673</v>
      </c>
      <c r="L32" s="8" t="e">
        <v>#N/A</v>
      </c>
      <c r="M32" s="8" t="e">
        <v>#N/A</v>
      </c>
      <c r="N32" s="8">
        <v>745.40890430102513</v>
      </c>
      <c r="O32" s="8">
        <v>421.86214146837625</v>
      </c>
      <c r="P32" s="8">
        <v>103.12456392429094</v>
      </c>
      <c r="Q32" s="8">
        <v>119.4692197205659</v>
      </c>
      <c r="R32" s="8">
        <v>114.09588610883394</v>
      </c>
      <c r="S32" s="8">
        <v>107.43030064126719</v>
      </c>
      <c r="T32" s="8">
        <v>100.07179958191685</v>
      </c>
      <c r="U32" s="8" t="e">
        <v>#N/A</v>
      </c>
      <c r="V32" s="8">
        <v>85.560355290774368</v>
      </c>
      <c r="W32" s="8" t="e">
        <v>#N/A</v>
      </c>
      <c r="X32" s="9" t="e">
        <v>#N/A</v>
      </c>
      <c r="Y32">
        <v>180</v>
      </c>
      <c r="Z32">
        <v>180</v>
      </c>
      <c r="AA32">
        <v>180</v>
      </c>
      <c r="AB32">
        <v>180</v>
      </c>
      <c r="AC32">
        <v>180</v>
      </c>
      <c r="AD32">
        <v>180</v>
      </c>
      <c r="AE32">
        <v>180</v>
      </c>
      <c r="AF32">
        <v>180</v>
      </c>
      <c r="AG32">
        <v>180</v>
      </c>
      <c r="AH32">
        <v>180</v>
      </c>
      <c r="AI32">
        <v>180</v>
      </c>
      <c r="AJ32">
        <v>145</v>
      </c>
      <c r="AK32">
        <v>145</v>
      </c>
      <c r="AL32">
        <v>145</v>
      </c>
      <c r="AM32">
        <v>145</v>
      </c>
      <c r="AN32">
        <v>145</v>
      </c>
      <c r="AO32">
        <v>145</v>
      </c>
      <c r="AP32">
        <v>145</v>
      </c>
      <c r="AQ32">
        <v>145</v>
      </c>
      <c r="AR32">
        <v>145</v>
      </c>
      <c r="AS32">
        <v>145</v>
      </c>
      <c r="AT32">
        <v>145</v>
      </c>
      <c r="AU32" s="31"/>
      <c r="AV32" s="31"/>
      <c r="AW32" s="31"/>
      <c r="AX32" s="31"/>
      <c r="AY32" s="31"/>
      <c r="AZ32" s="31"/>
      <c r="BA32" s="31"/>
      <c r="BB32" s="31"/>
      <c r="BC32" s="31"/>
      <c r="BD32" s="31"/>
      <c r="BE32" s="31"/>
    </row>
    <row r="33" spans="1:57" x14ac:dyDescent="0.35">
      <c r="A33">
        <v>31</v>
      </c>
      <c r="B33" s="11" t="s">
        <v>55</v>
      </c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9"/>
      <c r="Y33">
        <v>421</v>
      </c>
      <c r="Z33">
        <v>421</v>
      </c>
      <c r="AA33">
        <v>421</v>
      </c>
      <c r="AB33">
        <v>421</v>
      </c>
      <c r="AC33">
        <v>421</v>
      </c>
      <c r="AD33">
        <v>421</v>
      </c>
      <c r="AE33">
        <v>421</v>
      </c>
      <c r="AF33">
        <v>421</v>
      </c>
      <c r="AG33">
        <v>421</v>
      </c>
      <c r="AH33">
        <v>421</v>
      </c>
      <c r="AI33">
        <v>421</v>
      </c>
      <c r="AJ33">
        <v>156</v>
      </c>
      <c r="AK33">
        <v>156</v>
      </c>
      <c r="AL33">
        <v>156</v>
      </c>
      <c r="AM33">
        <v>156</v>
      </c>
      <c r="AN33">
        <v>156</v>
      </c>
      <c r="AO33">
        <v>156</v>
      </c>
      <c r="AP33">
        <v>156</v>
      </c>
      <c r="AQ33">
        <v>156</v>
      </c>
      <c r="AR33">
        <v>156</v>
      </c>
      <c r="AS33">
        <v>156</v>
      </c>
      <c r="AT33">
        <v>156</v>
      </c>
      <c r="AU33" s="31"/>
      <c r="AV33" s="31"/>
      <c r="AW33" s="31"/>
      <c r="AX33" s="31"/>
      <c r="AY33" s="31"/>
      <c r="AZ33" s="31"/>
      <c r="BA33" s="31"/>
      <c r="BB33" s="31"/>
      <c r="BC33" s="31"/>
      <c r="BD33" s="31"/>
      <c r="BE33" s="31"/>
    </row>
    <row r="34" spans="1:57" x14ac:dyDescent="0.35">
      <c r="A34">
        <v>32</v>
      </c>
      <c r="B34" s="10" t="s">
        <v>56</v>
      </c>
      <c r="C34" s="8">
        <v>19.630386740331492</v>
      </c>
      <c r="D34" s="8">
        <v>17.993922651933705</v>
      </c>
      <c r="E34" s="8">
        <v>21.28342541436464</v>
      </c>
      <c r="F34" s="8">
        <v>19.781767955801104</v>
      </c>
      <c r="G34" s="8">
        <v>19.009944751381216</v>
      </c>
      <c r="H34" s="8">
        <v>22.758011049723759</v>
      </c>
      <c r="I34" s="8">
        <v>23.099988950276245</v>
      </c>
      <c r="J34" s="8">
        <v>144.41707734806627</v>
      </c>
      <c r="K34" s="8">
        <v>148.38698895027625</v>
      </c>
      <c r="L34" s="8">
        <v>145.4347458563536</v>
      </c>
      <c r="M34" s="8">
        <v>7.3558632541436459</v>
      </c>
      <c r="N34" s="8">
        <v>21.611383503103426</v>
      </c>
      <c r="O34" s="8">
        <v>17.740706491449245</v>
      </c>
      <c r="P34" s="8">
        <v>19.790630672037071</v>
      </c>
      <c r="Q34" s="8">
        <v>21.990710339384375</v>
      </c>
      <c r="R34" s="8">
        <v>20.218567779643553</v>
      </c>
      <c r="S34" s="8">
        <v>22.470018342560216</v>
      </c>
      <c r="T34" s="8">
        <v>23.846703177370408</v>
      </c>
      <c r="U34" s="8">
        <v>153.08865316685419</v>
      </c>
      <c r="V34" s="8">
        <v>156.31480994239749</v>
      </c>
      <c r="W34" s="8">
        <v>163.40412082122356</v>
      </c>
      <c r="X34" s="9">
        <v>7.3478858672019394</v>
      </c>
      <c r="Y34">
        <v>329</v>
      </c>
      <c r="Z34">
        <v>329</v>
      </c>
      <c r="AA34">
        <v>329</v>
      </c>
      <c r="AB34">
        <v>329</v>
      </c>
      <c r="AC34">
        <v>329</v>
      </c>
      <c r="AD34">
        <v>329</v>
      </c>
      <c r="AE34">
        <v>329</v>
      </c>
      <c r="AF34">
        <v>329</v>
      </c>
      <c r="AG34">
        <v>329</v>
      </c>
      <c r="AH34">
        <v>329</v>
      </c>
      <c r="AI34">
        <v>329</v>
      </c>
      <c r="AJ34">
        <v>127</v>
      </c>
      <c r="AK34">
        <v>127</v>
      </c>
      <c r="AL34">
        <v>127</v>
      </c>
      <c r="AM34">
        <v>127</v>
      </c>
      <c r="AN34">
        <v>127</v>
      </c>
      <c r="AO34">
        <v>127</v>
      </c>
      <c r="AP34">
        <v>127</v>
      </c>
      <c r="AQ34">
        <v>127</v>
      </c>
      <c r="AR34">
        <v>127</v>
      </c>
      <c r="AS34">
        <v>127</v>
      </c>
      <c r="AT34">
        <v>127</v>
      </c>
      <c r="AU34" s="31"/>
      <c r="AV34" s="31"/>
      <c r="AW34" s="31"/>
      <c r="AX34" s="31"/>
      <c r="AY34" s="31"/>
      <c r="AZ34" s="31"/>
      <c r="BA34" s="31"/>
      <c r="BB34" s="31"/>
      <c r="BC34" s="31"/>
      <c r="BD34" s="31"/>
      <c r="BE34" s="31"/>
    </row>
    <row r="35" spans="1:57" x14ac:dyDescent="0.35">
      <c r="A35">
        <v>33</v>
      </c>
      <c r="B35" s="10" t="s">
        <v>57</v>
      </c>
      <c r="C35" s="8">
        <v>65.443548387096769</v>
      </c>
      <c r="D35" s="8">
        <v>69.129838709677429</v>
      </c>
      <c r="E35" s="8">
        <v>55.29032258064516</v>
      </c>
      <c r="F35" s="8">
        <v>60.564516129032256</v>
      </c>
      <c r="G35" s="8">
        <v>53.810483870967737</v>
      </c>
      <c r="H35" s="8">
        <v>58.827419354838703</v>
      </c>
      <c r="I35" s="8">
        <v>56.454572580645156</v>
      </c>
      <c r="J35" s="8">
        <v>36.309314516129028</v>
      </c>
      <c r="K35" s="8">
        <v>37.192927419354845</v>
      </c>
      <c r="L35" s="8">
        <v>383.82570161290323</v>
      </c>
      <c r="M35" s="8">
        <v>313.54615097580648</v>
      </c>
      <c r="N35" s="8">
        <v>72.047771687129327</v>
      </c>
      <c r="O35" s="8">
        <v>68.157021794123239</v>
      </c>
      <c r="P35" s="8">
        <v>51.412323562955258</v>
      </c>
      <c r="Q35" s="8">
        <v>67.327487311261649</v>
      </c>
      <c r="R35" s="8">
        <v>57.23167161343423</v>
      </c>
      <c r="S35" s="8">
        <v>58.082984012117905</v>
      </c>
      <c r="T35" s="8">
        <v>58.279483952734083</v>
      </c>
      <c r="U35" s="8">
        <v>38.489520483017358</v>
      </c>
      <c r="V35" s="8">
        <v>39.180021253116841</v>
      </c>
      <c r="W35" s="8">
        <v>431.24977426366331</v>
      </c>
      <c r="X35" s="9">
        <v>313.20611216812364</v>
      </c>
      <c r="Y35">
        <v>236</v>
      </c>
      <c r="Z35">
        <v>236</v>
      </c>
      <c r="AA35">
        <v>236</v>
      </c>
      <c r="AB35">
        <v>236</v>
      </c>
      <c r="AC35">
        <v>236</v>
      </c>
      <c r="AD35">
        <v>236</v>
      </c>
      <c r="AE35">
        <v>236</v>
      </c>
      <c r="AF35">
        <v>236</v>
      </c>
      <c r="AG35">
        <v>236</v>
      </c>
      <c r="AH35">
        <v>236</v>
      </c>
      <c r="AI35">
        <v>236</v>
      </c>
      <c r="AJ35">
        <v>0</v>
      </c>
      <c r="AK35">
        <v>0</v>
      </c>
      <c r="AL35">
        <v>0</v>
      </c>
      <c r="AM35">
        <v>0</v>
      </c>
      <c r="AN35">
        <v>0</v>
      </c>
      <c r="AO35">
        <v>0</v>
      </c>
      <c r="AP35">
        <v>0</v>
      </c>
      <c r="AQ35">
        <v>0</v>
      </c>
      <c r="AR35">
        <v>0</v>
      </c>
      <c r="AS35">
        <v>0</v>
      </c>
      <c r="AT35">
        <v>0</v>
      </c>
      <c r="AU35" s="31"/>
      <c r="AV35" s="31"/>
      <c r="AW35" s="31"/>
      <c r="AX35" s="31"/>
      <c r="AY35" s="31"/>
      <c r="AZ35" s="31"/>
      <c r="BA35" s="31"/>
      <c r="BB35" s="31"/>
      <c r="BC35" s="31"/>
      <c r="BD35" s="31"/>
      <c r="BE35" s="31"/>
    </row>
    <row r="36" spans="1:57" x14ac:dyDescent="0.35">
      <c r="A36">
        <v>34</v>
      </c>
      <c r="B36" s="10" t="s">
        <v>58</v>
      </c>
      <c r="C36" s="8">
        <v>54.000431283551613</v>
      </c>
      <c r="D36" s="8">
        <v>53.755652986264913</v>
      </c>
      <c r="E36" s="8">
        <v>54.716255525478729</v>
      </c>
      <c r="F36" s="8">
        <v>54.024215587090659</v>
      </c>
      <c r="G36" s="8">
        <v>54.30102926566957</v>
      </c>
      <c r="H36" s="8">
        <v>53.54513511789208</v>
      </c>
      <c r="I36" s="8">
        <v>44.893503039582939</v>
      </c>
      <c r="J36" s="8">
        <v>150.04814863423837</v>
      </c>
      <c r="K36" s="8">
        <v>38.584903981990358</v>
      </c>
      <c r="L36" s="8">
        <v>133.18069131144102</v>
      </c>
      <c r="M36" s="8">
        <v>47.123132968856808</v>
      </c>
      <c r="N36" s="8">
        <v>59.449874586735241</v>
      </c>
      <c r="O36" s="8">
        <v>52.999186466050418</v>
      </c>
      <c r="P36" s="8">
        <v>50.878520904379691</v>
      </c>
      <c r="Q36" s="8">
        <v>60.056860384906543</v>
      </c>
      <c r="R36" s="8">
        <v>57.753405129311524</v>
      </c>
      <c r="S36" s="8">
        <v>52.867544779072617</v>
      </c>
      <c r="T36" s="8">
        <v>46.344699293222305</v>
      </c>
      <c r="U36" s="8">
        <v>159.0578441719384</v>
      </c>
      <c r="V36" s="8">
        <v>40.646366472275879</v>
      </c>
      <c r="W36" s="8">
        <v>149.63600098427281</v>
      </c>
      <c r="X36" s="9">
        <v>47.072028230689419</v>
      </c>
      <c r="Y36">
        <v>218</v>
      </c>
      <c r="Z36">
        <v>218</v>
      </c>
      <c r="AA36">
        <v>218</v>
      </c>
      <c r="AB36">
        <v>218</v>
      </c>
      <c r="AC36">
        <v>218</v>
      </c>
      <c r="AD36">
        <v>218</v>
      </c>
      <c r="AE36">
        <v>218</v>
      </c>
      <c r="AF36">
        <v>218</v>
      </c>
      <c r="AG36">
        <v>218</v>
      </c>
      <c r="AH36">
        <v>218</v>
      </c>
      <c r="AI36">
        <v>218</v>
      </c>
      <c r="AJ36">
        <v>89</v>
      </c>
      <c r="AK36">
        <v>89</v>
      </c>
      <c r="AL36">
        <v>89</v>
      </c>
      <c r="AM36">
        <v>89</v>
      </c>
      <c r="AN36">
        <v>89</v>
      </c>
      <c r="AO36">
        <v>89</v>
      </c>
      <c r="AP36">
        <v>89</v>
      </c>
      <c r="AQ36">
        <v>89</v>
      </c>
      <c r="AR36">
        <v>89</v>
      </c>
      <c r="AS36">
        <v>89</v>
      </c>
      <c r="AT36">
        <v>89</v>
      </c>
      <c r="AU36" s="31"/>
      <c r="AV36" s="31"/>
      <c r="AW36" s="31"/>
      <c r="AX36" s="31"/>
      <c r="AY36" s="31"/>
      <c r="AZ36" s="31"/>
      <c r="BA36" s="31"/>
      <c r="BB36" s="31"/>
      <c r="BC36" s="31"/>
      <c r="BD36" s="31"/>
      <c r="BE36" s="31"/>
    </row>
    <row r="37" spans="1:57" x14ac:dyDescent="0.35">
      <c r="A37">
        <v>35</v>
      </c>
      <c r="B37" s="10" t="s">
        <v>59</v>
      </c>
      <c r="C37" s="8">
        <v>244.1119548292067</v>
      </c>
      <c r="D37" s="8">
        <v>258.84907554183906</v>
      </c>
      <c r="E37" s="8">
        <v>285.23488251385282</v>
      </c>
      <c r="F37" s="8">
        <v>225.25893035000348</v>
      </c>
      <c r="G37" s="8">
        <v>264.58777442659749</v>
      </c>
      <c r="H37" s="8">
        <v>262.54379532861049</v>
      </c>
      <c r="I37" s="8">
        <v>57.585076804376797</v>
      </c>
      <c r="J37" s="8">
        <v>43.075701760538692</v>
      </c>
      <c r="K37" s="8">
        <v>40.165484323490205</v>
      </c>
      <c r="L37" s="8">
        <v>172.4416223609455</v>
      </c>
      <c r="M37" s="8">
        <v>189.68213179560919</v>
      </c>
      <c r="N37" s="8">
        <v>268.74646655163957</v>
      </c>
      <c r="O37" s="8">
        <v>255.20646962863574</v>
      </c>
      <c r="P37" s="8">
        <v>265.22883909483988</v>
      </c>
      <c r="Q37" s="8">
        <v>250.41259708204271</v>
      </c>
      <c r="R37" s="8">
        <v>281.40985788612102</v>
      </c>
      <c r="S37" s="8">
        <v>259.22141806987395</v>
      </c>
      <c r="T37" s="8">
        <v>59.446532072199517</v>
      </c>
      <c r="U37" s="8">
        <v>45.662197905061362</v>
      </c>
      <c r="V37" s="8">
        <v>42.311391939994145</v>
      </c>
      <c r="W37" s="8">
        <v>193.7478662953551</v>
      </c>
      <c r="X37" s="9">
        <v>189.47642272938788</v>
      </c>
      <c r="Y37">
        <v>186</v>
      </c>
      <c r="Z37">
        <v>186</v>
      </c>
      <c r="AA37">
        <v>186</v>
      </c>
      <c r="AB37">
        <v>186</v>
      </c>
      <c r="AC37">
        <v>186</v>
      </c>
      <c r="AD37">
        <v>186</v>
      </c>
      <c r="AE37">
        <v>186</v>
      </c>
      <c r="AF37">
        <v>186</v>
      </c>
      <c r="AG37">
        <v>186</v>
      </c>
      <c r="AH37">
        <v>186</v>
      </c>
      <c r="AI37">
        <v>186</v>
      </c>
      <c r="AJ37">
        <v>115</v>
      </c>
      <c r="AK37">
        <v>115</v>
      </c>
      <c r="AL37">
        <v>115</v>
      </c>
      <c r="AM37">
        <v>115</v>
      </c>
      <c r="AN37">
        <v>115</v>
      </c>
      <c r="AO37">
        <v>115</v>
      </c>
      <c r="AP37">
        <v>115</v>
      </c>
      <c r="AQ37">
        <v>115</v>
      </c>
      <c r="AR37">
        <v>115</v>
      </c>
      <c r="AS37">
        <v>115</v>
      </c>
      <c r="AT37">
        <v>115</v>
      </c>
      <c r="AU37" s="31"/>
      <c r="AV37" s="31"/>
      <c r="AW37" s="31"/>
      <c r="AX37" s="31"/>
      <c r="AY37" s="31"/>
      <c r="AZ37" s="31"/>
      <c r="BA37" s="31"/>
      <c r="BB37" s="31"/>
      <c r="BC37" s="31"/>
      <c r="BD37" s="31"/>
      <c r="BE37" s="31"/>
    </row>
    <row r="38" spans="1:57" x14ac:dyDescent="0.35">
      <c r="A38">
        <v>36</v>
      </c>
      <c r="B38" s="10" t="s">
        <v>60</v>
      </c>
      <c r="C38" s="8">
        <v>286.33696925858953</v>
      </c>
      <c r="D38" s="8">
        <v>326.6454032549729</v>
      </c>
      <c r="E38" s="8">
        <v>351.55729113924048</v>
      </c>
      <c r="F38" s="8">
        <v>276.20935262206149</v>
      </c>
      <c r="G38" s="8">
        <v>263.63773236889693</v>
      </c>
      <c r="H38" s="8">
        <v>297.38007594936704</v>
      </c>
      <c r="I38" s="8">
        <v>59.731338155515374</v>
      </c>
      <c r="J38" s="8">
        <v>238.76600361663651</v>
      </c>
      <c r="K38" s="8">
        <v>206.59654972875228</v>
      </c>
      <c r="L38" s="8">
        <v>197.00942857142857</v>
      </c>
      <c r="M38" s="8">
        <v>211.39217860759496</v>
      </c>
      <c r="N38" s="8">
        <v>315.23261032091199</v>
      </c>
      <c r="O38" s="8">
        <v>322.04874601396625</v>
      </c>
      <c r="P38" s="8">
        <v>326.89947099881419</v>
      </c>
      <c r="Q38" s="8">
        <v>307.05242727101086</v>
      </c>
      <c r="R38" s="8">
        <v>280.39941361664285</v>
      </c>
      <c r="S38" s="8">
        <v>293.61686074826548</v>
      </c>
      <c r="T38" s="8">
        <v>61.662171979726459</v>
      </c>
      <c r="U38" s="8">
        <v>253.1027949527504</v>
      </c>
      <c r="V38" s="8">
        <v>217.63431304901391</v>
      </c>
      <c r="W38" s="8">
        <v>221.35117904357074</v>
      </c>
      <c r="X38" s="9">
        <v>211.1629251336056</v>
      </c>
      <c r="Y38">
        <v>243</v>
      </c>
      <c r="Z38">
        <v>243</v>
      </c>
      <c r="AA38">
        <v>243</v>
      </c>
      <c r="AB38">
        <v>243</v>
      </c>
      <c r="AC38">
        <v>243</v>
      </c>
      <c r="AD38">
        <v>243</v>
      </c>
      <c r="AE38">
        <v>243</v>
      </c>
      <c r="AF38">
        <v>243</v>
      </c>
      <c r="AG38">
        <v>243</v>
      </c>
      <c r="AH38">
        <v>243</v>
      </c>
      <c r="AI38">
        <v>243</v>
      </c>
      <c r="AJ38">
        <v>142</v>
      </c>
      <c r="AK38">
        <v>142</v>
      </c>
      <c r="AL38">
        <v>142</v>
      </c>
      <c r="AM38">
        <v>142</v>
      </c>
      <c r="AN38">
        <v>142</v>
      </c>
      <c r="AO38">
        <v>142</v>
      </c>
      <c r="AP38">
        <v>142</v>
      </c>
      <c r="AQ38">
        <v>142</v>
      </c>
      <c r="AR38">
        <v>142</v>
      </c>
      <c r="AS38">
        <v>142</v>
      </c>
      <c r="AT38">
        <v>142</v>
      </c>
      <c r="AU38" s="31"/>
      <c r="AV38" s="31"/>
      <c r="AW38" s="31"/>
      <c r="AX38" s="31"/>
      <c r="AY38" s="31"/>
      <c r="AZ38" s="31"/>
      <c r="BA38" s="31"/>
      <c r="BB38" s="31"/>
      <c r="BC38" s="31"/>
      <c r="BD38" s="31"/>
      <c r="BE38" s="31"/>
    </row>
    <row r="39" spans="1:57" x14ac:dyDescent="0.35">
      <c r="A39">
        <v>37</v>
      </c>
      <c r="B39" s="10" t="s">
        <v>61</v>
      </c>
      <c r="C39" s="8">
        <v>51.95064638240126</v>
      </c>
      <c r="D39" s="8">
        <v>51.844868223698306</v>
      </c>
      <c r="E39" s="8">
        <v>52.780587100921366</v>
      </c>
      <c r="F39" s="8">
        <v>50.945861009927867</v>
      </c>
      <c r="G39" s="8">
        <v>50.743232626240982</v>
      </c>
      <c r="H39" s="8">
        <v>48.877437325905298</v>
      </c>
      <c r="I39" s="8">
        <v>44.293609027926578</v>
      </c>
      <c r="J39" s="8">
        <v>320.78883365473894</v>
      </c>
      <c r="K39" s="8">
        <v>314.07695950289263</v>
      </c>
      <c r="L39" s="8">
        <v>29.710977073066211</v>
      </c>
      <c r="M39" s="8">
        <v>28.441661654167561</v>
      </c>
      <c r="N39" s="8">
        <v>57.193236030215218</v>
      </c>
      <c r="O39" s="8">
        <v>51.115290869923427</v>
      </c>
      <c r="P39" s="8">
        <v>49.078618015247756</v>
      </c>
      <c r="Q39" s="8">
        <v>56.6347595909048</v>
      </c>
      <c r="R39" s="8">
        <v>53.96940925550718</v>
      </c>
      <c r="S39" s="8">
        <v>48.2589146674907</v>
      </c>
      <c r="T39" s="8">
        <v>45.725413523664386</v>
      </c>
      <c r="U39" s="8">
        <v>340.05071558684023</v>
      </c>
      <c r="V39" s="8">
        <v>330.85704197712511</v>
      </c>
      <c r="W39" s="8">
        <v>33.381954626985156</v>
      </c>
      <c r="X39" s="9">
        <v>28.410816852892527</v>
      </c>
      <c r="Y39">
        <v>209</v>
      </c>
      <c r="Z39">
        <v>209</v>
      </c>
      <c r="AA39">
        <v>209</v>
      </c>
      <c r="AB39">
        <v>209</v>
      </c>
      <c r="AC39">
        <v>209</v>
      </c>
      <c r="AD39">
        <v>209</v>
      </c>
      <c r="AE39">
        <v>209</v>
      </c>
      <c r="AF39">
        <v>209</v>
      </c>
      <c r="AG39">
        <v>209</v>
      </c>
      <c r="AH39">
        <v>209</v>
      </c>
      <c r="AI39">
        <v>209</v>
      </c>
      <c r="AJ39">
        <v>93</v>
      </c>
      <c r="AK39">
        <v>93</v>
      </c>
      <c r="AL39">
        <v>93</v>
      </c>
      <c r="AM39">
        <v>93</v>
      </c>
      <c r="AN39">
        <v>93</v>
      </c>
      <c r="AO39">
        <v>93</v>
      </c>
      <c r="AP39">
        <v>93</v>
      </c>
      <c r="AQ39">
        <v>93</v>
      </c>
      <c r="AR39">
        <v>93</v>
      </c>
      <c r="AS39">
        <v>93</v>
      </c>
      <c r="AT39">
        <v>93</v>
      </c>
      <c r="AU39" s="31"/>
      <c r="AV39" s="31"/>
      <c r="AW39" s="31"/>
      <c r="AX39" s="31"/>
      <c r="AY39" s="31"/>
      <c r="AZ39" s="31"/>
      <c r="BA39" s="31"/>
      <c r="BB39" s="31"/>
      <c r="BC39" s="31"/>
      <c r="BD39" s="31"/>
      <c r="BE39" s="31"/>
    </row>
    <row r="40" spans="1:57" x14ac:dyDescent="0.35">
      <c r="A40">
        <v>38</v>
      </c>
      <c r="B40" s="12" t="s">
        <v>62</v>
      </c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9"/>
      <c r="Y40">
        <v>405</v>
      </c>
      <c r="Z40">
        <v>405</v>
      </c>
      <c r="AA40">
        <v>405</v>
      </c>
      <c r="AB40">
        <v>405</v>
      </c>
      <c r="AC40">
        <v>405</v>
      </c>
      <c r="AD40">
        <v>405</v>
      </c>
      <c r="AE40">
        <v>405</v>
      </c>
      <c r="AF40">
        <v>405</v>
      </c>
      <c r="AG40">
        <v>405</v>
      </c>
      <c r="AH40">
        <v>405</v>
      </c>
      <c r="AI40">
        <v>405</v>
      </c>
      <c r="AJ40">
        <v>276</v>
      </c>
      <c r="AK40">
        <v>276</v>
      </c>
      <c r="AL40">
        <v>276</v>
      </c>
      <c r="AM40">
        <v>276</v>
      </c>
      <c r="AN40">
        <v>276</v>
      </c>
      <c r="AO40">
        <v>276</v>
      </c>
      <c r="AP40">
        <v>276</v>
      </c>
      <c r="AQ40">
        <v>276</v>
      </c>
      <c r="AR40">
        <v>276</v>
      </c>
      <c r="AS40">
        <v>276</v>
      </c>
      <c r="AT40">
        <v>276</v>
      </c>
      <c r="AU40" s="31"/>
      <c r="AV40" s="31"/>
      <c r="AW40" s="31"/>
      <c r="AX40" s="31"/>
      <c r="AY40" s="31"/>
      <c r="AZ40" s="31"/>
      <c r="BA40" s="31"/>
      <c r="BB40" s="31"/>
      <c r="BC40" s="31"/>
      <c r="BD40" s="31"/>
      <c r="BE40" s="31"/>
    </row>
    <row r="41" spans="1:57" x14ac:dyDescent="0.35">
      <c r="A41">
        <v>39</v>
      </c>
      <c r="B41" s="10" t="s">
        <v>63</v>
      </c>
      <c r="C41" s="8">
        <v>217.98552135618903</v>
      </c>
      <c r="D41" s="8">
        <v>229.37294440761437</v>
      </c>
      <c r="E41" s="8">
        <v>244.11433090254758</v>
      </c>
      <c r="F41" s="8">
        <v>194.06574865044036</v>
      </c>
      <c r="G41" s="8">
        <v>205.7132256842504</v>
      </c>
      <c r="H41" s="8">
        <v>250.3266909745241</v>
      </c>
      <c r="I41" s="8">
        <v>48.665484420873184</v>
      </c>
      <c r="J41" s="8">
        <v>209.3616336774316</v>
      </c>
      <c r="K41" s="8">
        <v>202.43499384411402</v>
      </c>
      <c r="L41" s="8">
        <v>221.03083625343308</v>
      </c>
      <c r="M41" s="8">
        <v>209.09331833696373</v>
      </c>
      <c r="N41" s="8">
        <v>239.98348898922359</v>
      </c>
      <c r="O41" s="8">
        <v>226.14513591774792</v>
      </c>
      <c r="P41" s="8">
        <v>226.99243522065302</v>
      </c>
      <c r="Q41" s="8">
        <v>215.73621098492865</v>
      </c>
      <c r="R41" s="8">
        <v>218.79215595110711</v>
      </c>
      <c r="S41" s="8">
        <v>247.15891584463552</v>
      </c>
      <c r="T41" s="8">
        <v>50.23861112944941</v>
      </c>
      <c r="U41" s="8">
        <v>221.93282894960521</v>
      </c>
      <c r="V41" s="8">
        <v>213.25041913908439</v>
      </c>
      <c r="W41" s="8">
        <v>248.34058229829952</v>
      </c>
      <c r="X41" s="9">
        <v>208.8665579623252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  <c r="AK41">
        <v>0</v>
      </c>
      <c r="AL41">
        <v>0</v>
      </c>
      <c r="AM41">
        <v>0</v>
      </c>
      <c r="AN41">
        <v>0</v>
      </c>
      <c r="AO41">
        <v>0</v>
      </c>
      <c r="AP41">
        <v>0</v>
      </c>
      <c r="AQ41">
        <v>0</v>
      </c>
      <c r="AR41">
        <v>0</v>
      </c>
      <c r="AS41">
        <v>0</v>
      </c>
      <c r="AT41">
        <v>0</v>
      </c>
      <c r="AU41" s="31"/>
      <c r="AV41" s="31"/>
      <c r="AW41" s="31"/>
      <c r="AX41" s="31"/>
      <c r="AY41" s="31"/>
      <c r="AZ41" s="31"/>
      <c r="BA41" s="31"/>
      <c r="BB41" s="31"/>
      <c r="BC41" s="31"/>
      <c r="BD41" s="31"/>
      <c r="BE41" s="31"/>
    </row>
    <row r="42" spans="1:57" x14ac:dyDescent="0.35">
      <c r="A42">
        <v>40</v>
      </c>
      <c r="B42" s="10" t="s">
        <v>64</v>
      </c>
      <c r="C42" s="8">
        <v>34.724244293645896</v>
      </c>
      <c r="D42" s="8">
        <v>35.505860579888953</v>
      </c>
      <c r="E42" s="8">
        <v>34.773596545342379</v>
      </c>
      <c r="F42" s="8">
        <v>32.145897594077731</v>
      </c>
      <c r="G42" s="8">
        <v>32.367057371992594</v>
      </c>
      <c r="H42" s="8">
        <v>31.823565700185068</v>
      </c>
      <c r="I42" s="8">
        <v>34.867412091301667</v>
      </c>
      <c r="J42" s="8">
        <v>26.086227637260951</v>
      </c>
      <c r="K42" s="8">
        <v>24.802640345465765</v>
      </c>
      <c r="L42" s="8">
        <v>213.29772054287477</v>
      </c>
      <c r="M42" s="8">
        <v>187.70057582048119</v>
      </c>
      <c r="N42" s="8">
        <v>38.22843483483809</v>
      </c>
      <c r="O42" s="8">
        <v>35.006210900124998</v>
      </c>
      <c r="P42" s="8">
        <v>32.334616865893217</v>
      </c>
      <c r="Q42" s="8">
        <v>35.735487554517142</v>
      </c>
      <c r="R42" s="8">
        <v>34.42490506216204</v>
      </c>
      <c r="S42" s="8">
        <v>31.420852351572631</v>
      </c>
      <c r="T42" s="8">
        <v>35.994511880248481</v>
      </c>
      <c r="U42" s="8">
        <v>27.652584642516445</v>
      </c>
      <c r="V42" s="8">
        <v>26.127762542376892</v>
      </c>
      <c r="W42" s="8">
        <v>239.65199164238672</v>
      </c>
      <c r="X42" s="9">
        <v>187.49701573911921</v>
      </c>
      <c r="Y42">
        <v>281</v>
      </c>
      <c r="Z42">
        <v>281</v>
      </c>
      <c r="AA42">
        <v>281</v>
      </c>
      <c r="AB42">
        <v>281</v>
      </c>
      <c r="AC42">
        <v>281</v>
      </c>
      <c r="AD42">
        <v>281</v>
      </c>
      <c r="AE42">
        <v>281</v>
      </c>
      <c r="AF42">
        <v>281</v>
      </c>
      <c r="AG42">
        <v>281</v>
      </c>
      <c r="AH42">
        <v>281</v>
      </c>
      <c r="AI42">
        <v>281</v>
      </c>
      <c r="AJ42">
        <v>141</v>
      </c>
      <c r="AK42">
        <v>141</v>
      </c>
      <c r="AL42">
        <v>141</v>
      </c>
      <c r="AM42">
        <v>141</v>
      </c>
      <c r="AN42">
        <v>141</v>
      </c>
      <c r="AO42">
        <v>141</v>
      </c>
      <c r="AP42">
        <v>141</v>
      </c>
      <c r="AQ42">
        <v>141</v>
      </c>
      <c r="AR42">
        <v>141</v>
      </c>
      <c r="AS42">
        <v>141</v>
      </c>
      <c r="AT42">
        <v>141</v>
      </c>
      <c r="AU42" s="31"/>
      <c r="AV42" s="31"/>
      <c r="AW42" s="31"/>
      <c r="AX42" s="31"/>
      <c r="AY42" s="31"/>
      <c r="AZ42" s="31"/>
      <c r="BA42" s="31"/>
      <c r="BB42" s="31"/>
      <c r="BC42" s="31"/>
      <c r="BD42" s="31"/>
      <c r="BE42" s="31"/>
    </row>
    <row r="43" spans="1:57" x14ac:dyDescent="0.35">
      <c r="A43">
        <v>41</v>
      </c>
      <c r="B43" s="5" t="s">
        <v>65</v>
      </c>
      <c r="C43" s="8">
        <v>0</v>
      </c>
      <c r="D43" s="8">
        <v>0</v>
      </c>
      <c r="E43" s="8">
        <v>0</v>
      </c>
      <c r="F43" s="8">
        <v>0</v>
      </c>
      <c r="G43" s="8">
        <v>0</v>
      </c>
      <c r="H43" s="8">
        <v>0</v>
      </c>
      <c r="I43" s="8">
        <v>0</v>
      </c>
      <c r="J43" s="8">
        <v>0</v>
      </c>
      <c r="K43" s="8">
        <v>0</v>
      </c>
      <c r="L43" s="8">
        <v>0</v>
      </c>
      <c r="M43" s="8">
        <v>0</v>
      </c>
      <c r="N43" s="8">
        <v>255.82691026987396</v>
      </c>
      <c r="O43" s="8">
        <v>257.26347501245408</v>
      </c>
      <c r="P43" s="8">
        <v>256.20062242361195</v>
      </c>
      <c r="Q43" s="8">
        <v>257.87546302283903</v>
      </c>
      <c r="R43" s="8">
        <v>243.26772502172525</v>
      </c>
      <c r="S43" s="8">
        <v>267.8260073636078</v>
      </c>
      <c r="T43" s="8">
        <v>78.44383524148428</v>
      </c>
      <c r="U43" s="8">
        <v>267.08376423179647</v>
      </c>
      <c r="V43" s="8">
        <v>255.94051854210048</v>
      </c>
      <c r="W43" s="8">
        <v>257.91955112979201</v>
      </c>
      <c r="X43" s="9">
        <v>233.09777599402304</v>
      </c>
      <c r="Y43">
        <v>239</v>
      </c>
      <c r="Z43">
        <v>239</v>
      </c>
      <c r="AA43">
        <v>239</v>
      </c>
      <c r="AB43">
        <v>239</v>
      </c>
      <c r="AC43">
        <v>239</v>
      </c>
      <c r="AD43">
        <v>239</v>
      </c>
      <c r="AE43">
        <v>239</v>
      </c>
      <c r="AF43">
        <v>239</v>
      </c>
      <c r="AG43">
        <v>239</v>
      </c>
      <c r="AH43">
        <v>239</v>
      </c>
      <c r="AI43">
        <v>239</v>
      </c>
      <c r="AJ43">
        <v>156</v>
      </c>
      <c r="AK43">
        <v>156</v>
      </c>
      <c r="AL43">
        <v>156</v>
      </c>
      <c r="AM43">
        <v>156</v>
      </c>
      <c r="AN43">
        <v>156</v>
      </c>
      <c r="AO43">
        <v>156</v>
      </c>
      <c r="AP43">
        <v>156</v>
      </c>
      <c r="AQ43">
        <v>156</v>
      </c>
      <c r="AR43">
        <v>156</v>
      </c>
      <c r="AS43">
        <v>156</v>
      </c>
      <c r="AT43">
        <v>156</v>
      </c>
      <c r="AU43" s="31"/>
      <c r="AV43" s="31"/>
      <c r="AW43" s="31"/>
      <c r="AX43" s="31"/>
      <c r="AY43" s="31"/>
      <c r="AZ43" s="31"/>
      <c r="BA43" s="31"/>
      <c r="BB43" s="31"/>
      <c r="BC43" s="31"/>
      <c r="BD43" s="31"/>
      <c r="BE43" s="31"/>
    </row>
    <row r="44" spans="1:57" x14ac:dyDescent="0.35">
      <c r="A44">
        <v>42</v>
      </c>
      <c r="B44" s="5" t="s">
        <v>66</v>
      </c>
      <c r="C44" s="8">
        <v>179.533961886713</v>
      </c>
      <c r="D44" s="8">
        <v>194.71457359444094</v>
      </c>
      <c r="E44" s="8">
        <v>208.1704200884397</v>
      </c>
      <c r="F44" s="8">
        <v>171.42371551905663</v>
      </c>
      <c r="G44" s="8">
        <v>176.63508212255212</v>
      </c>
      <c r="H44" s="8">
        <v>188.06819962097285</v>
      </c>
      <c r="I44" s="8">
        <v>43.835277953253318</v>
      </c>
      <c r="J44" s="8">
        <v>153.42011476100231</v>
      </c>
      <c r="K44" s="8">
        <v>127.34328279637819</v>
      </c>
      <c r="L44" s="8">
        <v>114.57516845651716</v>
      </c>
      <c r="M44" s="8">
        <v>51.953142708991358</v>
      </c>
      <c r="N44" s="8">
        <v>197.65159767299568</v>
      </c>
      <c r="O44" s="8">
        <v>191.97448864077714</v>
      </c>
      <c r="P44" s="8">
        <v>193.56958856973083</v>
      </c>
      <c r="Q44" s="8">
        <v>190.56584233034195</v>
      </c>
      <c r="R44" s="8">
        <v>187.86526877718796</v>
      </c>
      <c r="S44" s="8">
        <v>185.68827855397458</v>
      </c>
      <c r="T44" s="8">
        <v>45.252266756441898</v>
      </c>
      <c r="U44" s="8">
        <v>162.63228122848125</v>
      </c>
      <c r="V44" s="8">
        <v>134.14680888515852</v>
      </c>
      <c r="W44" s="8">
        <v>128.73164909348836</v>
      </c>
      <c r="X44" s="9">
        <v>51.896799855962676</v>
      </c>
      <c r="Y44">
        <v>236</v>
      </c>
      <c r="Z44">
        <v>236</v>
      </c>
      <c r="AA44">
        <v>236</v>
      </c>
      <c r="AB44">
        <v>236</v>
      </c>
      <c r="AC44">
        <v>236</v>
      </c>
      <c r="AD44">
        <v>236</v>
      </c>
      <c r="AE44">
        <v>236</v>
      </c>
      <c r="AF44">
        <v>236</v>
      </c>
      <c r="AG44">
        <v>236</v>
      </c>
      <c r="AH44">
        <v>236</v>
      </c>
      <c r="AI44">
        <v>236</v>
      </c>
      <c r="AJ44">
        <v>125</v>
      </c>
      <c r="AK44">
        <v>125</v>
      </c>
      <c r="AL44">
        <v>125</v>
      </c>
      <c r="AM44">
        <v>125</v>
      </c>
      <c r="AN44">
        <v>125</v>
      </c>
      <c r="AO44">
        <v>125</v>
      </c>
      <c r="AP44">
        <v>125</v>
      </c>
      <c r="AQ44">
        <v>125</v>
      </c>
      <c r="AR44">
        <v>125</v>
      </c>
      <c r="AS44">
        <v>125</v>
      </c>
      <c r="AT44">
        <v>125</v>
      </c>
      <c r="AU44" s="31"/>
      <c r="AV44" s="31"/>
      <c r="AW44" s="31"/>
      <c r="AX44" s="31"/>
      <c r="AY44" s="31"/>
      <c r="AZ44" s="31"/>
      <c r="BA44" s="31"/>
      <c r="BB44" s="31"/>
      <c r="BC44" s="31"/>
      <c r="BD44" s="31"/>
      <c r="BE44" s="31"/>
    </row>
    <row r="45" spans="1:57" x14ac:dyDescent="0.35">
      <c r="A45">
        <v>43</v>
      </c>
      <c r="B45" s="10" t="s">
        <v>67</v>
      </c>
      <c r="C45" s="8">
        <v>1013.8025904693657</v>
      </c>
      <c r="D45" s="8">
        <v>640.67536653529203</v>
      </c>
      <c r="E45" s="8">
        <v>166.05675671802223</v>
      </c>
      <c r="F45" s="8">
        <v>160.91421354353278</v>
      </c>
      <c r="G45" s="8">
        <v>160.62494303117163</v>
      </c>
      <c r="H45" s="8">
        <v>162.91842493729845</v>
      </c>
      <c r="I45" s="8">
        <v>145.14686850591184</v>
      </c>
      <c r="J45" s="8">
        <v>575.91879326406308</v>
      </c>
      <c r="K45" s="8">
        <v>121.61322608384094</v>
      </c>
      <c r="L45" s="8">
        <v>121.90164313865998</v>
      </c>
      <c r="M45" s="8">
        <v>0</v>
      </c>
      <c r="N45" s="8">
        <v>1116.1102870204172</v>
      </c>
      <c r="O45" s="8">
        <v>631.65958050746838</v>
      </c>
      <c r="P45" s="8">
        <v>154.40972864192472</v>
      </c>
      <c r="Q45" s="8">
        <v>178.88279083204762</v>
      </c>
      <c r="R45" s="8">
        <v>170.83722968427696</v>
      </c>
      <c r="S45" s="8">
        <v>160.85676330342372</v>
      </c>
      <c r="T45" s="8">
        <v>149.83878554383034</v>
      </c>
      <c r="U45" s="8">
        <v>610.50004620839161</v>
      </c>
      <c r="V45" s="8">
        <v>128.11061438916019</v>
      </c>
      <c r="W45" s="8">
        <v>136.96335567161898</v>
      </c>
      <c r="X45" s="9">
        <v>0</v>
      </c>
      <c r="Y45">
        <v>213</v>
      </c>
      <c r="Z45">
        <v>213</v>
      </c>
      <c r="AA45">
        <v>213</v>
      </c>
      <c r="AB45">
        <v>213</v>
      </c>
      <c r="AC45">
        <v>213</v>
      </c>
      <c r="AD45">
        <v>213</v>
      </c>
      <c r="AE45">
        <v>213</v>
      </c>
      <c r="AF45">
        <v>213</v>
      </c>
      <c r="AG45">
        <v>213</v>
      </c>
      <c r="AH45">
        <v>213</v>
      </c>
      <c r="AI45">
        <v>213</v>
      </c>
      <c r="AJ45">
        <v>92</v>
      </c>
      <c r="AK45">
        <v>92</v>
      </c>
      <c r="AL45">
        <v>92</v>
      </c>
      <c r="AM45">
        <v>92</v>
      </c>
      <c r="AN45">
        <v>92</v>
      </c>
      <c r="AO45">
        <v>92</v>
      </c>
      <c r="AP45">
        <v>92</v>
      </c>
      <c r="AQ45">
        <v>92</v>
      </c>
      <c r="AR45">
        <v>92</v>
      </c>
      <c r="AS45">
        <v>92</v>
      </c>
      <c r="AT45">
        <v>92</v>
      </c>
      <c r="AU45" s="31"/>
      <c r="AV45" s="31"/>
      <c r="AW45" s="31"/>
      <c r="AX45" s="31"/>
      <c r="AY45" s="31"/>
      <c r="AZ45" s="31"/>
      <c r="BA45" s="31"/>
      <c r="BB45" s="31"/>
      <c r="BC45" s="31"/>
      <c r="BD45" s="31"/>
      <c r="BE45" s="31"/>
    </row>
    <row r="46" spans="1:57" x14ac:dyDescent="0.35">
      <c r="A46">
        <v>44</v>
      </c>
      <c r="B46" s="12" t="s">
        <v>68</v>
      </c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9"/>
      <c r="Y46">
        <v>583</v>
      </c>
      <c r="Z46">
        <v>583</v>
      </c>
      <c r="AA46">
        <v>583</v>
      </c>
      <c r="AB46">
        <v>583</v>
      </c>
      <c r="AC46">
        <v>583</v>
      </c>
      <c r="AD46">
        <v>583</v>
      </c>
      <c r="AE46">
        <v>583</v>
      </c>
      <c r="AF46">
        <v>583</v>
      </c>
      <c r="AG46">
        <v>583</v>
      </c>
      <c r="AH46">
        <v>583</v>
      </c>
      <c r="AI46">
        <v>583</v>
      </c>
      <c r="AJ46">
        <v>362</v>
      </c>
      <c r="AK46">
        <v>362</v>
      </c>
      <c r="AL46">
        <v>362</v>
      </c>
      <c r="AM46">
        <v>362</v>
      </c>
      <c r="AN46">
        <v>362</v>
      </c>
      <c r="AO46">
        <v>362</v>
      </c>
      <c r="AP46">
        <v>362</v>
      </c>
      <c r="AQ46">
        <v>362</v>
      </c>
      <c r="AR46">
        <v>362</v>
      </c>
      <c r="AS46">
        <v>362</v>
      </c>
      <c r="AT46">
        <v>362</v>
      </c>
      <c r="AU46" s="31"/>
      <c r="AV46" s="31"/>
      <c r="AW46" s="31"/>
      <c r="AX46" s="31"/>
      <c r="AY46" s="31"/>
      <c r="AZ46" s="31"/>
      <c r="BA46" s="31"/>
      <c r="BB46" s="31"/>
      <c r="BC46" s="31"/>
      <c r="BD46" s="31"/>
      <c r="BE46" s="31"/>
    </row>
    <row r="47" spans="1:57" x14ac:dyDescent="0.35">
      <c r="A47">
        <v>45</v>
      </c>
      <c r="B47" s="13" t="s">
        <v>69</v>
      </c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9"/>
      <c r="Y47">
        <v>252</v>
      </c>
      <c r="Z47">
        <v>252</v>
      </c>
      <c r="AA47">
        <v>252</v>
      </c>
      <c r="AB47">
        <v>252</v>
      </c>
      <c r="AC47">
        <v>252</v>
      </c>
      <c r="AD47">
        <v>252</v>
      </c>
      <c r="AE47">
        <v>252</v>
      </c>
      <c r="AF47">
        <v>252</v>
      </c>
      <c r="AG47">
        <v>252</v>
      </c>
      <c r="AH47">
        <v>252</v>
      </c>
      <c r="AI47">
        <v>252</v>
      </c>
      <c r="AJ47">
        <v>231</v>
      </c>
      <c r="AK47">
        <v>231</v>
      </c>
      <c r="AL47">
        <v>231</v>
      </c>
      <c r="AM47">
        <v>231</v>
      </c>
      <c r="AN47">
        <v>231</v>
      </c>
      <c r="AO47">
        <v>231</v>
      </c>
      <c r="AP47">
        <v>231</v>
      </c>
      <c r="AQ47">
        <v>231</v>
      </c>
      <c r="AR47">
        <v>231</v>
      </c>
      <c r="AS47">
        <v>231</v>
      </c>
      <c r="AT47">
        <v>231</v>
      </c>
      <c r="AU47" s="31"/>
      <c r="AV47" s="31"/>
      <c r="AW47" s="31"/>
      <c r="AX47" s="31"/>
      <c r="AY47" s="31"/>
      <c r="AZ47" s="31"/>
      <c r="BA47" s="31"/>
      <c r="BB47" s="31"/>
      <c r="BC47" s="31"/>
      <c r="BD47" s="31"/>
      <c r="BE47" s="31"/>
    </row>
    <row r="49" spans="2:2" x14ac:dyDescent="0.35">
      <c r="B49">
        <f>SUBTOTAL(5,Tableau5717[ID])</f>
        <v>1</v>
      </c>
    </row>
    <row r="50" spans="2:2" x14ac:dyDescent="0.35">
      <c r="B50" t="str">
        <f>VLOOKUP(B49,Tableau5717[[ID]:[ADRESSE]],2,0)</f>
        <v>63 QUAI DE LA SEINE 75019 PARIS</v>
      </c>
    </row>
  </sheetData>
  <mergeCells count="5">
    <mergeCell ref="C1:M1"/>
    <mergeCell ref="N1:X1"/>
    <mergeCell ref="AU1:BE1"/>
    <mergeCell ref="Y1:AI1"/>
    <mergeCell ref="AJ1:AT1"/>
  </mergeCells>
  <phoneticPr fontId="10" type="noConversion"/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E62825-318D-4A99-98BC-823648F9B4BA}">
  <dimension ref="A1:N8"/>
  <sheetViews>
    <sheetView zoomScale="60" zoomScaleNormal="60" workbookViewId="0">
      <selection activeCell="D5" sqref="D5"/>
    </sheetView>
  </sheetViews>
  <sheetFormatPr baseColWidth="10" defaultRowHeight="14.5" x14ac:dyDescent="0.35"/>
  <sheetData>
    <row r="1" spans="1:14" x14ac:dyDescent="0.35">
      <c r="A1" s="20" t="s">
        <v>71</v>
      </c>
      <c r="B1" s="20" t="s">
        <v>72</v>
      </c>
      <c r="C1" s="19" t="s">
        <v>73</v>
      </c>
      <c r="D1" s="21" t="s">
        <v>3</v>
      </c>
      <c r="E1" s="21" t="s">
        <v>4</v>
      </c>
      <c r="F1" s="21" t="s">
        <v>5</v>
      </c>
      <c r="G1" s="21" t="s">
        <v>6</v>
      </c>
      <c r="H1" s="21" t="s">
        <v>7</v>
      </c>
      <c r="I1" s="21" t="s">
        <v>8</v>
      </c>
      <c r="J1" s="21" t="s">
        <v>9</v>
      </c>
      <c r="K1" s="21" t="s">
        <v>10</v>
      </c>
      <c r="L1" s="21" t="s">
        <v>11</v>
      </c>
      <c r="M1" s="21" t="s">
        <v>12</v>
      </c>
      <c r="N1" s="21" t="s">
        <v>13</v>
      </c>
    </row>
    <row r="2" spans="1:14" ht="52.5" x14ac:dyDescent="0.35">
      <c r="A2" s="18">
        <f>SUBTOTAL(5,Tableau5717[ID])</f>
        <v>1</v>
      </c>
      <c r="B2" s="18" t="str">
        <f>TEST1!B50</f>
        <v>63 QUAI DE LA SEINE 75019 PARIS</v>
      </c>
      <c r="C2" s="19" t="s">
        <v>70</v>
      </c>
      <c r="D2" s="18" cm="1">
        <f t="array" ref="D2">INDEX(Tableau5717[],MATCH(1,(Tableau5717[[ADRESSE]:[ADRESSE]]=$B2)*(Tableau5717[[ID]:[ID]]=$A2),0),COLUMN()-1)</f>
        <v>231.56314311594204</v>
      </c>
      <c r="E2" s="18" cm="1">
        <f t="array" ref="E2">INDEX(Tableau5[],MATCH(1,(Tableau5[[ADRESSE]:[ADRESSE]]=$B2)*(Tableau5[[ID]:[ID]]=$A2),0),COLUMN()-1)</f>
        <v>252.33298913043478</v>
      </c>
      <c r="F2" s="18" cm="1">
        <f t="array" ref="F2">INDEX(Tableau5[],MATCH(1,(Tableau5[[ADRESSE]:[ADRESSE]]=$B2)*(Tableau5[[ID]:[ID]]=$A2),0),COLUMN()-1)</f>
        <v>294.64266304347825</v>
      </c>
      <c r="G2" s="18" cm="1">
        <f t="array" ref="G2">INDEX(Tableau5[],MATCH(1,(Tableau5[[ADRESSE]:[ADRESSE]]=$B2)*(Tableau5[[ID]:[ID]]=$A2),0),COLUMN()-1)</f>
        <v>249.13586050724641</v>
      </c>
      <c r="H2" s="18" cm="1">
        <f t="array" ref="H2">INDEX(Tableau5[],MATCH(1,(Tableau5[[ADRESSE]:[ADRESSE]]=$B2)*(Tableau5[[ID]:[ID]]=$A2),0),COLUMN()-1)</f>
        <v>254.37303442028986</v>
      </c>
      <c r="I2" s="18" cm="1">
        <f t="array" ref="I2">INDEX(Tableau5[],MATCH(1,(Tableau5[[ADRESSE]:[ADRESSE]]=$B2)*(Tableau5[[ID]:[ID]]=$A2),0),COLUMN()-1)</f>
        <v>292.61069746376813</v>
      </c>
      <c r="J2" s="18" cm="1">
        <f t="array" ref="J2">INDEX(Tableau5[],MATCH(1,(Tableau5[[ADRESSE]:[ADRESSE]]=$B2)*(Tableau5[[ID]:[ID]]=$A2),0),COLUMN()-1)</f>
        <v>124.63499094202899</v>
      </c>
      <c r="K2" s="18" cm="1">
        <f t="array" ref="K2">INDEX(Tableau5[],MATCH(1,(Tableau5[[ADRESSE]:[ADRESSE]]=$B2)*(Tableau5[[ID]:[ID]]=$A2),0),COLUMN()-1)</f>
        <v>303.14660326086954</v>
      </c>
      <c r="L2" s="18" cm="1">
        <f t="array" ref="L2">INDEX(Tableau5[],MATCH(1,(Tableau5[[ADRESSE]:[ADRESSE]]=$B2)*(Tableau5[[ID]:[ID]]=$A2),0),COLUMN()-1)</f>
        <v>319.30360507246377</v>
      </c>
      <c r="M2" s="18" cm="1">
        <f t="array" ref="M2">INDEX(Tableau5[],MATCH(1,(Tableau5[[ADRESSE]:[ADRESSE]]=$B2)*(Tableau5[[ID]:[ID]]=$A2),0),COLUMN()-1)</f>
        <v>255.69921195652174</v>
      </c>
      <c r="N2" s="18" cm="1">
        <f t="array" ref="N2">INDEX(Tableau5[],MATCH(1,(Tableau5[[ADRESSE]:[ADRESSE]]=$B2)*(Tableau5[[ID]:[ID]]=$A2),0),COLUMN()-1)</f>
        <v>105.10963518115943</v>
      </c>
    </row>
    <row r="3" spans="1:14" ht="65.5" x14ac:dyDescent="0.35">
      <c r="A3" s="18">
        <f>SUBTOTAL(5,Tableau5717[ID])</f>
        <v>1</v>
      </c>
      <c r="B3" s="18">
        <f>TEST1!B51</f>
        <v>0</v>
      </c>
      <c r="C3" s="19" t="s">
        <v>2</v>
      </c>
      <c r="D3" s="18" t="e" cm="1">
        <f t="array" ref="D3">INDEX(Tableau5717[],MATCH(1,(Tableau5717[[ADRESSE]:[ADRESSE]]=$B3)*(Tableau5717[[ID]:[ID]]=$A3),0),COLUMN()-10)</f>
        <v>#N/A</v>
      </c>
      <c r="E3" s="18" t="e" cm="1">
        <f t="array" ref="E3">INDEX(Tableau5[],MATCH(1,(Tableau5[[ADRESSE]:[ADRESSE]]=$B3)*(Tableau5[[ID]:[ID]]=$A3),0),COLUMN()+10)</f>
        <v>#N/A</v>
      </c>
      <c r="F3" s="18" t="e" cm="1">
        <f t="array" ref="F3">INDEX(Tableau5[],MATCH(1,(Tableau5[[ADRESSE]:[ADRESSE]]=$B3)*(Tableau5[[ID]:[ID]]=$A3),0),COLUMN()+10)</f>
        <v>#N/A</v>
      </c>
      <c r="G3" s="18" t="e" cm="1">
        <f t="array" ref="G3">INDEX(Tableau5[],MATCH(1,(Tableau5[[ADRESSE]:[ADRESSE]]=$B3)*(Tableau5[[ID]:[ID]]=$A3),0),COLUMN()+10)</f>
        <v>#N/A</v>
      </c>
      <c r="H3" s="18" t="e" cm="1">
        <f t="array" ref="H3">INDEX(Tableau5[],MATCH(1,(Tableau5[[ADRESSE]:[ADRESSE]]=$B3)*(Tableau5[[ID]:[ID]]=$A3),0),COLUMN()+10)</f>
        <v>#N/A</v>
      </c>
      <c r="I3" s="18" t="e" cm="1">
        <f t="array" ref="I3">INDEX(Tableau5[],MATCH(1,(Tableau5[[ADRESSE]:[ADRESSE]]=$B3)*(Tableau5[[ID]:[ID]]=$A3),0),COLUMN()+10)</f>
        <v>#N/A</v>
      </c>
      <c r="J3" s="18" t="e" cm="1">
        <f t="array" ref="J3">INDEX(Tableau5[],MATCH(1,(Tableau5[[ADRESSE]:[ADRESSE]]=$B3)*(Tableau5[[ID]:[ID]]=$A3),0),COLUMN()+10)</f>
        <v>#N/A</v>
      </c>
      <c r="K3" s="18" t="e" cm="1">
        <f t="array" ref="K3">INDEX(Tableau5[],MATCH(1,(Tableau5[[ADRESSE]:[ADRESSE]]=$B3)*(Tableau5[[ID]:[ID]]=$A3),0),COLUMN()+10)</f>
        <v>#N/A</v>
      </c>
      <c r="L3" s="18" t="e" cm="1">
        <f t="array" ref="L3">INDEX(Tableau5[],MATCH(1,(Tableau5[[ADRESSE]:[ADRESSE]]=$B3)*(Tableau5[[ID]:[ID]]=$A3),0),COLUMN()+10)</f>
        <v>#N/A</v>
      </c>
      <c r="M3" s="18" t="e" cm="1">
        <f t="array" ref="M3">INDEX(Tableau5[],MATCH(1,(Tableau5[[ADRESSE]:[ADRESSE]]=$B3)*(Tableau5[[ID]:[ID]]=$A3),0),COLUMN()+10)</f>
        <v>#N/A</v>
      </c>
      <c r="N3" s="18" t="e" cm="1">
        <f t="array" ref="N3">INDEX(Tableau5[],MATCH(1,(Tableau5[[ADRESSE]:[ADRESSE]]=$B3)*(Tableau5[[ID]:[ID]]=$A3),0),COLUMN()+10)</f>
        <v>#N/A</v>
      </c>
    </row>
    <row r="4" spans="1:14" ht="78.5" x14ac:dyDescent="0.35">
      <c r="A4" s="18">
        <f>SUBTOTAL(5,Tableau5717[ID])</f>
        <v>1</v>
      </c>
      <c r="B4" s="18">
        <f>TEST1!B52</f>
        <v>0</v>
      </c>
      <c r="C4" s="19" t="s">
        <v>74</v>
      </c>
      <c r="D4" s="18" t="e" cm="1">
        <f t="array" ref="D4">INDEX(Tableau5717[],MATCH(1,(Tableau5717[[ADRESSE]:[ADRESSE]]=$B4)*(Tableau5717[[ID]:[ID]]=$A4),0),COLUMN()-21)</f>
        <v>#N/A</v>
      </c>
      <c r="E4" s="18"/>
      <c r="F4" s="18"/>
      <c r="G4" s="18"/>
      <c r="H4" s="18"/>
      <c r="I4" s="18"/>
      <c r="K4" s="18"/>
      <c r="L4" s="18"/>
      <c r="M4" s="18"/>
      <c r="N4" s="18"/>
    </row>
    <row r="5" spans="1:14" ht="78.5" x14ac:dyDescent="0.35">
      <c r="A5" s="18">
        <f>SUBTOTAL(5,Tableau5717[ID])</f>
        <v>1</v>
      </c>
      <c r="B5" s="18">
        <f>TEST1!B53</f>
        <v>0</v>
      </c>
      <c r="C5" s="19" t="s">
        <v>74</v>
      </c>
      <c r="D5" s="18" t="e" cm="1">
        <f t="array" ref="D5">INDEX(Tableau5717[],MATCH(1,(Tableau5717[[ADRESSE]:[ADRESSE]]=$B5)*(Tableau5717[[ID]:[ID]]=$A5),0),COLUMN()-1)</f>
        <v>#N/A</v>
      </c>
      <c r="E5" s="18"/>
      <c r="F5" s="18"/>
      <c r="G5" s="18"/>
      <c r="H5" s="18"/>
      <c r="I5" s="18"/>
      <c r="J5" s="18"/>
      <c r="K5" s="18"/>
      <c r="L5" s="18"/>
      <c r="M5" s="18"/>
      <c r="N5" s="18"/>
    </row>
    <row r="6" spans="1:14" x14ac:dyDescent="0.35">
      <c r="A6" s="18">
        <f>SUBTOTAL(5,Tableau5717[ID])</f>
        <v>1</v>
      </c>
      <c r="B6" s="18">
        <f>TEST1!B54</f>
        <v>0</v>
      </c>
      <c r="C6" s="14" t="s">
        <v>75</v>
      </c>
      <c r="D6" s="18" t="e" cm="1">
        <f t="array" ref="D6">INDEX(Tableau5717[],MATCH(1,(Tableau5717[[ADRESSE]:[ADRESSE]]=$B6)*(Tableau5717[[ID]:[ID]]=$A6),0),COLUMN()-1)</f>
        <v>#N/A</v>
      </c>
      <c r="E6" s="14"/>
      <c r="F6" s="14"/>
      <c r="G6" s="14"/>
      <c r="H6" s="14"/>
      <c r="I6" s="14"/>
      <c r="J6" s="14"/>
      <c r="K6" s="14"/>
      <c r="L6" s="14"/>
      <c r="M6" s="14"/>
      <c r="N6" s="14"/>
    </row>
    <row r="8" spans="1:14" x14ac:dyDescent="0.35">
      <c r="A8" t="e">
        <f>VLOOKUP(B57,Tableau5717[[ID]:[ADRESSE]],2,0)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Feuil5 (2)</vt:lpstr>
      <vt:lpstr>Feuil6</vt:lpstr>
      <vt:lpstr>Feuil5</vt:lpstr>
      <vt:lpstr>TEST1</vt:lpstr>
      <vt:lpstr>TEST2</vt:lpstr>
      <vt:lpstr>'Feuil5 (2)'!Tableau1</vt:lpstr>
      <vt:lpstr>Tableau1</vt:lpstr>
      <vt:lpstr>Tableau58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Océane CIRERA</dc:creator>
  <cp:lastModifiedBy>Océane CIRERA</cp:lastModifiedBy>
  <dcterms:created xsi:type="dcterms:W3CDTF">2023-08-17T20:42:25Z</dcterms:created>
  <dcterms:modified xsi:type="dcterms:W3CDTF">2023-08-18T10:48:20Z</dcterms:modified>
</cp:coreProperties>
</file>