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ril.serduc\Downloads\"/>
    </mc:Choice>
  </mc:AlternateContent>
  <xr:revisionPtr revIDLastSave="0" documentId="13_ncr:1_{CB09DCC9-26E0-4834-8E83-F359580B6CEF}" xr6:coauthVersionLast="47" xr6:coauthVersionMax="47" xr10:uidLastSave="{00000000-0000-0000-0000-000000000000}"/>
  <bookViews>
    <workbookView xWindow="28680" yWindow="-120" windowWidth="29040" windowHeight="15840" xr2:uid="{8C270652-F64C-4404-ABA7-0FA898286556}"/>
  </bookViews>
  <sheets>
    <sheet name="EFGL PA BOM " sheetId="3" r:id="rId1"/>
    <sheet name="EOLMED PA BOM" sheetId="1" r:id="rId2"/>
  </sheets>
  <definedNames>
    <definedName name="_xlnm._FilterDatabase" localSheetId="0" hidden="1">'EFGL PA BOM '!$A$1:$AB$77</definedName>
    <definedName name="_xlnm._FilterDatabase" localSheetId="1" hidden="1">'EOLMED PA BOM'!$A$1:$M$77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3" l="1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2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2" i="3"/>
  <c r="N77" i="3"/>
  <c r="S77" i="3"/>
  <c r="S76" i="3"/>
  <c r="S75" i="3"/>
  <c r="S74" i="3"/>
  <c r="S73" i="3"/>
  <c r="S72" i="3"/>
  <c r="S71" i="3"/>
  <c r="S70" i="3"/>
  <c r="S69" i="3"/>
  <c r="S68" i="3"/>
  <c r="S67" i="3"/>
  <c r="S66" i="3"/>
  <c r="S65" i="3"/>
  <c r="S64" i="3"/>
  <c r="S63" i="3"/>
  <c r="S62" i="3"/>
  <c r="S61" i="3"/>
  <c r="S60" i="3"/>
  <c r="S59" i="3"/>
  <c r="S58" i="3"/>
  <c r="S57" i="3"/>
  <c r="S56" i="3"/>
  <c r="S55" i="3"/>
  <c r="S54" i="3"/>
  <c r="S53" i="3"/>
  <c r="S52" i="3"/>
  <c r="S51" i="3"/>
  <c r="S50" i="3"/>
  <c r="S49" i="3"/>
  <c r="S48" i="3"/>
  <c r="S47" i="3"/>
  <c r="S46" i="3"/>
  <c r="S45" i="3"/>
  <c r="S44" i="3"/>
  <c r="S43" i="3"/>
  <c r="S42" i="3"/>
  <c r="S41" i="3"/>
  <c r="S40" i="3"/>
  <c r="S39" i="3"/>
  <c r="S38" i="3"/>
  <c r="S37" i="3"/>
  <c r="S36" i="3"/>
  <c r="S35" i="3"/>
  <c r="S34" i="3"/>
  <c r="S33" i="3"/>
  <c r="S32" i="3"/>
  <c r="S31" i="3"/>
  <c r="S30" i="3"/>
  <c r="S29" i="3"/>
  <c r="S28" i="3"/>
  <c r="S27" i="3"/>
  <c r="S26" i="3"/>
  <c r="S25" i="3"/>
  <c r="S24" i="3"/>
  <c r="S23" i="3"/>
  <c r="S22" i="3"/>
  <c r="S21" i="3"/>
  <c r="S20" i="3"/>
  <c r="S19" i="3"/>
  <c r="S18" i="3"/>
  <c r="S17" i="3"/>
  <c r="S16" i="3"/>
  <c r="S15" i="3"/>
  <c r="S14" i="3"/>
  <c r="S13" i="3"/>
  <c r="S12" i="3"/>
  <c r="S11" i="3"/>
  <c r="S10" i="3"/>
  <c r="S9" i="3"/>
  <c r="S8" i="3"/>
  <c r="S7" i="3"/>
  <c r="S6" i="3"/>
  <c r="S5" i="3"/>
  <c r="S4" i="3"/>
  <c r="Y3" i="3"/>
  <c r="S3" i="3"/>
  <c r="J3" i="1"/>
  <c r="D3" i="3"/>
  <c r="D48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6C79BD-D3AD-4E58-A9D3-B82D61A7FE89}" keepAlive="1" name="Query - PA BOM" description="Connection to the 'PA BOM' query in the workbook." type="5" refreshedVersion="8" background="1" saveData="1">
    <dbPr connection="Provider=Microsoft.Mashup.OleDb.1;Data Source=$Workbook$;Location=&quot;PA BOM&quot;;Extended Properties=&quot;&quot;" command="SELECT * FROM [PA BOM]"/>
  </connection>
  <connection id="2" xr16:uid="{42D92957-F6A9-4015-9EDA-0EB7345B3548}" keepAlive="1" name="Query - Parameter1" description="Connection to the 'Parameter1' query in the workbook." type="5" refreshedVersion="0" background="1">
    <dbPr connection="Provider=Microsoft.Mashup.OleDb.1;Data Source=$Workbook$;Location=Parameter1;Extended Properties=&quot;&quot;" command="SELECT * FROM [Parameter1]"/>
  </connection>
  <connection id="3" xr16:uid="{80F49789-2968-408B-B5D0-CD2D0F634164}" keepAlive="1" name="Query - Sample File" description="Connection to the 'Sample File' query in the workbook." type="5" refreshedVersion="0" background="1">
    <dbPr connection="Provider=Microsoft.Mashup.OleDb.1;Data Source=$Workbook$;Location=&quot;Sample File&quot;;Extended Properties=&quot;&quot;" command="SELECT * FROM [Sample File]"/>
  </connection>
  <connection id="4" xr16:uid="{70C315CA-15F7-434F-9979-68EF1AB9F551}" keepAlive="1" name="Query - Transform File" description="Connection to the 'Transform File' query in the workbook." type="5" refreshedVersion="0" background="1">
    <dbPr connection="Provider=Microsoft.Mashup.OleDb.1;Data Source=$Workbook$;Location=&quot;Transform File&quot;;Extended Properties=&quot;&quot;" command="SELECT * FROM [Transform File]"/>
  </connection>
  <connection id="5" xr16:uid="{567FB840-30D5-4611-B461-1244DAC4A9C2}" keepAlive="1" name="Query - Transform Sample File" description="Connection to the 'Transform Sample File' query in the workbook." type="5" refreshedVersion="0" background="1">
    <dbPr connection="Provider=Microsoft.Mashup.OleDb.1;Data Source=$Workbook$;Location=&quot;Transform Sample File&quot;;Extended Properties=&quot;&quot;" command="SELECT * FROM [Transform Sample File]"/>
  </connection>
</connections>
</file>

<file path=xl/sharedStrings.xml><?xml version="1.0" encoding="utf-8"?>
<sst xmlns="http://schemas.openxmlformats.org/spreadsheetml/2006/main" count="1520" uniqueCount="199">
  <si>
    <t>Number</t>
  </si>
  <si>
    <t>Phantom Manufacturing Part</t>
  </si>
  <si>
    <t>Name</t>
  </si>
  <si>
    <t>View</t>
  </si>
  <si>
    <t>Quantity</t>
  </si>
  <si>
    <t>Source</t>
  </si>
  <si>
    <t>29258166</t>
  </si>
  <si>
    <t>No</t>
  </si>
  <si>
    <t>PRE ASSEMBLY TOWER SITE PACK</t>
  </si>
  <si>
    <t>Manufacturing</t>
  </si>
  <si>
    <t>Make</t>
  </si>
  <si>
    <t>ANCHORPOINT SIGN FRENCH</t>
  </si>
  <si>
    <t>Design</t>
  </si>
  <si>
    <t>30</t>
  </si>
  <si>
    <t>Buy</t>
  </si>
  <si>
    <t>CT6245 BATTERY 3,6V</t>
  </si>
  <si>
    <t>2</t>
  </si>
  <si>
    <t xml:space="preserve">    29305231</t>
  </si>
  <si>
    <t>Yes</t>
  </si>
  <si>
    <t>SAFETY SIGN F MID AND TOP SEC TOW FRENCH</t>
  </si>
  <si>
    <t>1</t>
  </si>
  <si>
    <t xml:space="preserve">        29294951</t>
  </si>
  <si>
    <t>10</t>
  </si>
  <si>
    <t xml:space="preserve">        29294952</t>
  </si>
  <si>
    <t>ONLY TOWER LADDER SIGN FRENCH</t>
  </si>
  <si>
    <t>5</t>
  </si>
  <si>
    <t xml:space="preserve">        29296909</t>
  </si>
  <si>
    <t>SIGN,SAFETY,SURVIVAL EQUIPMENT</t>
  </si>
  <si>
    <t xml:space="preserve">    300024594</t>
  </si>
  <si>
    <t>Assy Cable Split Tower Sections APS</t>
  </si>
  <si>
    <t xml:space="preserve">        300025741</t>
  </si>
  <si>
    <t>JUNC BOX +MDY70UH002 4x95mm2 DC CABLE</t>
  </si>
  <si>
    <t xml:space="preserve">        300025744</t>
  </si>
  <si>
    <t>JUNC BOX +MDY70UH004 4x95mm2 AC CABLE</t>
  </si>
  <si>
    <t xml:space="preserve">        300027741</t>
  </si>
  <si>
    <t>Junction Box Kit Assembly</t>
  </si>
  <si>
    <t xml:space="preserve">            155372</t>
  </si>
  <si>
    <t>SCREW HEX ISO 4017 M8x20 A4-70</t>
  </si>
  <si>
    <t>8</t>
  </si>
  <si>
    <t xml:space="preserve">            156280</t>
  </si>
  <si>
    <t>WASHER ISO 7089 M8 A4-70</t>
  </si>
  <si>
    <t xml:space="preserve">            29047429</t>
  </si>
  <si>
    <t>CABLE GLAND M63x1.5 BRASS</t>
  </si>
  <si>
    <t>4</t>
  </si>
  <si>
    <t xml:space="preserve">            60007644</t>
  </si>
  <si>
    <t>LOCKNUT M63 BRASS BMBL-08</t>
  </si>
  <si>
    <t xml:space="preserve">        300043301</t>
  </si>
  <si>
    <t>STANDING BRACKET ASSEMBLY TOP</t>
  </si>
  <si>
    <t xml:space="preserve">            150046</t>
  </si>
  <si>
    <t>PLUG F TUBE 40x40x2.5</t>
  </si>
  <si>
    <t xml:space="preserve">            150156</t>
  </si>
  <si>
    <t>WASHER ISO 7089 M16 HV 200 tZn</t>
  </si>
  <si>
    <t xml:space="preserve">            152249</t>
  </si>
  <si>
    <t>BOLT HEX ISO 4016 M16x525 4.6U tZn</t>
  </si>
  <si>
    <t xml:space="preserve">            155427</t>
  </si>
  <si>
    <t>SCREW HEX ISO 4017 M10x25 A4-70</t>
  </si>
  <si>
    <t xml:space="preserve">            155433</t>
  </si>
  <si>
    <t>BOLT HEX M10x65 A4-70</t>
  </si>
  <si>
    <t xml:space="preserve">            155434</t>
  </si>
  <si>
    <t>SCREW HEX M10x70 A4-70</t>
  </si>
  <si>
    <t>14</t>
  </si>
  <si>
    <t xml:space="preserve">            156295</t>
  </si>
  <si>
    <t>WASHER ISO 7089 M10 A4-70</t>
  </si>
  <si>
    <t>28</t>
  </si>
  <si>
    <t xml:space="preserve">            157715</t>
  </si>
  <si>
    <t>NUT HEX LOCK M10 A4-70</t>
  </si>
  <si>
    <t>16</t>
  </si>
  <si>
    <t xml:space="preserve">            158054</t>
  </si>
  <si>
    <t>NUT HEX LOCK ISO 7040 M16 A4-70</t>
  </si>
  <si>
    <t xml:space="preserve">            158395</t>
  </si>
  <si>
    <t>WASHER ISO 7093 M10 A4-70</t>
  </si>
  <si>
    <t xml:space="preserve">            300024599</t>
  </si>
  <si>
    <t>BACKPLATE JUNCTION BOXES</t>
  </si>
  <si>
    <t xml:space="preserve">            300026083</t>
  </si>
  <si>
    <t>HANGING BRACKET LEFT TOP 1</t>
  </si>
  <si>
    <t xml:space="preserve">            300026084</t>
  </si>
  <si>
    <t>HANGING BRACKET RIGHT TOP 1</t>
  </si>
  <si>
    <t xml:space="preserve">            300026085</t>
  </si>
  <si>
    <t>SUPPORT BEAM TOP</t>
  </si>
  <si>
    <t xml:space="preserve">            300043341</t>
  </si>
  <si>
    <t>CONNECTING BRACKET CABLE SPLIT</t>
  </si>
  <si>
    <t xml:space="preserve">            300043482</t>
  </si>
  <si>
    <t>HANGING BRACKET RIGHT TOP 2</t>
  </si>
  <si>
    <t xml:space="preserve">            300043484</t>
  </si>
  <si>
    <t>HANGING BRACKET LEFT TOP 2</t>
  </si>
  <si>
    <t xml:space="preserve">            300043492</t>
  </si>
  <si>
    <t>BOLT HEX ISO 4016 M16X542 4.6U tZn</t>
  </si>
  <si>
    <t xml:space="preserve">            300043585</t>
  </si>
  <si>
    <t>CONNECTING PLATE CABLE SPLIT</t>
  </si>
  <si>
    <t xml:space="preserve">        300043302</t>
  </si>
  <si>
    <t>PLATE,ALLOY STEEL,0.001 mm,0.001 mm</t>
  </si>
  <si>
    <t xml:space="preserve">            300043225</t>
  </si>
  <si>
    <t>BRACKET JUNCTION BOX 1461X416X6 MM</t>
  </si>
  <si>
    <t xml:space="preserve">            75946200</t>
  </si>
  <si>
    <t>CLAMP,CABLE,70 mm,165 mm</t>
  </si>
  <si>
    <t xml:space="preserve">    300055342</t>
  </si>
  <si>
    <t>SAFETY SIGN F MID+TOP SECTION TOWER COMM</t>
  </si>
  <si>
    <t xml:space="preserve">        208006</t>
  </si>
  <si>
    <t>SIGN WEAR SAFETY HARNESS</t>
  </si>
  <si>
    <t xml:space="preserve">        208011</t>
  </si>
  <si>
    <t>SIGN EMERGENCY EXIT</t>
  </si>
  <si>
    <t xml:space="preserve">        300046781</t>
  </si>
  <si>
    <t>SIGN ONLY ONE PERSON ON LADDER</t>
  </si>
  <si>
    <t xml:space="preserve">    300072159</t>
  </si>
  <si>
    <t>LV CABLE - PCM CONNECTION</t>
  </si>
  <si>
    <t xml:space="preserve">        114817</t>
  </si>
  <si>
    <t>TERMINAL KRF 95mm2 M8</t>
  </si>
  <si>
    <t xml:space="preserve">        60007392</t>
  </si>
  <si>
    <t>HEAT SHRINK 25.4mm 2:1 BK</t>
  </si>
  <si>
    <t xml:space="preserve">    300072160</t>
  </si>
  <si>
    <t>TERMINAL,LUG,CONNECTOR,0.001 mm</t>
  </si>
  <si>
    <t>0.4</t>
  </si>
  <si>
    <t xml:space="preserve">        S094381</t>
  </si>
  <si>
    <t>TERMINAL KRF 95mm2 M10</t>
  </si>
  <si>
    <t xml:space="preserve">    300072201</t>
  </si>
  <si>
    <t xml:space="preserve">    300072202</t>
  </si>
  <si>
    <t xml:space="preserve">    300072203</t>
  </si>
  <si>
    <t>TWR / NACELLE LIGHT YAW END</t>
  </si>
  <si>
    <t xml:space="preserve">        190823</t>
  </si>
  <si>
    <t>ADAPTER 6 POL FEMALE 16A</t>
  </si>
  <si>
    <t xml:space="preserve">        193709</t>
  </si>
  <si>
    <t>CABLE GLAND M25X1.5 BR</t>
  </si>
  <si>
    <t xml:space="preserve">        29048218</t>
  </si>
  <si>
    <t>CODING PIN FEMALE A WIELAND</t>
  </si>
  <si>
    <t xml:space="preserve">        29048219</t>
  </si>
  <si>
    <t>CODING PIN MALE A WIELAND</t>
  </si>
  <si>
    <t xml:space="preserve">        M000589261</t>
  </si>
  <si>
    <t>HOOD SIZE 6 DOUBLE LOCKING EMC</t>
  </si>
  <si>
    <t xml:space="preserve">        S093199</t>
  </si>
  <si>
    <t>TERMINAL END 2.5mm2 L=8mm BU</t>
  </si>
  <si>
    <t xml:space="preserve">    300072204</t>
  </si>
  <si>
    <t>TWR / NACELLE LIGHT LOOP LEVEL</t>
  </si>
  <si>
    <t xml:space="preserve">    300073483</t>
  </si>
  <si>
    <t>SCREW,DIN 6912,M1.6,0.001 mm,1.4301,A1</t>
  </si>
  <si>
    <t xml:space="preserve">        150910</t>
  </si>
  <si>
    <t>SCREW SKT ISO 4762 M4x16 A4-70</t>
  </si>
  <si>
    <t>32</t>
  </si>
  <si>
    <t xml:space="preserve">        156273</t>
  </si>
  <si>
    <t>WASHER ISO 7089 M4 A4-70</t>
  </si>
  <si>
    <t xml:space="preserve">    300073484</t>
  </si>
  <si>
    <t>ASD SMOKE DETECTOR KIT ASSEMBLY_PA</t>
  </si>
  <si>
    <t xml:space="preserve">        193847</t>
  </si>
  <si>
    <t>EMC CABLE GLAND M16 X1,5</t>
  </si>
  <si>
    <t xml:space="preserve">        300065794</t>
  </si>
  <si>
    <t>SMOKE DETECTOR BRACKET ASSEMBLY</t>
  </si>
  <si>
    <t xml:space="preserve">        300065901</t>
  </si>
  <si>
    <t>SPACER FOR ASD DETECTOR</t>
  </si>
  <si>
    <t xml:space="preserve">        361078</t>
  </si>
  <si>
    <t>PLUG BLIND M16 BRASS</t>
  </si>
  <si>
    <t xml:space="preserve">        M000044104</t>
  </si>
  <si>
    <t>LOCKNUT M16 X 1.5 EMC BRASS</t>
  </si>
  <si>
    <t>3</t>
  </si>
  <si>
    <t xml:space="preserve">        M000682300</t>
  </si>
  <si>
    <t>SCREW ISO14580 M4X25 8.8 A2F</t>
  </si>
  <si>
    <t xml:space="preserve">        S098194</t>
  </si>
  <si>
    <t>RUBBER W. MEMBRANE DG9</t>
  </si>
  <si>
    <t xml:space="preserve">    300073485</t>
  </si>
  <si>
    <t>Smoke detector  Mid/top_PA</t>
  </si>
  <si>
    <t>29258167</t>
  </si>
  <si>
    <t>PR MRP</t>
  </si>
  <si>
    <t xml:space="preserve">Vendor </t>
  </si>
  <si>
    <t>Stock</t>
  </si>
  <si>
    <t>PO Number</t>
  </si>
  <si>
    <t>confirmation</t>
  </si>
  <si>
    <t>LTD /days</t>
  </si>
  <si>
    <t>Qty/WTG</t>
  </si>
  <si>
    <t xml:space="preserve">No vendor assigned </t>
  </si>
  <si>
    <t>572763 / SVI Public Company Ltd.</t>
  </si>
  <si>
    <t>x</t>
  </si>
  <si>
    <t xml:space="preserve">NON BOM </t>
  </si>
  <si>
    <t>Dokka Fasteners A/S</t>
  </si>
  <si>
    <t xml:space="preserve">NO PR </t>
  </si>
  <si>
    <t>Column1</t>
  </si>
  <si>
    <t>stock</t>
  </si>
  <si>
    <t>30/1088</t>
  </si>
  <si>
    <t>40/1088</t>
  </si>
  <si>
    <t>400 /1088</t>
  </si>
  <si>
    <t>10k /1088</t>
  </si>
  <si>
    <t>5/ 1088</t>
  </si>
  <si>
    <t>1000 / 1088</t>
  </si>
  <si>
    <t>4000/1088</t>
  </si>
  <si>
    <t>2000/1088</t>
  </si>
  <si>
    <t>200/1088</t>
  </si>
  <si>
    <t>500 /1088</t>
  </si>
  <si>
    <t>500/1088</t>
  </si>
  <si>
    <t>38/1088</t>
  </si>
  <si>
    <t>239/1088</t>
  </si>
  <si>
    <t>9/1088</t>
  </si>
  <si>
    <t>29/1088</t>
  </si>
  <si>
    <t>22/1088</t>
  </si>
  <si>
    <t>3000/1088</t>
  </si>
  <si>
    <t>60/1088</t>
  </si>
  <si>
    <t>100/1088</t>
  </si>
  <si>
    <t>300 / 1088</t>
  </si>
  <si>
    <t>50/1088</t>
  </si>
  <si>
    <t>18/1088</t>
  </si>
  <si>
    <t>4500/1088</t>
  </si>
  <si>
    <t>Statut</t>
  </si>
  <si>
    <t>Affi.stock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</si>
</sst>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0" fontId="0" fillId="5" borderId="1" xfId="0" applyFill="1" applyBorder="1"/>
    <xf numFmtId="0" fontId="0" fillId="4" borderId="1" xfId="0" applyFill="1" applyBorder="1"/>
    <xf numFmtId="0" fontId="1" fillId="2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3" borderId="2" xfId="0" applyFill="1" applyBorder="1"/>
    <xf numFmtId="0" fontId="0" fillId="3" borderId="3" xfId="0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4" borderId="2" xfId="0" applyFill="1" applyBorder="1"/>
    <xf numFmtId="0" fontId="0" fillId="4" borderId="3" xfId="0" applyFill="1" applyBorder="1"/>
    <xf numFmtId="0" fontId="1" fillId="2" borderId="0" xfId="0" applyFont="1" applyFill="1" applyBorder="1"/>
    <xf numFmtId="0" fontId="0" fillId="0" borderId="1" xfId="0" applyNumberFormat="1" applyBorder="1"/>
    <xf numFmtId="0" fontId="0" fillId="3" borderId="1" xfId="0" applyNumberFormat="1" applyFill="1" applyBorder="1"/>
    <xf numFmtId="0" fontId="0" fillId="4" borderId="1" xfId="0" applyNumberFormat="1" applyFill="1" applyBorder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34EE0-16BF-4780-9A27-5E77037A7D18}">
  <sheetPr codeName="Feuil1"/>
  <dimension ref="A1:AB77"/>
  <sheetViews>
    <sheetView tabSelected="1" zoomScale="68" zoomScaleNormal="68" workbookViewId="0">
      <selection activeCell="M11" sqref="M11"/>
    </sheetView>
  </sheetViews>
  <sheetFormatPr baseColWidth="10" defaultColWidth="9.109375" defaultRowHeight="14.4" x14ac:dyDescent="0.3"/>
  <cols>
    <col min="1" max="1" width="12.6640625" customWidth="1"/>
    <col min="2" max="2" width="44" customWidth="1"/>
    <col min="4" max="4" width="16.109375" customWidth="1"/>
    <col min="6" max="6" width="14.44140625" customWidth="1"/>
    <col min="8" max="8" width="16" customWidth="1"/>
    <col min="9" max="9" width="30.88671875" customWidth="1"/>
    <col min="11" max="11" width="10.88671875" customWidth="1"/>
    <col min="12" max="12" width="11.88671875" customWidth="1"/>
    <col min="13" max="13" width="19" customWidth="1"/>
    <col min="15" max="15" width="15.77734375" bestFit="1" customWidth="1"/>
  </cols>
  <sheetData>
    <row r="1" spans="1:28" x14ac:dyDescent="0.3">
      <c r="A1" s="16" t="s">
        <v>0</v>
      </c>
      <c r="B1" s="1" t="s">
        <v>2</v>
      </c>
      <c r="C1" s="1" t="s">
        <v>4</v>
      </c>
      <c r="D1" s="1" t="s">
        <v>172</v>
      </c>
      <c r="E1" s="1" t="s">
        <v>1</v>
      </c>
      <c r="F1" s="1" t="s">
        <v>3</v>
      </c>
      <c r="G1" s="1" t="s">
        <v>5</v>
      </c>
      <c r="H1" s="1" t="s">
        <v>159</v>
      </c>
      <c r="I1" s="1" t="s">
        <v>160</v>
      </c>
      <c r="J1" s="1" t="s">
        <v>164</v>
      </c>
      <c r="K1" s="1" t="s">
        <v>173</v>
      </c>
      <c r="L1" s="1" t="s">
        <v>162</v>
      </c>
      <c r="M1" s="17" t="s">
        <v>163</v>
      </c>
      <c r="N1" s="20" t="s">
        <v>197</v>
      </c>
      <c r="O1" s="20" t="s">
        <v>198</v>
      </c>
      <c r="P1" s="1" t="s">
        <v>0</v>
      </c>
      <c r="Q1" s="1" t="s">
        <v>2</v>
      </c>
      <c r="R1" s="6" t="s">
        <v>4</v>
      </c>
      <c r="S1" s="6" t="s">
        <v>165</v>
      </c>
      <c r="T1" s="1" t="s">
        <v>1</v>
      </c>
      <c r="U1" s="1" t="s">
        <v>3</v>
      </c>
      <c r="V1" s="1" t="s">
        <v>5</v>
      </c>
      <c r="W1" s="1" t="s">
        <v>159</v>
      </c>
      <c r="X1" s="1" t="s">
        <v>160</v>
      </c>
      <c r="Y1" s="1" t="s">
        <v>164</v>
      </c>
      <c r="Z1" s="1" t="s">
        <v>161</v>
      </c>
      <c r="AA1" s="1" t="s">
        <v>162</v>
      </c>
      <c r="AB1" s="1" t="s">
        <v>163</v>
      </c>
    </row>
    <row r="2" spans="1:28" x14ac:dyDescent="0.3">
      <c r="A2" s="18" t="s">
        <v>158</v>
      </c>
      <c r="B2" s="5" t="s">
        <v>8</v>
      </c>
      <c r="C2" s="5"/>
      <c r="D2" s="5"/>
      <c r="E2" s="5" t="s">
        <v>7</v>
      </c>
      <c r="F2" s="5" t="s">
        <v>9</v>
      </c>
      <c r="G2" s="5" t="s">
        <v>10</v>
      </c>
      <c r="H2" s="5"/>
      <c r="I2" s="5"/>
      <c r="J2" s="5"/>
      <c r="K2" s="5"/>
      <c r="L2" s="5"/>
      <c r="M2" s="19"/>
      <c r="N2" t="str">
        <f>IF(ISERROR(VLOOKUP(A2,P2:P76,1,0)),"rien","doublon")</f>
        <v>rien</v>
      </c>
      <c r="O2" t="str">
        <f t="shared" ref="O2:O65" si="0">IF(N2="doublon",K2,"")</f>
        <v/>
      </c>
      <c r="P2" s="4" t="s">
        <v>6</v>
      </c>
      <c r="Q2" s="4" t="s">
        <v>8</v>
      </c>
      <c r="R2" s="7"/>
      <c r="S2" s="7"/>
      <c r="T2" s="4" t="s">
        <v>7</v>
      </c>
      <c r="U2" s="4" t="s">
        <v>9</v>
      </c>
      <c r="V2" s="4" t="s">
        <v>10</v>
      </c>
      <c r="W2" s="4"/>
      <c r="X2" s="4"/>
      <c r="Y2" s="4"/>
      <c r="Z2" s="4"/>
      <c r="AA2" s="4"/>
      <c r="AB2" s="4"/>
    </row>
    <row r="3" spans="1:28" x14ac:dyDescent="0.3">
      <c r="A3" s="12">
        <v>29294951</v>
      </c>
      <c r="B3" s="3" t="s">
        <v>11</v>
      </c>
      <c r="C3" s="21">
        <v>30</v>
      </c>
      <c r="D3" s="3" t="e">
        <f>#REF!*3</f>
        <v>#REF!</v>
      </c>
      <c r="E3" s="3" t="s">
        <v>7</v>
      </c>
      <c r="F3" s="3" t="s">
        <v>12</v>
      </c>
      <c r="G3" s="3" t="s">
        <v>14</v>
      </c>
      <c r="H3" s="3">
        <v>503280165</v>
      </c>
      <c r="I3" s="3" t="s">
        <v>166</v>
      </c>
      <c r="J3" s="3"/>
      <c r="K3" s="3"/>
      <c r="L3" s="3"/>
      <c r="M3" s="13"/>
      <c r="N3" t="str">
        <f t="shared" ref="N3:N66" si="1">IF(ISERROR(VLOOKUP(A3,P3:P77,1,0)),"rien","doublon")</f>
        <v>doublon</v>
      </c>
      <c r="O3">
        <f t="shared" si="0"/>
        <v>0</v>
      </c>
      <c r="P3" s="3">
        <v>29294951</v>
      </c>
      <c r="Q3" s="3" t="s">
        <v>11</v>
      </c>
      <c r="R3" s="8" t="s">
        <v>13</v>
      </c>
      <c r="S3" s="8">
        <f>R3*3</f>
        <v>90</v>
      </c>
      <c r="T3" s="3" t="s">
        <v>7</v>
      </c>
      <c r="U3" s="3" t="s">
        <v>12</v>
      </c>
      <c r="V3" s="3" t="s">
        <v>14</v>
      </c>
      <c r="W3" s="3">
        <v>503280165</v>
      </c>
      <c r="X3" s="3" t="s">
        <v>166</v>
      </c>
      <c r="Y3" s="3">
        <f ca="1">LOOKUP(P3,'EOLMED PA BOM'!$A$3:$A$77,'EOLMED PA BOM'!$K$2:$K$77)</f>
        <v>0</v>
      </c>
      <c r="Z3" s="3"/>
      <c r="AA3" s="3"/>
      <c r="AB3" s="3"/>
    </row>
    <row r="4" spans="1:28" x14ac:dyDescent="0.3">
      <c r="A4" s="14">
        <v>51624501</v>
      </c>
      <c r="B4" s="2" t="s">
        <v>15</v>
      </c>
      <c r="C4" s="22">
        <v>2</v>
      </c>
      <c r="D4" s="2"/>
      <c r="E4" s="2" t="s">
        <v>7</v>
      </c>
      <c r="F4" s="2" t="s">
        <v>12</v>
      </c>
      <c r="G4" s="2" t="s">
        <v>14</v>
      </c>
      <c r="H4" s="2">
        <v>503280379</v>
      </c>
      <c r="I4" s="2" t="s">
        <v>167</v>
      </c>
      <c r="J4" s="2"/>
      <c r="K4" s="2" t="s">
        <v>175</v>
      </c>
      <c r="L4" s="2"/>
      <c r="M4" s="15"/>
      <c r="N4" t="str">
        <f t="shared" si="1"/>
        <v>doublon</v>
      </c>
      <c r="O4" t="str">
        <f t="shared" si="0"/>
        <v>40/1088</v>
      </c>
      <c r="P4" s="2">
        <v>51624501</v>
      </c>
      <c r="Q4" s="2" t="s">
        <v>15</v>
      </c>
      <c r="R4" s="9" t="s">
        <v>16</v>
      </c>
      <c r="S4" s="9">
        <f t="shared" ref="S4:S67" si="2">R4*3</f>
        <v>6</v>
      </c>
      <c r="T4" s="2" t="s">
        <v>7</v>
      </c>
      <c r="U4" s="2" t="s">
        <v>12</v>
      </c>
      <c r="V4" s="2" t="s">
        <v>14</v>
      </c>
      <c r="W4" s="2">
        <v>503280379</v>
      </c>
      <c r="X4" s="2" t="s">
        <v>167</v>
      </c>
      <c r="Y4" s="2"/>
      <c r="Z4" s="2"/>
      <c r="AA4" s="2"/>
      <c r="AB4" s="2"/>
    </row>
    <row r="5" spans="1:28" x14ac:dyDescent="0.3">
      <c r="A5" s="18" t="s">
        <v>17</v>
      </c>
      <c r="B5" s="5" t="s">
        <v>19</v>
      </c>
      <c r="C5" s="23">
        <v>1</v>
      </c>
      <c r="D5" s="5"/>
      <c r="E5" s="5" t="s">
        <v>18</v>
      </c>
      <c r="F5" s="5" t="s">
        <v>9</v>
      </c>
      <c r="G5" s="5" t="s">
        <v>10</v>
      </c>
      <c r="H5" s="5"/>
      <c r="I5" s="5"/>
      <c r="J5" s="5"/>
      <c r="K5" s="5"/>
      <c r="L5" s="5"/>
      <c r="M5" s="19"/>
      <c r="N5" t="str">
        <f t="shared" si="1"/>
        <v>doublon</v>
      </c>
      <c r="O5">
        <f t="shared" si="0"/>
        <v>0</v>
      </c>
      <c r="P5" s="5" t="s">
        <v>17</v>
      </c>
      <c r="Q5" s="5" t="s">
        <v>19</v>
      </c>
      <c r="R5" s="10" t="s">
        <v>20</v>
      </c>
      <c r="S5" s="10">
        <f t="shared" si="2"/>
        <v>3</v>
      </c>
      <c r="T5" s="5" t="s">
        <v>18</v>
      </c>
      <c r="U5" s="5" t="s">
        <v>9</v>
      </c>
      <c r="V5" s="5" t="s">
        <v>10</v>
      </c>
      <c r="W5" s="5"/>
      <c r="X5" s="5"/>
      <c r="Y5" s="5"/>
      <c r="Z5" s="5"/>
      <c r="AA5" s="5"/>
      <c r="AB5" s="5"/>
    </row>
    <row r="6" spans="1:28" x14ac:dyDescent="0.3">
      <c r="A6" s="14">
        <v>29294951</v>
      </c>
      <c r="B6" s="2" t="s">
        <v>11</v>
      </c>
      <c r="C6" s="22">
        <v>10</v>
      </c>
      <c r="D6" s="2"/>
      <c r="E6" s="2" t="s">
        <v>7</v>
      </c>
      <c r="F6" s="2" t="s">
        <v>12</v>
      </c>
      <c r="G6" s="2" t="s">
        <v>14</v>
      </c>
      <c r="H6" s="2">
        <v>503280165</v>
      </c>
      <c r="I6" s="2" t="s">
        <v>168</v>
      </c>
      <c r="J6" s="2"/>
      <c r="K6" s="2"/>
      <c r="L6" s="2"/>
      <c r="M6" s="15"/>
      <c r="N6" t="str">
        <f t="shared" si="1"/>
        <v>rien</v>
      </c>
      <c r="O6" t="str">
        <f t="shared" si="0"/>
        <v/>
      </c>
      <c r="P6" s="2" t="s">
        <v>21</v>
      </c>
      <c r="Q6" s="2" t="s">
        <v>11</v>
      </c>
      <c r="R6" s="9" t="s">
        <v>22</v>
      </c>
      <c r="S6" s="9">
        <f t="shared" si="2"/>
        <v>30</v>
      </c>
      <c r="T6" s="2" t="s">
        <v>7</v>
      </c>
      <c r="U6" s="2" t="s">
        <v>12</v>
      </c>
      <c r="V6" s="2" t="s">
        <v>14</v>
      </c>
      <c r="W6" s="2">
        <v>503280165</v>
      </c>
      <c r="X6" s="2" t="s">
        <v>168</v>
      </c>
      <c r="Y6" s="2"/>
      <c r="Z6" s="2"/>
      <c r="AA6" s="2"/>
      <c r="AB6" s="2"/>
    </row>
    <row r="7" spans="1:28" x14ac:dyDescent="0.3">
      <c r="A7" s="12">
        <v>29294952</v>
      </c>
      <c r="B7" s="3" t="s">
        <v>24</v>
      </c>
      <c r="C7" s="21">
        <v>5</v>
      </c>
      <c r="D7" s="3"/>
      <c r="E7" s="3" t="s">
        <v>7</v>
      </c>
      <c r="F7" s="3" t="s">
        <v>12</v>
      </c>
      <c r="G7" s="3" t="s">
        <v>14</v>
      </c>
      <c r="H7" s="3">
        <v>503280166</v>
      </c>
      <c r="I7" s="3" t="s">
        <v>168</v>
      </c>
      <c r="J7" s="3"/>
      <c r="K7" s="3" t="s">
        <v>174</v>
      </c>
      <c r="L7" s="3"/>
      <c r="M7" s="13"/>
      <c r="N7" t="str">
        <f t="shared" si="1"/>
        <v>rien</v>
      </c>
      <c r="O7" t="str">
        <f t="shared" si="0"/>
        <v/>
      </c>
      <c r="P7" s="3" t="s">
        <v>23</v>
      </c>
      <c r="Q7" s="3" t="s">
        <v>24</v>
      </c>
      <c r="R7" s="8" t="s">
        <v>25</v>
      </c>
      <c r="S7" s="8">
        <f t="shared" si="2"/>
        <v>15</v>
      </c>
      <c r="T7" s="3" t="s">
        <v>7</v>
      </c>
      <c r="U7" s="3" t="s">
        <v>12</v>
      </c>
      <c r="V7" s="3" t="s">
        <v>14</v>
      </c>
      <c r="W7" s="3">
        <v>503280166</v>
      </c>
      <c r="X7" s="3" t="s">
        <v>168</v>
      </c>
      <c r="Y7" s="3"/>
      <c r="Z7" s="3"/>
      <c r="AA7" s="3"/>
      <c r="AB7" s="3"/>
    </row>
    <row r="8" spans="1:28" x14ac:dyDescent="0.3">
      <c r="A8" s="14">
        <v>29296909</v>
      </c>
      <c r="B8" s="2" t="s">
        <v>27</v>
      </c>
      <c r="C8" s="22">
        <v>1</v>
      </c>
      <c r="D8" s="2"/>
      <c r="E8" s="2" t="s">
        <v>7</v>
      </c>
      <c r="F8" s="2" t="s">
        <v>12</v>
      </c>
      <c r="G8" s="2" t="s">
        <v>14</v>
      </c>
      <c r="H8" s="2">
        <v>503280168</v>
      </c>
      <c r="I8" s="2" t="s">
        <v>168</v>
      </c>
      <c r="J8" s="2"/>
      <c r="K8" s="2"/>
      <c r="L8" s="2"/>
      <c r="M8" s="15"/>
      <c r="N8" t="str">
        <f t="shared" si="1"/>
        <v>rien</v>
      </c>
      <c r="O8" t="str">
        <f t="shared" si="0"/>
        <v/>
      </c>
      <c r="P8" s="2" t="s">
        <v>26</v>
      </c>
      <c r="Q8" s="2" t="s">
        <v>27</v>
      </c>
      <c r="R8" s="9" t="s">
        <v>20</v>
      </c>
      <c r="S8" s="9">
        <f t="shared" si="2"/>
        <v>3</v>
      </c>
      <c r="T8" s="2" t="s">
        <v>7</v>
      </c>
      <c r="U8" s="2" t="s">
        <v>12</v>
      </c>
      <c r="V8" s="2" t="s">
        <v>14</v>
      </c>
      <c r="W8" s="2">
        <v>503280168</v>
      </c>
      <c r="X8" s="2" t="s">
        <v>168</v>
      </c>
      <c r="Y8" s="2"/>
      <c r="Z8" s="2"/>
      <c r="AA8" s="2"/>
      <c r="AB8" s="2"/>
    </row>
    <row r="9" spans="1:28" x14ac:dyDescent="0.3">
      <c r="A9" s="18" t="s">
        <v>28</v>
      </c>
      <c r="B9" s="5" t="s">
        <v>29</v>
      </c>
      <c r="C9" s="23">
        <v>1</v>
      </c>
      <c r="D9" s="5"/>
      <c r="E9" s="5" t="s">
        <v>18</v>
      </c>
      <c r="F9" s="5" t="s">
        <v>9</v>
      </c>
      <c r="G9" s="5" t="s">
        <v>10</v>
      </c>
      <c r="H9" s="5"/>
      <c r="I9" s="5"/>
      <c r="J9" s="5"/>
      <c r="K9" s="5"/>
      <c r="L9" s="5"/>
      <c r="M9" s="19"/>
      <c r="N9" t="str">
        <f t="shared" si="1"/>
        <v>doublon</v>
      </c>
      <c r="O9">
        <f t="shared" si="0"/>
        <v>0</v>
      </c>
      <c r="P9" s="5" t="s">
        <v>28</v>
      </c>
      <c r="Q9" s="5" t="s">
        <v>29</v>
      </c>
      <c r="R9" s="10" t="s">
        <v>20</v>
      </c>
      <c r="S9" s="10">
        <f t="shared" si="2"/>
        <v>3</v>
      </c>
      <c r="T9" s="5" t="s">
        <v>18</v>
      </c>
      <c r="U9" s="5" t="s">
        <v>9</v>
      </c>
      <c r="V9" s="5" t="s">
        <v>10</v>
      </c>
      <c r="W9" s="5"/>
      <c r="X9" s="5"/>
      <c r="Y9" s="5"/>
      <c r="Z9" s="5"/>
      <c r="AA9" s="5"/>
      <c r="AB9" s="5"/>
    </row>
    <row r="10" spans="1:28" x14ac:dyDescent="0.3">
      <c r="A10" s="14" t="s">
        <v>30</v>
      </c>
      <c r="B10" s="2" t="s">
        <v>31</v>
      </c>
      <c r="C10" s="22">
        <v>1</v>
      </c>
      <c r="D10" s="2"/>
      <c r="E10" s="2" t="s">
        <v>7</v>
      </c>
      <c r="F10" s="2" t="s">
        <v>12</v>
      </c>
      <c r="G10" s="2" t="s">
        <v>14</v>
      </c>
      <c r="H10" s="2" t="s">
        <v>168</v>
      </c>
      <c r="I10" s="2" t="s">
        <v>168</v>
      </c>
      <c r="J10" s="2" t="s">
        <v>168</v>
      </c>
      <c r="K10" s="2"/>
      <c r="L10" s="2" t="s">
        <v>168</v>
      </c>
      <c r="M10" s="15" t="s">
        <v>169</v>
      </c>
      <c r="N10" t="str">
        <f t="shared" si="1"/>
        <v>doublon</v>
      </c>
      <c r="O10">
        <f t="shared" si="0"/>
        <v>0</v>
      </c>
      <c r="P10" s="2" t="s">
        <v>30</v>
      </c>
      <c r="Q10" s="2" t="s">
        <v>31</v>
      </c>
      <c r="R10" s="9" t="s">
        <v>20</v>
      </c>
      <c r="S10" s="9">
        <f t="shared" si="2"/>
        <v>3</v>
      </c>
      <c r="T10" s="2" t="s">
        <v>7</v>
      </c>
      <c r="U10" s="2" t="s">
        <v>12</v>
      </c>
      <c r="V10" s="2" t="s">
        <v>14</v>
      </c>
      <c r="W10" s="2" t="s">
        <v>168</v>
      </c>
      <c r="X10" s="2" t="s">
        <v>168</v>
      </c>
      <c r="Y10" s="2" t="s">
        <v>168</v>
      </c>
      <c r="Z10" s="2" t="s">
        <v>168</v>
      </c>
      <c r="AA10" s="2" t="s">
        <v>168</v>
      </c>
      <c r="AB10" s="2" t="s">
        <v>168</v>
      </c>
    </row>
    <row r="11" spans="1:28" x14ac:dyDescent="0.3">
      <c r="A11" s="12" t="s">
        <v>32</v>
      </c>
      <c r="B11" s="3" t="s">
        <v>33</v>
      </c>
      <c r="C11" s="21">
        <v>1</v>
      </c>
      <c r="D11" s="3"/>
      <c r="E11" s="3" t="s">
        <v>7</v>
      </c>
      <c r="F11" s="3" t="s">
        <v>12</v>
      </c>
      <c r="G11" s="3" t="s">
        <v>14</v>
      </c>
      <c r="H11" s="3" t="s">
        <v>168</v>
      </c>
      <c r="I11" s="3" t="s">
        <v>168</v>
      </c>
      <c r="J11" s="3" t="s">
        <v>168</v>
      </c>
      <c r="K11" s="3"/>
      <c r="L11" s="3" t="s">
        <v>168</v>
      </c>
      <c r="M11" s="13" t="s">
        <v>169</v>
      </c>
      <c r="N11" t="str">
        <f t="shared" si="1"/>
        <v>doublon</v>
      </c>
      <c r="O11">
        <f t="shared" si="0"/>
        <v>0</v>
      </c>
      <c r="P11" s="3" t="s">
        <v>32</v>
      </c>
      <c r="Q11" s="3" t="s">
        <v>33</v>
      </c>
      <c r="R11" s="8" t="s">
        <v>20</v>
      </c>
      <c r="S11" s="8">
        <f t="shared" si="2"/>
        <v>3</v>
      </c>
      <c r="T11" s="3" t="s">
        <v>7</v>
      </c>
      <c r="U11" s="3" t="s">
        <v>12</v>
      </c>
      <c r="V11" s="3" t="s">
        <v>14</v>
      </c>
      <c r="W11" s="2" t="s">
        <v>168</v>
      </c>
      <c r="X11" s="2" t="s">
        <v>168</v>
      </c>
      <c r="Y11" s="2" t="s">
        <v>168</v>
      </c>
      <c r="Z11" s="2" t="s">
        <v>168</v>
      </c>
      <c r="AA11" s="2" t="s">
        <v>168</v>
      </c>
      <c r="AB11" s="2" t="s">
        <v>168</v>
      </c>
    </row>
    <row r="12" spans="1:28" x14ac:dyDescent="0.3">
      <c r="A12" s="18" t="s">
        <v>34</v>
      </c>
      <c r="B12" s="5" t="s">
        <v>35</v>
      </c>
      <c r="C12" s="23">
        <v>1</v>
      </c>
      <c r="D12" s="5"/>
      <c r="E12" s="5" t="s">
        <v>18</v>
      </c>
      <c r="F12" s="5" t="s">
        <v>9</v>
      </c>
      <c r="G12" s="5" t="s">
        <v>10</v>
      </c>
      <c r="H12" s="5"/>
      <c r="I12" s="5"/>
      <c r="J12" s="5"/>
      <c r="K12" s="5"/>
      <c r="L12" s="5"/>
      <c r="M12" s="19"/>
      <c r="N12" t="str">
        <f t="shared" si="1"/>
        <v>doublon</v>
      </c>
      <c r="O12">
        <f t="shared" si="0"/>
        <v>0</v>
      </c>
      <c r="P12" s="4" t="s">
        <v>34</v>
      </c>
      <c r="Q12" s="4" t="s">
        <v>35</v>
      </c>
      <c r="R12" s="7" t="s">
        <v>20</v>
      </c>
      <c r="S12" s="7">
        <f t="shared" si="2"/>
        <v>3</v>
      </c>
      <c r="T12" s="4" t="s">
        <v>18</v>
      </c>
      <c r="U12" s="4" t="s">
        <v>9</v>
      </c>
      <c r="V12" s="4" t="s">
        <v>10</v>
      </c>
      <c r="W12" s="4"/>
      <c r="X12" s="4"/>
      <c r="Y12" s="4"/>
      <c r="Z12" s="4"/>
      <c r="AA12" s="4"/>
      <c r="AB12" s="4"/>
    </row>
    <row r="13" spans="1:28" x14ac:dyDescent="0.3">
      <c r="A13" s="12">
        <v>155372</v>
      </c>
      <c r="B13" s="3" t="s">
        <v>37</v>
      </c>
      <c r="C13" s="21">
        <v>8</v>
      </c>
      <c r="D13" s="3"/>
      <c r="E13" s="3" t="s">
        <v>7</v>
      </c>
      <c r="F13" s="3" t="s">
        <v>12</v>
      </c>
      <c r="G13" s="3" t="s">
        <v>14</v>
      </c>
      <c r="H13" s="3">
        <v>503280406</v>
      </c>
      <c r="I13" s="3" t="s">
        <v>170</v>
      </c>
      <c r="J13" s="3"/>
      <c r="K13" s="3" t="s">
        <v>176</v>
      </c>
      <c r="L13" s="3"/>
      <c r="M13" s="13"/>
      <c r="N13" t="str">
        <f t="shared" si="1"/>
        <v>rien</v>
      </c>
      <c r="O13" t="str">
        <f t="shared" si="0"/>
        <v/>
      </c>
      <c r="P13" s="3" t="s">
        <v>36</v>
      </c>
      <c r="Q13" s="3" t="s">
        <v>37</v>
      </c>
      <c r="R13" s="8" t="s">
        <v>38</v>
      </c>
      <c r="S13" s="8">
        <f t="shared" si="2"/>
        <v>24</v>
      </c>
      <c r="T13" s="3" t="s">
        <v>7</v>
      </c>
      <c r="U13" s="3" t="s">
        <v>12</v>
      </c>
      <c r="V13" s="3" t="s">
        <v>14</v>
      </c>
      <c r="W13" s="3">
        <v>503280406</v>
      </c>
      <c r="X13" s="3" t="s">
        <v>170</v>
      </c>
      <c r="Y13" s="3"/>
      <c r="Z13" s="3"/>
      <c r="AA13" s="3"/>
      <c r="AB13" s="3"/>
    </row>
    <row r="14" spans="1:28" x14ac:dyDescent="0.3">
      <c r="A14" s="14">
        <v>156280</v>
      </c>
      <c r="B14" s="2" t="s">
        <v>40</v>
      </c>
      <c r="C14" s="22">
        <v>8</v>
      </c>
      <c r="D14" s="2"/>
      <c r="E14" s="2" t="s">
        <v>7</v>
      </c>
      <c r="F14" s="2" t="s">
        <v>12</v>
      </c>
      <c r="G14" s="2" t="s">
        <v>14</v>
      </c>
      <c r="H14" s="2">
        <v>503280442</v>
      </c>
      <c r="I14" s="2" t="s">
        <v>170</v>
      </c>
      <c r="J14" s="2"/>
      <c r="K14" s="2" t="s">
        <v>177</v>
      </c>
      <c r="L14" s="2"/>
      <c r="M14" s="15"/>
      <c r="N14" t="str">
        <f t="shared" si="1"/>
        <v>rien</v>
      </c>
      <c r="O14" t="str">
        <f t="shared" si="0"/>
        <v/>
      </c>
      <c r="P14" s="2" t="s">
        <v>39</v>
      </c>
      <c r="Q14" s="2" t="s">
        <v>40</v>
      </c>
      <c r="R14" s="9" t="s">
        <v>38</v>
      </c>
      <c r="S14" s="9">
        <f t="shared" si="2"/>
        <v>24</v>
      </c>
      <c r="T14" s="2" t="s">
        <v>7</v>
      </c>
      <c r="U14" s="2" t="s">
        <v>12</v>
      </c>
      <c r="V14" s="2" t="s">
        <v>14</v>
      </c>
      <c r="W14" s="2">
        <v>503280442</v>
      </c>
      <c r="X14" s="2" t="s">
        <v>170</v>
      </c>
      <c r="Y14" s="2"/>
      <c r="Z14" s="2"/>
      <c r="AA14" s="2"/>
      <c r="AB14" s="2"/>
    </row>
    <row r="15" spans="1:28" x14ac:dyDescent="0.3">
      <c r="A15" s="12">
        <v>29047429</v>
      </c>
      <c r="B15" s="3" t="s">
        <v>42</v>
      </c>
      <c r="C15" s="21">
        <v>4</v>
      </c>
      <c r="D15" s="3"/>
      <c r="E15" s="3" t="s">
        <v>7</v>
      </c>
      <c r="F15" s="3" t="s">
        <v>12</v>
      </c>
      <c r="G15" s="3" t="s">
        <v>14</v>
      </c>
      <c r="H15" s="3">
        <v>503280334</v>
      </c>
      <c r="I15" s="3" t="s">
        <v>168</v>
      </c>
      <c r="J15" s="3"/>
      <c r="K15" s="3" t="s">
        <v>178</v>
      </c>
      <c r="L15" s="3"/>
      <c r="M15" s="13"/>
      <c r="N15" t="str">
        <f t="shared" si="1"/>
        <v>rien</v>
      </c>
      <c r="O15" t="str">
        <f t="shared" si="0"/>
        <v/>
      </c>
      <c r="P15" s="3" t="s">
        <v>41</v>
      </c>
      <c r="Q15" s="3" t="s">
        <v>42</v>
      </c>
      <c r="R15" s="8" t="s">
        <v>43</v>
      </c>
      <c r="S15" s="8">
        <f t="shared" si="2"/>
        <v>12</v>
      </c>
      <c r="T15" s="3" t="s">
        <v>7</v>
      </c>
      <c r="U15" s="3" t="s">
        <v>12</v>
      </c>
      <c r="V15" s="3" t="s">
        <v>14</v>
      </c>
      <c r="W15" s="3">
        <v>503280334</v>
      </c>
      <c r="X15" s="3" t="s">
        <v>168</v>
      </c>
      <c r="Y15" s="3"/>
      <c r="Z15" s="3"/>
      <c r="AA15" s="3"/>
      <c r="AB15" s="3"/>
    </row>
    <row r="16" spans="1:28" x14ac:dyDescent="0.3">
      <c r="A16" s="14">
        <v>60007644</v>
      </c>
      <c r="B16" s="2" t="s">
        <v>45</v>
      </c>
      <c r="C16" s="22">
        <v>4</v>
      </c>
      <c r="D16" s="2"/>
      <c r="E16" s="2" t="s">
        <v>7</v>
      </c>
      <c r="F16" s="2" t="s">
        <v>12</v>
      </c>
      <c r="G16" s="2" t="s">
        <v>14</v>
      </c>
      <c r="H16" s="2">
        <v>503280341</v>
      </c>
      <c r="I16" s="2" t="s">
        <v>168</v>
      </c>
      <c r="J16" s="2"/>
      <c r="K16" s="2"/>
      <c r="L16" s="2"/>
      <c r="M16" s="15"/>
      <c r="N16" t="str">
        <f t="shared" si="1"/>
        <v>rien</v>
      </c>
      <c r="O16" t="str">
        <f t="shared" si="0"/>
        <v/>
      </c>
      <c r="P16" s="2" t="s">
        <v>44</v>
      </c>
      <c r="Q16" s="2" t="s">
        <v>45</v>
      </c>
      <c r="R16" s="9" t="s">
        <v>43</v>
      </c>
      <c r="S16" s="9">
        <f t="shared" si="2"/>
        <v>12</v>
      </c>
      <c r="T16" s="2" t="s">
        <v>7</v>
      </c>
      <c r="U16" s="2" t="s">
        <v>12</v>
      </c>
      <c r="V16" s="2" t="s">
        <v>14</v>
      </c>
      <c r="W16" s="2">
        <v>503280341</v>
      </c>
      <c r="X16" s="2" t="s">
        <v>168</v>
      </c>
      <c r="Y16" s="2"/>
      <c r="Z16" s="2"/>
      <c r="AA16" s="2"/>
      <c r="AB16" s="2"/>
    </row>
    <row r="17" spans="1:28" x14ac:dyDescent="0.3">
      <c r="A17" s="18" t="s">
        <v>46</v>
      </c>
      <c r="B17" s="5" t="s">
        <v>47</v>
      </c>
      <c r="C17" s="23">
        <v>1</v>
      </c>
      <c r="D17" s="5"/>
      <c r="E17" s="5" t="s">
        <v>18</v>
      </c>
      <c r="F17" s="5" t="s">
        <v>9</v>
      </c>
      <c r="G17" s="5" t="s">
        <v>10</v>
      </c>
      <c r="H17" s="5"/>
      <c r="I17" s="5"/>
      <c r="J17" s="5"/>
      <c r="K17" s="5"/>
      <c r="L17" s="5"/>
      <c r="M17" s="19"/>
      <c r="N17" t="str">
        <f t="shared" si="1"/>
        <v>doublon</v>
      </c>
      <c r="O17">
        <f t="shared" si="0"/>
        <v>0</v>
      </c>
      <c r="P17" s="5" t="s">
        <v>46</v>
      </c>
      <c r="Q17" s="5" t="s">
        <v>47</v>
      </c>
      <c r="R17" s="10" t="s">
        <v>20</v>
      </c>
      <c r="S17" s="10">
        <f t="shared" si="2"/>
        <v>3</v>
      </c>
      <c r="T17" s="5" t="s">
        <v>18</v>
      </c>
      <c r="U17" s="5" t="s">
        <v>9</v>
      </c>
      <c r="V17" s="5" t="s">
        <v>10</v>
      </c>
      <c r="W17" s="5"/>
      <c r="X17" s="5"/>
      <c r="Y17" s="5"/>
      <c r="Z17" s="5"/>
      <c r="AA17" s="5"/>
      <c r="AB17" s="5"/>
    </row>
    <row r="18" spans="1:28" x14ac:dyDescent="0.3">
      <c r="A18" s="14">
        <v>150046</v>
      </c>
      <c r="B18" s="2" t="s">
        <v>49</v>
      </c>
      <c r="C18" s="22">
        <v>8</v>
      </c>
      <c r="D18" s="2"/>
      <c r="E18" s="2" t="s">
        <v>7</v>
      </c>
      <c r="F18" s="2" t="s">
        <v>12</v>
      </c>
      <c r="G18" s="2" t="s">
        <v>14</v>
      </c>
      <c r="H18" s="2">
        <v>503280404</v>
      </c>
      <c r="I18" s="2" t="s">
        <v>168</v>
      </c>
      <c r="J18" s="2"/>
      <c r="K18" s="2"/>
      <c r="L18" s="2"/>
      <c r="M18" s="15"/>
      <c r="N18" t="str">
        <f t="shared" si="1"/>
        <v>rien</v>
      </c>
      <c r="O18" t="str">
        <f t="shared" si="0"/>
        <v/>
      </c>
      <c r="P18" s="2" t="s">
        <v>48</v>
      </c>
      <c r="Q18" s="2" t="s">
        <v>49</v>
      </c>
      <c r="R18" s="9" t="s">
        <v>38</v>
      </c>
      <c r="S18" s="9">
        <f t="shared" si="2"/>
        <v>24</v>
      </c>
      <c r="T18" s="2" t="s">
        <v>7</v>
      </c>
      <c r="U18" s="2" t="s">
        <v>12</v>
      </c>
      <c r="V18" s="2" t="s">
        <v>14</v>
      </c>
      <c r="W18" s="2">
        <v>503280404</v>
      </c>
      <c r="X18" s="2" t="s">
        <v>168</v>
      </c>
      <c r="Y18" s="2"/>
      <c r="Z18" s="2"/>
      <c r="AA18" s="2"/>
      <c r="AB18" s="2"/>
    </row>
    <row r="19" spans="1:28" x14ac:dyDescent="0.3">
      <c r="A19" s="12">
        <v>150156</v>
      </c>
      <c r="B19" s="3" t="s">
        <v>51</v>
      </c>
      <c r="C19" s="21">
        <v>4</v>
      </c>
      <c r="D19" s="3"/>
      <c r="E19" s="3" t="s">
        <v>7</v>
      </c>
      <c r="F19" s="3" t="s">
        <v>12</v>
      </c>
      <c r="G19" s="3" t="s">
        <v>14</v>
      </c>
      <c r="H19" s="3">
        <v>503280431</v>
      </c>
      <c r="I19" s="3" t="s">
        <v>170</v>
      </c>
      <c r="J19" s="3"/>
      <c r="K19" s="3" t="s">
        <v>179</v>
      </c>
      <c r="L19" s="3"/>
      <c r="M19" s="13"/>
      <c r="N19" t="str">
        <f t="shared" si="1"/>
        <v>rien</v>
      </c>
      <c r="O19" t="str">
        <f t="shared" si="0"/>
        <v/>
      </c>
      <c r="P19" s="3" t="s">
        <v>50</v>
      </c>
      <c r="Q19" s="3" t="s">
        <v>51</v>
      </c>
      <c r="R19" s="8" t="s">
        <v>43</v>
      </c>
      <c r="S19" s="8">
        <f t="shared" si="2"/>
        <v>12</v>
      </c>
      <c r="T19" s="3" t="s">
        <v>7</v>
      </c>
      <c r="U19" s="3" t="s">
        <v>12</v>
      </c>
      <c r="V19" s="3" t="s">
        <v>14</v>
      </c>
      <c r="W19" s="3">
        <v>503280431</v>
      </c>
      <c r="X19" s="3" t="s">
        <v>170</v>
      </c>
      <c r="Y19" s="3"/>
      <c r="Z19" s="3"/>
      <c r="AA19" s="3"/>
      <c r="AB19" s="3"/>
    </row>
    <row r="20" spans="1:28" x14ac:dyDescent="0.3">
      <c r="A20" s="14">
        <v>152249</v>
      </c>
      <c r="B20" s="2" t="s">
        <v>53</v>
      </c>
      <c r="C20" s="22">
        <v>1</v>
      </c>
      <c r="D20" s="2"/>
      <c r="E20" s="2" t="s">
        <v>7</v>
      </c>
      <c r="F20" s="2" t="s">
        <v>12</v>
      </c>
      <c r="G20" s="2" t="s">
        <v>14</v>
      </c>
      <c r="H20" s="2">
        <v>503280338</v>
      </c>
      <c r="I20" s="2" t="s">
        <v>170</v>
      </c>
      <c r="J20" s="2"/>
      <c r="K20" s="2"/>
      <c r="L20" s="2"/>
      <c r="M20" s="15"/>
      <c r="N20" t="str">
        <f t="shared" si="1"/>
        <v>rien</v>
      </c>
      <c r="O20" t="str">
        <f t="shared" si="0"/>
        <v/>
      </c>
      <c r="P20" s="2" t="s">
        <v>52</v>
      </c>
      <c r="Q20" s="2" t="s">
        <v>53</v>
      </c>
      <c r="R20" s="9" t="s">
        <v>20</v>
      </c>
      <c r="S20" s="9">
        <f t="shared" si="2"/>
        <v>3</v>
      </c>
      <c r="T20" s="2" t="s">
        <v>7</v>
      </c>
      <c r="U20" s="2" t="s">
        <v>12</v>
      </c>
      <c r="V20" s="2" t="s">
        <v>14</v>
      </c>
      <c r="W20" s="2">
        <v>503280338</v>
      </c>
      <c r="X20" s="2" t="s">
        <v>170</v>
      </c>
      <c r="Y20" s="2"/>
      <c r="Z20" s="2"/>
      <c r="AA20" s="2"/>
      <c r="AB20" s="2"/>
    </row>
    <row r="21" spans="1:28" x14ac:dyDescent="0.3">
      <c r="A21" s="12">
        <v>155427</v>
      </c>
      <c r="B21" s="3" t="s">
        <v>55</v>
      </c>
      <c r="C21" s="21">
        <v>4</v>
      </c>
      <c r="D21" s="3"/>
      <c r="E21" s="3" t="s">
        <v>7</v>
      </c>
      <c r="F21" s="3" t="s">
        <v>12</v>
      </c>
      <c r="G21" s="3" t="s">
        <v>14</v>
      </c>
      <c r="H21" s="3">
        <v>503280344</v>
      </c>
      <c r="I21" s="3" t="s">
        <v>170</v>
      </c>
      <c r="J21" s="3"/>
      <c r="K21" s="3"/>
      <c r="L21" s="3"/>
      <c r="M21" s="13"/>
      <c r="N21" t="str">
        <f t="shared" si="1"/>
        <v>rien</v>
      </c>
      <c r="O21" t="str">
        <f t="shared" si="0"/>
        <v/>
      </c>
      <c r="P21" s="3" t="s">
        <v>54</v>
      </c>
      <c r="Q21" s="3" t="s">
        <v>55</v>
      </c>
      <c r="R21" s="8" t="s">
        <v>43</v>
      </c>
      <c r="S21" s="8">
        <f t="shared" si="2"/>
        <v>12</v>
      </c>
      <c r="T21" s="3" t="s">
        <v>7</v>
      </c>
      <c r="U21" s="3" t="s">
        <v>12</v>
      </c>
      <c r="V21" s="3" t="s">
        <v>14</v>
      </c>
      <c r="W21" s="3">
        <v>503280344</v>
      </c>
      <c r="X21" s="3" t="s">
        <v>170</v>
      </c>
      <c r="Y21" s="3"/>
      <c r="Z21" s="3"/>
      <c r="AA21" s="3"/>
      <c r="AB21" s="3"/>
    </row>
    <row r="22" spans="1:28" x14ac:dyDescent="0.3">
      <c r="A22" s="14">
        <v>155433</v>
      </c>
      <c r="B22" s="2" t="s">
        <v>57</v>
      </c>
      <c r="C22" s="22">
        <v>2</v>
      </c>
      <c r="D22" s="2"/>
      <c r="E22" s="2" t="s">
        <v>7</v>
      </c>
      <c r="F22" s="2" t="s">
        <v>12</v>
      </c>
      <c r="G22" s="2" t="s">
        <v>14</v>
      </c>
      <c r="H22" s="2">
        <v>503280265</v>
      </c>
      <c r="I22" s="2" t="s">
        <v>170</v>
      </c>
      <c r="J22" s="2"/>
      <c r="K22" s="2"/>
      <c r="L22" s="2"/>
      <c r="M22" s="15"/>
      <c r="N22" t="str">
        <f t="shared" si="1"/>
        <v>rien</v>
      </c>
      <c r="O22" t="str">
        <f t="shared" si="0"/>
        <v/>
      </c>
      <c r="P22" s="2" t="s">
        <v>56</v>
      </c>
      <c r="Q22" s="2" t="s">
        <v>57</v>
      </c>
      <c r="R22" s="9" t="s">
        <v>16</v>
      </c>
      <c r="S22" s="9">
        <f t="shared" si="2"/>
        <v>6</v>
      </c>
      <c r="T22" s="2" t="s">
        <v>7</v>
      </c>
      <c r="U22" s="2" t="s">
        <v>12</v>
      </c>
      <c r="V22" s="2" t="s">
        <v>14</v>
      </c>
      <c r="W22" s="2">
        <v>503280265</v>
      </c>
      <c r="X22" s="2" t="s">
        <v>170</v>
      </c>
      <c r="Y22" s="2"/>
      <c r="Z22" s="2"/>
      <c r="AA22" s="2"/>
      <c r="AB22" s="2"/>
    </row>
    <row r="23" spans="1:28" x14ac:dyDescent="0.3">
      <c r="A23" s="12">
        <v>155434</v>
      </c>
      <c r="B23" s="3" t="s">
        <v>59</v>
      </c>
      <c r="C23" s="21">
        <v>14</v>
      </c>
      <c r="D23" s="3"/>
      <c r="E23" s="3" t="s">
        <v>7</v>
      </c>
      <c r="F23" s="3" t="s">
        <v>12</v>
      </c>
      <c r="G23" s="3" t="s">
        <v>14</v>
      </c>
      <c r="H23" s="3">
        <v>503280267</v>
      </c>
      <c r="I23" s="3" t="s">
        <v>170</v>
      </c>
      <c r="J23" s="3"/>
      <c r="K23" s="3"/>
      <c r="L23" s="3"/>
      <c r="M23" s="13"/>
      <c r="N23" t="str">
        <f t="shared" si="1"/>
        <v>rien</v>
      </c>
      <c r="O23" t="str">
        <f t="shared" si="0"/>
        <v/>
      </c>
      <c r="P23" s="3" t="s">
        <v>58</v>
      </c>
      <c r="Q23" s="3" t="s">
        <v>59</v>
      </c>
      <c r="R23" s="8" t="s">
        <v>60</v>
      </c>
      <c r="S23" s="8">
        <f t="shared" si="2"/>
        <v>42</v>
      </c>
      <c r="T23" s="3" t="s">
        <v>7</v>
      </c>
      <c r="U23" s="3" t="s">
        <v>12</v>
      </c>
      <c r="V23" s="3" t="s">
        <v>14</v>
      </c>
      <c r="W23" s="3">
        <v>503280267</v>
      </c>
      <c r="X23" s="3" t="s">
        <v>170</v>
      </c>
      <c r="Y23" s="3"/>
      <c r="Z23" s="3"/>
      <c r="AA23" s="3"/>
      <c r="AB23" s="3"/>
    </row>
    <row r="24" spans="1:28" x14ac:dyDescent="0.3">
      <c r="A24" s="14">
        <v>156295</v>
      </c>
      <c r="B24" s="2" t="s">
        <v>62</v>
      </c>
      <c r="C24" s="22">
        <v>28</v>
      </c>
      <c r="D24" s="2"/>
      <c r="E24" s="2" t="s">
        <v>7</v>
      </c>
      <c r="F24" s="2" t="s">
        <v>12</v>
      </c>
      <c r="G24" s="2" t="s">
        <v>14</v>
      </c>
      <c r="H24" s="2">
        <v>503280470</v>
      </c>
      <c r="I24" s="2" t="s">
        <v>170</v>
      </c>
      <c r="J24" s="2"/>
      <c r="K24" s="2" t="s">
        <v>180</v>
      </c>
      <c r="L24" s="2"/>
      <c r="M24" s="15"/>
      <c r="N24" t="str">
        <f t="shared" si="1"/>
        <v>rien</v>
      </c>
      <c r="O24" t="str">
        <f t="shared" si="0"/>
        <v/>
      </c>
      <c r="P24" s="2" t="s">
        <v>61</v>
      </c>
      <c r="Q24" s="2" t="s">
        <v>62</v>
      </c>
      <c r="R24" s="9" t="s">
        <v>63</v>
      </c>
      <c r="S24" s="9">
        <f t="shared" si="2"/>
        <v>84</v>
      </c>
      <c r="T24" s="2" t="s">
        <v>7</v>
      </c>
      <c r="U24" s="2" t="s">
        <v>12</v>
      </c>
      <c r="V24" s="2" t="s">
        <v>14</v>
      </c>
      <c r="W24" s="2">
        <v>503280470</v>
      </c>
      <c r="X24" s="2" t="s">
        <v>170</v>
      </c>
      <c r="Y24" s="2"/>
      <c r="Z24" s="2"/>
      <c r="AA24" s="2"/>
      <c r="AB24" s="2"/>
    </row>
    <row r="25" spans="1:28" x14ac:dyDescent="0.3">
      <c r="A25" s="12">
        <v>157715</v>
      </c>
      <c r="B25" s="3" t="s">
        <v>65</v>
      </c>
      <c r="C25" s="21">
        <v>16</v>
      </c>
      <c r="D25" s="3"/>
      <c r="E25" s="3" t="s">
        <v>7</v>
      </c>
      <c r="F25" s="3" t="s">
        <v>12</v>
      </c>
      <c r="G25" s="3" t="s">
        <v>14</v>
      </c>
      <c r="H25" s="3">
        <v>503280472</v>
      </c>
      <c r="I25" s="3" t="s">
        <v>170</v>
      </c>
      <c r="J25" s="3"/>
      <c r="K25" s="3" t="s">
        <v>180</v>
      </c>
      <c r="L25" s="3"/>
      <c r="M25" s="13"/>
      <c r="N25" t="str">
        <f t="shared" si="1"/>
        <v>rien</v>
      </c>
      <c r="O25" t="str">
        <f t="shared" si="0"/>
        <v/>
      </c>
      <c r="P25" s="3" t="s">
        <v>64</v>
      </c>
      <c r="Q25" s="3" t="s">
        <v>65</v>
      </c>
      <c r="R25" s="8" t="s">
        <v>66</v>
      </c>
      <c r="S25" s="8">
        <f t="shared" si="2"/>
        <v>48</v>
      </c>
      <c r="T25" s="3" t="s">
        <v>7</v>
      </c>
      <c r="U25" s="3" t="s">
        <v>12</v>
      </c>
      <c r="V25" s="3" t="s">
        <v>14</v>
      </c>
      <c r="W25" s="3">
        <v>503280472</v>
      </c>
      <c r="X25" s="3" t="s">
        <v>170</v>
      </c>
      <c r="Y25" s="3"/>
      <c r="Z25" s="3"/>
      <c r="AA25" s="3"/>
      <c r="AB25" s="3"/>
    </row>
    <row r="26" spans="1:28" x14ac:dyDescent="0.3">
      <c r="A26" s="14">
        <v>158054</v>
      </c>
      <c r="B26" s="2" t="s">
        <v>68</v>
      </c>
      <c r="C26" s="22">
        <v>2</v>
      </c>
      <c r="D26" s="2"/>
      <c r="E26" s="2" t="s">
        <v>7</v>
      </c>
      <c r="F26" s="2" t="s">
        <v>12</v>
      </c>
      <c r="G26" s="2" t="s">
        <v>14</v>
      </c>
      <c r="H26" s="2">
        <v>503280455</v>
      </c>
      <c r="I26" s="2" t="s">
        <v>170</v>
      </c>
      <c r="J26" s="2"/>
      <c r="K26" s="2"/>
      <c r="L26" s="2"/>
      <c r="M26" s="15"/>
      <c r="N26" t="str">
        <f t="shared" si="1"/>
        <v>rien</v>
      </c>
      <c r="O26" t="str">
        <f t="shared" si="0"/>
        <v/>
      </c>
      <c r="P26" s="2" t="s">
        <v>67</v>
      </c>
      <c r="Q26" s="2" t="s">
        <v>68</v>
      </c>
      <c r="R26" s="9" t="s">
        <v>16</v>
      </c>
      <c r="S26" s="9">
        <f t="shared" si="2"/>
        <v>6</v>
      </c>
      <c r="T26" s="2" t="s">
        <v>7</v>
      </c>
      <c r="U26" s="2" t="s">
        <v>12</v>
      </c>
      <c r="V26" s="2" t="s">
        <v>14</v>
      </c>
      <c r="W26" s="2">
        <v>503280455</v>
      </c>
      <c r="X26" s="2" t="s">
        <v>170</v>
      </c>
      <c r="Y26" s="2"/>
      <c r="Z26" s="2"/>
      <c r="AA26" s="2"/>
      <c r="AB26" s="2"/>
    </row>
    <row r="27" spans="1:28" x14ac:dyDescent="0.3">
      <c r="A27" s="12">
        <v>158395</v>
      </c>
      <c r="B27" s="3" t="s">
        <v>70</v>
      </c>
      <c r="C27" s="21">
        <v>8</v>
      </c>
      <c r="D27" s="3"/>
      <c r="E27" s="3" t="s">
        <v>7</v>
      </c>
      <c r="F27" s="3" t="s">
        <v>12</v>
      </c>
      <c r="G27" s="3" t="s">
        <v>14</v>
      </c>
      <c r="H27" s="3">
        <v>503280444</v>
      </c>
      <c r="I27" s="3" t="s">
        <v>170</v>
      </c>
      <c r="J27" s="3"/>
      <c r="K27" s="3" t="s">
        <v>181</v>
      </c>
      <c r="L27" s="3"/>
      <c r="M27" s="13"/>
      <c r="N27" t="str">
        <f t="shared" si="1"/>
        <v>rien</v>
      </c>
      <c r="O27" t="str">
        <f t="shared" si="0"/>
        <v/>
      </c>
      <c r="P27" s="3" t="s">
        <v>69</v>
      </c>
      <c r="Q27" s="3" t="s">
        <v>70</v>
      </c>
      <c r="R27" s="8" t="s">
        <v>38</v>
      </c>
      <c r="S27" s="8">
        <f t="shared" si="2"/>
        <v>24</v>
      </c>
      <c r="T27" s="3" t="s">
        <v>7</v>
      </c>
      <c r="U27" s="3" t="s">
        <v>12</v>
      </c>
      <c r="V27" s="3" t="s">
        <v>14</v>
      </c>
      <c r="W27" s="3">
        <v>503280444</v>
      </c>
      <c r="X27" s="3" t="s">
        <v>170</v>
      </c>
      <c r="Y27" s="3"/>
      <c r="Z27" s="3"/>
      <c r="AA27" s="3"/>
      <c r="AB27" s="3"/>
    </row>
    <row r="28" spans="1:28" x14ac:dyDescent="0.3">
      <c r="A28" s="14">
        <v>300024599</v>
      </c>
      <c r="B28" s="2" t="s">
        <v>72</v>
      </c>
      <c r="C28" s="22">
        <v>2</v>
      </c>
      <c r="D28" s="2"/>
      <c r="E28" s="2" t="s">
        <v>7</v>
      </c>
      <c r="F28" s="2" t="s">
        <v>12</v>
      </c>
      <c r="G28" s="2" t="s">
        <v>14</v>
      </c>
      <c r="H28" s="2">
        <v>503280236</v>
      </c>
      <c r="I28" s="2" t="s">
        <v>168</v>
      </c>
      <c r="J28" s="2"/>
      <c r="K28" s="2"/>
      <c r="L28" s="2"/>
      <c r="M28" s="15"/>
      <c r="N28" t="str">
        <f t="shared" si="1"/>
        <v>rien</v>
      </c>
      <c r="O28" t="str">
        <f t="shared" si="0"/>
        <v/>
      </c>
      <c r="P28" s="2" t="s">
        <v>71</v>
      </c>
      <c r="Q28" s="2" t="s">
        <v>72</v>
      </c>
      <c r="R28" s="9" t="s">
        <v>16</v>
      </c>
      <c r="S28" s="9">
        <f t="shared" si="2"/>
        <v>6</v>
      </c>
      <c r="T28" s="2" t="s">
        <v>7</v>
      </c>
      <c r="U28" s="2" t="s">
        <v>12</v>
      </c>
      <c r="V28" s="2" t="s">
        <v>14</v>
      </c>
      <c r="W28" s="2">
        <v>503280236</v>
      </c>
      <c r="X28" s="2" t="s">
        <v>168</v>
      </c>
      <c r="Y28" s="2"/>
      <c r="Z28" s="2"/>
      <c r="AA28" s="2"/>
      <c r="AB28" s="2"/>
    </row>
    <row r="29" spans="1:28" x14ac:dyDescent="0.3">
      <c r="A29" s="12">
        <v>300026083</v>
      </c>
      <c r="B29" s="3" t="s">
        <v>74</v>
      </c>
      <c r="C29" s="21">
        <v>1</v>
      </c>
      <c r="D29" s="3"/>
      <c r="E29" s="3" t="s">
        <v>7</v>
      </c>
      <c r="F29" s="3" t="s">
        <v>12</v>
      </c>
      <c r="G29" s="3" t="s">
        <v>14</v>
      </c>
      <c r="H29" s="3">
        <v>503280238</v>
      </c>
      <c r="I29" s="3" t="s">
        <v>168</v>
      </c>
      <c r="J29" s="3"/>
      <c r="K29" s="3"/>
      <c r="L29" s="3"/>
      <c r="M29" s="13"/>
      <c r="N29" t="str">
        <f t="shared" si="1"/>
        <v>rien</v>
      </c>
      <c r="O29" t="str">
        <f t="shared" si="0"/>
        <v/>
      </c>
      <c r="P29" s="3" t="s">
        <v>73</v>
      </c>
      <c r="Q29" s="3" t="s">
        <v>74</v>
      </c>
      <c r="R29" s="8" t="s">
        <v>20</v>
      </c>
      <c r="S29" s="8">
        <f t="shared" si="2"/>
        <v>3</v>
      </c>
      <c r="T29" s="3" t="s">
        <v>7</v>
      </c>
      <c r="U29" s="3" t="s">
        <v>12</v>
      </c>
      <c r="V29" s="3" t="s">
        <v>14</v>
      </c>
      <c r="W29" s="3">
        <v>503280238</v>
      </c>
      <c r="X29" s="3" t="s">
        <v>168</v>
      </c>
      <c r="Y29" s="3"/>
      <c r="Z29" s="3"/>
      <c r="AA29" s="3"/>
      <c r="AB29" s="3"/>
    </row>
    <row r="30" spans="1:28" x14ac:dyDescent="0.3">
      <c r="A30" s="14">
        <v>300026084</v>
      </c>
      <c r="B30" s="2" t="s">
        <v>76</v>
      </c>
      <c r="C30" s="22">
        <v>1</v>
      </c>
      <c r="D30" s="2"/>
      <c r="E30" s="2" t="s">
        <v>7</v>
      </c>
      <c r="F30" s="2" t="s">
        <v>12</v>
      </c>
      <c r="G30" s="2" t="s">
        <v>14</v>
      </c>
      <c r="H30" s="2">
        <v>503280240</v>
      </c>
      <c r="I30" s="2" t="s">
        <v>168</v>
      </c>
      <c r="J30" s="2"/>
      <c r="K30" s="2"/>
      <c r="L30" s="2"/>
      <c r="M30" s="15"/>
      <c r="N30" t="str">
        <f t="shared" si="1"/>
        <v>rien</v>
      </c>
      <c r="O30" t="str">
        <f t="shared" si="0"/>
        <v/>
      </c>
      <c r="P30" s="2" t="s">
        <v>75</v>
      </c>
      <c r="Q30" s="2" t="s">
        <v>76</v>
      </c>
      <c r="R30" s="9" t="s">
        <v>20</v>
      </c>
      <c r="S30" s="9">
        <f t="shared" si="2"/>
        <v>3</v>
      </c>
      <c r="T30" s="2" t="s">
        <v>7</v>
      </c>
      <c r="U30" s="2" t="s">
        <v>12</v>
      </c>
      <c r="V30" s="2" t="s">
        <v>14</v>
      </c>
      <c r="W30" s="2">
        <v>503280240</v>
      </c>
      <c r="X30" s="2" t="s">
        <v>168</v>
      </c>
      <c r="Y30" s="2"/>
      <c r="Z30" s="2"/>
      <c r="AA30" s="2"/>
      <c r="AB30" s="2"/>
    </row>
    <row r="31" spans="1:28" x14ac:dyDescent="0.3">
      <c r="A31" s="12">
        <v>300026085</v>
      </c>
      <c r="B31" s="3" t="s">
        <v>78</v>
      </c>
      <c r="C31" s="21">
        <v>2</v>
      </c>
      <c r="D31" s="3"/>
      <c r="E31" s="3" t="s">
        <v>7</v>
      </c>
      <c r="F31" s="3" t="s">
        <v>12</v>
      </c>
      <c r="G31" s="3" t="s">
        <v>14</v>
      </c>
      <c r="H31" s="3">
        <v>503280242</v>
      </c>
      <c r="I31" s="3" t="s">
        <v>168</v>
      </c>
      <c r="J31" s="3"/>
      <c r="K31" s="3"/>
      <c r="L31" s="3"/>
      <c r="M31" s="13"/>
      <c r="N31" t="str">
        <f t="shared" si="1"/>
        <v>rien</v>
      </c>
      <c r="O31" t="str">
        <f t="shared" si="0"/>
        <v/>
      </c>
      <c r="P31" s="3" t="s">
        <v>77</v>
      </c>
      <c r="Q31" s="3" t="s">
        <v>78</v>
      </c>
      <c r="R31" s="8" t="s">
        <v>16</v>
      </c>
      <c r="S31" s="8">
        <f t="shared" si="2"/>
        <v>6</v>
      </c>
      <c r="T31" s="3" t="s">
        <v>7</v>
      </c>
      <c r="U31" s="3" t="s">
        <v>12</v>
      </c>
      <c r="V31" s="3" t="s">
        <v>14</v>
      </c>
      <c r="W31" s="3">
        <v>503280242</v>
      </c>
      <c r="X31" s="3" t="s">
        <v>168</v>
      </c>
      <c r="Y31" s="3"/>
      <c r="Z31" s="3"/>
      <c r="AA31" s="3"/>
      <c r="AB31" s="3"/>
    </row>
    <row r="32" spans="1:28" x14ac:dyDescent="0.3">
      <c r="A32" s="14">
        <v>300043341</v>
      </c>
      <c r="B32" s="2" t="s">
        <v>80</v>
      </c>
      <c r="C32" s="22">
        <v>2</v>
      </c>
      <c r="D32" s="2"/>
      <c r="E32" s="2" t="s">
        <v>7</v>
      </c>
      <c r="F32" s="2" t="s">
        <v>12</v>
      </c>
      <c r="G32" s="2" t="s">
        <v>14</v>
      </c>
      <c r="H32" s="2">
        <v>503280246</v>
      </c>
      <c r="I32" s="2" t="s">
        <v>168</v>
      </c>
      <c r="J32" s="2"/>
      <c r="K32" s="2"/>
      <c r="L32" s="2"/>
      <c r="M32" s="15"/>
      <c r="N32" t="str">
        <f t="shared" si="1"/>
        <v>rien</v>
      </c>
      <c r="O32" t="str">
        <f t="shared" si="0"/>
        <v/>
      </c>
      <c r="P32" s="2" t="s">
        <v>79</v>
      </c>
      <c r="Q32" s="2" t="s">
        <v>80</v>
      </c>
      <c r="R32" s="9" t="s">
        <v>16</v>
      </c>
      <c r="S32" s="9">
        <f t="shared" si="2"/>
        <v>6</v>
      </c>
      <c r="T32" s="2" t="s">
        <v>7</v>
      </c>
      <c r="U32" s="2" t="s">
        <v>12</v>
      </c>
      <c r="V32" s="2" t="s">
        <v>14</v>
      </c>
      <c r="W32" s="2">
        <v>503280246</v>
      </c>
      <c r="X32" s="2" t="s">
        <v>168</v>
      </c>
      <c r="Y32" s="2"/>
      <c r="Z32" s="2"/>
      <c r="AA32" s="2"/>
      <c r="AB32" s="2"/>
    </row>
    <row r="33" spans="1:28" x14ac:dyDescent="0.3">
      <c r="A33" s="12">
        <v>300043482</v>
      </c>
      <c r="B33" s="3" t="s">
        <v>82</v>
      </c>
      <c r="C33" s="21">
        <v>1</v>
      </c>
      <c r="D33" s="3"/>
      <c r="E33" s="3" t="s">
        <v>7</v>
      </c>
      <c r="F33" s="3" t="s">
        <v>12</v>
      </c>
      <c r="G33" s="3" t="s">
        <v>14</v>
      </c>
      <c r="H33" s="3">
        <v>503280248</v>
      </c>
      <c r="I33" s="3" t="s">
        <v>168</v>
      </c>
      <c r="J33" s="3"/>
      <c r="K33" s="3"/>
      <c r="L33" s="3"/>
      <c r="M33" s="13"/>
      <c r="N33" t="str">
        <f t="shared" si="1"/>
        <v>rien</v>
      </c>
      <c r="O33" t="str">
        <f t="shared" si="0"/>
        <v/>
      </c>
      <c r="P33" s="3" t="s">
        <v>81</v>
      </c>
      <c r="Q33" s="3" t="s">
        <v>82</v>
      </c>
      <c r="R33" s="8" t="s">
        <v>20</v>
      </c>
      <c r="S33" s="8">
        <f t="shared" si="2"/>
        <v>3</v>
      </c>
      <c r="T33" s="3" t="s">
        <v>7</v>
      </c>
      <c r="U33" s="3" t="s">
        <v>12</v>
      </c>
      <c r="V33" s="3" t="s">
        <v>14</v>
      </c>
      <c r="W33" s="3">
        <v>503280248</v>
      </c>
      <c r="X33" s="3" t="s">
        <v>168</v>
      </c>
      <c r="Y33" s="3"/>
      <c r="Z33" s="3"/>
      <c r="AA33" s="3"/>
      <c r="AB33" s="3"/>
    </row>
    <row r="34" spans="1:28" x14ac:dyDescent="0.3">
      <c r="A34" s="14">
        <v>300043484</v>
      </c>
      <c r="B34" s="2" t="s">
        <v>84</v>
      </c>
      <c r="C34" s="22">
        <v>1</v>
      </c>
      <c r="D34" s="2"/>
      <c r="E34" s="2" t="s">
        <v>7</v>
      </c>
      <c r="F34" s="2" t="s">
        <v>12</v>
      </c>
      <c r="G34" s="2" t="s">
        <v>14</v>
      </c>
      <c r="H34" s="2">
        <v>503280250</v>
      </c>
      <c r="I34" s="2" t="s">
        <v>168</v>
      </c>
      <c r="J34" s="2"/>
      <c r="K34" s="2"/>
      <c r="L34" s="2"/>
      <c r="M34" s="15"/>
      <c r="N34" t="str">
        <f t="shared" si="1"/>
        <v>rien</v>
      </c>
      <c r="O34" t="str">
        <f t="shared" si="0"/>
        <v/>
      </c>
      <c r="P34" s="2" t="s">
        <v>83</v>
      </c>
      <c r="Q34" s="2" t="s">
        <v>84</v>
      </c>
      <c r="R34" s="9" t="s">
        <v>20</v>
      </c>
      <c r="S34" s="9">
        <f t="shared" si="2"/>
        <v>3</v>
      </c>
      <c r="T34" s="2" t="s">
        <v>7</v>
      </c>
      <c r="U34" s="2" t="s">
        <v>12</v>
      </c>
      <c r="V34" s="2" t="s">
        <v>14</v>
      </c>
      <c r="W34" s="2">
        <v>503280250</v>
      </c>
      <c r="X34" s="2" t="s">
        <v>168</v>
      </c>
      <c r="Y34" s="2"/>
      <c r="Z34" s="2"/>
      <c r="AA34" s="2"/>
      <c r="AB34" s="2"/>
    </row>
    <row r="35" spans="1:28" x14ac:dyDescent="0.3">
      <c r="A35" s="12">
        <v>300043492</v>
      </c>
      <c r="B35" s="3" t="s">
        <v>86</v>
      </c>
      <c r="C35" s="21">
        <v>1</v>
      </c>
      <c r="D35" s="3"/>
      <c r="E35" s="3" t="s">
        <v>7</v>
      </c>
      <c r="F35" s="3" t="s">
        <v>12</v>
      </c>
      <c r="G35" s="3" t="s">
        <v>14</v>
      </c>
      <c r="H35" s="3">
        <v>503280252</v>
      </c>
      <c r="I35" s="3" t="s">
        <v>170</v>
      </c>
      <c r="J35" s="3"/>
      <c r="K35" s="3"/>
      <c r="L35" s="3"/>
      <c r="M35" s="13"/>
      <c r="N35" t="str">
        <f t="shared" si="1"/>
        <v>rien</v>
      </c>
      <c r="O35" t="str">
        <f t="shared" si="0"/>
        <v/>
      </c>
      <c r="P35" s="3" t="s">
        <v>85</v>
      </c>
      <c r="Q35" s="3" t="s">
        <v>86</v>
      </c>
      <c r="R35" s="8" t="s">
        <v>20</v>
      </c>
      <c r="S35" s="8">
        <f t="shared" si="2"/>
        <v>3</v>
      </c>
      <c r="T35" s="3" t="s">
        <v>7</v>
      </c>
      <c r="U35" s="3" t="s">
        <v>12</v>
      </c>
      <c r="V35" s="3" t="s">
        <v>14</v>
      </c>
      <c r="W35" s="3">
        <v>503280252</v>
      </c>
      <c r="X35" s="3" t="s">
        <v>170</v>
      </c>
      <c r="Y35" s="3"/>
      <c r="Z35" s="3"/>
      <c r="AA35" s="3"/>
      <c r="AB35" s="3"/>
    </row>
    <row r="36" spans="1:28" x14ac:dyDescent="0.3">
      <c r="A36" s="14">
        <v>300043585</v>
      </c>
      <c r="B36" s="2" t="s">
        <v>88</v>
      </c>
      <c r="C36" s="22">
        <v>4</v>
      </c>
      <c r="D36" s="2"/>
      <c r="E36" s="2" t="s">
        <v>7</v>
      </c>
      <c r="F36" s="2" t="s">
        <v>12</v>
      </c>
      <c r="G36" s="2" t="s">
        <v>14</v>
      </c>
      <c r="H36" s="2">
        <v>503280254</v>
      </c>
      <c r="I36" s="2" t="s">
        <v>168</v>
      </c>
      <c r="J36" s="2"/>
      <c r="K36" s="2"/>
      <c r="L36" s="2"/>
      <c r="M36" s="15"/>
      <c r="N36" t="str">
        <f t="shared" si="1"/>
        <v>rien</v>
      </c>
      <c r="O36" t="str">
        <f t="shared" si="0"/>
        <v/>
      </c>
      <c r="P36" s="2" t="s">
        <v>87</v>
      </c>
      <c r="Q36" s="2" t="s">
        <v>88</v>
      </c>
      <c r="R36" s="9" t="s">
        <v>43</v>
      </c>
      <c r="S36" s="9">
        <f t="shared" si="2"/>
        <v>12</v>
      </c>
      <c r="T36" s="2" t="s">
        <v>7</v>
      </c>
      <c r="U36" s="2" t="s">
        <v>12</v>
      </c>
      <c r="V36" s="2" t="s">
        <v>14</v>
      </c>
      <c r="W36" s="2">
        <v>503280254</v>
      </c>
      <c r="X36" s="2" t="s">
        <v>168</v>
      </c>
      <c r="Y36" s="2"/>
      <c r="Z36" s="2"/>
      <c r="AA36" s="2"/>
      <c r="AB36" s="2"/>
    </row>
    <row r="37" spans="1:28" x14ac:dyDescent="0.3">
      <c r="A37" s="18" t="s">
        <v>89</v>
      </c>
      <c r="B37" s="5" t="s">
        <v>90</v>
      </c>
      <c r="C37" s="23">
        <v>1</v>
      </c>
      <c r="D37" s="5"/>
      <c r="E37" s="5" t="s">
        <v>18</v>
      </c>
      <c r="F37" s="5" t="s">
        <v>9</v>
      </c>
      <c r="G37" s="5" t="s">
        <v>10</v>
      </c>
      <c r="H37" s="5"/>
      <c r="I37" s="5"/>
      <c r="J37" s="5"/>
      <c r="K37" s="5"/>
      <c r="L37" s="5"/>
      <c r="M37" s="19"/>
      <c r="N37" t="str">
        <f t="shared" si="1"/>
        <v>doublon</v>
      </c>
      <c r="O37">
        <f t="shared" si="0"/>
        <v>0</v>
      </c>
      <c r="P37" s="5" t="s">
        <v>89</v>
      </c>
      <c r="Q37" s="5" t="s">
        <v>90</v>
      </c>
      <c r="R37" s="10" t="s">
        <v>20</v>
      </c>
      <c r="S37" s="10">
        <f t="shared" si="2"/>
        <v>3</v>
      </c>
      <c r="T37" s="5" t="s">
        <v>18</v>
      </c>
      <c r="U37" s="5" t="s">
        <v>9</v>
      </c>
      <c r="V37" s="5" t="s">
        <v>10</v>
      </c>
      <c r="W37" s="5"/>
      <c r="X37" s="5"/>
      <c r="Y37" s="5"/>
      <c r="Z37" s="5"/>
      <c r="AA37" s="5"/>
      <c r="AB37" s="5"/>
    </row>
    <row r="38" spans="1:28" x14ac:dyDescent="0.3">
      <c r="A38" s="14">
        <v>300043225</v>
      </c>
      <c r="B38" s="2" t="s">
        <v>92</v>
      </c>
      <c r="C38" s="22">
        <v>1</v>
      </c>
      <c r="D38" s="2"/>
      <c r="E38" s="2" t="s">
        <v>7</v>
      </c>
      <c r="F38" s="2" t="s">
        <v>12</v>
      </c>
      <c r="G38" s="2" t="s">
        <v>14</v>
      </c>
      <c r="H38" s="2">
        <v>503280244</v>
      </c>
      <c r="I38" s="2" t="s">
        <v>168</v>
      </c>
      <c r="J38" s="2"/>
      <c r="K38" s="2"/>
      <c r="L38" s="2"/>
      <c r="M38" s="15"/>
      <c r="N38" t="str">
        <f t="shared" si="1"/>
        <v>rien</v>
      </c>
      <c r="O38" t="str">
        <f t="shared" si="0"/>
        <v/>
      </c>
      <c r="P38" s="2" t="s">
        <v>91</v>
      </c>
      <c r="Q38" s="2" t="s">
        <v>92</v>
      </c>
      <c r="R38" s="9" t="s">
        <v>20</v>
      </c>
      <c r="S38" s="9">
        <f t="shared" si="2"/>
        <v>3</v>
      </c>
      <c r="T38" s="2" t="s">
        <v>7</v>
      </c>
      <c r="U38" s="2" t="s">
        <v>12</v>
      </c>
      <c r="V38" s="2" t="s">
        <v>14</v>
      </c>
      <c r="W38" s="2">
        <v>503280244</v>
      </c>
      <c r="X38" s="2" t="s">
        <v>168</v>
      </c>
      <c r="Y38" s="2"/>
      <c r="Z38" s="2"/>
      <c r="AA38" s="2"/>
      <c r="AB38" s="2"/>
    </row>
    <row r="39" spans="1:28" x14ac:dyDescent="0.3">
      <c r="A39" s="12">
        <v>75946200</v>
      </c>
      <c r="B39" s="3" t="s">
        <v>94</v>
      </c>
      <c r="C39" s="21">
        <v>2</v>
      </c>
      <c r="D39" s="3"/>
      <c r="E39" s="3" t="s">
        <v>7</v>
      </c>
      <c r="F39" s="3" t="s">
        <v>9</v>
      </c>
      <c r="G39" s="3" t="s">
        <v>14</v>
      </c>
      <c r="H39" s="3">
        <v>503280260</v>
      </c>
      <c r="I39" s="3" t="s">
        <v>168</v>
      </c>
      <c r="J39" s="3"/>
      <c r="K39" s="3"/>
      <c r="L39" s="3"/>
      <c r="M39" s="13"/>
      <c r="N39" t="str">
        <f t="shared" si="1"/>
        <v>rien</v>
      </c>
      <c r="O39" t="str">
        <f t="shared" si="0"/>
        <v/>
      </c>
      <c r="P39" s="3" t="s">
        <v>93</v>
      </c>
      <c r="Q39" s="3" t="s">
        <v>94</v>
      </c>
      <c r="R39" s="8" t="s">
        <v>16</v>
      </c>
      <c r="S39" s="8">
        <f t="shared" si="2"/>
        <v>6</v>
      </c>
      <c r="T39" s="3" t="s">
        <v>7</v>
      </c>
      <c r="U39" s="3" t="s">
        <v>9</v>
      </c>
      <c r="V39" s="3" t="s">
        <v>14</v>
      </c>
      <c r="W39" s="3">
        <v>503280260</v>
      </c>
      <c r="X39" s="3" t="s">
        <v>168</v>
      </c>
      <c r="Y39" s="3"/>
      <c r="Z39" s="3"/>
      <c r="AA39" s="3"/>
      <c r="AB39" s="3"/>
    </row>
    <row r="40" spans="1:28" x14ac:dyDescent="0.3">
      <c r="A40" s="18" t="s">
        <v>95</v>
      </c>
      <c r="B40" s="5" t="s">
        <v>96</v>
      </c>
      <c r="C40" s="23">
        <v>1</v>
      </c>
      <c r="D40" s="5"/>
      <c r="E40" s="5" t="s">
        <v>18</v>
      </c>
      <c r="F40" s="5" t="s">
        <v>9</v>
      </c>
      <c r="G40" s="5" t="s">
        <v>10</v>
      </c>
      <c r="H40" s="5"/>
      <c r="I40" s="5"/>
      <c r="J40" s="5"/>
      <c r="K40" s="5"/>
      <c r="L40" s="5"/>
      <c r="M40" s="19"/>
      <c r="N40" t="str">
        <f t="shared" si="1"/>
        <v>doublon</v>
      </c>
      <c r="O40">
        <f t="shared" si="0"/>
        <v>0</v>
      </c>
      <c r="P40" s="4" t="s">
        <v>95</v>
      </c>
      <c r="Q40" s="4" t="s">
        <v>96</v>
      </c>
      <c r="R40" s="7" t="s">
        <v>20</v>
      </c>
      <c r="S40" s="7">
        <f t="shared" si="2"/>
        <v>3</v>
      </c>
      <c r="T40" s="4" t="s">
        <v>18</v>
      </c>
      <c r="U40" s="4" t="s">
        <v>9</v>
      </c>
      <c r="V40" s="4" t="s">
        <v>10</v>
      </c>
      <c r="W40" s="4"/>
      <c r="X40" s="4"/>
      <c r="Y40" s="4"/>
      <c r="Z40" s="4"/>
      <c r="AA40" s="4"/>
      <c r="AB40" s="4"/>
    </row>
    <row r="41" spans="1:28" x14ac:dyDescent="0.3">
      <c r="A41" s="12">
        <v>208006</v>
      </c>
      <c r="B41" s="3" t="s">
        <v>98</v>
      </c>
      <c r="C41" s="21">
        <v>5</v>
      </c>
      <c r="D41" s="3"/>
      <c r="E41" s="3" t="s">
        <v>7</v>
      </c>
      <c r="F41" s="3" t="s">
        <v>12</v>
      </c>
      <c r="G41" s="3" t="s">
        <v>14</v>
      </c>
      <c r="H41" s="3">
        <v>503280354</v>
      </c>
      <c r="I41" s="3" t="s">
        <v>168</v>
      </c>
      <c r="J41" s="3"/>
      <c r="K41" s="3" t="s">
        <v>182</v>
      </c>
      <c r="L41" s="3"/>
      <c r="M41" s="13"/>
      <c r="N41" t="str">
        <f t="shared" si="1"/>
        <v>rien</v>
      </c>
      <c r="O41" t="str">
        <f t="shared" si="0"/>
        <v/>
      </c>
      <c r="P41" s="3" t="s">
        <v>97</v>
      </c>
      <c r="Q41" s="3" t="s">
        <v>98</v>
      </c>
      <c r="R41" s="8" t="s">
        <v>25</v>
      </c>
      <c r="S41" s="8">
        <f t="shared" si="2"/>
        <v>15</v>
      </c>
      <c r="T41" s="3" t="s">
        <v>7</v>
      </c>
      <c r="U41" s="3" t="s">
        <v>12</v>
      </c>
      <c r="V41" s="3" t="s">
        <v>14</v>
      </c>
      <c r="W41" s="3">
        <v>503280354</v>
      </c>
      <c r="X41" s="3" t="s">
        <v>168</v>
      </c>
      <c r="Y41" s="3"/>
      <c r="Z41" s="3"/>
      <c r="AA41" s="3"/>
      <c r="AB41" s="3"/>
    </row>
    <row r="42" spans="1:28" x14ac:dyDescent="0.3">
      <c r="A42" s="14">
        <v>208011</v>
      </c>
      <c r="B42" s="2" t="s">
        <v>100</v>
      </c>
      <c r="C42" s="22">
        <v>5</v>
      </c>
      <c r="D42" s="2"/>
      <c r="E42" s="2" t="s">
        <v>7</v>
      </c>
      <c r="F42" s="2" t="s">
        <v>12</v>
      </c>
      <c r="G42" s="2" t="s">
        <v>14</v>
      </c>
      <c r="H42" s="2">
        <v>503280288</v>
      </c>
      <c r="I42" s="2" t="s">
        <v>168</v>
      </c>
      <c r="J42" s="2"/>
      <c r="K42" s="2" t="s">
        <v>183</v>
      </c>
      <c r="L42" s="2"/>
      <c r="M42" s="15"/>
      <c r="N42" t="str">
        <f t="shared" si="1"/>
        <v>rien</v>
      </c>
      <c r="O42" t="str">
        <f t="shared" si="0"/>
        <v/>
      </c>
      <c r="P42" s="2" t="s">
        <v>99</v>
      </c>
      <c r="Q42" s="2" t="s">
        <v>100</v>
      </c>
      <c r="R42" s="9" t="s">
        <v>25</v>
      </c>
      <c r="S42" s="9">
        <f t="shared" si="2"/>
        <v>15</v>
      </c>
      <c r="T42" s="2" t="s">
        <v>7</v>
      </c>
      <c r="U42" s="2" t="s">
        <v>12</v>
      </c>
      <c r="V42" s="2" t="s">
        <v>14</v>
      </c>
      <c r="W42" s="2">
        <v>503280288</v>
      </c>
      <c r="X42" s="2" t="s">
        <v>168</v>
      </c>
      <c r="Y42" s="2"/>
      <c r="Z42" s="2"/>
      <c r="AA42" s="2"/>
      <c r="AB42" s="2"/>
    </row>
    <row r="43" spans="1:28" x14ac:dyDescent="0.3">
      <c r="A43" s="12">
        <v>300046781</v>
      </c>
      <c r="B43" s="3" t="s">
        <v>102</v>
      </c>
      <c r="C43" s="21">
        <v>5</v>
      </c>
      <c r="D43" s="3"/>
      <c r="E43" s="3" t="s">
        <v>7</v>
      </c>
      <c r="F43" s="3" t="s">
        <v>12</v>
      </c>
      <c r="G43" s="3" t="s">
        <v>14</v>
      </c>
      <c r="H43" s="3">
        <v>503280224</v>
      </c>
      <c r="I43" s="3" t="s">
        <v>168</v>
      </c>
      <c r="J43" s="3"/>
      <c r="K43" s="3" t="s">
        <v>184</v>
      </c>
      <c r="L43" s="3"/>
      <c r="M43" s="13"/>
      <c r="N43" t="str">
        <f t="shared" si="1"/>
        <v>rien</v>
      </c>
      <c r="O43" t="str">
        <f t="shared" si="0"/>
        <v/>
      </c>
      <c r="P43" s="3" t="s">
        <v>101</v>
      </c>
      <c r="Q43" s="3" t="s">
        <v>102</v>
      </c>
      <c r="R43" s="8" t="s">
        <v>25</v>
      </c>
      <c r="S43" s="8">
        <f t="shared" si="2"/>
        <v>15</v>
      </c>
      <c r="T43" s="3" t="s">
        <v>7</v>
      </c>
      <c r="U43" s="3" t="s">
        <v>12</v>
      </c>
      <c r="V43" s="3" t="s">
        <v>14</v>
      </c>
      <c r="W43" s="3">
        <v>503280224</v>
      </c>
      <c r="X43" s="3" t="s">
        <v>168</v>
      </c>
      <c r="Y43" s="3"/>
      <c r="Z43" s="3"/>
      <c r="AA43" s="3"/>
      <c r="AB43" s="3"/>
    </row>
    <row r="44" spans="1:28" x14ac:dyDescent="0.3">
      <c r="A44" s="18" t="s">
        <v>103</v>
      </c>
      <c r="B44" s="5" t="s">
        <v>104</v>
      </c>
      <c r="C44" s="23">
        <v>1</v>
      </c>
      <c r="D44" s="5"/>
      <c r="E44" s="5" t="s">
        <v>18</v>
      </c>
      <c r="F44" s="5" t="s">
        <v>9</v>
      </c>
      <c r="G44" s="5" t="s">
        <v>10</v>
      </c>
      <c r="H44" s="5"/>
      <c r="I44" s="5"/>
      <c r="J44" s="5"/>
      <c r="K44" s="5"/>
      <c r="L44" s="5"/>
      <c r="M44" s="19"/>
      <c r="N44" t="str">
        <f t="shared" si="1"/>
        <v>doublon</v>
      </c>
      <c r="O44">
        <f t="shared" si="0"/>
        <v>0</v>
      </c>
      <c r="P44" s="4" t="s">
        <v>103</v>
      </c>
      <c r="Q44" s="4" t="s">
        <v>104</v>
      </c>
      <c r="R44" s="7" t="s">
        <v>20</v>
      </c>
      <c r="S44" s="7">
        <f t="shared" si="2"/>
        <v>3</v>
      </c>
      <c r="T44" s="4" t="s">
        <v>18</v>
      </c>
      <c r="U44" s="4" t="s">
        <v>9</v>
      </c>
      <c r="V44" s="4" t="s">
        <v>10</v>
      </c>
      <c r="W44" s="4"/>
      <c r="X44" s="4"/>
      <c r="Y44" s="4"/>
      <c r="Z44" s="4"/>
      <c r="AA44" s="4"/>
      <c r="AB44" s="4"/>
    </row>
    <row r="45" spans="1:28" x14ac:dyDescent="0.3">
      <c r="A45" s="12">
        <v>114817</v>
      </c>
      <c r="B45" s="3" t="s">
        <v>106</v>
      </c>
      <c r="C45" s="21">
        <v>4</v>
      </c>
      <c r="D45" s="3"/>
      <c r="E45" s="3" t="s">
        <v>7</v>
      </c>
      <c r="F45" s="3" t="s">
        <v>12</v>
      </c>
      <c r="G45" s="3" t="s">
        <v>14</v>
      </c>
      <c r="H45" s="3">
        <v>503280332</v>
      </c>
      <c r="I45" s="3" t="s">
        <v>168</v>
      </c>
      <c r="J45" s="3"/>
      <c r="K45" s="3" t="s">
        <v>185</v>
      </c>
      <c r="L45" s="3"/>
      <c r="M45" s="13"/>
      <c r="N45" t="str">
        <f t="shared" si="1"/>
        <v>rien</v>
      </c>
      <c r="O45" t="str">
        <f t="shared" si="0"/>
        <v/>
      </c>
      <c r="P45" s="3" t="s">
        <v>105</v>
      </c>
      <c r="Q45" s="3" t="s">
        <v>106</v>
      </c>
      <c r="R45" s="8" t="s">
        <v>43</v>
      </c>
      <c r="S45" s="8">
        <f t="shared" si="2"/>
        <v>12</v>
      </c>
      <c r="T45" s="3" t="s">
        <v>7</v>
      </c>
      <c r="U45" s="3" t="s">
        <v>12</v>
      </c>
      <c r="V45" s="3" t="s">
        <v>14</v>
      </c>
      <c r="W45" s="3">
        <v>503280332</v>
      </c>
      <c r="X45" s="3" t="s">
        <v>168</v>
      </c>
      <c r="Y45" s="3"/>
      <c r="Z45" s="3"/>
      <c r="AA45" s="3"/>
      <c r="AB45" s="3"/>
    </row>
    <row r="46" spans="1:28" x14ac:dyDescent="0.3">
      <c r="A46" s="14">
        <v>60007392</v>
      </c>
      <c r="B46" s="2" t="s">
        <v>108</v>
      </c>
      <c r="C46" s="22">
        <v>4</v>
      </c>
      <c r="D46" s="2"/>
      <c r="E46" s="2" t="s">
        <v>7</v>
      </c>
      <c r="F46" s="2" t="s">
        <v>12</v>
      </c>
      <c r="G46" s="2" t="s">
        <v>14</v>
      </c>
      <c r="H46" s="2">
        <v>503280384</v>
      </c>
      <c r="I46" s="2" t="s">
        <v>168</v>
      </c>
      <c r="J46" s="2"/>
      <c r="K46" s="2" t="s">
        <v>186</v>
      </c>
      <c r="L46" s="2"/>
      <c r="M46" s="15"/>
      <c r="N46" t="str">
        <f t="shared" si="1"/>
        <v>rien</v>
      </c>
      <c r="O46" t="str">
        <f t="shared" si="0"/>
        <v/>
      </c>
      <c r="P46" s="2" t="s">
        <v>107</v>
      </c>
      <c r="Q46" s="2" t="s">
        <v>108</v>
      </c>
      <c r="R46" s="9" t="s">
        <v>43</v>
      </c>
      <c r="S46" s="9">
        <f t="shared" si="2"/>
        <v>12</v>
      </c>
      <c r="T46" s="2" t="s">
        <v>7</v>
      </c>
      <c r="U46" s="2" t="s">
        <v>12</v>
      </c>
      <c r="V46" s="2" t="s">
        <v>14</v>
      </c>
      <c r="W46" s="2">
        <v>503280384</v>
      </c>
      <c r="X46" s="2" t="s">
        <v>168</v>
      </c>
      <c r="Y46" s="2"/>
      <c r="Z46" s="2"/>
      <c r="AA46" s="2"/>
      <c r="AB46" s="2"/>
    </row>
    <row r="47" spans="1:28" x14ac:dyDescent="0.3">
      <c r="A47" s="18" t="s">
        <v>109</v>
      </c>
      <c r="B47" s="5" t="s">
        <v>110</v>
      </c>
      <c r="C47" s="23">
        <v>1</v>
      </c>
      <c r="D47" s="5"/>
      <c r="E47" s="5" t="s">
        <v>18</v>
      </c>
      <c r="F47" s="5" t="s">
        <v>9</v>
      </c>
      <c r="G47" s="5" t="s">
        <v>10</v>
      </c>
      <c r="H47" s="5"/>
      <c r="I47" s="5"/>
      <c r="J47" s="5"/>
      <c r="K47" s="5"/>
      <c r="L47" s="5"/>
      <c r="M47" s="19"/>
      <c r="N47" t="str">
        <f t="shared" si="1"/>
        <v>doublon</v>
      </c>
      <c r="O47">
        <f t="shared" si="0"/>
        <v>0</v>
      </c>
      <c r="P47" s="5" t="s">
        <v>109</v>
      </c>
      <c r="Q47" s="5" t="s">
        <v>110</v>
      </c>
      <c r="R47" s="10" t="s">
        <v>20</v>
      </c>
      <c r="S47" s="10">
        <f t="shared" si="2"/>
        <v>3</v>
      </c>
      <c r="T47" s="5" t="s">
        <v>18</v>
      </c>
      <c r="U47" s="5" t="s">
        <v>9</v>
      </c>
      <c r="V47" s="5" t="s">
        <v>10</v>
      </c>
      <c r="W47" s="5"/>
      <c r="X47" s="5"/>
      <c r="Y47" s="5"/>
      <c r="Z47" s="5"/>
      <c r="AA47" s="5"/>
      <c r="AB47" s="5"/>
    </row>
    <row r="48" spans="1:28" x14ac:dyDescent="0.3">
      <c r="A48" s="14">
        <v>60007392</v>
      </c>
      <c r="B48" s="2" t="s">
        <v>108</v>
      </c>
      <c r="C48" s="2" t="s">
        <v>111</v>
      </c>
      <c r="D48" s="2"/>
      <c r="E48" s="2" t="s">
        <v>7</v>
      </c>
      <c r="F48" s="2" t="s">
        <v>12</v>
      </c>
      <c r="G48" s="2" t="s">
        <v>14</v>
      </c>
      <c r="H48" s="2">
        <v>503280384</v>
      </c>
      <c r="I48" s="2" t="s">
        <v>168</v>
      </c>
      <c r="J48" s="2"/>
      <c r="K48" s="2" t="s">
        <v>186</v>
      </c>
      <c r="L48" s="2"/>
      <c r="M48" s="15"/>
      <c r="N48" t="str">
        <f t="shared" si="1"/>
        <v>rien</v>
      </c>
      <c r="O48" t="str">
        <f t="shared" si="0"/>
        <v/>
      </c>
      <c r="P48" s="2" t="s">
        <v>107</v>
      </c>
      <c r="Q48" s="2" t="s">
        <v>108</v>
      </c>
      <c r="R48" s="9" t="s">
        <v>111</v>
      </c>
      <c r="S48" s="9" t="e">
        <f>R48*3</f>
        <v>#VALUE!</v>
      </c>
      <c r="T48" s="2" t="s">
        <v>7</v>
      </c>
      <c r="U48" s="2" t="s">
        <v>12</v>
      </c>
      <c r="V48" s="2" t="s">
        <v>14</v>
      </c>
      <c r="W48" s="2">
        <v>503280384</v>
      </c>
      <c r="X48" s="2" t="s">
        <v>168</v>
      </c>
      <c r="Y48" s="2"/>
      <c r="Z48" s="2"/>
      <c r="AA48" s="2"/>
      <c r="AB48" s="2"/>
    </row>
    <row r="49" spans="1:28" x14ac:dyDescent="0.3">
      <c r="A49" s="12" t="s">
        <v>112</v>
      </c>
      <c r="B49" s="3" t="s">
        <v>113</v>
      </c>
      <c r="C49" s="21">
        <v>8</v>
      </c>
      <c r="D49" s="3"/>
      <c r="E49" s="3" t="s">
        <v>7</v>
      </c>
      <c r="F49" s="3" t="s">
        <v>12</v>
      </c>
      <c r="G49" s="3" t="s">
        <v>14</v>
      </c>
      <c r="H49" s="3">
        <v>503280370</v>
      </c>
      <c r="I49" s="3" t="s">
        <v>168</v>
      </c>
      <c r="J49" s="3"/>
      <c r="K49" s="3" t="s">
        <v>193</v>
      </c>
      <c r="L49" s="3"/>
      <c r="M49" s="13"/>
      <c r="N49" t="str">
        <f t="shared" si="1"/>
        <v>doublon</v>
      </c>
      <c r="O49" t="str">
        <f t="shared" si="0"/>
        <v>300 / 1088</v>
      </c>
      <c r="P49" s="3" t="s">
        <v>112</v>
      </c>
      <c r="Q49" s="3" t="s">
        <v>113</v>
      </c>
      <c r="R49" s="8" t="s">
        <v>38</v>
      </c>
      <c r="S49" s="8">
        <f t="shared" si="2"/>
        <v>24</v>
      </c>
      <c r="T49" s="3" t="s">
        <v>7</v>
      </c>
      <c r="U49" s="3" t="s">
        <v>12</v>
      </c>
      <c r="V49" s="3" t="s">
        <v>14</v>
      </c>
      <c r="W49" s="3">
        <v>503280370</v>
      </c>
      <c r="X49" s="3" t="s">
        <v>168</v>
      </c>
      <c r="Y49" s="3"/>
      <c r="Z49" s="3"/>
      <c r="AA49" s="3"/>
      <c r="AB49" s="3"/>
    </row>
    <row r="50" spans="1:28" x14ac:dyDescent="0.3">
      <c r="A50" s="18" t="s">
        <v>114</v>
      </c>
      <c r="B50" s="5" t="s">
        <v>110</v>
      </c>
      <c r="C50" s="23">
        <v>1</v>
      </c>
      <c r="D50" s="5"/>
      <c r="E50" s="5" t="s">
        <v>18</v>
      </c>
      <c r="F50" s="5" t="s">
        <v>9</v>
      </c>
      <c r="G50" s="5" t="s">
        <v>10</v>
      </c>
      <c r="H50" s="5"/>
      <c r="I50" s="5"/>
      <c r="J50" s="5"/>
      <c r="K50" s="5"/>
      <c r="L50" s="5"/>
      <c r="M50" s="19"/>
      <c r="N50" t="str">
        <f t="shared" si="1"/>
        <v>doublon</v>
      </c>
      <c r="O50">
        <f t="shared" si="0"/>
        <v>0</v>
      </c>
      <c r="P50" s="4" t="s">
        <v>114</v>
      </c>
      <c r="Q50" s="4" t="s">
        <v>110</v>
      </c>
      <c r="R50" s="7" t="s">
        <v>20</v>
      </c>
      <c r="S50" s="7">
        <f t="shared" si="2"/>
        <v>3</v>
      </c>
      <c r="T50" s="4" t="s">
        <v>18</v>
      </c>
      <c r="U50" s="4" t="s">
        <v>9</v>
      </c>
      <c r="V50" s="4" t="s">
        <v>10</v>
      </c>
      <c r="W50" s="4"/>
      <c r="X50" s="4"/>
      <c r="Y50" s="4"/>
      <c r="Z50" s="4"/>
      <c r="AA50" s="4"/>
      <c r="AB50" s="4"/>
    </row>
    <row r="51" spans="1:28" x14ac:dyDescent="0.3">
      <c r="A51" s="12">
        <v>60007392</v>
      </c>
      <c r="B51" s="3" t="s">
        <v>108</v>
      </c>
      <c r="C51" s="3" t="s">
        <v>111</v>
      </c>
      <c r="D51" s="3"/>
      <c r="E51" s="3" t="s">
        <v>7</v>
      </c>
      <c r="F51" s="3" t="s">
        <v>12</v>
      </c>
      <c r="G51" s="3" t="s">
        <v>14</v>
      </c>
      <c r="H51" s="3">
        <v>503280384</v>
      </c>
      <c r="I51" s="3" t="s">
        <v>168</v>
      </c>
      <c r="J51" s="3"/>
      <c r="K51" s="3" t="s">
        <v>186</v>
      </c>
      <c r="L51" s="3"/>
      <c r="M51" s="13"/>
      <c r="N51" t="str">
        <f t="shared" si="1"/>
        <v>rien</v>
      </c>
      <c r="O51" t="str">
        <f t="shared" si="0"/>
        <v/>
      </c>
      <c r="P51" s="3" t="s">
        <v>107</v>
      </c>
      <c r="Q51" s="3" t="s">
        <v>108</v>
      </c>
      <c r="R51" s="8" t="s">
        <v>111</v>
      </c>
      <c r="S51" s="8" t="e">
        <f t="shared" si="2"/>
        <v>#VALUE!</v>
      </c>
      <c r="T51" s="3" t="s">
        <v>7</v>
      </c>
      <c r="U51" s="3" t="s">
        <v>12</v>
      </c>
      <c r="V51" s="3" t="s">
        <v>14</v>
      </c>
      <c r="W51" s="3">
        <v>503280384</v>
      </c>
      <c r="X51" s="3" t="s">
        <v>168</v>
      </c>
      <c r="Y51" s="3"/>
      <c r="Z51" s="3"/>
      <c r="AA51" s="3"/>
      <c r="AB51" s="3"/>
    </row>
    <row r="52" spans="1:28" x14ac:dyDescent="0.3">
      <c r="A52" s="14" t="s">
        <v>112</v>
      </c>
      <c r="B52" s="2" t="s">
        <v>113</v>
      </c>
      <c r="C52" s="22">
        <v>8</v>
      </c>
      <c r="D52" s="2"/>
      <c r="E52" s="2" t="s">
        <v>7</v>
      </c>
      <c r="F52" s="2" t="s">
        <v>12</v>
      </c>
      <c r="G52" s="2" t="s">
        <v>14</v>
      </c>
      <c r="H52" s="2">
        <v>503280370</v>
      </c>
      <c r="I52" s="2" t="s">
        <v>168</v>
      </c>
      <c r="J52" s="2"/>
      <c r="K52" s="3" t="s">
        <v>193</v>
      </c>
      <c r="L52" s="2"/>
      <c r="M52" s="15"/>
      <c r="N52" t="str">
        <f t="shared" si="1"/>
        <v>doublon</v>
      </c>
      <c r="O52" t="str">
        <f t="shared" si="0"/>
        <v>300 / 1088</v>
      </c>
      <c r="P52" s="2" t="s">
        <v>112</v>
      </c>
      <c r="Q52" s="2" t="s">
        <v>113</v>
      </c>
      <c r="R52" s="9" t="s">
        <v>38</v>
      </c>
      <c r="S52" s="9">
        <f t="shared" si="2"/>
        <v>24</v>
      </c>
      <c r="T52" s="2" t="s">
        <v>7</v>
      </c>
      <c r="U52" s="2" t="s">
        <v>12</v>
      </c>
      <c r="V52" s="2" t="s">
        <v>14</v>
      </c>
      <c r="W52" s="2">
        <v>503280370</v>
      </c>
      <c r="X52" s="2" t="s">
        <v>168</v>
      </c>
      <c r="Y52" s="2"/>
      <c r="Z52" s="2"/>
      <c r="AA52" s="2"/>
      <c r="AB52" s="2"/>
    </row>
    <row r="53" spans="1:28" x14ac:dyDescent="0.3">
      <c r="A53" s="18" t="s">
        <v>115</v>
      </c>
      <c r="B53" s="5" t="s">
        <v>110</v>
      </c>
      <c r="C53" s="23">
        <v>1</v>
      </c>
      <c r="D53" s="5"/>
      <c r="E53" s="5" t="s">
        <v>18</v>
      </c>
      <c r="F53" s="5" t="s">
        <v>9</v>
      </c>
      <c r="G53" s="5" t="s">
        <v>10</v>
      </c>
      <c r="H53" s="5"/>
      <c r="I53" s="5"/>
      <c r="J53" s="5"/>
      <c r="K53" s="5"/>
      <c r="L53" s="5"/>
      <c r="M53" s="19"/>
      <c r="N53" t="str">
        <f t="shared" si="1"/>
        <v>doublon</v>
      </c>
      <c r="O53">
        <f t="shared" si="0"/>
        <v>0</v>
      </c>
      <c r="P53" s="5" t="s">
        <v>115</v>
      </c>
      <c r="Q53" s="5" t="s">
        <v>110</v>
      </c>
      <c r="R53" s="10" t="s">
        <v>20</v>
      </c>
      <c r="S53" s="10">
        <f t="shared" si="2"/>
        <v>3</v>
      </c>
      <c r="T53" s="5" t="s">
        <v>18</v>
      </c>
      <c r="U53" s="5" t="s">
        <v>9</v>
      </c>
      <c r="V53" s="5" t="s">
        <v>10</v>
      </c>
      <c r="W53" s="5"/>
      <c r="X53" s="5"/>
      <c r="Y53" s="5"/>
      <c r="Z53" s="5"/>
      <c r="AA53" s="5"/>
      <c r="AB53" s="5"/>
    </row>
    <row r="54" spans="1:28" x14ac:dyDescent="0.3">
      <c r="A54" s="14">
        <v>60007392</v>
      </c>
      <c r="B54" s="2" t="s">
        <v>108</v>
      </c>
      <c r="C54" s="2" t="s">
        <v>111</v>
      </c>
      <c r="D54" s="2"/>
      <c r="E54" s="2" t="s">
        <v>7</v>
      </c>
      <c r="F54" s="2" t="s">
        <v>12</v>
      </c>
      <c r="G54" s="2" t="s">
        <v>14</v>
      </c>
      <c r="H54" s="2">
        <v>503280384</v>
      </c>
      <c r="I54" s="2" t="s">
        <v>168</v>
      </c>
      <c r="J54" s="2"/>
      <c r="K54" s="2" t="s">
        <v>186</v>
      </c>
      <c r="L54" s="2"/>
      <c r="M54" s="15"/>
      <c r="N54" t="str">
        <f t="shared" si="1"/>
        <v>rien</v>
      </c>
      <c r="O54" t="str">
        <f t="shared" si="0"/>
        <v/>
      </c>
      <c r="P54" s="2" t="s">
        <v>107</v>
      </c>
      <c r="Q54" s="2" t="s">
        <v>108</v>
      </c>
      <c r="R54" s="9" t="s">
        <v>111</v>
      </c>
      <c r="S54" s="9" t="e">
        <f t="shared" si="2"/>
        <v>#VALUE!</v>
      </c>
      <c r="T54" s="2" t="s">
        <v>7</v>
      </c>
      <c r="U54" s="2" t="s">
        <v>12</v>
      </c>
      <c r="V54" s="2" t="s">
        <v>14</v>
      </c>
      <c r="W54" s="2">
        <v>503280384</v>
      </c>
      <c r="X54" s="2" t="s">
        <v>168</v>
      </c>
      <c r="Y54" s="2"/>
      <c r="Z54" s="2"/>
      <c r="AA54" s="2"/>
      <c r="AB54" s="2"/>
    </row>
    <row r="55" spans="1:28" x14ac:dyDescent="0.3">
      <c r="A55" s="12" t="s">
        <v>112</v>
      </c>
      <c r="B55" s="3" t="s">
        <v>113</v>
      </c>
      <c r="C55" s="21">
        <v>8</v>
      </c>
      <c r="D55" s="3"/>
      <c r="E55" s="3" t="s">
        <v>7</v>
      </c>
      <c r="F55" s="3" t="s">
        <v>12</v>
      </c>
      <c r="G55" s="3" t="s">
        <v>14</v>
      </c>
      <c r="H55" s="3">
        <v>503280370</v>
      </c>
      <c r="I55" s="3" t="s">
        <v>168</v>
      </c>
      <c r="J55" s="3"/>
      <c r="K55" s="3" t="s">
        <v>193</v>
      </c>
      <c r="L55" s="3"/>
      <c r="M55" s="13"/>
      <c r="N55" t="str">
        <f t="shared" si="1"/>
        <v>doublon</v>
      </c>
      <c r="O55" t="str">
        <f t="shared" si="0"/>
        <v>300 / 1088</v>
      </c>
      <c r="P55" s="3" t="s">
        <v>112</v>
      </c>
      <c r="Q55" s="3" t="s">
        <v>113</v>
      </c>
      <c r="R55" s="8" t="s">
        <v>38</v>
      </c>
      <c r="S55" s="8">
        <f t="shared" si="2"/>
        <v>24</v>
      </c>
      <c r="T55" s="3" t="s">
        <v>7</v>
      </c>
      <c r="U55" s="3" t="s">
        <v>12</v>
      </c>
      <c r="V55" s="3" t="s">
        <v>14</v>
      </c>
      <c r="W55" s="3">
        <v>503280370</v>
      </c>
      <c r="X55" s="3" t="s">
        <v>168</v>
      </c>
      <c r="Y55" s="3"/>
      <c r="Z55" s="3"/>
      <c r="AA55" s="3"/>
      <c r="AB55" s="3"/>
    </row>
    <row r="56" spans="1:28" x14ac:dyDescent="0.3">
      <c r="A56" s="18" t="s">
        <v>116</v>
      </c>
      <c r="B56" s="5" t="s">
        <v>117</v>
      </c>
      <c r="C56" s="23">
        <v>1</v>
      </c>
      <c r="D56" s="5"/>
      <c r="E56" s="5" t="s">
        <v>18</v>
      </c>
      <c r="F56" s="5" t="s">
        <v>9</v>
      </c>
      <c r="G56" s="5" t="s">
        <v>10</v>
      </c>
      <c r="H56" s="5"/>
      <c r="I56" s="5"/>
      <c r="J56" s="5"/>
      <c r="K56" s="5"/>
      <c r="L56" s="5"/>
      <c r="M56" s="19"/>
      <c r="N56" t="str">
        <f t="shared" si="1"/>
        <v>doublon</v>
      </c>
      <c r="O56">
        <f t="shared" si="0"/>
        <v>0</v>
      </c>
      <c r="P56" s="4" t="s">
        <v>116</v>
      </c>
      <c r="Q56" s="4" t="s">
        <v>117</v>
      </c>
      <c r="R56" s="7" t="s">
        <v>20</v>
      </c>
      <c r="S56" s="7">
        <f t="shared" si="2"/>
        <v>3</v>
      </c>
      <c r="T56" s="4" t="s">
        <v>18</v>
      </c>
      <c r="U56" s="4" t="s">
        <v>9</v>
      </c>
      <c r="V56" s="4" t="s">
        <v>10</v>
      </c>
      <c r="W56" s="4"/>
      <c r="X56" s="4"/>
      <c r="Y56" s="4"/>
      <c r="Z56" s="4"/>
      <c r="AA56" s="4"/>
      <c r="AB56" s="4"/>
    </row>
    <row r="57" spans="1:28" x14ac:dyDescent="0.3">
      <c r="A57" s="12">
        <v>190823</v>
      </c>
      <c r="B57" s="3" t="s">
        <v>119</v>
      </c>
      <c r="C57" s="21">
        <v>1</v>
      </c>
      <c r="D57" s="3"/>
      <c r="E57" s="3" t="s">
        <v>7</v>
      </c>
      <c r="F57" s="3" t="s">
        <v>12</v>
      </c>
      <c r="G57" s="3" t="s">
        <v>14</v>
      </c>
      <c r="H57" s="3">
        <v>503280410</v>
      </c>
      <c r="I57" s="3" t="s">
        <v>168</v>
      </c>
      <c r="J57" s="3"/>
      <c r="K57" s="3" t="s">
        <v>187</v>
      </c>
      <c r="L57" s="3"/>
      <c r="M57" s="13"/>
      <c r="N57" t="str">
        <f t="shared" si="1"/>
        <v>rien</v>
      </c>
      <c r="O57" t="str">
        <f t="shared" si="0"/>
        <v/>
      </c>
      <c r="P57" s="3" t="s">
        <v>118</v>
      </c>
      <c r="Q57" s="3" t="s">
        <v>119</v>
      </c>
      <c r="R57" s="8" t="s">
        <v>20</v>
      </c>
      <c r="S57" s="8">
        <f t="shared" si="2"/>
        <v>3</v>
      </c>
      <c r="T57" s="3" t="s">
        <v>7</v>
      </c>
      <c r="U57" s="3" t="s">
        <v>12</v>
      </c>
      <c r="V57" s="3" t="s">
        <v>14</v>
      </c>
      <c r="W57" s="3">
        <v>503280410</v>
      </c>
      <c r="X57" s="3" t="s">
        <v>168</v>
      </c>
      <c r="Y57" s="3"/>
      <c r="Z57" s="3"/>
      <c r="AA57" s="3"/>
      <c r="AB57" s="3"/>
    </row>
    <row r="58" spans="1:28" x14ac:dyDescent="0.3">
      <c r="A58" s="14">
        <v>193709</v>
      </c>
      <c r="B58" s="2" t="s">
        <v>121</v>
      </c>
      <c r="C58" s="22">
        <v>1</v>
      </c>
      <c r="D58" s="2"/>
      <c r="E58" s="2" t="s">
        <v>7</v>
      </c>
      <c r="F58" s="2" t="s">
        <v>12</v>
      </c>
      <c r="G58" s="2" t="s">
        <v>14</v>
      </c>
      <c r="H58" s="2">
        <v>503280412</v>
      </c>
      <c r="I58" s="2" t="s">
        <v>168</v>
      </c>
      <c r="J58" s="2"/>
      <c r="K58" s="2"/>
      <c r="L58" s="2"/>
      <c r="M58" s="15"/>
      <c r="N58" t="str">
        <f t="shared" si="1"/>
        <v>rien</v>
      </c>
      <c r="O58" t="str">
        <f t="shared" si="0"/>
        <v/>
      </c>
      <c r="P58" s="2" t="s">
        <v>120</v>
      </c>
      <c r="Q58" s="2" t="s">
        <v>121</v>
      </c>
      <c r="R58" s="9" t="s">
        <v>20</v>
      </c>
      <c r="S58" s="9">
        <f t="shared" si="2"/>
        <v>3</v>
      </c>
      <c r="T58" s="2" t="s">
        <v>7</v>
      </c>
      <c r="U58" s="2" t="s">
        <v>12</v>
      </c>
      <c r="V58" s="2" t="s">
        <v>14</v>
      </c>
      <c r="W58" s="2">
        <v>503280412</v>
      </c>
      <c r="X58" s="2" t="s">
        <v>168</v>
      </c>
      <c r="Y58" s="2"/>
      <c r="Z58" s="2"/>
      <c r="AA58" s="2"/>
      <c r="AB58" s="2"/>
    </row>
    <row r="59" spans="1:28" x14ac:dyDescent="0.3">
      <c r="A59" s="12">
        <v>29048218</v>
      </c>
      <c r="B59" s="3" t="s">
        <v>123</v>
      </c>
      <c r="C59" s="21">
        <v>2</v>
      </c>
      <c r="D59" s="3"/>
      <c r="E59" s="3" t="s">
        <v>7</v>
      </c>
      <c r="F59" s="3" t="s">
        <v>12</v>
      </c>
      <c r="G59" s="3" t="s">
        <v>14</v>
      </c>
      <c r="H59" s="3">
        <v>503280302</v>
      </c>
      <c r="I59" s="3" t="s">
        <v>168</v>
      </c>
      <c r="J59" s="3"/>
      <c r="K59" s="3" t="s">
        <v>188</v>
      </c>
      <c r="L59" s="3"/>
      <c r="M59" s="13"/>
      <c r="N59" t="str">
        <f t="shared" si="1"/>
        <v>rien</v>
      </c>
      <c r="O59" t="str">
        <f t="shared" si="0"/>
        <v/>
      </c>
      <c r="P59" s="3" t="s">
        <v>122</v>
      </c>
      <c r="Q59" s="3" t="s">
        <v>123</v>
      </c>
      <c r="R59" s="8" t="s">
        <v>16</v>
      </c>
      <c r="S59" s="8">
        <f t="shared" si="2"/>
        <v>6</v>
      </c>
      <c r="T59" s="3" t="s">
        <v>7</v>
      </c>
      <c r="U59" s="3" t="s">
        <v>12</v>
      </c>
      <c r="V59" s="3" t="s">
        <v>14</v>
      </c>
      <c r="W59" s="3">
        <v>503280302</v>
      </c>
      <c r="X59" s="3" t="s">
        <v>168</v>
      </c>
      <c r="Y59" s="3"/>
      <c r="Z59" s="3"/>
      <c r="AA59" s="3"/>
      <c r="AB59" s="3"/>
    </row>
    <row r="60" spans="1:28" x14ac:dyDescent="0.3">
      <c r="A60" s="14">
        <v>29048219</v>
      </c>
      <c r="B60" s="2" t="s">
        <v>125</v>
      </c>
      <c r="C60" s="22">
        <v>2</v>
      </c>
      <c r="D60" s="2"/>
      <c r="E60" s="2" t="s">
        <v>7</v>
      </c>
      <c r="F60" s="2" t="s">
        <v>12</v>
      </c>
      <c r="G60" s="2" t="s">
        <v>14</v>
      </c>
      <c r="H60" s="2">
        <v>503280258</v>
      </c>
      <c r="I60" s="2" t="s">
        <v>168</v>
      </c>
      <c r="J60" s="2"/>
      <c r="K60" s="2" t="s">
        <v>189</v>
      </c>
      <c r="L60" s="2"/>
      <c r="M60" s="15"/>
      <c r="N60" t="str">
        <f t="shared" si="1"/>
        <v>rien</v>
      </c>
      <c r="O60" t="str">
        <f t="shared" si="0"/>
        <v/>
      </c>
      <c r="P60" s="2" t="s">
        <v>124</v>
      </c>
      <c r="Q60" s="2" t="s">
        <v>125</v>
      </c>
      <c r="R60" s="9" t="s">
        <v>16</v>
      </c>
      <c r="S60" s="9">
        <f t="shared" si="2"/>
        <v>6</v>
      </c>
      <c r="T60" s="2" t="s">
        <v>7</v>
      </c>
      <c r="U60" s="2" t="s">
        <v>12</v>
      </c>
      <c r="V60" s="2" t="s">
        <v>14</v>
      </c>
      <c r="W60" s="2">
        <v>503280258</v>
      </c>
      <c r="X60" s="2" t="s">
        <v>168</v>
      </c>
      <c r="Y60" s="2"/>
      <c r="Z60" s="2"/>
      <c r="AA60" s="2"/>
      <c r="AB60" s="2"/>
    </row>
    <row r="61" spans="1:28" x14ac:dyDescent="0.3">
      <c r="A61" s="12" t="s">
        <v>126</v>
      </c>
      <c r="B61" s="3" t="s">
        <v>127</v>
      </c>
      <c r="C61" s="21">
        <v>1</v>
      </c>
      <c r="D61" s="3"/>
      <c r="E61" s="3" t="s">
        <v>7</v>
      </c>
      <c r="F61" s="3" t="s">
        <v>12</v>
      </c>
      <c r="G61" s="3" t="s">
        <v>14</v>
      </c>
      <c r="H61" s="3" t="s">
        <v>171</v>
      </c>
      <c r="I61" s="3"/>
      <c r="J61" s="3"/>
      <c r="K61" s="3"/>
      <c r="L61" s="3"/>
      <c r="M61" s="13"/>
      <c r="N61" t="str">
        <f t="shared" si="1"/>
        <v>doublon</v>
      </c>
      <c r="O61">
        <f t="shared" si="0"/>
        <v>0</v>
      </c>
      <c r="P61" s="3" t="s">
        <v>126</v>
      </c>
      <c r="Q61" s="3" t="s">
        <v>127</v>
      </c>
      <c r="R61" s="8" t="s">
        <v>20</v>
      </c>
      <c r="S61" s="8">
        <f t="shared" si="2"/>
        <v>3</v>
      </c>
      <c r="T61" s="3" t="s">
        <v>7</v>
      </c>
      <c r="U61" s="3" t="s">
        <v>12</v>
      </c>
      <c r="V61" s="3" t="s">
        <v>14</v>
      </c>
      <c r="W61" s="3" t="s">
        <v>171</v>
      </c>
      <c r="X61" s="3"/>
      <c r="Y61" s="3"/>
      <c r="Z61" s="3"/>
      <c r="AA61" s="3"/>
      <c r="AB61" s="3"/>
    </row>
    <row r="62" spans="1:28" x14ac:dyDescent="0.3">
      <c r="A62" s="14" t="s">
        <v>128</v>
      </c>
      <c r="B62" s="2" t="s">
        <v>129</v>
      </c>
      <c r="C62" s="22">
        <v>5</v>
      </c>
      <c r="D62" s="2"/>
      <c r="E62" s="2" t="s">
        <v>7</v>
      </c>
      <c r="F62" s="2" t="s">
        <v>12</v>
      </c>
      <c r="G62" s="2" t="s">
        <v>14</v>
      </c>
      <c r="H62" s="2">
        <v>503280447</v>
      </c>
      <c r="I62" s="2" t="s">
        <v>168</v>
      </c>
      <c r="J62" s="2"/>
      <c r="K62" s="2" t="s">
        <v>196</v>
      </c>
      <c r="L62" s="2"/>
      <c r="M62" s="15"/>
      <c r="N62" t="str">
        <f t="shared" si="1"/>
        <v>doublon</v>
      </c>
      <c r="O62" t="str">
        <f t="shared" si="0"/>
        <v>4500/1088</v>
      </c>
      <c r="P62" s="2" t="s">
        <v>128</v>
      </c>
      <c r="Q62" s="2" t="s">
        <v>129</v>
      </c>
      <c r="R62" s="9" t="s">
        <v>25</v>
      </c>
      <c r="S62" s="9">
        <f t="shared" si="2"/>
        <v>15</v>
      </c>
      <c r="T62" s="2" t="s">
        <v>7</v>
      </c>
      <c r="U62" s="2" t="s">
        <v>12</v>
      </c>
      <c r="V62" s="2" t="s">
        <v>14</v>
      </c>
      <c r="W62" s="2">
        <v>503280447</v>
      </c>
      <c r="X62" s="2" t="s">
        <v>168</v>
      </c>
      <c r="Y62" s="2"/>
      <c r="Z62" s="2"/>
      <c r="AA62" s="2"/>
      <c r="AB62" s="2"/>
    </row>
    <row r="63" spans="1:28" x14ac:dyDescent="0.3">
      <c r="A63" s="18">
        <v>300072204</v>
      </c>
      <c r="B63" s="5" t="s">
        <v>131</v>
      </c>
      <c r="C63" s="23">
        <v>1</v>
      </c>
      <c r="D63" s="5"/>
      <c r="E63" s="5" t="s">
        <v>18</v>
      </c>
      <c r="F63" s="5" t="s">
        <v>9</v>
      </c>
      <c r="G63" s="5" t="s">
        <v>10</v>
      </c>
      <c r="H63" s="5"/>
      <c r="I63" s="5"/>
      <c r="J63" s="5"/>
      <c r="K63" s="5"/>
      <c r="L63" s="5"/>
      <c r="M63" s="19"/>
      <c r="N63" t="str">
        <f t="shared" si="1"/>
        <v>rien</v>
      </c>
      <c r="O63" t="str">
        <f t="shared" si="0"/>
        <v/>
      </c>
      <c r="P63" s="5" t="s">
        <v>130</v>
      </c>
      <c r="Q63" s="5" t="s">
        <v>131</v>
      </c>
      <c r="R63" s="10" t="s">
        <v>20</v>
      </c>
      <c r="S63" s="10">
        <f t="shared" si="2"/>
        <v>3</v>
      </c>
      <c r="T63" s="5" t="s">
        <v>18</v>
      </c>
      <c r="U63" s="5" t="s">
        <v>9</v>
      </c>
      <c r="V63" s="5" t="s">
        <v>10</v>
      </c>
      <c r="W63" s="5"/>
      <c r="X63" s="5"/>
      <c r="Y63" s="5"/>
      <c r="Z63" s="5"/>
      <c r="AA63" s="5"/>
      <c r="AB63" s="5"/>
    </row>
    <row r="64" spans="1:28" x14ac:dyDescent="0.3">
      <c r="A64" s="14" t="s">
        <v>128</v>
      </c>
      <c r="B64" s="2" t="s">
        <v>129</v>
      </c>
      <c r="C64" s="22">
        <v>5</v>
      </c>
      <c r="D64" s="2"/>
      <c r="E64" s="2" t="s">
        <v>7</v>
      </c>
      <c r="F64" s="2" t="s">
        <v>12</v>
      </c>
      <c r="G64" s="2" t="s">
        <v>14</v>
      </c>
      <c r="H64" s="2">
        <v>503280447</v>
      </c>
      <c r="I64" s="2" t="s">
        <v>168</v>
      </c>
      <c r="J64" s="2"/>
      <c r="K64" s="2" t="s">
        <v>196</v>
      </c>
      <c r="L64" s="2"/>
      <c r="M64" s="15"/>
      <c r="N64" t="str">
        <f t="shared" si="1"/>
        <v>doublon</v>
      </c>
      <c r="O64" t="str">
        <f t="shared" si="0"/>
        <v>4500/1088</v>
      </c>
      <c r="P64" s="2" t="s">
        <v>128</v>
      </c>
      <c r="Q64" s="2" t="s">
        <v>129</v>
      </c>
      <c r="R64" s="9" t="s">
        <v>25</v>
      </c>
      <c r="S64" s="9">
        <f t="shared" si="2"/>
        <v>15</v>
      </c>
      <c r="T64" s="2" t="s">
        <v>7</v>
      </c>
      <c r="U64" s="2" t="s">
        <v>12</v>
      </c>
      <c r="V64" s="2" t="s">
        <v>14</v>
      </c>
      <c r="W64" s="2">
        <v>503280447</v>
      </c>
      <c r="X64" s="2" t="s">
        <v>168</v>
      </c>
      <c r="Y64" s="2"/>
      <c r="Z64" s="2"/>
      <c r="AA64" s="2"/>
      <c r="AB64" s="2"/>
    </row>
    <row r="65" spans="1:28" x14ac:dyDescent="0.3">
      <c r="A65" s="18" t="s">
        <v>132</v>
      </c>
      <c r="B65" s="5" t="s">
        <v>133</v>
      </c>
      <c r="C65" s="23">
        <v>1</v>
      </c>
      <c r="D65" s="5"/>
      <c r="E65" s="5" t="s">
        <v>18</v>
      </c>
      <c r="F65" s="5" t="s">
        <v>9</v>
      </c>
      <c r="G65" s="5" t="s">
        <v>10</v>
      </c>
      <c r="H65" s="5"/>
      <c r="I65" s="5"/>
      <c r="J65" s="5"/>
      <c r="K65" s="5"/>
      <c r="L65" s="5"/>
      <c r="M65" s="19"/>
      <c r="N65" t="str">
        <f t="shared" si="1"/>
        <v>doublon</v>
      </c>
      <c r="O65">
        <f t="shared" si="0"/>
        <v>0</v>
      </c>
      <c r="P65" s="5" t="s">
        <v>132</v>
      </c>
      <c r="Q65" s="5" t="s">
        <v>133</v>
      </c>
      <c r="R65" s="10" t="s">
        <v>20</v>
      </c>
      <c r="S65" s="10">
        <f t="shared" si="2"/>
        <v>3</v>
      </c>
      <c r="T65" s="5" t="s">
        <v>18</v>
      </c>
      <c r="U65" s="5" t="s">
        <v>9</v>
      </c>
      <c r="V65" s="5" t="s">
        <v>10</v>
      </c>
      <c r="W65" s="5"/>
      <c r="X65" s="5"/>
      <c r="Y65" s="5"/>
      <c r="Z65" s="5"/>
      <c r="AA65" s="5"/>
      <c r="AB65" s="5"/>
    </row>
    <row r="66" spans="1:28" x14ac:dyDescent="0.3">
      <c r="A66" s="14">
        <v>150910</v>
      </c>
      <c r="B66" s="2" t="s">
        <v>135</v>
      </c>
      <c r="C66" s="22">
        <v>32</v>
      </c>
      <c r="D66" s="2"/>
      <c r="E66" s="2" t="s">
        <v>7</v>
      </c>
      <c r="F66" s="2" t="s">
        <v>12</v>
      </c>
      <c r="G66" s="2" t="s">
        <v>14</v>
      </c>
      <c r="H66" s="2">
        <v>503280434</v>
      </c>
      <c r="I66" s="2" t="s">
        <v>170</v>
      </c>
      <c r="J66" s="2"/>
      <c r="K66" s="2"/>
      <c r="L66" s="2"/>
      <c r="M66" s="15"/>
      <c r="N66" t="str">
        <f t="shared" si="1"/>
        <v>rien</v>
      </c>
      <c r="O66" t="str">
        <f t="shared" ref="O66:O77" si="3">IF(N66="doublon",K66,"")</f>
        <v/>
      </c>
      <c r="P66" s="2" t="s">
        <v>134</v>
      </c>
      <c r="Q66" s="2" t="s">
        <v>135</v>
      </c>
      <c r="R66" s="9" t="s">
        <v>136</v>
      </c>
      <c r="S66" s="9">
        <f t="shared" si="2"/>
        <v>96</v>
      </c>
      <c r="T66" s="2" t="s">
        <v>7</v>
      </c>
      <c r="U66" s="2" t="s">
        <v>12</v>
      </c>
      <c r="V66" s="2" t="s">
        <v>14</v>
      </c>
      <c r="W66" s="2">
        <v>503280434</v>
      </c>
      <c r="X66" s="2" t="s">
        <v>170</v>
      </c>
      <c r="Y66" s="2"/>
      <c r="Z66" s="2"/>
      <c r="AA66" s="2"/>
      <c r="AB66" s="2"/>
    </row>
    <row r="67" spans="1:28" x14ac:dyDescent="0.3">
      <c r="A67" s="12">
        <v>156273</v>
      </c>
      <c r="B67" s="3" t="s">
        <v>138</v>
      </c>
      <c r="C67" s="21">
        <v>32</v>
      </c>
      <c r="D67" s="3"/>
      <c r="E67" s="3" t="s">
        <v>7</v>
      </c>
      <c r="F67" s="3" t="s">
        <v>12</v>
      </c>
      <c r="G67" s="3" t="s">
        <v>14</v>
      </c>
      <c r="H67" s="3">
        <v>503280464</v>
      </c>
      <c r="I67" s="3" t="s">
        <v>170</v>
      </c>
      <c r="J67" s="3"/>
      <c r="K67" s="3" t="s">
        <v>190</v>
      </c>
      <c r="L67" s="3"/>
      <c r="M67" s="13"/>
      <c r="N67" t="str">
        <f t="shared" ref="N67:N76" si="4">IF(ISERROR(VLOOKUP(A67,P67:P141,1,0)),"rien","doublon")</f>
        <v>rien</v>
      </c>
      <c r="O67" t="str">
        <f t="shared" si="3"/>
        <v/>
      </c>
      <c r="P67" s="3" t="s">
        <v>137</v>
      </c>
      <c r="Q67" s="3" t="s">
        <v>138</v>
      </c>
      <c r="R67" s="8" t="s">
        <v>136</v>
      </c>
      <c r="S67" s="8">
        <f t="shared" si="2"/>
        <v>96</v>
      </c>
      <c r="T67" s="3" t="s">
        <v>7</v>
      </c>
      <c r="U67" s="3" t="s">
        <v>12</v>
      </c>
      <c r="V67" s="3" t="s">
        <v>14</v>
      </c>
      <c r="W67" s="3">
        <v>503280464</v>
      </c>
      <c r="X67" s="3" t="s">
        <v>170</v>
      </c>
      <c r="Y67" s="3"/>
      <c r="Z67" s="3"/>
      <c r="AA67" s="3"/>
      <c r="AB67" s="3"/>
    </row>
    <row r="68" spans="1:28" x14ac:dyDescent="0.3">
      <c r="A68" s="18" t="s">
        <v>139</v>
      </c>
      <c r="B68" s="5" t="s">
        <v>140</v>
      </c>
      <c r="C68" s="23">
        <v>1</v>
      </c>
      <c r="D68" s="5"/>
      <c r="E68" s="5" t="s">
        <v>18</v>
      </c>
      <c r="F68" s="5" t="s">
        <v>9</v>
      </c>
      <c r="G68" s="5" t="s">
        <v>10</v>
      </c>
      <c r="H68" s="5"/>
      <c r="I68" s="5"/>
      <c r="J68" s="5"/>
      <c r="K68" s="5"/>
      <c r="L68" s="5"/>
      <c r="M68" s="19"/>
      <c r="N68" t="str">
        <f t="shared" si="4"/>
        <v>doublon</v>
      </c>
      <c r="O68">
        <f t="shared" si="3"/>
        <v>0</v>
      </c>
      <c r="P68" s="4" t="s">
        <v>139</v>
      </c>
      <c r="Q68" s="4" t="s">
        <v>140</v>
      </c>
      <c r="R68" s="7" t="s">
        <v>20</v>
      </c>
      <c r="S68" s="7">
        <f t="shared" ref="S68:S77" si="5">R68*3</f>
        <v>3</v>
      </c>
      <c r="T68" s="4" t="s">
        <v>18</v>
      </c>
      <c r="U68" s="4" t="s">
        <v>9</v>
      </c>
      <c r="V68" s="4" t="s">
        <v>10</v>
      </c>
      <c r="W68" s="4"/>
      <c r="X68" s="4"/>
      <c r="Y68" s="4"/>
      <c r="Z68" s="4"/>
      <c r="AA68" s="4"/>
      <c r="AB68" s="4"/>
    </row>
    <row r="69" spans="1:28" x14ac:dyDescent="0.3">
      <c r="A69" s="12">
        <v>193847</v>
      </c>
      <c r="B69" s="3" t="s">
        <v>142</v>
      </c>
      <c r="C69" s="21">
        <v>2</v>
      </c>
      <c r="D69" s="3"/>
      <c r="E69" s="3" t="s">
        <v>7</v>
      </c>
      <c r="F69" s="3" t="s">
        <v>12</v>
      </c>
      <c r="G69" s="3" t="s">
        <v>14</v>
      </c>
      <c r="H69" s="3">
        <v>503280457</v>
      </c>
      <c r="I69" s="3" t="s">
        <v>168</v>
      </c>
      <c r="J69" s="3"/>
      <c r="K69" s="3" t="s">
        <v>191</v>
      </c>
      <c r="L69" s="3"/>
      <c r="M69" s="13"/>
      <c r="N69" t="str">
        <f t="shared" si="4"/>
        <v>rien</v>
      </c>
      <c r="O69" t="str">
        <f t="shared" si="3"/>
        <v/>
      </c>
      <c r="P69" s="3" t="s">
        <v>141</v>
      </c>
      <c r="Q69" s="3" t="s">
        <v>142</v>
      </c>
      <c r="R69" s="8" t="s">
        <v>16</v>
      </c>
      <c r="S69" s="8">
        <f t="shared" si="5"/>
        <v>6</v>
      </c>
      <c r="T69" s="3" t="s">
        <v>7</v>
      </c>
      <c r="U69" s="3" t="s">
        <v>12</v>
      </c>
      <c r="V69" s="3" t="s">
        <v>14</v>
      </c>
      <c r="W69" s="3">
        <v>503280457</v>
      </c>
      <c r="X69" s="3" t="s">
        <v>168</v>
      </c>
      <c r="Y69" s="3"/>
      <c r="Z69" s="3"/>
      <c r="AA69" s="3"/>
      <c r="AB69" s="3"/>
    </row>
    <row r="70" spans="1:28" x14ac:dyDescent="0.3">
      <c r="A70" s="14">
        <v>300065794</v>
      </c>
      <c r="B70" s="2" t="s">
        <v>144</v>
      </c>
      <c r="C70" s="22">
        <v>1</v>
      </c>
      <c r="D70" s="2"/>
      <c r="E70" s="2" t="s">
        <v>7</v>
      </c>
      <c r="F70" s="2" t="s">
        <v>12</v>
      </c>
      <c r="G70" s="2" t="s">
        <v>14</v>
      </c>
      <c r="H70" s="2">
        <v>503280178</v>
      </c>
      <c r="I70" s="2" t="s">
        <v>168</v>
      </c>
      <c r="J70" s="2"/>
      <c r="K70" s="2"/>
      <c r="L70" s="2"/>
      <c r="M70" s="15"/>
      <c r="N70" t="str">
        <f t="shared" si="4"/>
        <v>rien</v>
      </c>
      <c r="O70" t="str">
        <f t="shared" si="3"/>
        <v/>
      </c>
      <c r="P70" s="2" t="s">
        <v>143</v>
      </c>
      <c r="Q70" s="2" t="s">
        <v>144</v>
      </c>
      <c r="R70" s="9" t="s">
        <v>20</v>
      </c>
      <c r="S70" s="9">
        <f t="shared" si="5"/>
        <v>3</v>
      </c>
      <c r="T70" s="2" t="s">
        <v>7</v>
      </c>
      <c r="U70" s="2" t="s">
        <v>12</v>
      </c>
      <c r="V70" s="2" t="s">
        <v>14</v>
      </c>
      <c r="W70" s="2">
        <v>503280178</v>
      </c>
      <c r="X70" s="2" t="s">
        <v>168</v>
      </c>
      <c r="Y70" s="2"/>
      <c r="Z70" s="2"/>
      <c r="AA70" s="2"/>
      <c r="AB70" s="2"/>
    </row>
    <row r="71" spans="1:28" x14ac:dyDescent="0.3">
      <c r="A71" s="12">
        <v>300065901</v>
      </c>
      <c r="B71" s="3" t="s">
        <v>146</v>
      </c>
      <c r="C71" s="21">
        <v>2</v>
      </c>
      <c r="D71" s="3"/>
      <c r="E71" s="3" t="s">
        <v>7</v>
      </c>
      <c r="F71" s="3" t="s">
        <v>12</v>
      </c>
      <c r="G71" s="3" t="s">
        <v>14</v>
      </c>
      <c r="H71" s="3">
        <v>503280180</v>
      </c>
      <c r="I71" s="3" t="s">
        <v>168</v>
      </c>
      <c r="J71" s="3"/>
      <c r="K71" s="3"/>
      <c r="L71" s="3"/>
      <c r="M71" s="13"/>
      <c r="N71" t="str">
        <f t="shared" si="4"/>
        <v>rien</v>
      </c>
      <c r="O71" t="str">
        <f t="shared" si="3"/>
        <v/>
      </c>
      <c r="P71" s="3" t="s">
        <v>145</v>
      </c>
      <c r="Q71" s="3" t="s">
        <v>146</v>
      </c>
      <c r="R71" s="8" t="s">
        <v>16</v>
      </c>
      <c r="S71" s="8">
        <f t="shared" si="5"/>
        <v>6</v>
      </c>
      <c r="T71" s="3" t="s">
        <v>7</v>
      </c>
      <c r="U71" s="3" t="s">
        <v>12</v>
      </c>
      <c r="V71" s="3" t="s">
        <v>14</v>
      </c>
      <c r="W71" s="3">
        <v>503280180</v>
      </c>
      <c r="X71" s="3" t="s">
        <v>168</v>
      </c>
      <c r="Y71" s="3"/>
      <c r="Z71" s="3"/>
      <c r="AA71" s="3"/>
      <c r="AB71" s="3"/>
    </row>
    <row r="72" spans="1:28" x14ac:dyDescent="0.3">
      <c r="A72" s="14">
        <v>361078</v>
      </c>
      <c r="B72" s="2" t="s">
        <v>148</v>
      </c>
      <c r="C72" s="22">
        <v>1</v>
      </c>
      <c r="D72" s="2"/>
      <c r="E72" s="2" t="s">
        <v>7</v>
      </c>
      <c r="F72" s="2" t="s">
        <v>12</v>
      </c>
      <c r="G72" s="2" t="s">
        <v>14</v>
      </c>
      <c r="H72" s="2">
        <v>503280360</v>
      </c>
      <c r="I72" s="2" t="s">
        <v>168</v>
      </c>
      <c r="J72" s="2"/>
      <c r="K72" s="2" t="s">
        <v>192</v>
      </c>
      <c r="L72" s="2"/>
      <c r="M72" s="15"/>
      <c r="N72" t="str">
        <f t="shared" si="4"/>
        <v>rien</v>
      </c>
      <c r="O72" t="str">
        <f t="shared" si="3"/>
        <v/>
      </c>
      <c r="P72" s="2" t="s">
        <v>147</v>
      </c>
      <c r="Q72" s="2" t="s">
        <v>148</v>
      </c>
      <c r="R72" s="9" t="s">
        <v>20</v>
      </c>
      <c r="S72" s="9">
        <f t="shared" si="5"/>
        <v>3</v>
      </c>
      <c r="T72" s="2" t="s">
        <v>7</v>
      </c>
      <c r="U72" s="2" t="s">
        <v>12</v>
      </c>
      <c r="V72" s="2" t="s">
        <v>14</v>
      </c>
      <c r="W72" s="2">
        <v>503280360</v>
      </c>
      <c r="X72" s="2" t="s">
        <v>168</v>
      </c>
      <c r="Y72" s="2"/>
      <c r="Z72" s="2"/>
      <c r="AA72" s="2"/>
      <c r="AB72" s="2"/>
    </row>
    <row r="73" spans="1:28" x14ac:dyDescent="0.3">
      <c r="A73" s="12" t="s">
        <v>149</v>
      </c>
      <c r="B73" s="3" t="s">
        <v>150</v>
      </c>
      <c r="C73" s="21">
        <v>3</v>
      </c>
      <c r="D73" s="3"/>
      <c r="E73" s="3" t="s">
        <v>7</v>
      </c>
      <c r="F73" s="3" t="s">
        <v>12</v>
      </c>
      <c r="G73" s="3" t="s">
        <v>14</v>
      </c>
      <c r="H73" s="3">
        <v>503280304</v>
      </c>
      <c r="I73" s="3" t="s">
        <v>168</v>
      </c>
      <c r="J73" s="3"/>
      <c r="K73" s="3" t="s">
        <v>195</v>
      </c>
      <c r="L73" s="3"/>
      <c r="M73" s="13"/>
      <c r="N73" t="str">
        <f t="shared" si="4"/>
        <v>doublon</v>
      </c>
      <c r="O73" t="str">
        <f t="shared" si="3"/>
        <v>18/1088</v>
      </c>
      <c r="P73" s="3" t="s">
        <v>149</v>
      </c>
      <c r="Q73" s="3" t="s">
        <v>150</v>
      </c>
      <c r="R73" s="8" t="s">
        <v>151</v>
      </c>
      <c r="S73" s="8">
        <f t="shared" si="5"/>
        <v>9</v>
      </c>
      <c r="T73" s="3" t="s">
        <v>7</v>
      </c>
      <c r="U73" s="3" t="s">
        <v>12</v>
      </c>
      <c r="V73" s="3" t="s">
        <v>14</v>
      </c>
      <c r="W73" s="3">
        <v>503280304</v>
      </c>
      <c r="X73" s="3" t="s">
        <v>168</v>
      </c>
      <c r="Y73" s="3"/>
      <c r="Z73" s="3"/>
      <c r="AA73" s="3"/>
      <c r="AB73" s="3"/>
    </row>
    <row r="74" spans="1:28" x14ac:dyDescent="0.3">
      <c r="A74" s="14" t="s">
        <v>152</v>
      </c>
      <c r="B74" s="2" t="s">
        <v>153</v>
      </c>
      <c r="C74" s="22">
        <v>2</v>
      </c>
      <c r="D74" s="2"/>
      <c r="E74" s="2" t="s">
        <v>7</v>
      </c>
      <c r="F74" s="2" t="s">
        <v>12</v>
      </c>
      <c r="G74" s="2" t="s">
        <v>14</v>
      </c>
      <c r="H74" s="2">
        <v>503280184</v>
      </c>
      <c r="I74" s="2" t="s">
        <v>170</v>
      </c>
      <c r="J74" s="2"/>
      <c r="K74" s="2"/>
      <c r="L74" s="2"/>
      <c r="M74" s="15"/>
      <c r="N74" t="str">
        <f t="shared" si="4"/>
        <v>doublon</v>
      </c>
      <c r="O74">
        <f t="shared" si="3"/>
        <v>0</v>
      </c>
      <c r="P74" s="2" t="s">
        <v>152</v>
      </c>
      <c r="Q74" s="2" t="s">
        <v>153</v>
      </c>
      <c r="R74" s="9" t="s">
        <v>16</v>
      </c>
      <c r="S74" s="9">
        <f t="shared" si="5"/>
        <v>6</v>
      </c>
      <c r="T74" s="2" t="s">
        <v>7</v>
      </c>
      <c r="U74" s="2" t="s">
        <v>12</v>
      </c>
      <c r="V74" s="2" t="s">
        <v>14</v>
      </c>
      <c r="W74" s="2">
        <v>503280184</v>
      </c>
      <c r="X74" s="2" t="s">
        <v>170</v>
      </c>
      <c r="Y74" s="2"/>
      <c r="Z74" s="2"/>
      <c r="AA74" s="2"/>
      <c r="AB74" s="2"/>
    </row>
    <row r="75" spans="1:28" x14ac:dyDescent="0.3">
      <c r="A75" s="12" t="s">
        <v>154</v>
      </c>
      <c r="B75" s="3" t="s">
        <v>155</v>
      </c>
      <c r="C75" s="21">
        <v>1</v>
      </c>
      <c r="D75" s="3"/>
      <c r="E75" s="3" t="s">
        <v>7</v>
      </c>
      <c r="F75" s="3" t="s">
        <v>12</v>
      </c>
      <c r="G75" s="3" t="s">
        <v>14</v>
      </c>
      <c r="H75" s="3">
        <v>503280466</v>
      </c>
      <c r="I75" s="3" t="s">
        <v>168</v>
      </c>
      <c r="J75" s="3"/>
      <c r="K75" s="3" t="s">
        <v>194</v>
      </c>
      <c r="L75" s="3"/>
      <c r="M75" s="13"/>
      <c r="N75" t="str">
        <f t="shared" si="4"/>
        <v>doublon</v>
      </c>
      <c r="O75" t="str">
        <f t="shared" si="3"/>
        <v>50/1088</v>
      </c>
      <c r="P75" s="3" t="s">
        <v>154</v>
      </c>
      <c r="Q75" s="3" t="s">
        <v>155</v>
      </c>
      <c r="R75" s="8" t="s">
        <v>20</v>
      </c>
      <c r="S75" s="8">
        <f t="shared" si="5"/>
        <v>3</v>
      </c>
      <c r="T75" s="3" t="s">
        <v>7</v>
      </c>
      <c r="U75" s="3" t="s">
        <v>12</v>
      </c>
      <c r="V75" s="3" t="s">
        <v>14</v>
      </c>
      <c r="W75" s="3">
        <v>503280466</v>
      </c>
      <c r="X75" s="3" t="s">
        <v>168</v>
      </c>
      <c r="Y75" s="3"/>
      <c r="Z75" s="3"/>
      <c r="AA75" s="3"/>
      <c r="AB75" s="3"/>
    </row>
    <row r="76" spans="1:28" x14ac:dyDescent="0.3">
      <c r="A76" s="18" t="s">
        <v>156</v>
      </c>
      <c r="B76" s="5" t="s">
        <v>157</v>
      </c>
      <c r="C76" s="23">
        <v>1</v>
      </c>
      <c r="D76" s="5"/>
      <c r="E76" s="5" t="s">
        <v>18</v>
      </c>
      <c r="F76" s="5" t="s">
        <v>9</v>
      </c>
      <c r="G76" s="5" t="s">
        <v>10</v>
      </c>
      <c r="H76" s="5"/>
      <c r="I76" s="5"/>
      <c r="J76" s="5"/>
      <c r="K76" s="5"/>
      <c r="L76" s="5"/>
      <c r="M76" s="19"/>
      <c r="N76" t="str">
        <f t="shared" si="4"/>
        <v>doublon</v>
      </c>
      <c r="O76">
        <f t="shared" si="3"/>
        <v>0</v>
      </c>
      <c r="P76" s="4" t="s">
        <v>156</v>
      </c>
      <c r="Q76" s="4" t="s">
        <v>157</v>
      </c>
      <c r="R76" s="7" t="s">
        <v>20</v>
      </c>
      <c r="S76" s="7">
        <f t="shared" si="5"/>
        <v>3</v>
      </c>
      <c r="T76" s="4" t="s">
        <v>18</v>
      </c>
      <c r="U76" s="4" t="s">
        <v>9</v>
      </c>
      <c r="V76" s="4" t="s">
        <v>10</v>
      </c>
      <c r="W76" s="4"/>
      <c r="X76" s="4"/>
      <c r="Y76" s="4"/>
      <c r="Z76" s="4"/>
      <c r="AA76" s="4"/>
      <c r="AB76" s="3"/>
    </row>
    <row r="77" spans="1:28" x14ac:dyDescent="0.3">
      <c r="A77" s="12" t="s">
        <v>154</v>
      </c>
      <c r="B77" s="3" t="s">
        <v>155</v>
      </c>
      <c r="C77" s="21">
        <v>2</v>
      </c>
      <c r="D77" s="3"/>
      <c r="E77" s="3" t="s">
        <v>7</v>
      </c>
      <c r="F77" s="3" t="s">
        <v>12</v>
      </c>
      <c r="G77" s="3" t="s">
        <v>14</v>
      </c>
      <c r="H77" s="3">
        <v>503280466</v>
      </c>
      <c r="I77" s="3" t="s">
        <v>168</v>
      </c>
      <c r="J77" s="3"/>
      <c r="K77" s="3" t="s">
        <v>194</v>
      </c>
      <c r="L77" s="3"/>
      <c r="M77" s="13"/>
      <c r="N77" t="str">
        <f t="shared" ref="N77" si="6">IF(ISERROR(VLOOKUP(A77,P77:P151,1,0)),"non trouver","doublon")</f>
        <v>doublon</v>
      </c>
      <c r="O77" t="str">
        <f t="shared" si="3"/>
        <v>50/1088</v>
      </c>
      <c r="P77" s="3" t="s">
        <v>154</v>
      </c>
      <c r="Q77" s="3" t="s">
        <v>155</v>
      </c>
      <c r="R77" s="8" t="s">
        <v>16</v>
      </c>
      <c r="S77" s="8">
        <f t="shared" si="5"/>
        <v>6</v>
      </c>
      <c r="T77" s="3" t="s">
        <v>7</v>
      </c>
      <c r="U77" s="3" t="s">
        <v>12</v>
      </c>
      <c r="V77" s="3" t="s">
        <v>14</v>
      </c>
      <c r="W77" s="3">
        <v>503280466</v>
      </c>
      <c r="X77" s="3" t="s">
        <v>168</v>
      </c>
      <c r="Y77" s="3"/>
      <c r="Z77" s="3"/>
      <c r="AA77" s="3"/>
    </row>
  </sheetData>
  <autoFilter ref="A1:AB77" xr:uid="{4C434EE0-16BF-4780-9A27-5E77037A7D18}"/>
  <conditionalFormatting sqref="A1:A1048576">
    <cfRule type="duplicateValues" dxfId="2" priority="2"/>
  </conditionalFormatting>
  <conditionalFormatting sqref="Q1:Q77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CC20C-1CD2-4C71-A830-C89FEC225D5C}">
  <sheetPr codeName="Feuil2"/>
  <dimension ref="A1:M77"/>
  <sheetViews>
    <sheetView topLeftCell="A58" workbookViewId="0">
      <selection activeCell="B87" sqref="B87"/>
    </sheetView>
  </sheetViews>
  <sheetFormatPr baseColWidth="10" defaultColWidth="9.109375" defaultRowHeight="14.4" x14ac:dyDescent="0.3"/>
  <cols>
    <col min="1" max="1" width="17" customWidth="1"/>
    <col min="2" max="2" width="50.109375" customWidth="1"/>
    <col min="3" max="3" width="9.109375" style="11"/>
    <col min="4" max="4" width="9.88671875" style="11" customWidth="1"/>
    <col min="6" max="6" width="12.109375" customWidth="1"/>
    <col min="8" max="8" width="14.6640625" customWidth="1"/>
    <col min="9" max="9" width="33.109375" customWidth="1"/>
    <col min="12" max="12" width="15.33203125" customWidth="1"/>
    <col min="13" max="13" width="33.88671875" customWidth="1"/>
  </cols>
  <sheetData>
    <row r="1" spans="1:13" x14ac:dyDescent="0.3">
      <c r="A1" s="1" t="s">
        <v>0</v>
      </c>
      <c r="B1" s="1" t="s">
        <v>2</v>
      </c>
      <c r="C1" s="6" t="s">
        <v>4</v>
      </c>
      <c r="D1" s="6" t="s">
        <v>165</v>
      </c>
      <c r="E1" s="1" t="s">
        <v>1</v>
      </c>
      <c r="F1" s="1" t="s">
        <v>3</v>
      </c>
      <c r="G1" s="1" t="s">
        <v>5</v>
      </c>
      <c r="H1" s="1" t="s">
        <v>159</v>
      </c>
      <c r="I1" s="1" t="s">
        <v>160</v>
      </c>
      <c r="J1" s="1" t="s">
        <v>164</v>
      </c>
      <c r="K1" s="1" t="s">
        <v>161</v>
      </c>
      <c r="L1" s="1" t="s">
        <v>162</v>
      </c>
      <c r="M1" s="1" t="s">
        <v>163</v>
      </c>
    </row>
    <row r="2" spans="1:13" x14ac:dyDescent="0.3">
      <c r="A2" s="4" t="s">
        <v>6</v>
      </c>
      <c r="B2" s="4" t="s">
        <v>8</v>
      </c>
      <c r="C2" s="7"/>
      <c r="D2" s="7"/>
      <c r="E2" s="4" t="s">
        <v>7</v>
      </c>
      <c r="F2" s="4" t="s">
        <v>9</v>
      </c>
      <c r="G2" s="4" t="s">
        <v>10</v>
      </c>
      <c r="H2" s="4"/>
      <c r="I2" s="4"/>
      <c r="J2" s="4"/>
      <c r="K2" s="4"/>
      <c r="L2" s="4"/>
      <c r="M2" s="4"/>
    </row>
    <row r="3" spans="1:13" x14ac:dyDescent="0.3">
      <c r="A3" s="3">
        <v>29294951</v>
      </c>
      <c r="B3" s="3" t="s">
        <v>11</v>
      </c>
      <c r="C3" s="8" t="s">
        <v>13</v>
      </c>
      <c r="D3" s="8">
        <f>C3*3</f>
        <v>90</v>
      </c>
      <c r="E3" s="3" t="s">
        <v>7</v>
      </c>
      <c r="F3" s="3" t="s">
        <v>12</v>
      </c>
      <c r="G3" s="3" t="s">
        <v>14</v>
      </c>
      <c r="H3" s="3">
        <v>503280165</v>
      </c>
      <c r="I3" s="3" t="s">
        <v>166</v>
      </c>
      <c r="J3" s="3">
        <f ca="1">LOOKUP(A3,'EOLMED PA BOM'!$A$3:$A$77,'EOLMED PA BOM'!$K$2:$K$77)</f>
        <v>0</v>
      </c>
      <c r="K3" s="3"/>
      <c r="L3" s="3"/>
      <c r="M3" s="3"/>
    </row>
    <row r="4" spans="1:13" x14ac:dyDescent="0.3">
      <c r="A4" s="2">
        <v>51624501</v>
      </c>
      <c r="B4" s="2" t="s">
        <v>15</v>
      </c>
      <c r="C4" s="9" t="s">
        <v>16</v>
      </c>
      <c r="D4" s="9">
        <f t="shared" ref="D4:D67" si="0">C4*3</f>
        <v>6</v>
      </c>
      <c r="E4" s="2" t="s">
        <v>7</v>
      </c>
      <c r="F4" s="2" t="s">
        <v>12</v>
      </c>
      <c r="G4" s="2" t="s">
        <v>14</v>
      </c>
      <c r="H4" s="2">
        <v>503280379</v>
      </c>
      <c r="I4" s="2" t="s">
        <v>167</v>
      </c>
      <c r="J4" s="2"/>
      <c r="K4" s="2"/>
      <c r="L4" s="2"/>
      <c r="M4" s="2"/>
    </row>
    <row r="5" spans="1:13" x14ac:dyDescent="0.3">
      <c r="A5" s="5" t="s">
        <v>17</v>
      </c>
      <c r="B5" s="5" t="s">
        <v>19</v>
      </c>
      <c r="C5" s="10" t="s">
        <v>20</v>
      </c>
      <c r="D5" s="10">
        <f t="shared" si="0"/>
        <v>3</v>
      </c>
      <c r="E5" s="5" t="s">
        <v>18</v>
      </c>
      <c r="F5" s="5" t="s">
        <v>9</v>
      </c>
      <c r="G5" s="5" t="s">
        <v>10</v>
      </c>
      <c r="H5" s="5"/>
      <c r="I5" s="5"/>
      <c r="J5" s="5"/>
      <c r="K5" s="5"/>
      <c r="L5" s="5"/>
      <c r="M5" s="5"/>
    </row>
    <row r="6" spans="1:13" x14ac:dyDescent="0.3">
      <c r="A6" s="2" t="s">
        <v>21</v>
      </c>
      <c r="B6" s="2" t="s">
        <v>11</v>
      </c>
      <c r="C6" s="9" t="s">
        <v>22</v>
      </c>
      <c r="D6" s="9">
        <f t="shared" si="0"/>
        <v>30</v>
      </c>
      <c r="E6" s="2" t="s">
        <v>7</v>
      </c>
      <c r="F6" s="2" t="s">
        <v>12</v>
      </c>
      <c r="G6" s="2" t="s">
        <v>14</v>
      </c>
      <c r="H6" s="2">
        <v>503280165</v>
      </c>
      <c r="I6" s="2" t="s">
        <v>168</v>
      </c>
      <c r="J6" s="2"/>
      <c r="K6" s="2"/>
      <c r="L6" s="2"/>
      <c r="M6" s="2"/>
    </row>
    <row r="7" spans="1:13" x14ac:dyDescent="0.3">
      <c r="A7" s="3" t="s">
        <v>23</v>
      </c>
      <c r="B7" s="3" t="s">
        <v>24</v>
      </c>
      <c r="C7" s="8" t="s">
        <v>25</v>
      </c>
      <c r="D7" s="8">
        <f t="shared" si="0"/>
        <v>15</v>
      </c>
      <c r="E7" s="3" t="s">
        <v>7</v>
      </c>
      <c r="F7" s="3" t="s">
        <v>12</v>
      </c>
      <c r="G7" s="3" t="s">
        <v>14</v>
      </c>
      <c r="H7" s="3">
        <v>503280166</v>
      </c>
      <c r="I7" s="3" t="s">
        <v>168</v>
      </c>
      <c r="J7" s="3"/>
      <c r="K7" s="3"/>
      <c r="L7" s="3"/>
      <c r="M7" s="3"/>
    </row>
    <row r="8" spans="1:13" x14ac:dyDescent="0.3">
      <c r="A8" s="2" t="s">
        <v>26</v>
      </c>
      <c r="B8" s="2" t="s">
        <v>27</v>
      </c>
      <c r="C8" s="9" t="s">
        <v>20</v>
      </c>
      <c r="D8" s="9">
        <f t="shared" si="0"/>
        <v>3</v>
      </c>
      <c r="E8" s="2" t="s">
        <v>7</v>
      </c>
      <c r="F8" s="2" t="s">
        <v>12</v>
      </c>
      <c r="G8" s="2" t="s">
        <v>14</v>
      </c>
      <c r="H8" s="2">
        <v>503280168</v>
      </c>
      <c r="I8" s="2" t="s">
        <v>168</v>
      </c>
      <c r="J8" s="2"/>
      <c r="K8" s="2"/>
      <c r="L8" s="2"/>
      <c r="M8" s="2"/>
    </row>
    <row r="9" spans="1:13" x14ac:dyDescent="0.3">
      <c r="A9" s="5" t="s">
        <v>28</v>
      </c>
      <c r="B9" s="5" t="s">
        <v>29</v>
      </c>
      <c r="C9" s="10" t="s">
        <v>20</v>
      </c>
      <c r="D9" s="10">
        <f t="shared" si="0"/>
        <v>3</v>
      </c>
      <c r="E9" s="5" t="s">
        <v>18</v>
      </c>
      <c r="F9" s="5" t="s">
        <v>9</v>
      </c>
      <c r="G9" s="5" t="s">
        <v>10</v>
      </c>
      <c r="H9" s="5"/>
      <c r="I9" s="5"/>
      <c r="J9" s="5"/>
      <c r="K9" s="5"/>
      <c r="L9" s="5"/>
      <c r="M9" s="5"/>
    </row>
    <row r="10" spans="1:13" x14ac:dyDescent="0.3">
      <c r="A10" s="2" t="s">
        <v>30</v>
      </c>
      <c r="B10" s="2" t="s">
        <v>31</v>
      </c>
      <c r="C10" s="9" t="s">
        <v>20</v>
      </c>
      <c r="D10" s="9">
        <f t="shared" si="0"/>
        <v>3</v>
      </c>
      <c r="E10" s="2" t="s">
        <v>7</v>
      </c>
      <c r="F10" s="2" t="s">
        <v>12</v>
      </c>
      <c r="G10" s="2" t="s">
        <v>14</v>
      </c>
      <c r="H10" s="2" t="s">
        <v>168</v>
      </c>
      <c r="I10" s="2" t="s">
        <v>168</v>
      </c>
      <c r="J10" s="2" t="s">
        <v>168</v>
      </c>
      <c r="K10" s="2" t="s">
        <v>168</v>
      </c>
      <c r="L10" s="2" t="s">
        <v>168</v>
      </c>
      <c r="M10" s="2" t="s">
        <v>168</v>
      </c>
    </row>
    <row r="11" spans="1:13" x14ac:dyDescent="0.3">
      <c r="A11" s="3" t="s">
        <v>32</v>
      </c>
      <c r="B11" s="3" t="s">
        <v>33</v>
      </c>
      <c r="C11" s="8" t="s">
        <v>20</v>
      </c>
      <c r="D11" s="8">
        <f t="shared" si="0"/>
        <v>3</v>
      </c>
      <c r="E11" s="3" t="s">
        <v>7</v>
      </c>
      <c r="F11" s="3" t="s">
        <v>12</v>
      </c>
      <c r="G11" s="3" t="s">
        <v>14</v>
      </c>
      <c r="H11" s="2" t="s">
        <v>168</v>
      </c>
      <c r="I11" s="2" t="s">
        <v>168</v>
      </c>
      <c r="J11" s="2" t="s">
        <v>168</v>
      </c>
      <c r="K11" s="2" t="s">
        <v>168</v>
      </c>
      <c r="L11" s="2" t="s">
        <v>168</v>
      </c>
      <c r="M11" s="2" t="s">
        <v>168</v>
      </c>
    </row>
    <row r="12" spans="1:13" x14ac:dyDescent="0.3">
      <c r="A12" s="4" t="s">
        <v>34</v>
      </c>
      <c r="B12" s="4" t="s">
        <v>35</v>
      </c>
      <c r="C12" s="7" t="s">
        <v>20</v>
      </c>
      <c r="D12" s="7">
        <f t="shared" si="0"/>
        <v>3</v>
      </c>
      <c r="E12" s="4" t="s">
        <v>18</v>
      </c>
      <c r="F12" s="4" t="s">
        <v>9</v>
      </c>
      <c r="G12" s="4" t="s">
        <v>10</v>
      </c>
      <c r="H12" s="4"/>
      <c r="I12" s="4"/>
      <c r="J12" s="4"/>
      <c r="K12" s="4"/>
      <c r="L12" s="4"/>
      <c r="M12" s="4"/>
    </row>
    <row r="13" spans="1:13" x14ac:dyDescent="0.3">
      <c r="A13" s="3" t="s">
        <v>36</v>
      </c>
      <c r="B13" s="3" t="s">
        <v>37</v>
      </c>
      <c r="C13" s="8" t="s">
        <v>38</v>
      </c>
      <c r="D13" s="8">
        <f t="shared" si="0"/>
        <v>24</v>
      </c>
      <c r="E13" s="3" t="s">
        <v>7</v>
      </c>
      <c r="F13" s="3" t="s">
        <v>12</v>
      </c>
      <c r="G13" s="3" t="s">
        <v>14</v>
      </c>
      <c r="H13" s="3">
        <v>503280406</v>
      </c>
      <c r="I13" s="3" t="s">
        <v>170</v>
      </c>
      <c r="J13" s="3"/>
      <c r="K13" s="3"/>
      <c r="L13" s="3"/>
      <c r="M13" s="3"/>
    </row>
    <row r="14" spans="1:13" x14ac:dyDescent="0.3">
      <c r="A14" s="2" t="s">
        <v>39</v>
      </c>
      <c r="B14" s="2" t="s">
        <v>40</v>
      </c>
      <c r="C14" s="9" t="s">
        <v>38</v>
      </c>
      <c r="D14" s="9">
        <f t="shared" si="0"/>
        <v>24</v>
      </c>
      <c r="E14" s="2" t="s">
        <v>7</v>
      </c>
      <c r="F14" s="2" t="s">
        <v>12</v>
      </c>
      <c r="G14" s="2" t="s">
        <v>14</v>
      </c>
      <c r="H14" s="2">
        <v>503280442</v>
      </c>
      <c r="I14" s="2" t="s">
        <v>170</v>
      </c>
      <c r="J14" s="2"/>
      <c r="K14" s="2"/>
      <c r="L14" s="2"/>
      <c r="M14" s="2"/>
    </row>
    <row r="15" spans="1:13" x14ac:dyDescent="0.3">
      <c r="A15" s="3" t="s">
        <v>41</v>
      </c>
      <c r="B15" s="3" t="s">
        <v>42</v>
      </c>
      <c r="C15" s="8" t="s">
        <v>43</v>
      </c>
      <c r="D15" s="8">
        <f t="shared" si="0"/>
        <v>12</v>
      </c>
      <c r="E15" s="3" t="s">
        <v>7</v>
      </c>
      <c r="F15" s="3" t="s">
        <v>12</v>
      </c>
      <c r="G15" s="3" t="s">
        <v>14</v>
      </c>
      <c r="H15" s="3">
        <v>503280334</v>
      </c>
      <c r="I15" s="3" t="s">
        <v>168</v>
      </c>
      <c r="J15" s="3"/>
      <c r="K15" s="3"/>
      <c r="L15" s="3"/>
      <c r="M15" s="3"/>
    </row>
    <row r="16" spans="1:13" x14ac:dyDescent="0.3">
      <c r="A16" s="2" t="s">
        <v>44</v>
      </c>
      <c r="B16" s="2" t="s">
        <v>45</v>
      </c>
      <c r="C16" s="9" t="s">
        <v>43</v>
      </c>
      <c r="D16" s="9">
        <f t="shared" si="0"/>
        <v>12</v>
      </c>
      <c r="E16" s="2" t="s">
        <v>7</v>
      </c>
      <c r="F16" s="2" t="s">
        <v>12</v>
      </c>
      <c r="G16" s="2" t="s">
        <v>14</v>
      </c>
      <c r="H16" s="2">
        <v>503280341</v>
      </c>
      <c r="I16" s="2" t="s">
        <v>168</v>
      </c>
      <c r="J16" s="2"/>
      <c r="K16" s="2"/>
      <c r="L16" s="2"/>
      <c r="M16" s="2"/>
    </row>
    <row r="17" spans="1:13" x14ac:dyDescent="0.3">
      <c r="A17" s="5" t="s">
        <v>46</v>
      </c>
      <c r="B17" s="5" t="s">
        <v>47</v>
      </c>
      <c r="C17" s="10" t="s">
        <v>20</v>
      </c>
      <c r="D17" s="10">
        <f t="shared" si="0"/>
        <v>3</v>
      </c>
      <c r="E17" s="5" t="s">
        <v>18</v>
      </c>
      <c r="F17" s="5" t="s">
        <v>9</v>
      </c>
      <c r="G17" s="5" t="s">
        <v>10</v>
      </c>
      <c r="H17" s="5"/>
      <c r="I17" s="5"/>
      <c r="J17" s="5"/>
      <c r="K17" s="5"/>
      <c r="L17" s="5"/>
      <c r="M17" s="5"/>
    </row>
    <row r="18" spans="1:13" x14ac:dyDescent="0.3">
      <c r="A18" s="2" t="s">
        <v>48</v>
      </c>
      <c r="B18" s="2" t="s">
        <v>49</v>
      </c>
      <c r="C18" s="9" t="s">
        <v>38</v>
      </c>
      <c r="D18" s="9">
        <f t="shared" si="0"/>
        <v>24</v>
      </c>
      <c r="E18" s="2" t="s">
        <v>7</v>
      </c>
      <c r="F18" s="2" t="s">
        <v>12</v>
      </c>
      <c r="G18" s="2" t="s">
        <v>14</v>
      </c>
      <c r="H18" s="2">
        <v>503280404</v>
      </c>
      <c r="I18" s="2" t="s">
        <v>168</v>
      </c>
      <c r="J18" s="2"/>
      <c r="K18" s="2"/>
      <c r="L18" s="2"/>
      <c r="M18" s="2"/>
    </row>
    <row r="19" spans="1:13" x14ac:dyDescent="0.3">
      <c r="A19" s="3" t="s">
        <v>50</v>
      </c>
      <c r="B19" s="3" t="s">
        <v>51</v>
      </c>
      <c r="C19" s="8" t="s">
        <v>43</v>
      </c>
      <c r="D19" s="8">
        <f t="shared" si="0"/>
        <v>12</v>
      </c>
      <c r="E19" s="3" t="s">
        <v>7</v>
      </c>
      <c r="F19" s="3" t="s">
        <v>12</v>
      </c>
      <c r="G19" s="3" t="s">
        <v>14</v>
      </c>
      <c r="H19" s="3">
        <v>503280431</v>
      </c>
      <c r="I19" s="3" t="s">
        <v>170</v>
      </c>
      <c r="J19" s="3"/>
      <c r="K19" s="3"/>
      <c r="L19" s="3"/>
      <c r="M19" s="3"/>
    </row>
    <row r="20" spans="1:13" x14ac:dyDescent="0.3">
      <c r="A20" s="2" t="s">
        <v>52</v>
      </c>
      <c r="B20" s="2" t="s">
        <v>53</v>
      </c>
      <c r="C20" s="9" t="s">
        <v>20</v>
      </c>
      <c r="D20" s="9">
        <f t="shared" si="0"/>
        <v>3</v>
      </c>
      <c r="E20" s="2" t="s">
        <v>7</v>
      </c>
      <c r="F20" s="2" t="s">
        <v>12</v>
      </c>
      <c r="G20" s="2" t="s">
        <v>14</v>
      </c>
      <c r="H20" s="2">
        <v>503280338</v>
      </c>
      <c r="I20" s="2" t="s">
        <v>170</v>
      </c>
      <c r="J20" s="2"/>
      <c r="K20" s="2"/>
      <c r="L20" s="2"/>
      <c r="M20" s="2"/>
    </row>
    <row r="21" spans="1:13" x14ac:dyDescent="0.3">
      <c r="A21" s="3" t="s">
        <v>54</v>
      </c>
      <c r="B21" s="3" t="s">
        <v>55</v>
      </c>
      <c r="C21" s="8" t="s">
        <v>43</v>
      </c>
      <c r="D21" s="8">
        <f t="shared" si="0"/>
        <v>12</v>
      </c>
      <c r="E21" s="3" t="s">
        <v>7</v>
      </c>
      <c r="F21" s="3" t="s">
        <v>12</v>
      </c>
      <c r="G21" s="3" t="s">
        <v>14</v>
      </c>
      <c r="H21" s="3">
        <v>503280344</v>
      </c>
      <c r="I21" s="3" t="s">
        <v>170</v>
      </c>
      <c r="J21" s="3"/>
      <c r="K21" s="3"/>
      <c r="L21" s="3"/>
      <c r="M21" s="3"/>
    </row>
    <row r="22" spans="1:13" x14ac:dyDescent="0.3">
      <c r="A22" s="2" t="s">
        <v>56</v>
      </c>
      <c r="B22" s="2" t="s">
        <v>57</v>
      </c>
      <c r="C22" s="9" t="s">
        <v>16</v>
      </c>
      <c r="D22" s="9">
        <f t="shared" si="0"/>
        <v>6</v>
      </c>
      <c r="E22" s="2" t="s">
        <v>7</v>
      </c>
      <c r="F22" s="2" t="s">
        <v>12</v>
      </c>
      <c r="G22" s="2" t="s">
        <v>14</v>
      </c>
      <c r="H22" s="2">
        <v>503280265</v>
      </c>
      <c r="I22" s="2" t="s">
        <v>170</v>
      </c>
      <c r="J22" s="2"/>
      <c r="K22" s="2"/>
      <c r="L22" s="2"/>
      <c r="M22" s="2"/>
    </row>
    <row r="23" spans="1:13" x14ac:dyDescent="0.3">
      <c r="A23" s="3" t="s">
        <v>58</v>
      </c>
      <c r="B23" s="3" t="s">
        <v>59</v>
      </c>
      <c r="C23" s="8" t="s">
        <v>60</v>
      </c>
      <c r="D23" s="8">
        <f t="shared" si="0"/>
        <v>42</v>
      </c>
      <c r="E23" s="3" t="s">
        <v>7</v>
      </c>
      <c r="F23" s="3" t="s">
        <v>12</v>
      </c>
      <c r="G23" s="3" t="s">
        <v>14</v>
      </c>
      <c r="H23" s="3">
        <v>503280267</v>
      </c>
      <c r="I23" s="3" t="s">
        <v>170</v>
      </c>
      <c r="J23" s="3"/>
      <c r="K23" s="3"/>
      <c r="L23" s="3"/>
      <c r="M23" s="3"/>
    </row>
    <row r="24" spans="1:13" x14ac:dyDescent="0.3">
      <c r="A24" s="2" t="s">
        <v>61</v>
      </c>
      <c r="B24" s="2" t="s">
        <v>62</v>
      </c>
      <c r="C24" s="9" t="s">
        <v>63</v>
      </c>
      <c r="D24" s="9">
        <f t="shared" si="0"/>
        <v>84</v>
      </c>
      <c r="E24" s="2" t="s">
        <v>7</v>
      </c>
      <c r="F24" s="2" t="s">
        <v>12</v>
      </c>
      <c r="G24" s="2" t="s">
        <v>14</v>
      </c>
      <c r="H24" s="2">
        <v>503280470</v>
      </c>
      <c r="I24" s="2" t="s">
        <v>170</v>
      </c>
      <c r="J24" s="2"/>
      <c r="K24" s="2"/>
      <c r="L24" s="2"/>
      <c r="M24" s="2"/>
    </row>
    <row r="25" spans="1:13" x14ac:dyDescent="0.3">
      <c r="A25" s="3" t="s">
        <v>64</v>
      </c>
      <c r="B25" s="3" t="s">
        <v>65</v>
      </c>
      <c r="C25" s="8" t="s">
        <v>66</v>
      </c>
      <c r="D25" s="8">
        <f t="shared" si="0"/>
        <v>48</v>
      </c>
      <c r="E25" s="3" t="s">
        <v>7</v>
      </c>
      <c r="F25" s="3" t="s">
        <v>12</v>
      </c>
      <c r="G25" s="3" t="s">
        <v>14</v>
      </c>
      <c r="H25" s="3">
        <v>503280472</v>
      </c>
      <c r="I25" s="3" t="s">
        <v>170</v>
      </c>
      <c r="J25" s="3"/>
      <c r="K25" s="3"/>
      <c r="L25" s="3"/>
      <c r="M25" s="3"/>
    </row>
    <row r="26" spans="1:13" x14ac:dyDescent="0.3">
      <c r="A26" s="2" t="s">
        <v>67</v>
      </c>
      <c r="B26" s="2" t="s">
        <v>68</v>
      </c>
      <c r="C26" s="9" t="s">
        <v>16</v>
      </c>
      <c r="D26" s="9">
        <f t="shared" si="0"/>
        <v>6</v>
      </c>
      <c r="E26" s="2" t="s">
        <v>7</v>
      </c>
      <c r="F26" s="2" t="s">
        <v>12</v>
      </c>
      <c r="G26" s="2" t="s">
        <v>14</v>
      </c>
      <c r="H26" s="2">
        <v>503280455</v>
      </c>
      <c r="I26" s="2" t="s">
        <v>170</v>
      </c>
      <c r="J26" s="2"/>
      <c r="K26" s="2"/>
      <c r="L26" s="2"/>
      <c r="M26" s="2"/>
    </row>
    <row r="27" spans="1:13" x14ac:dyDescent="0.3">
      <c r="A27" s="3" t="s">
        <v>69</v>
      </c>
      <c r="B27" s="3" t="s">
        <v>70</v>
      </c>
      <c r="C27" s="8" t="s">
        <v>38</v>
      </c>
      <c r="D27" s="8">
        <f t="shared" si="0"/>
        <v>24</v>
      </c>
      <c r="E27" s="3" t="s">
        <v>7</v>
      </c>
      <c r="F27" s="3" t="s">
        <v>12</v>
      </c>
      <c r="G27" s="3" t="s">
        <v>14</v>
      </c>
      <c r="H27" s="3">
        <v>503280444</v>
      </c>
      <c r="I27" s="3" t="s">
        <v>170</v>
      </c>
      <c r="J27" s="3"/>
      <c r="K27" s="3"/>
      <c r="L27" s="3"/>
      <c r="M27" s="3"/>
    </row>
    <row r="28" spans="1:13" x14ac:dyDescent="0.3">
      <c r="A28" s="2" t="s">
        <v>71</v>
      </c>
      <c r="B28" s="2" t="s">
        <v>72</v>
      </c>
      <c r="C28" s="9" t="s">
        <v>16</v>
      </c>
      <c r="D28" s="9">
        <f t="shared" si="0"/>
        <v>6</v>
      </c>
      <c r="E28" s="2" t="s">
        <v>7</v>
      </c>
      <c r="F28" s="2" t="s">
        <v>12</v>
      </c>
      <c r="G28" s="2" t="s">
        <v>14</v>
      </c>
      <c r="H28" s="2">
        <v>503280236</v>
      </c>
      <c r="I28" s="2" t="s">
        <v>168</v>
      </c>
      <c r="J28" s="2"/>
      <c r="K28" s="2"/>
      <c r="L28" s="2"/>
      <c r="M28" s="2"/>
    </row>
    <row r="29" spans="1:13" x14ac:dyDescent="0.3">
      <c r="A29" s="3" t="s">
        <v>73</v>
      </c>
      <c r="B29" s="3" t="s">
        <v>74</v>
      </c>
      <c r="C29" s="8" t="s">
        <v>20</v>
      </c>
      <c r="D29" s="8">
        <f t="shared" si="0"/>
        <v>3</v>
      </c>
      <c r="E29" s="3" t="s">
        <v>7</v>
      </c>
      <c r="F29" s="3" t="s">
        <v>12</v>
      </c>
      <c r="G29" s="3" t="s">
        <v>14</v>
      </c>
      <c r="H29" s="3">
        <v>503280238</v>
      </c>
      <c r="I29" s="3" t="s">
        <v>168</v>
      </c>
      <c r="J29" s="3"/>
      <c r="K29" s="3"/>
      <c r="L29" s="3"/>
      <c r="M29" s="3"/>
    </row>
    <row r="30" spans="1:13" x14ac:dyDescent="0.3">
      <c r="A30" s="2" t="s">
        <v>75</v>
      </c>
      <c r="B30" s="2" t="s">
        <v>76</v>
      </c>
      <c r="C30" s="9" t="s">
        <v>20</v>
      </c>
      <c r="D30" s="9">
        <f t="shared" si="0"/>
        <v>3</v>
      </c>
      <c r="E30" s="2" t="s">
        <v>7</v>
      </c>
      <c r="F30" s="2" t="s">
        <v>12</v>
      </c>
      <c r="G30" s="2" t="s">
        <v>14</v>
      </c>
      <c r="H30" s="2">
        <v>503280240</v>
      </c>
      <c r="I30" s="2" t="s">
        <v>168</v>
      </c>
      <c r="J30" s="2"/>
      <c r="K30" s="2"/>
      <c r="L30" s="2"/>
      <c r="M30" s="2"/>
    </row>
    <row r="31" spans="1:13" x14ac:dyDescent="0.3">
      <c r="A31" s="3" t="s">
        <v>77</v>
      </c>
      <c r="B31" s="3" t="s">
        <v>78</v>
      </c>
      <c r="C31" s="8" t="s">
        <v>16</v>
      </c>
      <c r="D31" s="8">
        <f t="shared" si="0"/>
        <v>6</v>
      </c>
      <c r="E31" s="3" t="s">
        <v>7</v>
      </c>
      <c r="F31" s="3" t="s">
        <v>12</v>
      </c>
      <c r="G31" s="3" t="s">
        <v>14</v>
      </c>
      <c r="H31" s="3">
        <v>503280242</v>
      </c>
      <c r="I31" s="3" t="s">
        <v>168</v>
      </c>
      <c r="J31" s="3"/>
      <c r="K31" s="3"/>
      <c r="L31" s="3"/>
      <c r="M31" s="3"/>
    </row>
    <row r="32" spans="1:13" x14ac:dyDescent="0.3">
      <c r="A32" s="2" t="s">
        <v>79</v>
      </c>
      <c r="B32" s="2" t="s">
        <v>80</v>
      </c>
      <c r="C32" s="9" t="s">
        <v>16</v>
      </c>
      <c r="D32" s="9">
        <f t="shared" si="0"/>
        <v>6</v>
      </c>
      <c r="E32" s="2" t="s">
        <v>7</v>
      </c>
      <c r="F32" s="2" t="s">
        <v>12</v>
      </c>
      <c r="G32" s="2" t="s">
        <v>14</v>
      </c>
      <c r="H32" s="2">
        <v>503280246</v>
      </c>
      <c r="I32" s="2" t="s">
        <v>168</v>
      </c>
      <c r="J32" s="2"/>
      <c r="K32" s="2"/>
      <c r="L32" s="2"/>
      <c r="M32" s="2"/>
    </row>
    <row r="33" spans="1:13" x14ac:dyDescent="0.3">
      <c r="A33" s="3" t="s">
        <v>81</v>
      </c>
      <c r="B33" s="3" t="s">
        <v>82</v>
      </c>
      <c r="C33" s="8" t="s">
        <v>20</v>
      </c>
      <c r="D33" s="8">
        <f t="shared" si="0"/>
        <v>3</v>
      </c>
      <c r="E33" s="3" t="s">
        <v>7</v>
      </c>
      <c r="F33" s="3" t="s">
        <v>12</v>
      </c>
      <c r="G33" s="3" t="s">
        <v>14</v>
      </c>
      <c r="H33" s="3">
        <v>503280248</v>
      </c>
      <c r="I33" s="3" t="s">
        <v>168</v>
      </c>
      <c r="J33" s="3"/>
      <c r="K33" s="3"/>
      <c r="L33" s="3"/>
      <c r="M33" s="3"/>
    </row>
    <row r="34" spans="1:13" x14ac:dyDescent="0.3">
      <c r="A34" s="2" t="s">
        <v>83</v>
      </c>
      <c r="B34" s="2" t="s">
        <v>84</v>
      </c>
      <c r="C34" s="9" t="s">
        <v>20</v>
      </c>
      <c r="D34" s="9">
        <f t="shared" si="0"/>
        <v>3</v>
      </c>
      <c r="E34" s="2" t="s">
        <v>7</v>
      </c>
      <c r="F34" s="2" t="s">
        <v>12</v>
      </c>
      <c r="G34" s="2" t="s">
        <v>14</v>
      </c>
      <c r="H34" s="2">
        <v>503280250</v>
      </c>
      <c r="I34" s="2" t="s">
        <v>168</v>
      </c>
      <c r="J34" s="2"/>
      <c r="K34" s="2"/>
      <c r="L34" s="2"/>
      <c r="M34" s="2"/>
    </row>
    <row r="35" spans="1:13" x14ac:dyDescent="0.3">
      <c r="A35" s="3" t="s">
        <v>85</v>
      </c>
      <c r="B35" s="3" t="s">
        <v>86</v>
      </c>
      <c r="C35" s="8" t="s">
        <v>20</v>
      </c>
      <c r="D35" s="8">
        <f t="shared" si="0"/>
        <v>3</v>
      </c>
      <c r="E35" s="3" t="s">
        <v>7</v>
      </c>
      <c r="F35" s="3" t="s">
        <v>12</v>
      </c>
      <c r="G35" s="3" t="s">
        <v>14</v>
      </c>
      <c r="H35" s="3">
        <v>503280252</v>
      </c>
      <c r="I35" s="3" t="s">
        <v>170</v>
      </c>
      <c r="J35" s="3"/>
      <c r="K35" s="3"/>
      <c r="L35" s="3"/>
      <c r="M35" s="3"/>
    </row>
    <row r="36" spans="1:13" x14ac:dyDescent="0.3">
      <c r="A36" s="2" t="s">
        <v>87</v>
      </c>
      <c r="B36" s="2" t="s">
        <v>88</v>
      </c>
      <c r="C36" s="9" t="s">
        <v>43</v>
      </c>
      <c r="D36" s="9">
        <f t="shared" si="0"/>
        <v>12</v>
      </c>
      <c r="E36" s="2" t="s">
        <v>7</v>
      </c>
      <c r="F36" s="2" t="s">
        <v>12</v>
      </c>
      <c r="G36" s="2" t="s">
        <v>14</v>
      </c>
      <c r="H36" s="2">
        <v>503280254</v>
      </c>
      <c r="I36" s="2" t="s">
        <v>168</v>
      </c>
      <c r="J36" s="2"/>
      <c r="K36" s="2"/>
      <c r="L36" s="2"/>
      <c r="M36" s="2"/>
    </row>
    <row r="37" spans="1:13" x14ac:dyDescent="0.3">
      <c r="A37" s="5" t="s">
        <v>89</v>
      </c>
      <c r="B37" s="5" t="s">
        <v>90</v>
      </c>
      <c r="C37" s="10" t="s">
        <v>20</v>
      </c>
      <c r="D37" s="10">
        <f t="shared" si="0"/>
        <v>3</v>
      </c>
      <c r="E37" s="5" t="s">
        <v>18</v>
      </c>
      <c r="F37" s="5" t="s">
        <v>9</v>
      </c>
      <c r="G37" s="5" t="s">
        <v>10</v>
      </c>
      <c r="H37" s="5"/>
      <c r="I37" s="5"/>
      <c r="J37" s="5"/>
      <c r="K37" s="5"/>
      <c r="L37" s="5"/>
      <c r="M37" s="5"/>
    </row>
    <row r="38" spans="1:13" x14ac:dyDescent="0.3">
      <c r="A38" s="2" t="s">
        <v>91</v>
      </c>
      <c r="B38" s="2" t="s">
        <v>92</v>
      </c>
      <c r="C38" s="9" t="s">
        <v>20</v>
      </c>
      <c r="D38" s="9">
        <f t="shared" si="0"/>
        <v>3</v>
      </c>
      <c r="E38" s="2" t="s">
        <v>7</v>
      </c>
      <c r="F38" s="2" t="s">
        <v>12</v>
      </c>
      <c r="G38" s="2" t="s">
        <v>14</v>
      </c>
      <c r="H38" s="2">
        <v>503280244</v>
      </c>
      <c r="I38" s="2" t="s">
        <v>168</v>
      </c>
      <c r="J38" s="2"/>
      <c r="K38" s="2"/>
      <c r="L38" s="2"/>
      <c r="M38" s="2"/>
    </row>
    <row r="39" spans="1:13" x14ac:dyDescent="0.3">
      <c r="A39" s="3" t="s">
        <v>93</v>
      </c>
      <c r="B39" s="3" t="s">
        <v>94</v>
      </c>
      <c r="C39" s="8" t="s">
        <v>16</v>
      </c>
      <c r="D39" s="8">
        <f t="shared" si="0"/>
        <v>6</v>
      </c>
      <c r="E39" s="3" t="s">
        <v>7</v>
      </c>
      <c r="F39" s="3" t="s">
        <v>9</v>
      </c>
      <c r="G39" s="3" t="s">
        <v>14</v>
      </c>
      <c r="H39" s="3">
        <v>503280260</v>
      </c>
      <c r="I39" s="3" t="s">
        <v>168</v>
      </c>
      <c r="J39" s="3"/>
      <c r="K39" s="3"/>
      <c r="L39" s="3"/>
      <c r="M39" s="3"/>
    </row>
    <row r="40" spans="1:13" x14ac:dyDescent="0.3">
      <c r="A40" s="4" t="s">
        <v>95</v>
      </c>
      <c r="B40" s="4" t="s">
        <v>96</v>
      </c>
      <c r="C40" s="7" t="s">
        <v>20</v>
      </c>
      <c r="D40" s="7">
        <f t="shared" si="0"/>
        <v>3</v>
      </c>
      <c r="E40" s="4" t="s">
        <v>18</v>
      </c>
      <c r="F40" s="4" t="s">
        <v>9</v>
      </c>
      <c r="G40" s="4" t="s">
        <v>10</v>
      </c>
      <c r="H40" s="4"/>
      <c r="I40" s="4"/>
      <c r="J40" s="4"/>
      <c r="K40" s="4"/>
      <c r="L40" s="4"/>
      <c r="M40" s="4"/>
    </row>
    <row r="41" spans="1:13" x14ac:dyDescent="0.3">
      <c r="A41" s="3" t="s">
        <v>97</v>
      </c>
      <c r="B41" s="3" t="s">
        <v>98</v>
      </c>
      <c r="C41" s="8" t="s">
        <v>25</v>
      </c>
      <c r="D41" s="8">
        <f t="shared" si="0"/>
        <v>15</v>
      </c>
      <c r="E41" s="3" t="s">
        <v>7</v>
      </c>
      <c r="F41" s="3" t="s">
        <v>12</v>
      </c>
      <c r="G41" s="3" t="s">
        <v>14</v>
      </c>
      <c r="H41" s="3">
        <v>503280354</v>
      </c>
      <c r="I41" s="3" t="s">
        <v>168</v>
      </c>
      <c r="J41" s="3"/>
      <c r="K41" s="3"/>
      <c r="L41" s="3"/>
      <c r="M41" s="3"/>
    </row>
    <row r="42" spans="1:13" x14ac:dyDescent="0.3">
      <c r="A42" s="2" t="s">
        <v>99</v>
      </c>
      <c r="B42" s="2" t="s">
        <v>100</v>
      </c>
      <c r="C42" s="9" t="s">
        <v>25</v>
      </c>
      <c r="D42" s="9">
        <f t="shared" si="0"/>
        <v>15</v>
      </c>
      <c r="E42" s="2" t="s">
        <v>7</v>
      </c>
      <c r="F42" s="2" t="s">
        <v>12</v>
      </c>
      <c r="G42" s="2" t="s">
        <v>14</v>
      </c>
      <c r="H42" s="2">
        <v>503280288</v>
      </c>
      <c r="I42" s="2" t="s">
        <v>168</v>
      </c>
      <c r="J42" s="2"/>
      <c r="K42" s="2"/>
      <c r="L42" s="2"/>
      <c r="M42" s="2"/>
    </row>
    <row r="43" spans="1:13" x14ac:dyDescent="0.3">
      <c r="A43" s="3" t="s">
        <v>101</v>
      </c>
      <c r="B43" s="3" t="s">
        <v>102</v>
      </c>
      <c r="C43" s="8" t="s">
        <v>25</v>
      </c>
      <c r="D43" s="8">
        <f t="shared" si="0"/>
        <v>15</v>
      </c>
      <c r="E43" s="3" t="s">
        <v>7</v>
      </c>
      <c r="F43" s="3" t="s">
        <v>12</v>
      </c>
      <c r="G43" s="3" t="s">
        <v>14</v>
      </c>
      <c r="H43" s="3">
        <v>503280224</v>
      </c>
      <c r="I43" s="3" t="s">
        <v>168</v>
      </c>
      <c r="J43" s="3"/>
      <c r="K43" s="3"/>
      <c r="L43" s="3"/>
      <c r="M43" s="3"/>
    </row>
    <row r="44" spans="1:13" x14ac:dyDescent="0.3">
      <c r="A44" s="4" t="s">
        <v>103</v>
      </c>
      <c r="B44" s="4" t="s">
        <v>104</v>
      </c>
      <c r="C44" s="7" t="s">
        <v>20</v>
      </c>
      <c r="D44" s="7">
        <f t="shared" si="0"/>
        <v>3</v>
      </c>
      <c r="E44" s="4" t="s">
        <v>18</v>
      </c>
      <c r="F44" s="4" t="s">
        <v>9</v>
      </c>
      <c r="G44" s="4" t="s">
        <v>10</v>
      </c>
      <c r="H44" s="4"/>
      <c r="I44" s="4"/>
      <c r="J44" s="4"/>
      <c r="K44" s="4"/>
      <c r="L44" s="4"/>
      <c r="M44" s="4"/>
    </row>
    <row r="45" spans="1:13" x14ac:dyDescent="0.3">
      <c r="A45" s="3" t="s">
        <v>105</v>
      </c>
      <c r="B45" s="3" t="s">
        <v>106</v>
      </c>
      <c r="C45" s="8" t="s">
        <v>43</v>
      </c>
      <c r="D45" s="8">
        <f t="shared" si="0"/>
        <v>12</v>
      </c>
      <c r="E45" s="3" t="s">
        <v>7</v>
      </c>
      <c r="F45" s="3" t="s">
        <v>12</v>
      </c>
      <c r="G45" s="3" t="s">
        <v>14</v>
      </c>
      <c r="H45" s="3">
        <v>503280332</v>
      </c>
      <c r="I45" s="3" t="s">
        <v>168</v>
      </c>
      <c r="J45" s="3"/>
      <c r="K45" s="3"/>
      <c r="L45" s="3"/>
      <c r="M45" s="3"/>
    </row>
    <row r="46" spans="1:13" x14ac:dyDescent="0.3">
      <c r="A46" s="2" t="s">
        <v>107</v>
      </c>
      <c r="B46" s="2" t="s">
        <v>108</v>
      </c>
      <c r="C46" s="9" t="s">
        <v>43</v>
      </c>
      <c r="D46" s="9">
        <f t="shared" si="0"/>
        <v>12</v>
      </c>
      <c r="E46" s="2" t="s">
        <v>7</v>
      </c>
      <c r="F46" s="2" t="s">
        <v>12</v>
      </c>
      <c r="G46" s="2" t="s">
        <v>14</v>
      </c>
      <c r="H46" s="2">
        <v>503280384</v>
      </c>
      <c r="I46" s="2" t="s">
        <v>168</v>
      </c>
      <c r="J46" s="2"/>
      <c r="K46" s="2"/>
      <c r="L46" s="2"/>
      <c r="M46" s="2"/>
    </row>
    <row r="47" spans="1:13" x14ac:dyDescent="0.3">
      <c r="A47" s="5" t="s">
        <v>109</v>
      </c>
      <c r="B47" s="5" t="s">
        <v>110</v>
      </c>
      <c r="C47" s="10" t="s">
        <v>20</v>
      </c>
      <c r="D47" s="10">
        <f t="shared" si="0"/>
        <v>3</v>
      </c>
      <c r="E47" s="5" t="s">
        <v>18</v>
      </c>
      <c r="F47" s="5" t="s">
        <v>9</v>
      </c>
      <c r="G47" s="5" t="s">
        <v>10</v>
      </c>
      <c r="H47" s="5"/>
      <c r="I47" s="5"/>
      <c r="J47" s="5"/>
      <c r="K47" s="5"/>
      <c r="L47" s="5"/>
      <c r="M47" s="5"/>
    </row>
    <row r="48" spans="1:13" x14ac:dyDescent="0.3">
      <c r="A48" s="2" t="s">
        <v>107</v>
      </c>
      <c r="B48" s="2" t="s">
        <v>108</v>
      </c>
      <c r="C48" s="9" t="s">
        <v>111</v>
      </c>
      <c r="D48" s="9" t="e">
        <f>C48*3</f>
        <v>#VALUE!</v>
      </c>
      <c r="E48" s="2" t="s">
        <v>7</v>
      </c>
      <c r="F48" s="2" t="s">
        <v>12</v>
      </c>
      <c r="G48" s="2" t="s">
        <v>14</v>
      </c>
      <c r="H48" s="2">
        <v>503280384</v>
      </c>
      <c r="I48" s="2" t="s">
        <v>168</v>
      </c>
      <c r="J48" s="2"/>
      <c r="K48" s="2"/>
      <c r="L48" s="2"/>
      <c r="M48" s="2"/>
    </row>
    <row r="49" spans="1:13" x14ac:dyDescent="0.3">
      <c r="A49" s="3" t="s">
        <v>112</v>
      </c>
      <c r="B49" s="3" t="s">
        <v>113</v>
      </c>
      <c r="C49" s="8" t="s">
        <v>38</v>
      </c>
      <c r="D49" s="8">
        <f t="shared" si="0"/>
        <v>24</v>
      </c>
      <c r="E49" s="3" t="s">
        <v>7</v>
      </c>
      <c r="F49" s="3" t="s">
        <v>12</v>
      </c>
      <c r="G49" s="3" t="s">
        <v>14</v>
      </c>
      <c r="H49" s="3">
        <v>503280370</v>
      </c>
      <c r="I49" s="3" t="s">
        <v>168</v>
      </c>
      <c r="J49" s="3"/>
      <c r="K49" s="3"/>
      <c r="L49" s="3"/>
      <c r="M49" s="3"/>
    </row>
    <row r="50" spans="1:13" x14ac:dyDescent="0.3">
      <c r="A50" s="4" t="s">
        <v>114</v>
      </c>
      <c r="B50" s="4" t="s">
        <v>110</v>
      </c>
      <c r="C50" s="7" t="s">
        <v>20</v>
      </c>
      <c r="D50" s="7">
        <f t="shared" si="0"/>
        <v>3</v>
      </c>
      <c r="E50" s="4" t="s">
        <v>18</v>
      </c>
      <c r="F50" s="4" t="s">
        <v>9</v>
      </c>
      <c r="G50" s="4" t="s">
        <v>10</v>
      </c>
      <c r="H50" s="4"/>
      <c r="I50" s="4"/>
      <c r="J50" s="4"/>
      <c r="K50" s="4"/>
      <c r="L50" s="4"/>
      <c r="M50" s="4"/>
    </row>
    <row r="51" spans="1:13" x14ac:dyDescent="0.3">
      <c r="A51" s="3" t="s">
        <v>107</v>
      </c>
      <c r="B51" s="3" t="s">
        <v>108</v>
      </c>
      <c r="C51" s="8" t="s">
        <v>111</v>
      </c>
      <c r="D51" s="8" t="e">
        <f t="shared" si="0"/>
        <v>#VALUE!</v>
      </c>
      <c r="E51" s="3" t="s">
        <v>7</v>
      </c>
      <c r="F51" s="3" t="s">
        <v>12</v>
      </c>
      <c r="G51" s="3" t="s">
        <v>14</v>
      </c>
      <c r="H51" s="3">
        <v>503280384</v>
      </c>
      <c r="I51" s="3" t="s">
        <v>168</v>
      </c>
      <c r="J51" s="3"/>
      <c r="K51" s="3"/>
      <c r="L51" s="3"/>
      <c r="M51" s="3"/>
    </row>
    <row r="52" spans="1:13" x14ac:dyDescent="0.3">
      <c r="A52" s="2" t="s">
        <v>112</v>
      </c>
      <c r="B52" s="2" t="s">
        <v>113</v>
      </c>
      <c r="C52" s="9" t="s">
        <v>38</v>
      </c>
      <c r="D52" s="9">
        <f t="shared" si="0"/>
        <v>24</v>
      </c>
      <c r="E52" s="2" t="s">
        <v>7</v>
      </c>
      <c r="F52" s="2" t="s">
        <v>12</v>
      </c>
      <c r="G52" s="2" t="s">
        <v>14</v>
      </c>
      <c r="H52" s="2">
        <v>503280370</v>
      </c>
      <c r="I52" s="2" t="s">
        <v>168</v>
      </c>
      <c r="J52" s="2"/>
      <c r="K52" s="2"/>
      <c r="L52" s="2"/>
      <c r="M52" s="2"/>
    </row>
    <row r="53" spans="1:13" x14ac:dyDescent="0.3">
      <c r="A53" s="5" t="s">
        <v>115</v>
      </c>
      <c r="B53" s="5" t="s">
        <v>110</v>
      </c>
      <c r="C53" s="10" t="s">
        <v>20</v>
      </c>
      <c r="D53" s="10">
        <f t="shared" si="0"/>
        <v>3</v>
      </c>
      <c r="E53" s="5" t="s">
        <v>18</v>
      </c>
      <c r="F53" s="5" t="s">
        <v>9</v>
      </c>
      <c r="G53" s="5" t="s">
        <v>10</v>
      </c>
      <c r="H53" s="5"/>
      <c r="I53" s="5"/>
      <c r="J53" s="5"/>
      <c r="K53" s="5"/>
      <c r="L53" s="5"/>
      <c r="M53" s="5"/>
    </row>
    <row r="54" spans="1:13" x14ac:dyDescent="0.3">
      <c r="A54" s="2" t="s">
        <v>107</v>
      </c>
      <c r="B54" s="2" t="s">
        <v>108</v>
      </c>
      <c r="C54" s="9" t="s">
        <v>111</v>
      </c>
      <c r="D54" s="9" t="e">
        <f t="shared" si="0"/>
        <v>#VALUE!</v>
      </c>
      <c r="E54" s="2" t="s">
        <v>7</v>
      </c>
      <c r="F54" s="2" t="s">
        <v>12</v>
      </c>
      <c r="G54" s="2" t="s">
        <v>14</v>
      </c>
      <c r="H54" s="2">
        <v>503280384</v>
      </c>
      <c r="I54" s="2" t="s">
        <v>168</v>
      </c>
      <c r="J54" s="2"/>
      <c r="K54" s="2"/>
      <c r="L54" s="2"/>
      <c r="M54" s="2"/>
    </row>
    <row r="55" spans="1:13" x14ac:dyDescent="0.3">
      <c r="A55" s="3" t="s">
        <v>112</v>
      </c>
      <c r="B55" s="3" t="s">
        <v>113</v>
      </c>
      <c r="C55" s="8" t="s">
        <v>38</v>
      </c>
      <c r="D55" s="8">
        <f t="shared" si="0"/>
        <v>24</v>
      </c>
      <c r="E55" s="3" t="s">
        <v>7</v>
      </c>
      <c r="F55" s="3" t="s">
        <v>12</v>
      </c>
      <c r="G55" s="3" t="s">
        <v>14</v>
      </c>
      <c r="H55" s="3">
        <v>503280370</v>
      </c>
      <c r="I55" s="3" t="s">
        <v>168</v>
      </c>
      <c r="J55" s="3"/>
      <c r="K55" s="3"/>
      <c r="L55" s="3"/>
      <c r="M55" s="3"/>
    </row>
    <row r="56" spans="1:13" x14ac:dyDescent="0.3">
      <c r="A56" s="4" t="s">
        <v>116</v>
      </c>
      <c r="B56" s="4" t="s">
        <v>117</v>
      </c>
      <c r="C56" s="7" t="s">
        <v>20</v>
      </c>
      <c r="D56" s="7">
        <f t="shared" si="0"/>
        <v>3</v>
      </c>
      <c r="E56" s="4" t="s">
        <v>18</v>
      </c>
      <c r="F56" s="4" t="s">
        <v>9</v>
      </c>
      <c r="G56" s="4" t="s">
        <v>10</v>
      </c>
      <c r="H56" s="4"/>
      <c r="I56" s="4"/>
      <c r="J56" s="4"/>
      <c r="K56" s="4"/>
      <c r="L56" s="4"/>
      <c r="M56" s="4"/>
    </row>
    <row r="57" spans="1:13" x14ac:dyDescent="0.3">
      <c r="A57" s="3" t="s">
        <v>118</v>
      </c>
      <c r="B57" s="3" t="s">
        <v>119</v>
      </c>
      <c r="C57" s="8" t="s">
        <v>20</v>
      </c>
      <c r="D57" s="8">
        <f t="shared" si="0"/>
        <v>3</v>
      </c>
      <c r="E57" s="3" t="s">
        <v>7</v>
      </c>
      <c r="F57" s="3" t="s">
        <v>12</v>
      </c>
      <c r="G57" s="3" t="s">
        <v>14</v>
      </c>
      <c r="H57" s="3">
        <v>503280410</v>
      </c>
      <c r="I57" s="3" t="s">
        <v>168</v>
      </c>
      <c r="J57" s="3"/>
      <c r="K57" s="3"/>
      <c r="L57" s="3"/>
      <c r="M57" s="3"/>
    </row>
    <row r="58" spans="1:13" x14ac:dyDescent="0.3">
      <c r="A58" s="2" t="s">
        <v>120</v>
      </c>
      <c r="B58" s="2" t="s">
        <v>121</v>
      </c>
      <c r="C58" s="9" t="s">
        <v>20</v>
      </c>
      <c r="D58" s="9">
        <f t="shared" si="0"/>
        <v>3</v>
      </c>
      <c r="E58" s="2" t="s">
        <v>7</v>
      </c>
      <c r="F58" s="2" t="s">
        <v>12</v>
      </c>
      <c r="G58" s="2" t="s">
        <v>14</v>
      </c>
      <c r="H58" s="2">
        <v>503280412</v>
      </c>
      <c r="I58" s="2" t="s">
        <v>168</v>
      </c>
      <c r="J58" s="2"/>
      <c r="K58" s="2"/>
      <c r="L58" s="2"/>
      <c r="M58" s="2"/>
    </row>
    <row r="59" spans="1:13" x14ac:dyDescent="0.3">
      <c r="A59" s="3" t="s">
        <v>122</v>
      </c>
      <c r="B59" s="3" t="s">
        <v>123</v>
      </c>
      <c r="C59" s="8" t="s">
        <v>16</v>
      </c>
      <c r="D59" s="8">
        <f t="shared" si="0"/>
        <v>6</v>
      </c>
      <c r="E59" s="3" t="s">
        <v>7</v>
      </c>
      <c r="F59" s="3" t="s">
        <v>12</v>
      </c>
      <c r="G59" s="3" t="s">
        <v>14</v>
      </c>
      <c r="H59" s="3">
        <v>503280302</v>
      </c>
      <c r="I59" s="3" t="s">
        <v>168</v>
      </c>
      <c r="J59" s="3"/>
      <c r="K59" s="3"/>
      <c r="L59" s="3"/>
      <c r="M59" s="3"/>
    </row>
    <row r="60" spans="1:13" x14ac:dyDescent="0.3">
      <c r="A60" s="2" t="s">
        <v>124</v>
      </c>
      <c r="B60" s="2" t="s">
        <v>125</v>
      </c>
      <c r="C60" s="9" t="s">
        <v>16</v>
      </c>
      <c r="D60" s="9">
        <f t="shared" si="0"/>
        <v>6</v>
      </c>
      <c r="E60" s="2" t="s">
        <v>7</v>
      </c>
      <c r="F60" s="2" t="s">
        <v>12</v>
      </c>
      <c r="G60" s="2" t="s">
        <v>14</v>
      </c>
      <c r="H60" s="2">
        <v>503280258</v>
      </c>
      <c r="I60" s="2" t="s">
        <v>168</v>
      </c>
      <c r="J60" s="2"/>
      <c r="K60" s="2"/>
      <c r="L60" s="2"/>
      <c r="M60" s="2"/>
    </row>
    <row r="61" spans="1:13" x14ac:dyDescent="0.3">
      <c r="A61" s="3" t="s">
        <v>126</v>
      </c>
      <c r="B61" s="3" t="s">
        <v>127</v>
      </c>
      <c r="C61" s="8" t="s">
        <v>20</v>
      </c>
      <c r="D61" s="8">
        <f t="shared" si="0"/>
        <v>3</v>
      </c>
      <c r="E61" s="3" t="s">
        <v>7</v>
      </c>
      <c r="F61" s="3" t="s">
        <v>12</v>
      </c>
      <c r="G61" s="3" t="s">
        <v>14</v>
      </c>
      <c r="H61" s="3" t="s">
        <v>171</v>
      </c>
      <c r="I61" s="3"/>
      <c r="J61" s="3"/>
      <c r="K61" s="3"/>
      <c r="L61" s="3"/>
      <c r="M61" s="3"/>
    </row>
    <row r="62" spans="1:13" x14ac:dyDescent="0.3">
      <c r="A62" s="2" t="s">
        <v>128</v>
      </c>
      <c r="B62" s="2" t="s">
        <v>129</v>
      </c>
      <c r="C62" s="9" t="s">
        <v>25</v>
      </c>
      <c r="D62" s="9">
        <f t="shared" si="0"/>
        <v>15</v>
      </c>
      <c r="E62" s="2" t="s">
        <v>7</v>
      </c>
      <c r="F62" s="2" t="s">
        <v>12</v>
      </c>
      <c r="G62" s="2" t="s">
        <v>14</v>
      </c>
      <c r="H62" s="2">
        <v>503280447</v>
      </c>
      <c r="I62" s="2" t="s">
        <v>168</v>
      </c>
      <c r="J62" s="2"/>
      <c r="K62" s="2"/>
      <c r="L62" s="2"/>
      <c r="M62" s="2"/>
    </row>
    <row r="63" spans="1:13" x14ac:dyDescent="0.3">
      <c r="A63" s="5" t="s">
        <v>130</v>
      </c>
      <c r="B63" s="5" t="s">
        <v>131</v>
      </c>
      <c r="C63" s="10" t="s">
        <v>20</v>
      </c>
      <c r="D63" s="10">
        <f t="shared" si="0"/>
        <v>3</v>
      </c>
      <c r="E63" s="5" t="s">
        <v>18</v>
      </c>
      <c r="F63" s="5" t="s">
        <v>9</v>
      </c>
      <c r="G63" s="5" t="s">
        <v>10</v>
      </c>
      <c r="H63" s="5"/>
      <c r="I63" s="5"/>
      <c r="J63" s="5"/>
      <c r="K63" s="5"/>
      <c r="L63" s="5"/>
      <c r="M63" s="5"/>
    </row>
    <row r="64" spans="1:13" x14ac:dyDescent="0.3">
      <c r="A64" s="2" t="s">
        <v>128</v>
      </c>
      <c r="B64" s="2" t="s">
        <v>129</v>
      </c>
      <c r="C64" s="9" t="s">
        <v>25</v>
      </c>
      <c r="D64" s="9">
        <f t="shared" si="0"/>
        <v>15</v>
      </c>
      <c r="E64" s="2" t="s">
        <v>7</v>
      </c>
      <c r="F64" s="2" t="s">
        <v>12</v>
      </c>
      <c r="G64" s="2" t="s">
        <v>14</v>
      </c>
      <c r="H64" s="2">
        <v>503280447</v>
      </c>
      <c r="I64" s="2" t="s">
        <v>168</v>
      </c>
      <c r="J64" s="2"/>
      <c r="K64" s="2"/>
      <c r="L64" s="2"/>
      <c r="M64" s="2"/>
    </row>
    <row r="65" spans="1:13" x14ac:dyDescent="0.3">
      <c r="A65" s="5" t="s">
        <v>132</v>
      </c>
      <c r="B65" s="5" t="s">
        <v>133</v>
      </c>
      <c r="C65" s="10" t="s">
        <v>20</v>
      </c>
      <c r="D65" s="10">
        <f t="shared" si="0"/>
        <v>3</v>
      </c>
      <c r="E65" s="5" t="s">
        <v>18</v>
      </c>
      <c r="F65" s="5" t="s">
        <v>9</v>
      </c>
      <c r="G65" s="5" t="s">
        <v>10</v>
      </c>
      <c r="H65" s="5"/>
      <c r="I65" s="5"/>
      <c r="J65" s="5"/>
      <c r="K65" s="5"/>
      <c r="L65" s="5"/>
      <c r="M65" s="5"/>
    </row>
    <row r="66" spans="1:13" x14ac:dyDescent="0.3">
      <c r="A66" s="2" t="s">
        <v>134</v>
      </c>
      <c r="B66" s="2" t="s">
        <v>135</v>
      </c>
      <c r="C66" s="9" t="s">
        <v>136</v>
      </c>
      <c r="D66" s="9">
        <f t="shared" si="0"/>
        <v>96</v>
      </c>
      <c r="E66" s="2" t="s">
        <v>7</v>
      </c>
      <c r="F66" s="2" t="s">
        <v>12</v>
      </c>
      <c r="G66" s="2" t="s">
        <v>14</v>
      </c>
      <c r="H66" s="2">
        <v>503280434</v>
      </c>
      <c r="I66" s="2" t="s">
        <v>170</v>
      </c>
      <c r="J66" s="2"/>
      <c r="K66" s="2"/>
      <c r="L66" s="2"/>
      <c r="M66" s="2"/>
    </row>
    <row r="67" spans="1:13" x14ac:dyDescent="0.3">
      <c r="A67" s="3" t="s">
        <v>137</v>
      </c>
      <c r="B67" s="3" t="s">
        <v>138</v>
      </c>
      <c r="C67" s="8" t="s">
        <v>136</v>
      </c>
      <c r="D67" s="8">
        <f t="shared" si="0"/>
        <v>96</v>
      </c>
      <c r="E67" s="3" t="s">
        <v>7</v>
      </c>
      <c r="F67" s="3" t="s">
        <v>12</v>
      </c>
      <c r="G67" s="3" t="s">
        <v>14</v>
      </c>
      <c r="H67" s="3">
        <v>503280464</v>
      </c>
      <c r="I67" s="3" t="s">
        <v>170</v>
      </c>
      <c r="J67" s="3"/>
      <c r="K67" s="3"/>
      <c r="L67" s="3"/>
      <c r="M67" s="3"/>
    </row>
    <row r="68" spans="1:13" x14ac:dyDescent="0.3">
      <c r="A68" s="4" t="s">
        <v>139</v>
      </c>
      <c r="B68" s="4" t="s">
        <v>140</v>
      </c>
      <c r="C68" s="7" t="s">
        <v>20</v>
      </c>
      <c r="D68" s="7">
        <f t="shared" ref="D68:D77" si="1">C68*3</f>
        <v>3</v>
      </c>
      <c r="E68" s="4" t="s">
        <v>18</v>
      </c>
      <c r="F68" s="4" t="s">
        <v>9</v>
      </c>
      <c r="G68" s="4" t="s">
        <v>10</v>
      </c>
      <c r="H68" s="4"/>
      <c r="I68" s="4"/>
      <c r="J68" s="4"/>
      <c r="K68" s="4"/>
      <c r="L68" s="4"/>
      <c r="M68" s="4"/>
    </row>
    <row r="69" spans="1:13" x14ac:dyDescent="0.3">
      <c r="A69" s="3" t="s">
        <v>141</v>
      </c>
      <c r="B69" s="3" t="s">
        <v>142</v>
      </c>
      <c r="C69" s="8" t="s">
        <v>16</v>
      </c>
      <c r="D69" s="8">
        <f t="shared" si="1"/>
        <v>6</v>
      </c>
      <c r="E69" s="3" t="s">
        <v>7</v>
      </c>
      <c r="F69" s="3" t="s">
        <v>12</v>
      </c>
      <c r="G69" s="3" t="s">
        <v>14</v>
      </c>
      <c r="H69" s="3">
        <v>503280457</v>
      </c>
      <c r="I69" s="3" t="s">
        <v>168</v>
      </c>
      <c r="J69" s="3"/>
      <c r="K69" s="3"/>
      <c r="L69" s="3"/>
      <c r="M69" s="3"/>
    </row>
    <row r="70" spans="1:13" x14ac:dyDescent="0.3">
      <c r="A70" s="2" t="s">
        <v>143</v>
      </c>
      <c r="B70" s="2" t="s">
        <v>144</v>
      </c>
      <c r="C70" s="9" t="s">
        <v>20</v>
      </c>
      <c r="D70" s="9">
        <f t="shared" si="1"/>
        <v>3</v>
      </c>
      <c r="E70" s="2" t="s">
        <v>7</v>
      </c>
      <c r="F70" s="2" t="s">
        <v>12</v>
      </c>
      <c r="G70" s="2" t="s">
        <v>14</v>
      </c>
      <c r="H70" s="2">
        <v>503280178</v>
      </c>
      <c r="I70" s="2" t="s">
        <v>168</v>
      </c>
      <c r="J70" s="2"/>
      <c r="K70" s="2"/>
      <c r="L70" s="2"/>
      <c r="M70" s="2"/>
    </row>
    <row r="71" spans="1:13" x14ac:dyDescent="0.3">
      <c r="A71" s="3" t="s">
        <v>145</v>
      </c>
      <c r="B71" s="3" t="s">
        <v>146</v>
      </c>
      <c r="C71" s="8" t="s">
        <v>16</v>
      </c>
      <c r="D71" s="8">
        <f t="shared" si="1"/>
        <v>6</v>
      </c>
      <c r="E71" s="3" t="s">
        <v>7</v>
      </c>
      <c r="F71" s="3" t="s">
        <v>12</v>
      </c>
      <c r="G71" s="3" t="s">
        <v>14</v>
      </c>
      <c r="H71" s="3">
        <v>503280180</v>
      </c>
      <c r="I71" s="3" t="s">
        <v>168</v>
      </c>
      <c r="J71" s="3"/>
      <c r="K71" s="3"/>
      <c r="L71" s="3"/>
      <c r="M71" s="3"/>
    </row>
    <row r="72" spans="1:13" x14ac:dyDescent="0.3">
      <c r="A72" s="2" t="s">
        <v>147</v>
      </c>
      <c r="B72" s="2" t="s">
        <v>148</v>
      </c>
      <c r="C72" s="9" t="s">
        <v>20</v>
      </c>
      <c r="D72" s="9">
        <f t="shared" si="1"/>
        <v>3</v>
      </c>
      <c r="E72" s="2" t="s">
        <v>7</v>
      </c>
      <c r="F72" s="2" t="s">
        <v>12</v>
      </c>
      <c r="G72" s="2" t="s">
        <v>14</v>
      </c>
      <c r="H72" s="2">
        <v>503280360</v>
      </c>
      <c r="I72" s="2" t="s">
        <v>168</v>
      </c>
      <c r="J72" s="2"/>
      <c r="K72" s="2"/>
      <c r="L72" s="2"/>
      <c r="M72" s="2"/>
    </row>
    <row r="73" spans="1:13" x14ac:dyDescent="0.3">
      <c r="A73" s="3" t="s">
        <v>149</v>
      </c>
      <c r="B73" s="3" t="s">
        <v>150</v>
      </c>
      <c r="C73" s="8" t="s">
        <v>151</v>
      </c>
      <c r="D73" s="8">
        <f t="shared" si="1"/>
        <v>9</v>
      </c>
      <c r="E73" s="3" t="s">
        <v>7</v>
      </c>
      <c r="F73" s="3" t="s">
        <v>12</v>
      </c>
      <c r="G73" s="3" t="s">
        <v>14</v>
      </c>
      <c r="H73" s="3">
        <v>503280304</v>
      </c>
      <c r="I73" s="3" t="s">
        <v>168</v>
      </c>
      <c r="J73" s="3"/>
      <c r="K73" s="3"/>
      <c r="L73" s="3"/>
      <c r="M73" s="3"/>
    </row>
    <row r="74" spans="1:13" x14ac:dyDescent="0.3">
      <c r="A74" s="2" t="s">
        <v>152</v>
      </c>
      <c r="B74" s="2" t="s">
        <v>153</v>
      </c>
      <c r="C74" s="9" t="s">
        <v>16</v>
      </c>
      <c r="D74" s="9">
        <f t="shared" si="1"/>
        <v>6</v>
      </c>
      <c r="E74" s="2" t="s">
        <v>7</v>
      </c>
      <c r="F74" s="2" t="s">
        <v>12</v>
      </c>
      <c r="G74" s="2" t="s">
        <v>14</v>
      </c>
      <c r="H74" s="2">
        <v>503280184</v>
      </c>
      <c r="I74" s="2" t="s">
        <v>170</v>
      </c>
      <c r="J74" s="2"/>
      <c r="K74" s="2"/>
      <c r="L74" s="2"/>
      <c r="M74" s="2"/>
    </row>
    <row r="75" spans="1:13" x14ac:dyDescent="0.3">
      <c r="A75" s="3" t="s">
        <v>154</v>
      </c>
      <c r="B75" s="3" t="s">
        <v>155</v>
      </c>
      <c r="C75" s="8" t="s">
        <v>20</v>
      </c>
      <c r="D75" s="8">
        <f t="shared" si="1"/>
        <v>3</v>
      </c>
      <c r="E75" s="3" t="s">
        <v>7</v>
      </c>
      <c r="F75" s="3" t="s">
        <v>12</v>
      </c>
      <c r="G75" s="3" t="s">
        <v>14</v>
      </c>
      <c r="H75" s="3">
        <v>503280466</v>
      </c>
      <c r="I75" s="3" t="s">
        <v>168</v>
      </c>
      <c r="J75" s="3"/>
      <c r="K75" s="3"/>
      <c r="L75" s="3"/>
      <c r="M75" s="3"/>
    </row>
    <row r="76" spans="1:13" x14ac:dyDescent="0.3">
      <c r="A76" s="4" t="s">
        <v>156</v>
      </c>
      <c r="B76" s="4" t="s">
        <v>157</v>
      </c>
      <c r="C76" s="7" t="s">
        <v>20</v>
      </c>
      <c r="D76" s="7">
        <f t="shared" si="1"/>
        <v>3</v>
      </c>
      <c r="E76" s="4" t="s">
        <v>18</v>
      </c>
      <c r="F76" s="4" t="s">
        <v>9</v>
      </c>
      <c r="G76" s="4" t="s">
        <v>10</v>
      </c>
      <c r="H76" s="4"/>
      <c r="I76" s="4"/>
      <c r="J76" s="4"/>
      <c r="K76" s="4"/>
      <c r="L76" s="4"/>
      <c r="M76" s="3"/>
    </row>
    <row r="77" spans="1:13" x14ac:dyDescent="0.3">
      <c r="A77" s="3" t="s">
        <v>154</v>
      </c>
      <c r="B77" s="3" t="s">
        <v>155</v>
      </c>
      <c r="C77" s="8" t="s">
        <v>16</v>
      </c>
      <c r="D77" s="8">
        <f t="shared" si="1"/>
        <v>6</v>
      </c>
      <c r="E77" s="3" t="s">
        <v>7</v>
      </c>
      <c r="F77" s="3" t="s">
        <v>12</v>
      </c>
      <c r="G77" s="3" t="s">
        <v>14</v>
      </c>
      <c r="H77" s="3">
        <v>503280466</v>
      </c>
      <c r="I77" s="3" t="s">
        <v>168</v>
      </c>
      <c r="J77" s="3"/>
      <c r="K77" s="3"/>
      <c r="L77" s="3"/>
    </row>
  </sheetData>
  <autoFilter ref="A1:M77" xr:uid="{D47CC20C-1CD2-4C71-A830-C89FEC225D5C}"/>
  <conditionalFormatting sqref="B1:B1048576">
    <cfRule type="duplicateValues" dxfId="0" priority="1"/>
  </conditionalFormatting>
  <pageMargins left="0.7" right="0.7" top="0.75" bottom="0.75" header="0.3" footer="0.3"/>
  <headerFooter>
    <oddFooter>&amp;C_x000D_&amp;1#&amp;"Calibri"&amp;8&amp;K000000 Classification: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9F2ECA-1F3A-4D6B-A105-F49E506996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EFGL PA BOM </vt:lpstr>
      <vt:lpstr>EOLMED PA BOM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GAZANAYI</dc:creator>
  <cp:lastModifiedBy>Cyril SERDUC</cp:lastModifiedBy>
  <dcterms:created xsi:type="dcterms:W3CDTF">2023-10-03T12:29:02Z</dcterms:created>
  <dcterms:modified xsi:type="dcterms:W3CDTF">2023-10-17T12:56:24Z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5c15001-c8e1-4e59-97bd-905e2080daab_Enabled">
    <vt:lpwstr>true</vt:lpwstr>
  </property>
  <property fmtid="{D5CDD505-2E9C-101B-9397-08002B2CF9AE}" pid="3" name="MSIP_Label_35c15001-c8e1-4e59-97bd-905e2080daab_SetDate">
    <vt:lpwstr>2023-10-03T13:21:53Z</vt:lpwstr>
  </property>
  <property fmtid="{D5CDD505-2E9C-101B-9397-08002B2CF9AE}" pid="4" name="MSIP_Label_35c15001-c8e1-4e59-97bd-905e2080daab_Method">
    <vt:lpwstr>Standard</vt:lpwstr>
  </property>
  <property fmtid="{D5CDD505-2E9C-101B-9397-08002B2CF9AE}" pid="5" name="MSIP_Label_35c15001-c8e1-4e59-97bd-905e2080daab_Name">
    <vt:lpwstr>Confidential</vt:lpwstr>
  </property>
  <property fmtid="{D5CDD505-2E9C-101B-9397-08002B2CF9AE}" pid="6" name="MSIP_Label_35c15001-c8e1-4e59-97bd-905e2080daab_SiteId">
    <vt:lpwstr>c0701940-7b3f-4116-a59f-159078bc3c63</vt:lpwstr>
  </property>
  <property fmtid="{D5CDD505-2E9C-101B-9397-08002B2CF9AE}" pid="7" name="MSIP_Label_35c15001-c8e1-4e59-97bd-905e2080daab_ActionId">
    <vt:lpwstr>db4aebf9-c0de-4de7-8b95-81233b0e2046</vt:lpwstr>
  </property>
  <property fmtid="{D5CDD505-2E9C-101B-9397-08002B2CF9AE}" pid="8" name="MSIP_Label_35c15001-c8e1-4e59-97bd-905e2080daab_ContentBits">
    <vt:lpwstr>2</vt:lpwstr>
  </property>
</Properties>
</file>