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codeName="{60716B99-48EF-4627-542C-1B4CF24DBC83}"/>
  <workbookPr codeName="ThisWorkbook"/>
  <mc:AlternateContent xmlns:mc="http://schemas.openxmlformats.org/markup-compatibility/2006">
    <mc:Choice Requires="x15">
      <x15ac:absPath xmlns:x15ac="http://schemas.microsoft.com/office/spreadsheetml/2010/11/ac" url="C:\Users\candice.ruas\Downloads\"/>
    </mc:Choice>
  </mc:AlternateContent>
  <xr:revisionPtr revIDLastSave="0" documentId="13_ncr:1_{9DBE44BE-2EFF-4740-8527-7EAFD19914CA}" xr6:coauthVersionLast="47" xr6:coauthVersionMax="47" xr10:uidLastSave="{00000000-0000-0000-0000-000000000000}"/>
  <bookViews>
    <workbookView xWindow="28680" yWindow="-120" windowWidth="29040" windowHeight="15840" xr2:uid="{00000000-000D-0000-FFFF-FFFF00000000}"/>
  </bookViews>
  <sheets>
    <sheet name="Chiffre d’affaires (ventes)" sheetId="2" r:id="rId1"/>
  </sheets>
  <definedNames>
    <definedName name="FYMonthNo">IF(FYMonthStart="JANV",1,IF(FYMonthStart="FÉVR",2,IF(FYMonthStart="MARS",3,IF(FYMonthStart="AVR",4,IF(FYMonthStart="MAI",5,IF(FYMonthStart="JUIN",6,IF(FYMonthStart="JUIL",7,IF(FYMonthStart="AOÛT",8,IF(FYMonthStart="SEPT",9,IF(FYMonthStart="OCT",10,IF(FYMonthStart="NOV",11,12)))))))))))</definedName>
    <definedName name="FYMonthStart">'Chiffre d’affaires (ventes)'!$G$1</definedName>
    <definedName name="FYStartYear">'Chiffre d’affaires (ventes)'!$H$1</definedName>
    <definedName name="_xlnm.Print_Titles" localSheetId="0">'Chiffre d’affaires (ventes)'!$3:$4</definedName>
    <definedName name="Nom_Entreprise">'Chiffre d’affaires (ventes)'!$P$1</definedName>
    <definedName name="Titre_Feuille_Calcul">'Chiffre d’affaires (ventes)'!$B$2</definedName>
    <definedName name="Titre_Période_Prévisions">'Chiffre d’affaires (ventes)'!$B$1</definedName>
    <definedName name="Titre1">Chiffre_daffaires[[#Headers],[CHIFFRE D’AFFAIRES (VENTES)]]</definedName>
    <definedName name="Titre2">#REF!</definedName>
    <definedName name="Titre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P16" i="2" l="1"/>
  <c r="AP25" i="2"/>
  <c r="AP26" i="2"/>
  <c r="AP27" i="2"/>
  <c r="AP28" i="2"/>
  <c r="AP29" i="2"/>
  <c r="AP30" i="2"/>
  <c r="AP31" i="2"/>
  <c r="AP32" i="2"/>
  <c r="AC25" i="2"/>
  <c r="AC26" i="2"/>
  <c r="AC27" i="2"/>
  <c r="AC28" i="2"/>
  <c r="AC29" i="2"/>
  <c r="AC30" i="2"/>
  <c r="AC31" i="2"/>
  <c r="AC32" i="2"/>
  <c r="P25" i="2"/>
  <c r="P27" i="2"/>
  <c r="P28" i="2"/>
  <c r="P29" i="2"/>
  <c r="P30" i="2"/>
  <c r="P31" i="2"/>
  <c r="P32" i="2"/>
  <c r="AF21" i="2"/>
  <c r="AG21" i="2"/>
  <c r="AH21" i="2"/>
  <c r="AI21" i="2"/>
  <c r="AJ21" i="2"/>
  <c r="AK21" i="2"/>
  <c r="AL21" i="2"/>
  <c r="AM21" i="2"/>
  <c r="AN21" i="2"/>
  <c r="AO21" i="2"/>
  <c r="S21" i="2"/>
  <c r="T21" i="2"/>
  <c r="U21" i="2"/>
  <c r="V21" i="2"/>
  <c r="W21" i="2"/>
  <c r="X21" i="2"/>
  <c r="Y21" i="2"/>
  <c r="Z21" i="2"/>
  <c r="AA21" i="2"/>
  <c r="AB21" i="2"/>
  <c r="R21" i="2"/>
  <c r="J21" i="2"/>
  <c r="H21" i="2"/>
  <c r="F21" i="2"/>
  <c r="AJ12" i="2"/>
  <c r="AE12" i="2"/>
  <c r="AE21" i="2" s="1"/>
  <c r="AF12" i="2"/>
  <c r="AG12" i="2"/>
  <c r="AH12" i="2"/>
  <c r="AI12" i="2"/>
  <c r="AK12" i="2"/>
  <c r="AL12" i="2"/>
  <c r="AM12" i="2"/>
  <c r="AN12" i="2"/>
  <c r="AO12" i="2"/>
  <c r="AD12" i="2"/>
  <c r="AB12" i="2"/>
  <c r="AA12" i="2"/>
  <c r="Z12" i="2"/>
  <c r="Y12" i="2"/>
  <c r="X12" i="2"/>
  <c r="W12" i="2"/>
  <c r="V12" i="2"/>
  <c r="U12" i="2"/>
  <c r="T12" i="2"/>
  <c r="S12" i="2"/>
  <c r="R12" i="2"/>
  <c r="Q12" i="2"/>
  <c r="Q15" i="2"/>
  <c r="Q19" i="2" s="1"/>
  <c r="Q21" i="2" s="1"/>
  <c r="D15" i="2"/>
  <c r="AC5" i="2"/>
  <c r="AC12" i="2" s="1"/>
  <c r="AP6" i="2"/>
  <c r="AP5" i="2"/>
  <c r="AP7" i="2"/>
  <c r="AP8" i="2"/>
  <c r="AP9" i="2"/>
  <c r="AP10" i="2"/>
  <c r="AP11" i="2"/>
  <c r="AC6" i="2"/>
  <c r="AC7" i="2"/>
  <c r="AC8" i="2"/>
  <c r="AC9" i="2"/>
  <c r="AC10" i="2"/>
  <c r="AC11" i="2"/>
  <c r="AO57" i="2"/>
  <c r="AN57" i="2"/>
  <c r="AM57" i="2"/>
  <c r="AL57" i="2"/>
  <c r="AK57" i="2"/>
  <c r="AJ57" i="2"/>
  <c r="AI57" i="2"/>
  <c r="AH57" i="2"/>
  <c r="AG57" i="2"/>
  <c r="AF57" i="2"/>
  <c r="AE57" i="2"/>
  <c r="AP56" i="2"/>
  <c r="AP55" i="2"/>
  <c r="AP54" i="2"/>
  <c r="AP51" i="2"/>
  <c r="AP52" i="2"/>
  <c r="AP49" i="2"/>
  <c r="AP48" i="2"/>
  <c r="AP47" i="2"/>
  <c r="AP46" i="2"/>
  <c r="AP45" i="2"/>
  <c r="AP44" i="2"/>
  <c r="AP43" i="2"/>
  <c r="AP42" i="2"/>
  <c r="AP41" i="2"/>
  <c r="AP40" i="2"/>
  <c r="AP39" i="2"/>
  <c r="AP38" i="2"/>
  <c r="AP37" i="2"/>
  <c r="AP36" i="2"/>
  <c r="AP35" i="2"/>
  <c r="AP34" i="2"/>
  <c r="AP33" i="2"/>
  <c r="AO19" i="2"/>
  <c r="AN19" i="2"/>
  <c r="AM19" i="2"/>
  <c r="AL19" i="2"/>
  <c r="AK19" i="2"/>
  <c r="AJ19" i="2"/>
  <c r="AI19" i="2"/>
  <c r="AH19" i="2"/>
  <c r="AG19" i="2"/>
  <c r="AF19" i="2"/>
  <c r="AE19" i="2"/>
  <c r="AP18" i="2"/>
  <c r="AP17" i="2"/>
  <c r="AB57" i="2"/>
  <c r="AA57" i="2"/>
  <c r="Z57" i="2"/>
  <c r="Y57" i="2"/>
  <c r="X57" i="2"/>
  <c r="W57" i="2"/>
  <c r="V57" i="2"/>
  <c r="U57" i="2"/>
  <c r="T57" i="2"/>
  <c r="S57" i="2"/>
  <c r="R57" i="2"/>
  <c r="AC56" i="2"/>
  <c r="AC55" i="2"/>
  <c r="AC54" i="2"/>
  <c r="AC53" i="2"/>
  <c r="AC51" i="2"/>
  <c r="AC52" i="2"/>
  <c r="AC49" i="2"/>
  <c r="AC48" i="2"/>
  <c r="AC47" i="2"/>
  <c r="AC46" i="2"/>
  <c r="AC45" i="2"/>
  <c r="AC44" i="2"/>
  <c r="AC43" i="2"/>
  <c r="AC42" i="2"/>
  <c r="AC41" i="2"/>
  <c r="AC40" i="2"/>
  <c r="AC39" i="2"/>
  <c r="AC38" i="2"/>
  <c r="AC37" i="2"/>
  <c r="AC36" i="2"/>
  <c r="AC35" i="2"/>
  <c r="AC34" i="2"/>
  <c r="AC33" i="2"/>
  <c r="Q57" i="2"/>
  <c r="AC57" i="2" s="1"/>
  <c r="AB19" i="2"/>
  <c r="AA19" i="2"/>
  <c r="Z19" i="2"/>
  <c r="Y19" i="2"/>
  <c r="X19" i="2"/>
  <c r="W19" i="2"/>
  <c r="V19" i="2"/>
  <c r="U19" i="2"/>
  <c r="T19" i="2"/>
  <c r="S19" i="2"/>
  <c r="R19" i="2"/>
  <c r="AC18" i="2"/>
  <c r="AC17" i="2"/>
  <c r="Q16" i="2"/>
  <c r="AC16" i="2" s="1"/>
  <c r="P50" i="2"/>
  <c r="P53" i="2"/>
  <c r="H1" i="2"/>
  <c r="AB3" i="2" s="1"/>
  <c r="P33" i="2"/>
  <c r="P26" i="2"/>
  <c r="P24" i="2"/>
  <c r="P48" i="2"/>
  <c r="P49" i="2"/>
  <c r="P54" i="2"/>
  <c r="P55" i="2"/>
  <c r="P56" i="2"/>
  <c r="P42" i="2"/>
  <c r="P43" i="2"/>
  <c r="P44" i="2"/>
  <c r="E57" i="2"/>
  <c r="F57" i="2"/>
  <c r="G57" i="2"/>
  <c r="H57" i="2"/>
  <c r="I57" i="2"/>
  <c r="J57" i="2"/>
  <c r="K57" i="2"/>
  <c r="L57" i="2"/>
  <c r="M57" i="2"/>
  <c r="N57" i="2"/>
  <c r="O57" i="2"/>
  <c r="P47" i="2"/>
  <c r="P46" i="2"/>
  <c r="P40" i="2"/>
  <c r="P39" i="2"/>
  <c r="P38" i="2"/>
  <c r="P37" i="2"/>
  <c r="P36" i="2"/>
  <c r="P35" i="2"/>
  <c r="P34" i="2"/>
  <c r="E19" i="2"/>
  <c r="F19" i="2"/>
  <c r="G19" i="2"/>
  <c r="H19" i="2"/>
  <c r="I19" i="2"/>
  <c r="J19" i="2"/>
  <c r="K19" i="2"/>
  <c r="L19" i="2"/>
  <c r="M19" i="2"/>
  <c r="N19" i="2"/>
  <c r="O19" i="2"/>
  <c r="P17" i="2"/>
  <c r="P18" i="2"/>
  <c r="AP15" i="2" l="1"/>
  <c r="AC15" i="2"/>
  <c r="AP12" i="2"/>
  <c r="AK3" i="2"/>
  <c r="AE3" i="2"/>
  <c r="AM3" i="2"/>
  <c r="AF3" i="2"/>
  <c r="AN3" i="2"/>
  <c r="AG3" i="2"/>
  <c r="AO3" i="2"/>
  <c r="AH3" i="2"/>
  <c r="AI3" i="2"/>
  <c r="AJ3" i="2"/>
  <c r="AD3" i="2"/>
  <c r="AL3" i="2"/>
  <c r="AD19" i="2"/>
  <c r="AD21" i="2" s="1"/>
  <c r="AP53" i="2"/>
  <c r="AP50" i="2"/>
  <c r="AP24" i="2"/>
  <c r="U3" i="2"/>
  <c r="V3" i="2"/>
  <c r="W3" i="2"/>
  <c r="X3" i="2"/>
  <c r="Q3" i="2"/>
  <c r="Y3" i="2"/>
  <c r="R3" i="2"/>
  <c r="Z3" i="2"/>
  <c r="S3" i="2"/>
  <c r="AA3" i="2"/>
  <c r="T3" i="2"/>
  <c r="AC24" i="2"/>
  <c r="AC19" i="2"/>
  <c r="AC21" i="2" s="1"/>
  <c r="AC50" i="2"/>
  <c r="D16" i="2"/>
  <c r="P16" i="2" s="1"/>
  <c r="P45" i="2"/>
  <c r="P51" i="2"/>
  <c r="P52" i="2"/>
  <c r="P41" i="2"/>
  <c r="P15" i="2"/>
  <c r="P6" i="2"/>
  <c r="P9" i="2"/>
  <c r="P5" i="2"/>
  <c r="P7" i="2"/>
  <c r="P8" i="2"/>
  <c r="P11" i="2"/>
  <c r="P10" i="2"/>
  <c r="E12" i="2"/>
  <c r="E21" i="2" s="1"/>
  <c r="E59" i="2" s="1"/>
  <c r="D19" i="2" l="1"/>
  <c r="AE59" i="2"/>
  <c r="AP19" i="2"/>
  <c r="AP21" i="2" s="1"/>
  <c r="AD57" i="2"/>
  <c r="AP57" i="2" s="1"/>
  <c r="R59" i="2"/>
  <c r="P19" i="2"/>
  <c r="D57" i="2"/>
  <c r="D3" i="2"/>
  <c r="O3" i="2"/>
  <c r="M3" i="2"/>
  <c r="K3" i="2"/>
  <c r="I3" i="2"/>
  <c r="G3" i="2"/>
  <c r="E3" i="2"/>
  <c r="N3" i="2"/>
  <c r="L3" i="2"/>
  <c r="J3" i="2"/>
  <c r="H3" i="2"/>
  <c r="F3" i="2"/>
  <c r="P57" i="2" l="1"/>
  <c r="D12" i="2"/>
  <c r="AD59" i="2" s="1"/>
  <c r="F12" i="2"/>
  <c r="AF59" i="2" s="1"/>
  <c r="G12" i="2"/>
  <c r="AG59" i="2" s="1"/>
  <c r="H12" i="2"/>
  <c r="AH59" i="2" s="1"/>
  <c r="I12" i="2"/>
  <c r="AI59" i="2" s="1"/>
  <c r="J12" i="2"/>
  <c r="AJ59" i="2" s="1"/>
  <c r="K12" i="2"/>
  <c r="AK59" i="2" s="1"/>
  <c r="L12" i="2"/>
  <c r="AL59" i="2" s="1"/>
  <c r="M12" i="2"/>
  <c r="AM59" i="2" s="1"/>
  <c r="N12" i="2"/>
  <c r="AN59" i="2" s="1"/>
  <c r="O12" i="2"/>
  <c r="AO59" i="2" s="1"/>
  <c r="AP59" i="2" l="1"/>
  <c r="N21" i="2"/>
  <c r="N59" i="2" s="1"/>
  <c r="AA59" i="2"/>
  <c r="K21" i="2"/>
  <c r="K59" i="2" s="1"/>
  <c r="X59" i="2"/>
  <c r="J59" i="2"/>
  <c r="W59" i="2"/>
  <c r="H59" i="2"/>
  <c r="U59" i="2"/>
  <c r="I21" i="2"/>
  <c r="I59" i="2" s="1"/>
  <c r="V59" i="2"/>
  <c r="O21" i="2"/>
  <c r="O59" i="2" s="1"/>
  <c r="AB59" i="2"/>
  <c r="G21" i="2"/>
  <c r="G59" i="2" s="1"/>
  <c r="T59" i="2"/>
  <c r="F59" i="2"/>
  <c r="S59" i="2"/>
  <c r="M21" i="2"/>
  <c r="M59" i="2" s="1"/>
  <c r="Z59" i="2"/>
  <c r="D21" i="2"/>
  <c r="D59" i="2" s="1"/>
  <c r="Q59" i="2"/>
  <c r="L21" i="2"/>
  <c r="L59" i="2" s="1"/>
  <c r="Y59" i="2"/>
  <c r="P12" i="2"/>
  <c r="P59" i="2" l="1"/>
  <c r="P21" i="2"/>
  <c r="AC59" i="2"/>
</calcChain>
</file>

<file path=xl/sharedStrings.xml><?xml version="1.0" encoding="utf-8"?>
<sst xmlns="http://schemas.openxmlformats.org/spreadsheetml/2006/main" count="123" uniqueCount="102">
  <si>
    <t>PRÉVISIONS DES BÉNÉFICES ET PERTES</t>
  </si>
  <si>
    <t>CHIFFRE D’AFFAIRES (VENTES)</t>
  </si>
  <si>
    <t>TOTAL DES VENTES</t>
  </si>
  <si>
    <t>TENDANCE</t>
  </si>
  <si>
    <t>Annuel</t>
  </si>
  <si>
    <t>DÉBUT DE L’EXERCICE :</t>
  </si>
  <si>
    <t>COÛT DES VENTES</t>
  </si>
  <si>
    <t>Coût 4</t>
  </si>
  <si>
    <t>COÛT TOTAL DES VENTES</t>
  </si>
  <si>
    <t>DÉPENSES</t>
  </si>
  <si>
    <t>DÉPENSES TOTALES</t>
  </si>
  <si>
    <t>Bénéfices nets</t>
  </si>
  <si>
    <t xml:space="preserve"> </t>
  </si>
  <si>
    <t>Colonne1</t>
  </si>
  <si>
    <t>JUIL</t>
  </si>
  <si>
    <t>Colonne2</t>
  </si>
  <si>
    <t>Colonne3</t>
  </si>
  <si>
    <t>Colonne4</t>
  </si>
  <si>
    <t>Colonne5</t>
  </si>
  <si>
    <t>Colonne6</t>
  </si>
  <si>
    <t>Colonne7</t>
  </si>
  <si>
    <t>Colonne8</t>
  </si>
  <si>
    <t>Colonne9</t>
  </si>
  <si>
    <t>Colonne10</t>
  </si>
  <si>
    <t>Colonne11</t>
  </si>
  <si>
    <t>Colonne12</t>
  </si>
  <si>
    <t>Colonne13</t>
  </si>
  <si>
    <t>Colonne14</t>
  </si>
  <si>
    <t>Colonne25</t>
  </si>
  <si>
    <t>Client 1</t>
  </si>
  <si>
    <t>Client 2</t>
  </si>
  <si>
    <t>Client 3</t>
  </si>
  <si>
    <t>Client 4</t>
  </si>
  <si>
    <t>Client 5</t>
  </si>
  <si>
    <t>Client 6</t>
  </si>
  <si>
    <t>Client 7</t>
  </si>
  <si>
    <t>2024-2025</t>
  </si>
  <si>
    <t>Nom du cabinet</t>
  </si>
  <si>
    <t>Marge brute hors rém gérants</t>
  </si>
  <si>
    <t>ANNUEL N</t>
  </si>
  <si>
    <t>ANNUEL N+1</t>
  </si>
  <si>
    <t>Colonne36</t>
  </si>
  <si>
    <t>Colonne47</t>
  </si>
  <si>
    <t>Colonne58</t>
  </si>
  <si>
    <t>Colonne69</t>
  </si>
  <si>
    <t>Colonne710</t>
  </si>
  <si>
    <t>Colonne811</t>
  </si>
  <si>
    <t>Colonne912</t>
  </si>
  <si>
    <t>Colonne1013</t>
  </si>
  <si>
    <t>Colonne1114</t>
  </si>
  <si>
    <t>Colonne1215</t>
  </si>
  <si>
    <t>Colonne1316</t>
  </si>
  <si>
    <t>Colonne142</t>
  </si>
  <si>
    <t>Colonne253</t>
  </si>
  <si>
    <t>Colonne364</t>
  </si>
  <si>
    <t>Colonne475</t>
  </si>
  <si>
    <t>Colonne586</t>
  </si>
  <si>
    <t>Colonne697</t>
  </si>
  <si>
    <t>Colonne7108</t>
  </si>
  <si>
    <t>Colonne8119</t>
  </si>
  <si>
    <t>Colonne91210</t>
  </si>
  <si>
    <t>Colonne101311</t>
  </si>
  <si>
    <t>Colonne111412</t>
  </si>
  <si>
    <t>Colonne121513</t>
  </si>
  <si>
    <t>Colonne131614</t>
  </si>
  <si>
    <t>ANNUEL N+2</t>
  </si>
  <si>
    <t>Coût 1</t>
  </si>
  <si>
    <t>Coût 2</t>
  </si>
  <si>
    <t>Coût 3</t>
  </si>
  <si>
    <t>Dépense 1</t>
  </si>
  <si>
    <t>Dépense 2</t>
  </si>
  <si>
    <t>Dépense 3</t>
  </si>
  <si>
    <t>Dépense 4</t>
  </si>
  <si>
    <t>Dépense 5</t>
  </si>
  <si>
    <t>Dépense 6</t>
  </si>
  <si>
    <t>Dépense 7</t>
  </si>
  <si>
    <t>Dépense 8</t>
  </si>
  <si>
    <t>Dépense 9</t>
  </si>
  <si>
    <t>Dépense 10</t>
  </si>
  <si>
    <t>Dépense 11</t>
  </si>
  <si>
    <t>Dépense 12</t>
  </si>
  <si>
    <t>Dépense 13</t>
  </si>
  <si>
    <t>Dépense 14</t>
  </si>
  <si>
    <t>Dépense 15</t>
  </si>
  <si>
    <t>Dépense 16</t>
  </si>
  <si>
    <t>Dépense 17</t>
  </si>
  <si>
    <t>Dépense 18</t>
  </si>
  <si>
    <t>Dépense 19</t>
  </si>
  <si>
    <t>Dépense 20</t>
  </si>
  <si>
    <t>Dépense 21</t>
  </si>
  <si>
    <t>Dépense 22</t>
  </si>
  <si>
    <t>Dépense 23</t>
  </si>
  <si>
    <t>Dépense 24</t>
  </si>
  <si>
    <t>Dépense 25</t>
  </si>
  <si>
    <t>Dépense 26</t>
  </si>
  <si>
    <t>Dépense 27</t>
  </si>
  <si>
    <t>Dépense 28</t>
  </si>
  <si>
    <t>Dépense 29</t>
  </si>
  <si>
    <t>Dépense 30</t>
  </si>
  <si>
    <t>Dépense 31</t>
  </si>
  <si>
    <t>Dépense 32</t>
  </si>
  <si>
    <t>Dépense 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</si>
</sst>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2" formatCode="_-* #,##0\ &quot;€&quot;_-;\-* #,##0\ &quot;€&quot;_-;_-* &quot;-&quot;\ &quot;€&quot;_-;_-@_-"/>
    <numFmt numFmtId="164" formatCode="_(&quot;$&quot;* #,##0_);_(&quot;$&quot;* \(#,##0\);_(&quot;$&quot;* &quot;-&quot;_);_(@_)"/>
    <numFmt numFmtId="165" formatCode="_(* #,##0_);_(* \(#,##0\);_(* &quot;-&quot;_);_(@_)"/>
    <numFmt numFmtId="166" formatCode="_(* #,##0.00_);_(* \(#,##0.00\);_(* &quot;-&quot;??_);_(@_)"/>
    <numFmt numFmtId="167" formatCode=";;;"/>
    <numFmt numFmtId="168" formatCode="[$-40C]mmm\-yy;@"/>
    <numFmt numFmtId="169" formatCode="_-* #,##0\ _€_-;\-* #,##0\ _€_-;_-* &quot;-&quot;\ _€_-;_-@_-"/>
  </numFmts>
  <fonts count="23" x14ac:knownFonts="1">
    <font>
      <sz val="11"/>
      <color theme="1"/>
      <name val="Century Gothic"/>
      <family val="2"/>
      <scheme val="minor"/>
    </font>
    <font>
      <sz val="11"/>
      <color theme="1"/>
      <name val="Century Gothic"/>
      <family val="2"/>
      <scheme val="minor"/>
    </font>
    <font>
      <b/>
      <sz val="12"/>
      <color theme="0"/>
      <name val="Century Gothic"/>
      <family val="2"/>
      <scheme val="minor"/>
    </font>
    <font>
      <b/>
      <sz val="12"/>
      <color theme="8"/>
      <name val="Bookman Old Style"/>
      <family val="1"/>
      <scheme val="major"/>
    </font>
    <font>
      <b/>
      <sz val="22"/>
      <color theme="3"/>
      <name val="Century Gothic"/>
      <family val="2"/>
      <scheme val="minor"/>
    </font>
    <font>
      <b/>
      <sz val="12"/>
      <color theme="3"/>
      <name val="Century Gothic"/>
      <family val="2"/>
      <scheme val="minor"/>
    </font>
    <font>
      <b/>
      <sz val="11"/>
      <color theme="0"/>
      <name val="Century Gothic"/>
      <family val="2"/>
      <scheme val="minor"/>
    </font>
    <font>
      <sz val="11"/>
      <color theme="3"/>
      <name val="Bookman Old Style"/>
      <family val="1"/>
      <scheme val="major"/>
    </font>
    <font>
      <sz val="11"/>
      <name val="Century Gothic"/>
      <family val="2"/>
      <scheme val="minor"/>
    </font>
    <font>
      <b/>
      <i/>
      <sz val="16"/>
      <color theme="7" tint="-0.24994659260841701"/>
      <name val="Bookman Old Style"/>
      <family val="1"/>
      <scheme val="major"/>
    </font>
    <font>
      <b/>
      <i/>
      <sz val="22"/>
      <color theme="7" tint="-0.24994659260841701"/>
      <name val="Bookman Old Style"/>
      <family val="1"/>
      <scheme val="major"/>
    </font>
    <font>
      <sz val="11"/>
      <color theme="1"/>
      <name val="Century Gothic"/>
      <family val="2"/>
      <scheme val="minor"/>
    </font>
    <font>
      <b/>
      <i/>
      <sz val="22"/>
      <color theme="7"/>
      <name val="Bookman Old Style"/>
      <family val="1"/>
      <scheme val="major"/>
    </font>
    <font>
      <b/>
      <sz val="22"/>
      <color theme="3"/>
      <name val="Century Gothic"/>
      <family val="2"/>
      <scheme val="minor"/>
    </font>
    <font>
      <b/>
      <sz val="26"/>
      <color theme="3"/>
      <name val="Century Gothic"/>
      <family val="2"/>
      <scheme val="minor"/>
    </font>
    <font>
      <b/>
      <sz val="11"/>
      <color theme="8"/>
      <name val="Century Gothic"/>
      <family val="2"/>
      <scheme val="minor"/>
    </font>
    <font>
      <b/>
      <sz val="12"/>
      <color theme="8"/>
      <name val="Bookman Old Style"/>
      <family val="1"/>
      <scheme val="major"/>
    </font>
    <font>
      <sz val="11"/>
      <color theme="3"/>
      <name val="Bookman Old Style"/>
      <family val="1"/>
      <scheme val="major"/>
    </font>
    <font>
      <b/>
      <sz val="12"/>
      <color theme="3"/>
      <name val="Century Gothic"/>
      <family val="2"/>
      <scheme val="minor"/>
    </font>
    <font>
      <sz val="10"/>
      <color theme="1"/>
      <name val="Century Gothic"/>
      <family val="2"/>
      <scheme val="minor"/>
    </font>
    <font>
      <sz val="11"/>
      <name val="Century Gothic"/>
      <family val="2"/>
      <scheme val="minor"/>
    </font>
    <font>
      <b/>
      <sz val="11"/>
      <color theme="3"/>
      <name val="Century Gothic"/>
      <family val="2"/>
      <scheme val="minor"/>
    </font>
    <font>
      <sz val="8"/>
      <name val="Century Gothic"/>
      <family val="2"/>
      <scheme val="minor"/>
    </font>
  </fonts>
  <fills count="9">
    <fill>
      <patternFill patternType="none"/>
    </fill>
    <fill>
      <patternFill patternType="gray125"/>
    </fill>
    <fill>
      <patternFill patternType="solid">
        <fgColor theme="3"/>
        <bgColor indexed="64"/>
      </patternFill>
    </fill>
    <fill>
      <patternFill patternType="solid">
        <fgColor theme="4" tint="0.39997558519241921"/>
        <bgColor indexed="64"/>
      </patternFill>
    </fill>
    <fill>
      <patternFill patternType="solid">
        <fgColor rgb="FFFFFFCC"/>
      </patternFill>
    </fill>
    <fill>
      <patternFill patternType="solid">
        <fgColor theme="5" tint="0.39994506668294322"/>
        <bgColor indexed="64"/>
      </patternFill>
    </fill>
    <fill>
      <patternFill patternType="solid">
        <fgColor theme="6" tint="0.39994506668294322"/>
        <bgColor indexed="64"/>
      </patternFill>
    </fill>
    <fill>
      <patternFill patternType="solid">
        <fgColor rgb="FFEBB97C"/>
        <bgColor indexed="64"/>
      </patternFill>
    </fill>
    <fill>
      <patternFill patternType="solid">
        <fgColor rgb="FF88C5E6"/>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bottom style="thin">
        <color auto="1"/>
      </bottom>
      <diagonal/>
    </border>
    <border>
      <left/>
      <right/>
      <top/>
      <bottom style="dotted">
        <color theme="3"/>
      </bottom>
      <diagonal/>
    </border>
    <border>
      <left/>
      <right/>
      <top style="thin">
        <color theme="0"/>
      </top>
      <bottom/>
      <diagonal/>
    </border>
    <border>
      <left/>
      <right style="dotted">
        <color theme="4" tint="0.39994506668294322"/>
      </right>
      <top style="thin">
        <color theme="4" tint="0.39994506668294322"/>
      </top>
      <bottom style="thin">
        <color theme="4" tint="0.39994506668294322"/>
      </bottom>
      <diagonal/>
    </border>
    <border>
      <left style="dotted">
        <color theme="4" tint="0.39994506668294322"/>
      </left>
      <right style="dotted">
        <color theme="4" tint="0.39994506668294322"/>
      </right>
      <top style="thin">
        <color theme="0"/>
      </top>
      <bottom style="thin">
        <color theme="4" tint="0.39994506668294322"/>
      </bottom>
      <diagonal/>
    </border>
    <border>
      <left style="dotted">
        <color theme="4" tint="0.39994506668294322"/>
      </left>
      <right style="dotted">
        <color theme="4" tint="0.39994506668294322"/>
      </right>
      <top style="thin">
        <color theme="4" tint="0.39994506668294322"/>
      </top>
      <bottom style="thin">
        <color theme="4" tint="0.39994506668294322"/>
      </bottom>
      <diagonal/>
    </border>
    <border>
      <left style="dotted">
        <color rgb="FF88C5E6"/>
      </left>
      <right style="dotted">
        <color rgb="FF88C5E6"/>
      </right>
      <top style="thin">
        <color rgb="FF88C5E6"/>
      </top>
      <bottom style="thin">
        <color rgb="FF88C5E6"/>
      </bottom>
      <diagonal/>
    </border>
  </borders>
  <cellStyleXfs count="19">
    <xf numFmtId="0" fontId="0" fillId="0" borderId="0"/>
    <xf numFmtId="9" fontId="8" fillId="0" borderId="0" applyFill="0" applyBorder="0" applyProtection="0">
      <alignment horizontal="right"/>
    </xf>
    <xf numFmtId="0" fontId="4" fillId="0" borderId="0" applyNumberFormat="0" applyFill="0" applyBorder="0" applyProtection="0">
      <alignment vertical="center"/>
    </xf>
    <xf numFmtId="0" fontId="9" fillId="0" borderId="3" applyProtection="0">
      <alignment vertical="center"/>
    </xf>
    <xf numFmtId="166" fontId="1" fillId="0" borderId="0" applyFont="0" applyFill="0" applyBorder="0" applyAlignment="0" applyProtection="0"/>
    <xf numFmtId="165" fontId="1" fillId="0" borderId="0" applyFont="0" applyFill="0" applyBorder="0" applyAlignment="0" applyProtection="0"/>
    <xf numFmtId="42" fontId="8" fillId="0" borderId="0" applyFill="0" applyBorder="0" applyAlignment="0" applyProtection="0"/>
    <xf numFmtId="0" fontId="1" fillId="4" borderId="1" applyNumberFormat="0" applyFont="0" applyAlignment="0" applyProtection="0"/>
    <xf numFmtId="0" fontId="2" fillId="2" borderId="0">
      <alignment horizontal="right" vertical="center" indent="1"/>
    </xf>
    <xf numFmtId="42" fontId="6" fillId="2" borderId="0" applyBorder="0" applyAlignment="0" applyProtection="0"/>
    <xf numFmtId="9" fontId="6" fillId="2" borderId="0" applyBorder="0" applyAlignment="0" applyProtection="0"/>
    <xf numFmtId="0" fontId="1" fillId="0" borderId="0">
      <alignment horizontal="right" wrapText="1" indent="1"/>
    </xf>
    <xf numFmtId="0" fontId="10" fillId="0" borderId="0" applyFill="0" applyProtection="0">
      <alignment horizontal="right" vertical="center"/>
    </xf>
    <xf numFmtId="0" fontId="3" fillId="0" borderId="0" applyFill="0" applyProtection="0">
      <alignment horizontal="right" vertical="center"/>
    </xf>
    <xf numFmtId="168" fontId="7" fillId="0" borderId="2" applyFill="0" applyProtection="0">
      <alignment horizontal="center" vertical="center"/>
    </xf>
    <xf numFmtId="0" fontId="5" fillId="0" borderId="0">
      <alignment horizontal="right" indent="1"/>
    </xf>
    <xf numFmtId="164" fontId="1" fillId="5" borderId="4" applyNumberFormat="0" applyFont="0" applyAlignment="0">
      <alignment horizontal="center"/>
    </xf>
    <xf numFmtId="42" fontId="8" fillId="3" borderId="4" applyNumberFormat="0" applyFont="0" applyAlignment="0"/>
    <xf numFmtId="164" fontId="8" fillId="6" borderId="4" applyNumberFormat="0" applyFont="0" applyAlignment="0"/>
  </cellStyleXfs>
  <cellXfs count="43">
    <xf numFmtId="0" fontId="0" fillId="0" borderId="0" xfId="0"/>
    <xf numFmtId="0" fontId="0" fillId="0" borderId="0" xfId="0" applyAlignment="1">
      <alignment horizontal="center"/>
    </xf>
    <xf numFmtId="0" fontId="0" fillId="0" borderId="0" xfId="0" applyAlignment="1">
      <alignment horizontal="right" indent="1"/>
    </xf>
    <xf numFmtId="0" fontId="2" fillId="2" borderId="0" xfId="8">
      <alignment horizontal="right" vertical="center" indent="1"/>
    </xf>
    <xf numFmtId="0" fontId="1" fillId="0" borderId="0" xfId="11">
      <alignment horizontal="right" wrapText="1" indent="1"/>
    </xf>
    <xf numFmtId="167" fontId="0" fillId="0" borderId="0" xfId="0" applyNumberFormat="1" applyAlignment="1">
      <alignment horizontal="center"/>
    </xf>
    <xf numFmtId="0" fontId="0" fillId="0" borderId="0" xfId="11" applyFont="1">
      <alignment horizontal="right" wrapText="1" indent="1"/>
    </xf>
    <xf numFmtId="0" fontId="5" fillId="0" borderId="0" xfId="15">
      <alignment horizontal="right" indent="1"/>
    </xf>
    <xf numFmtId="0" fontId="0" fillId="6" borderId="4" xfId="18" applyNumberFormat="1" applyFont="1" applyAlignment="1">
      <alignment horizontal="center"/>
    </xf>
    <xf numFmtId="42" fontId="8" fillId="6" borderId="4" xfId="6" applyFill="1" applyBorder="1"/>
    <xf numFmtId="42" fontId="0" fillId="0" borderId="0" xfId="0" applyNumberFormat="1"/>
    <xf numFmtId="42" fontId="6" fillId="2" borderId="0" xfId="9" applyAlignment="1">
      <alignment horizontal="right" vertical="center" indent="1"/>
    </xf>
    <xf numFmtId="0" fontId="11" fillId="0" borderId="0" xfId="0" applyFont="1"/>
    <xf numFmtId="0" fontId="11" fillId="0" borderId="0" xfId="0" applyFont="1" applyAlignment="1">
      <alignment horizontal="center"/>
    </xf>
    <xf numFmtId="0" fontId="12" fillId="0" borderId="0" xfId="0" applyFont="1" applyAlignment="1">
      <alignment horizontal="right" vertical="center"/>
    </xf>
    <xf numFmtId="0" fontId="13" fillId="0" borderId="0" xfId="2" applyFont="1" applyBorder="1">
      <alignment vertical="center"/>
    </xf>
    <xf numFmtId="0" fontId="14" fillId="0" borderId="0" xfId="0" applyFont="1" applyAlignment="1">
      <alignment vertical="center"/>
    </xf>
    <xf numFmtId="0" fontId="15" fillId="0" borderId="0" xfId="0" applyFont="1"/>
    <xf numFmtId="0" fontId="16" fillId="0" borderId="0" xfId="13" applyFont="1">
      <alignment horizontal="right" vertical="center"/>
    </xf>
    <xf numFmtId="168" fontId="17" fillId="0" borderId="2" xfId="14" applyFont="1">
      <alignment horizontal="center" vertical="center"/>
    </xf>
    <xf numFmtId="0" fontId="18" fillId="0" borderId="0" xfId="15" applyFont="1">
      <alignment horizontal="right" indent="1"/>
    </xf>
    <xf numFmtId="167" fontId="11" fillId="0" borderId="0" xfId="0" applyNumberFormat="1" applyFont="1" applyAlignment="1">
      <alignment horizontal="center"/>
    </xf>
    <xf numFmtId="0" fontId="19" fillId="5" borderId="4" xfId="16" applyNumberFormat="1" applyFont="1" applyAlignment="1">
      <alignment horizontal="center"/>
    </xf>
    <xf numFmtId="42" fontId="20" fillId="0" borderId="0" xfId="6" applyFont="1" applyFill="1" applyBorder="1"/>
    <xf numFmtId="42" fontId="20" fillId="5" borderId="4" xfId="6" applyFont="1" applyFill="1" applyBorder="1" applyAlignment="1">
      <alignment horizontal="center"/>
    </xf>
    <xf numFmtId="167" fontId="21" fillId="0" borderId="0" xfId="0" applyNumberFormat="1" applyFont="1" applyAlignment="1">
      <alignment horizontal="center"/>
    </xf>
    <xf numFmtId="0" fontId="0" fillId="0" borderId="5" xfId="11" applyFont="1" applyBorder="1">
      <alignment horizontal="right" wrapText="1" indent="1"/>
    </xf>
    <xf numFmtId="0" fontId="0" fillId="3" borderId="6" xfId="17" applyNumberFormat="1" applyFont="1" applyBorder="1"/>
    <xf numFmtId="42" fontId="0" fillId="0" borderId="7" xfId="6" applyFont="1" applyBorder="1"/>
    <xf numFmtId="42" fontId="8" fillId="3" borderId="6" xfId="6" applyFill="1" applyBorder="1"/>
    <xf numFmtId="0" fontId="9" fillId="0" borderId="3" xfId="3">
      <alignment vertical="center"/>
    </xf>
    <xf numFmtId="0" fontId="8" fillId="0" borderId="0" xfId="0" applyFont="1"/>
    <xf numFmtId="0" fontId="0" fillId="7" borderId="6" xfId="17" applyNumberFormat="1" applyFont="1" applyFill="1" applyBorder="1"/>
    <xf numFmtId="0" fontId="0" fillId="8" borderId="4" xfId="18" applyNumberFormat="1" applyFont="1" applyFill="1" applyAlignment="1">
      <alignment horizontal="center"/>
    </xf>
    <xf numFmtId="42" fontId="0" fillId="0" borderId="8" xfId="6" applyFont="1" applyBorder="1"/>
    <xf numFmtId="169" fontId="8" fillId="0" borderId="0" xfId="0" applyNumberFormat="1" applyFont="1"/>
    <xf numFmtId="42" fontId="0" fillId="0" borderId="8" xfId="6" applyFont="1" applyFill="1" applyBorder="1"/>
    <xf numFmtId="0" fontId="10" fillId="0" borderId="0" xfId="12">
      <alignment horizontal="right" vertical="center"/>
    </xf>
    <xf numFmtId="0" fontId="2" fillId="2" borderId="0" xfId="8" applyAlignment="1">
      <alignment horizontal="right" vertical="center" wrapText="1" indent="1"/>
    </xf>
    <xf numFmtId="168" fontId="7" fillId="0" borderId="2" xfId="14">
      <alignment horizontal="center" vertical="center"/>
    </xf>
    <xf numFmtId="0" fontId="0" fillId="0" borderId="0" xfId="0" applyAlignment="1">
      <alignment horizontal="right"/>
    </xf>
    <xf numFmtId="0" fontId="11" fillId="0" borderId="0" xfId="0" applyFont="1" applyFill="1"/>
    <xf numFmtId="167" fontId="0" fillId="0" borderId="0" xfId="0" applyNumberFormat="1" applyFill="1" applyAlignment="1">
      <alignment horizontal="center"/>
    </xf>
  </cellXfs>
  <cellStyles count="19">
    <cellStyle name="Bénéfices" xfId="8" xr:uid="{00000000-0005-0000-0000-000000000000}"/>
    <cellStyle name="Détails du tableau" xfId="11" xr:uid="{00000000-0005-0000-0000-000001000000}"/>
    <cellStyle name="Milliers" xfId="4" builtinId="3" customBuiltin="1"/>
    <cellStyle name="Milliers [0]" xfId="5" builtinId="6" customBuiltin="1"/>
    <cellStyle name="Monétaire [0]" xfId="6" builtinId="7" customBuiltin="1"/>
    <cellStyle name="Montant des bénéfices" xfId="9" xr:uid="{00000000-0005-0000-0000-000005000000}"/>
    <cellStyle name="Normal" xfId="0" builtinId="0" customBuiltin="1"/>
    <cellStyle name="Note" xfId="7" builtinId="10" customBuiltin="1"/>
    <cellStyle name="Pourcentage" xfId="1" builtinId="5" customBuiltin="1"/>
    <cellStyle name="Pourcentage de marge" xfId="10" xr:uid="{00000000-0005-0000-0000-000009000000}"/>
    <cellStyle name="Remplissage Chiffre d’affaires" xfId="16" xr:uid="{00000000-0005-0000-0000-00000A000000}"/>
    <cellStyle name="Remplissage Coût des ventes" xfId="17" xr:uid="{00000000-0005-0000-0000-00000B000000}"/>
    <cellStyle name="Remplissage Dépenses" xfId="18" xr:uid="{00000000-0005-0000-0000-00000C000000}"/>
    <cellStyle name="Titre" xfId="2" builtinId="15" customBuiltin="1"/>
    <cellStyle name="Titre de tableau 1" xfId="15" xr:uid="{00000000-0005-0000-0000-00000E000000}"/>
    <cellStyle name="Titre 1" xfId="3" builtinId="16" customBuiltin="1"/>
    <cellStyle name="Titre 2" xfId="12" builtinId="17" customBuiltin="1"/>
    <cellStyle name="Titre 3" xfId="13" builtinId="18" customBuiltin="1"/>
    <cellStyle name="Titre 4" xfId="14" builtinId="19" customBuiltin="1"/>
  </cellStyles>
  <dxfs count="95">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alignment horizontal="right" vertical="bottom" textRotation="0" wrapText="0" indent="1" justifyLastLine="0" shrinkToFit="0" readingOrder="0"/>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numFmt numFmtId="32" formatCode="_-* #,##0\ &quot;€&quot;_-;\-* #,##0\ &quot;€&quot;_-;_-* &quot;-&quot;\ &quot;€&quot;_-;_-@_-"/>
    </dxf>
    <dxf>
      <font>
        <b val="0"/>
        <i val="0"/>
        <strike val="0"/>
        <condense val="0"/>
        <extend val="0"/>
        <outline val="0"/>
        <shadow val="0"/>
        <u val="none"/>
        <vertAlign val="baseline"/>
        <sz val="10"/>
        <color theme="1"/>
        <name val="Century Gothic"/>
        <family val="2"/>
        <scheme val="minor"/>
      </font>
      <alignment horizontal="center" vertical="bottom" textRotation="0" wrapText="0" indent="0" justifyLastLine="0" shrinkToFit="0" readingOrder="0"/>
    </dxf>
    <dxf>
      <font>
        <b val="0"/>
        <i val="0"/>
        <strike val="0"/>
        <condense val="0"/>
        <extend val="0"/>
        <outline val="0"/>
        <shadow val="0"/>
        <u val="none"/>
        <vertAlign val="baseline"/>
        <sz val="11"/>
        <color theme="1"/>
        <name val="Century Gothic"/>
        <family val="2"/>
        <scheme val="minor"/>
      </font>
      <numFmt numFmtId="13" formatCode="0%"/>
      <fill>
        <patternFill patternType="none">
          <fgColor indexed="64"/>
          <bgColor indexed="65"/>
        </patternFill>
      </fill>
      <alignment horizontal="right" vertical="bottom" textRotation="0" wrapText="0" indent="0" justifyLastLine="0" shrinkToFit="0" readingOrder="0"/>
    </dxf>
    <dxf>
      <border>
        <left/>
        <right style="dotted">
          <color theme="4" tint="0.39994506668294322"/>
        </right>
        <top style="thin">
          <color theme="4" tint="0.39994506668294322"/>
        </top>
        <bottom style="thin">
          <color theme="4" tint="0.39994506668294322"/>
        </bottom>
        <vertical style="dotted">
          <color theme="4" tint="0.39994506668294322"/>
        </vertical>
        <horizontal style="thin">
          <color theme="4" tint="0.39994506668294322"/>
        </horizontal>
      </border>
    </dxf>
    <dxf>
      <border>
        <left/>
        <right style="dotted">
          <color theme="4" tint="0.39994506668294322"/>
        </right>
        <top style="thin">
          <color theme="4" tint="0.39994506668294322"/>
        </top>
        <bottom style="thin">
          <color theme="4" tint="0.39994506668294322"/>
        </bottom>
        <vertical style="dotted">
          <color theme="4" tint="0.399945066682943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
      <border>
        <left/>
        <right style="dotted">
          <color theme="5" tint="0.39991454817346722"/>
        </right>
        <top style="thin">
          <color theme="5" tint="0.39994506668294322"/>
        </top>
        <bottom style="thin">
          <color theme="5" tint="0.39994506668294322"/>
        </bottom>
        <vertical style="dotted">
          <color theme="5" tint="0.39994506668294322"/>
        </vertical>
        <horizontal style="thin">
          <color theme="5" tint="0.39994506668294322"/>
        </horizontal>
      </border>
    </dxf>
    <dxf>
      <border>
        <left/>
        <right style="dotted">
          <color theme="5" tint="0.39991454817346722"/>
        </right>
        <top style="thin">
          <color theme="5" tint="0.39994506668294322"/>
        </top>
        <bottom style="thin">
          <color theme="5" tint="0.39994506668294322"/>
        </bottom>
        <vertical style="dotted">
          <color theme="5" tint="0.399914548173467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
      <border>
        <left/>
        <right style="dotted">
          <color theme="6" tint="0.39994506668294322"/>
        </right>
        <top style="thin">
          <color theme="6" tint="0.39994506668294322"/>
        </top>
        <bottom style="thin">
          <color theme="6" tint="0.39994506668294322"/>
        </bottom>
        <vertical style="dotted">
          <color theme="6" tint="0.39994506668294322"/>
        </vertical>
        <horizontal style="thin">
          <color theme="6" tint="0.39994506668294322"/>
        </horizontal>
      </border>
    </dxf>
    <dxf>
      <border>
        <left/>
        <right style="dotted">
          <color theme="6" tint="0.39994506668294322"/>
        </right>
        <top style="thin">
          <color theme="6" tint="0.39994506668294322"/>
        </top>
        <bottom style="thin">
          <color theme="6" tint="0.39994506668294322"/>
        </bottom>
        <vertical style="dotted">
          <color theme="6" tint="0.39994506668294322"/>
        </vertical>
        <horizontal/>
      </border>
    </dxf>
    <dxf>
      <font>
        <b/>
        <i val="0"/>
        <color theme="3"/>
      </font>
      <fill>
        <patternFill patternType="none">
          <bgColor auto="1"/>
        </patternFill>
      </fill>
      <border>
        <vertical/>
        <horizontal/>
      </border>
    </dxf>
    <dxf>
      <font>
        <b/>
        <i val="0"/>
        <color theme="3"/>
      </font>
      <fill>
        <patternFill patternType="none">
          <bgColor auto="1"/>
        </patternFill>
      </fill>
      <border diagonalUp="0" diagonalDown="0">
        <left/>
        <right/>
        <top/>
        <bottom/>
        <vertical/>
        <horizontal/>
      </border>
    </dxf>
    <dxf>
      <border>
        <vertical/>
        <horizontal/>
      </border>
    </dxf>
  </dxfs>
  <tableStyles count="3" defaultTableStyle="Chiffres d’affaires Bénéfices et pertes" defaultPivotStyle="PivotStyleLight16">
    <tableStyle name="Dépenses Bénéfices et pertes" pivot="0" count="5" xr9:uid="{00000000-0011-0000-FFFF-FFFF00000000}">
      <tableStyleElement type="wholeTable" dxfId="94"/>
      <tableStyleElement type="headerRow" dxfId="93"/>
      <tableStyleElement type="totalRow" dxfId="92"/>
      <tableStyleElement type="firstRowStripe" dxfId="91"/>
      <tableStyleElement type="secondRowStripe" dxfId="90"/>
    </tableStyle>
    <tableStyle name="Chiffres d’affaires Bénéfices et pertes" pivot="0" count="5" xr9:uid="{00000000-0011-0000-FFFF-FFFF01000000}">
      <tableStyleElement type="wholeTable" dxfId="89"/>
      <tableStyleElement type="headerRow" dxfId="88"/>
      <tableStyleElement type="totalRow" dxfId="87"/>
      <tableStyleElement type="firstRowStripe" dxfId="86"/>
      <tableStyleElement type="secondRowStripe" dxfId="85"/>
    </tableStyle>
    <tableStyle name="Ventes Bénéfices et pertes" pivot="0" count="5" xr9:uid="{00000000-0011-0000-FFFF-FFFF02000000}">
      <tableStyleElement type="wholeTable" dxfId="84"/>
      <tableStyleElement type="headerRow" dxfId="83"/>
      <tableStyleElement type="totalRow" dxfId="82"/>
      <tableStyleElement type="firstRowStripe" dxfId="81"/>
      <tableStyleElement type="secondRowStripe" dxfId="80"/>
    </tableStyle>
  </tableStyles>
  <colors>
    <mruColors>
      <color rgb="FF88C5E6"/>
      <color rgb="FFEBB97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67236</xdr:colOff>
      <xdr:row>1</xdr:row>
      <xdr:rowOff>593912</xdr:rowOff>
    </xdr:from>
    <xdr:to>
      <xdr:col>1</xdr:col>
      <xdr:colOff>885266</xdr:colOff>
      <xdr:row>2</xdr:row>
      <xdr:rowOff>134471</xdr:rowOff>
    </xdr:to>
    <xdr:sp macro="[0]!DeplierGroupesDeColonnesFeuilleSelectionnee" textlink="">
      <xdr:nvSpPr>
        <xdr:cNvPr id="2" name="Rectangle 1">
          <a:extLst>
            <a:ext uri="{FF2B5EF4-FFF2-40B4-BE49-F238E27FC236}">
              <a16:creationId xmlns:a16="http://schemas.microsoft.com/office/drawing/2014/main" id="{334C5A69-3169-5262-8464-BC63C90FB6BB}"/>
            </a:ext>
          </a:extLst>
        </xdr:cNvPr>
        <xdr:cNvSpPr/>
      </xdr:nvSpPr>
      <xdr:spPr>
        <a:xfrm>
          <a:off x="67236" y="1030941"/>
          <a:ext cx="1019736" cy="302559"/>
        </a:xfrm>
        <a:prstGeom prst="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r>
            <a:rPr lang="fr-FR" sz="1100"/>
            <a:t>Tout</a:t>
          </a:r>
          <a:r>
            <a:rPr lang="fr-FR" sz="1100" baseline="0"/>
            <a:t> déplier</a:t>
          </a:r>
          <a:endParaRPr lang="fr-FR" sz="1100"/>
        </a:p>
      </xdr:txBody>
    </xdr:sp>
    <xdr:clientData/>
  </xdr:twoCellAnchor>
  <xdr:twoCellAnchor>
    <xdr:from>
      <xdr:col>1</xdr:col>
      <xdr:colOff>1048871</xdr:colOff>
      <xdr:row>1</xdr:row>
      <xdr:rowOff>611842</xdr:rowOff>
    </xdr:from>
    <xdr:to>
      <xdr:col>1</xdr:col>
      <xdr:colOff>2068607</xdr:colOff>
      <xdr:row>2</xdr:row>
      <xdr:rowOff>152401</xdr:rowOff>
    </xdr:to>
    <xdr:sp macro="[0]!ReplierGroupesDeColonnesFeuilleSelectionnee" textlink="">
      <xdr:nvSpPr>
        <xdr:cNvPr id="3" name="Rectangle 2">
          <a:extLst>
            <a:ext uri="{FF2B5EF4-FFF2-40B4-BE49-F238E27FC236}">
              <a16:creationId xmlns:a16="http://schemas.microsoft.com/office/drawing/2014/main" id="{3B1C486D-4C78-455F-97E9-492AD25FA19B}"/>
            </a:ext>
          </a:extLst>
        </xdr:cNvPr>
        <xdr:cNvSpPr/>
      </xdr:nvSpPr>
      <xdr:spPr>
        <a:xfrm>
          <a:off x="1250577" y="1048871"/>
          <a:ext cx="1019736" cy="302559"/>
        </a:xfrm>
        <a:prstGeom prst="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pPr algn="l"/>
          <a:r>
            <a:rPr lang="fr-FR" sz="1100"/>
            <a:t>Tout</a:t>
          </a:r>
          <a:r>
            <a:rPr lang="fr-FR" sz="1100" baseline="0"/>
            <a:t> replier</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Chiffre_daffaires" displayName="Chiffre_daffaires" ref="B4:AP12" totalsRowCount="1" totalsRowDxfId="79">
  <autoFilter ref="B4:AP11"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autoFilter>
  <tableColumns count="41">
    <tableColumn id="1" xr3:uid="{00000000-0010-0000-0000-000001000000}" name="CHIFFRE D’AFFAIRES (VENTES)" totalsRowLabel="TOTAL DES VENTES" totalsRowDxfId="39"/>
    <tableColumn id="29" xr3:uid="{00000000-0010-0000-0000-00001D000000}" name="TENDANCE" dataDxfId="78"/>
    <tableColumn id="2" xr3:uid="{00000000-0010-0000-0000-000002000000}" name="Colonne1" totalsRowFunction="sum" dataDxfId="77" totalsRowDxfId="38"/>
    <tableColumn id="3" xr3:uid="{00000000-0010-0000-0000-000003000000}" name="Colonne2" totalsRowFunction="sum" dataDxfId="76" totalsRowDxfId="37"/>
    <tableColumn id="4" xr3:uid="{00000000-0010-0000-0000-000004000000}" name="Colonne3" totalsRowFunction="sum" dataDxfId="75" totalsRowDxfId="36"/>
    <tableColumn id="5" xr3:uid="{00000000-0010-0000-0000-000005000000}" name="Colonne4" totalsRowFunction="sum" dataDxfId="74" totalsRowDxfId="35"/>
    <tableColumn id="6" xr3:uid="{00000000-0010-0000-0000-000006000000}" name="Colonne5" totalsRowFunction="sum" dataDxfId="73" totalsRowDxfId="34"/>
    <tableColumn id="7" xr3:uid="{00000000-0010-0000-0000-000007000000}" name="Colonne6" totalsRowFunction="sum" dataDxfId="72" totalsRowDxfId="33"/>
    <tableColumn id="8" xr3:uid="{00000000-0010-0000-0000-000008000000}" name="Colonne7" totalsRowFunction="sum" dataDxfId="71" totalsRowDxfId="32"/>
    <tableColumn id="9" xr3:uid="{00000000-0010-0000-0000-000009000000}" name="Colonne8" totalsRowFunction="sum" dataDxfId="70" totalsRowDxfId="31"/>
    <tableColumn id="10" xr3:uid="{00000000-0010-0000-0000-00000A000000}" name="Colonne9" totalsRowFunction="sum" dataDxfId="69" totalsRowDxfId="30"/>
    <tableColumn id="11" xr3:uid="{00000000-0010-0000-0000-00000B000000}" name="Colonne10" totalsRowFunction="sum" dataDxfId="68" totalsRowDxfId="29"/>
    <tableColumn id="12" xr3:uid="{00000000-0010-0000-0000-00000C000000}" name="Colonne11" totalsRowFunction="sum" dataDxfId="67" totalsRowDxfId="28"/>
    <tableColumn id="13" xr3:uid="{00000000-0010-0000-0000-00000D000000}" name="Colonne12" totalsRowFunction="sum" dataDxfId="66" totalsRowDxfId="27"/>
    <tableColumn id="14" xr3:uid="{00000000-0010-0000-0000-00000E000000}" name="Colonne13" totalsRowFunction="sum" totalsRowDxfId="26">
      <calculatedColumnFormula>SUM(Chiffre_daffaires[[#This Row],[Colonne1]:[Colonne12]])</calculatedColumnFormula>
    </tableColumn>
    <tableColumn id="15" xr3:uid="{656BE21F-2A52-4069-94EA-1918D34AFE07}" name="Colonne14" totalsRowFunction="sum" dataDxfId="65" totalsRowDxfId="25"/>
    <tableColumn id="16" xr3:uid="{CCB0177A-A3B0-4CC3-B104-3883C53323C2}" name="Colonne25" totalsRowFunction="sum" dataDxfId="64" totalsRowDxfId="24"/>
    <tableColumn id="17" xr3:uid="{A8C8EC8B-774E-438E-AF11-6CCDF88B3255}" name="Colonne36" totalsRowFunction="sum" dataDxfId="63" totalsRowDxfId="23"/>
    <tableColumn id="18" xr3:uid="{095A09B7-E137-4074-AC6F-7605F8AE300C}" name="Colonne47" totalsRowFunction="sum" dataDxfId="62" totalsRowDxfId="22"/>
    <tableColumn id="19" xr3:uid="{2DFBD43B-E1BA-4B02-AA90-82E88166517D}" name="Colonne58" totalsRowFunction="sum" dataDxfId="61" totalsRowDxfId="21"/>
    <tableColumn id="20" xr3:uid="{2A9BC254-CC29-4134-A6E0-8E06EA3A1F37}" name="Colonne69" totalsRowFunction="sum" dataDxfId="60" totalsRowDxfId="20"/>
    <tableColumn id="21" xr3:uid="{16B2C3E9-2CB5-4976-8FF6-8F0BE035EE66}" name="Colonne710" totalsRowFunction="sum" dataDxfId="59" totalsRowDxfId="19"/>
    <tableColumn id="22" xr3:uid="{5C3B0B56-14B2-4528-A18E-812721B8E74E}" name="Colonne811" totalsRowFunction="sum" dataDxfId="58" totalsRowDxfId="18"/>
    <tableColumn id="23" xr3:uid="{45BB5225-EFCE-44A8-986E-D2CF0A53F6F0}" name="Colonne912" totalsRowFunction="sum" dataDxfId="57" totalsRowDxfId="17"/>
    <tableColumn id="24" xr3:uid="{309D1CB8-04EA-4CEB-807B-02799379B88C}" name="Colonne1013" totalsRowFunction="sum" dataDxfId="56" totalsRowDxfId="16"/>
    <tableColumn id="25" xr3:uid="{B5883FD2-7B90-4905-AA02-EB835F109F79}" name="Colonne1114" totalsRowFunction="sum" dataDxfId="55" totalsRowDxfId="15"/>
    <tableColumn id="26" xr3:uid="{D3F193C1-A1A6-4589-A29C-BEF394FA287E}" name="Colonne1215" totalsRowFunction="sum" dataDxfId="54" totalsRowDxfId="14"/>
    <tableColumn id="27" xr3:uid="{6D294DAA-FB16-4BC1-9109-4AA326666584}" name="Colonne1316" totalsRowFunction="sum" dataDxfId="53" totalsRowDxfId="13">
      <calculatedColumnFormula>SUM(Chiffre_daffaires[[#This Row],[Colonne14]:[Colonne1215]])</calculatedColumnFormula>
    </tableColumn>
    <tableColumn id="28" xr3:uid="{A9E2669F-817F-4FA0-9C66-F5479757C6FC}" name="Colonne142" totalsRowFunction="sum" dataDxfId="52" totalsRowDxfId="12"/>
    <tableColumn id="30" xr3:uid="{90FDAC28-A7D8-47AF-A917-314C55CAE7D6}" name="Colonne253" totalsRowFunction="custom" dataDxfId="51" totalsRowDxfId="11">
      <totalsRowFormula>SUBTOTAL(109,AE5:AE11)</totalsRowFormula>
    </tableColumn>
    <tableColumn id="31" xr3:uid="{5E69C046-EC60-4DFF-86DE-90D71E80891C}" name="Colonne364" totalsRowFunction="custom" dataDxfId="50" totalsRowDxfId="10">
      <totalsRowFormula>SUBTOTAL(109,AF5:AF11)</totalsRowFormula>
    </tableColumn>
    <tableColumn id="32" xr3:uid="{5070E298-6240-47D4-B2FD-A902F263C620}" name="Colonne475" totalsRowFunction="custom" dataDxfId="49" totalsRowDxfId="9">
      <totalsRowFormula>SUBTOTAL(109,AG5:AG11)</totalsRowFormula>
    </tableColumn>
    <tableColumn id="33" xr3:uid="{35D33DF6-B9D8-4658-8DDE-9C8E30FA43FC}" name="Colonne586" totalsRowFunction="custom" dataDxfId="48" totalsRowDxfId="8">
      <totalsRowFormula>SUBTOTAL(109,AH5:AH11)</totalsRowFormula>
    </tableColumn>
    <tableColumn id="34" xr3:uid="{F4EFAE8B-A8EB-4208-A12F-19FA8D13CD19}" name="Colonne697" totalsRowFunction="custom" dataDxfId="47" totalsRowDxfId="7">
      <totalsRowFormula>SUBTOTAL(109,AI5:AI11)</totalsRowFormula>
    </tableColumn>
    <tableColumn id="35" xr3:uid="{8D098CE8-6C29-4AF0-896A-CBA1ACCEFD38}" name="Colonne7108" totalsRowFunction="custom" dataDxfId="46" totalsRowDxfId="6">
      <totalsRowFormula>SUBTOTAL(109,AJ5:AJ11)</totalsRowFormula>
    </tableColumn>
    <tableColumn id="36" xr3:uid="{F22C6162-0360-490A-A035-C27FCA004956}" name="Colonne8119" totalsRowFunction="custom" dataDxfId="45" totalsRowDxfId="5">
      <totalsRowFormula>SUBTOTAL(109,AK5:AK11)</totalsRowFormula>
    </tableColumn>
    <tableColumn id="37" xr3:uid="{24DB9C5D-A5B5-4DF9-BF73-0CB7C0A3ED8D}" name="Colonne91210" totalsRowFunction="custom" dataDxfId="44" totalsRowDxfId="4">
      <totalsRowFormula>SUBTOTAL(109,AL5:AL11)</totalsRowFormula>
    </tableColumn>
    <tableColumn id="38" xr3:uid="{1ECFB1F8-156B-42B1-9ABB-C96FA6051837}" name="Colonne101311" totalsRowFunction="custom" dataDxfId="43" totalsRowDxfId="3">
      <totalsRowFormula>SUBTOTAL(109,AM5:AM11)</totalsRowFormula>
    </tableColumn>
    <tableColumn id="39" xr3:uid="{3E59B849-936D-4A91-8A07-917C83605F80}" name="Colonne111412" totalsRowFunction="custom" dataDxfId="42" totalsRowDxfId="2">
      <totalsRowFormula>SUBTOTAL(109,AN5:AN11)</totalsRowFormula>
    </tableColumn>
    <tableColumn id="40" xr3:uid="{4C9C6EF4-54C4-4F4B-824E-0D05D49C8D4F}" name="Colonne121513" totalsRowFunction="custom" dataDxfId="41" totalsRowDxfId="1">
      <totalsRowFormula>SUBTOTAL(109,AO5:AO11)</totalsRowFormula>
    </tableColumn>
    <tableColumn id="41" xr3:uid="{F7A65B5C-8DF9-445F-A2B6-7094886C38D7}" name="Colonne131614" totalsRowFunction="sum" dataDxfId="40" totalsRowDxfId="0">
      <calculatedColumnFormula>SUM(Chiffre_daffaires[[#This Row],[Colonne142]:[Colonne121513]])</calculatedColumnFormula>
    </tableColumn>
  </tableColumns>
  <tableStyleInfo name="Chiffres d’affaires Bénéfices et pertes" showFirstColumn="0" showLastColumn="0" showRowStripes="1" showColumnStripes="0"/>
  <extLst>
    <ext xmlns:x14="http://schemas.microsoft.com/office/spreadsheetml/2009/9/main" uri="{504A1905-F514-4f6f-8877-14C23A59335A}">
      <x14:table altTextSummary="Synthèse des ventes mensuelles, total annuel et pourcentage par mois pour chaque élément de chiffre d’affaires"/>
    </ext>
  </extLst>
</table>
</file>

<file path=xl/theme/theme1.xml><?xml version="1.0" encoding="utf-8"?>
<a:theme xmlns:a="http://schemas.openxmlformats.org/drawingml/2006/main" name="Office Theme">
  <a:themeElements>
    <a:clrScheme name="Profit and Loss">
      <a:dk1>
        <a:sysClr val="windowText" lastClr="000000"/>
      </a:dk1>
      <a:lt1>
        <a:srgbClr val="FFFFFF"/>
      </a:lt1>
      <a:dk2>
        <a:srgbClr val="38321C"/>
      </a:dk2>
      <a:lt2>
        <a:srgbClr val="FFFFFF"/>
      </a:lt2>
      <a:accent1>
        <a:srgbClr val="DE8D26"/>
      </a:accent1>
      <a:accent2>
        <a:srgbClr val="2F7B6A"/>
      </a:accent2>
      <a:accent3>
        <a:srgbClr val="3BA0D6"/>
      </a:accent3>
      <a:accent4>
        <a:srgbClr val="8E9ACA"/>
      </a:accent4>
      <a:accent5>
        <a:srgbClr val="6F6857"/>
      </a:accent5>
      <a:accent6>
        <a:srgbClr val="F79646"/>
      </a:accent6>
      <a:hlink>
        <a:srgbClr val="0000FF"/>
      </a:hlink>
      <a:folHlink>
        <a:srgbClr val="800080"/>
      </a:folHlink>
    </a:clrScheme>
    <a:fontScheme name="Profit Loss Statement">
      <a:majorFont>
        <a:latin typeface="Bookman Old Style"/>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5" tint="0.39997558519241921"/>
    <pageSetUpPr autoPageBreaks="0" fitToPage="1"/>
  </sheetPr>
  <dimension ref="B1:AP62"/>
  <sheetViews>
    <sheetView showGridLines="0" tabSelected="1" topLeftCell="A2" zoomScale="70" zoomScaleNormal="70" workbookViewId="0">
      <pane xSplit="2" ySplit="3" topLeftCell="C5" activePane="bottomRight" state="frozen"/>
      <selection activeCell="A2" sqref="A2"/>
      <selection pane="topRight" activeCell="C2" sqref="C2"/>
      <selection pane="bottomLeft" activeCell="A5" sqref="A5"/>
      <selection pane="bottomRight" activeCell="AQ8" sqref="AQ8"/>
    </sheetView>
  </sheetViews>
  <sheetFormatPr baseColWidth="10" defaultColWidth="9" defaultRowHeight="30" customHeight="1" outlineLevelCol="1" x14ac:dyDescent="0.3"/>
  <cols>
    <col min="1" max="1" width="2.625" style="12" customWidth="1"/>
    <col min="2" max="2" width="30.375" style="12" customWidth="1"/>
    <col min="3" max="3" width="8.5" style="12" customWidth="1"/>
    <col min="4" max="4" width="11.875" style="12" hidden="1" customWidth="1" outlineLevel="1"/>
    <col min="5" max="15" width="10.125" style="12" hidden="1" customWidth="1" outlineLevel="1"/>
    <col min="16" max="16" width="12.75" style="12" customWidth="1" collapsed="1"/>
    <col min="17" max="17" width="11.875" style="12" hidden="1" customWidth="1" outlineLevel="1"/>
    <col min="18" max="28" width="10.125" style="12" hidden="1" customWidth="1" outlineLevel="1"/>
    <col min="29" max="29" width="13.625" style="12" customWidth="1" collapsed="1"/>
    <col min="30" max="41" width="10.125" style="12" hidden="1" customWidth="1" outlineLevel="1"/>
    <col min="42" max="42" width="13.625" style="12" customWidth="1" collapsed="1"/>
    <col min="43" max="16384" width="9" style="12"/>
  </cols>
  <sheetData>
    <row r="1" spans="2:42" ht="35.1" customHeight="1" x14ac:dyDescent="0.3">
      <c r="B1" s="30" t="s">
        <v>36</v>
      </c>
      <c r="D1" s="17"/>
      <c r="E1" s="17"/>
      <c r="F1" s="18" t="s">
        <v>5</v>
      </c>
      <c r="G1" s="18" t="s">
        <v>14</v>
      </c>
      <c r="H1" s="18">
        <f ca="1">YEAR(TODAY())</f>
        <v>2024</v>
      </c>
      <c r="J1" s="13"/>
      <c r="L1" s="14"/>
      <c r="M1" s="14"/>
      <c r="N1" s="14"/>
      <c r="O1" s="14"/>
      <c r="P1" s="37" t="s">
        <v>37</v>
      </c>
    </row>
    <row r="2" spans="2:42" ht="60" customHeight="1" x14ac:dyDescent="0.3">
      <c r="B2" s="15" t="s">
        <v>0</v>
      </c>
      <c r="E2" s="16"/>
      <c r="G2" s="16"/>
      <c r="K2" s="16"/>
    </row>
    <row r="3" spans="2:42" ht="20.100000000000001" customHeight="1" x14ac:dyDescent="0.3">
      <c r="D3" s="19" t="str">
        <f ca="1">UPPER(TEXT(DATE(FYStartYear,FYMonthNo,1),"mmm-aa"))</f>
        <v>JUIL-24</v>
      </c>
      <c r="E3" s="19" t="str">
        <f ca="1">UPPER(TEXT(DATE(FYStartYear,FYMonthNo+1,1),"mmm-aa"))</f>
        <v>AOÛT-24</v>
      </c>
      <c r="F3" s="19" t="str">
        <f ca="1">UPPER(TEXT(DATE(FYStartYear,FYMonthNo+2,1),"mmm-aa"))</f>
        <v>SEPT-24</v>
      </c>
      <c r="G3" s="19" t="str">
        <f ca="1">UPPER(TEXT(DATE(FYStartYear,FYMonthNo+3,1),"mmm-aa"))</f>
        <v>OCT-24</v>
      </c>
      <c r="H3" s="19" t="str">
        <f ca="1">UPPER(TEXT(DATE(FYStartYear,FYMonthNo+4,1),"mmm-aa"))</f>
        <v>NOV-24</v>
      </c>
      <c r="I3" s="19" t="str">
        <f ca="1">UPPER(TEXT(DATE(FYStartYear,FYMonthNo+5,1),"mmm-aa"))</f>
        <v>DÉC-24</v>
      </c>
      <c r="J3" s="19" t="str">
        <f ca="1">UPPER(TEXT(DATE(FYStartYear,FYMonthNo+6,1),"mmm-aa"))</f>
        <v>JANV-25</v>
      </c>
      <c r="K3" s="19" t="str">
        <f ca="1">UPPER(TEXT(DATE(FYStartYear,FYMonthNo+7,1),"mmm-aa"))</f>
        <v>FÉVR-25</v>
      </c>
      <c r="L3" s="19" t="str">
        <f ca="1">UPPER(TEXT(DATE(FYStartYear,FYMonthNo+8,1),"mmm-aa"))</f>
        <v>MARS-25</v>
      </c>
      <c r="M3" s="19" t="str">
        <f ca="1">UPPER(TEXT(DATE(FYStartYear,FYMonthNo+9,1),"mmm-aa"))</f>
        <v>AVR-25</v>
      </c>
      <c r="N3" s="19" t="str">
        <f ca="1">UPPER(TEXT(DATE(FYStartYear,FYMonthNo+10,1),"mmm-aa"))</f>
        <v>MAI-25</v>
      </c>
      <c r="O3" s="19" t="str">
        <f ca="1">UPPER(TEXT(DATE(FYStartYear,FYMonthNo+11,1),"mmm-aa"))</f>
        <v>JUIN-25</v>
      </c>
      <c r="P3" s="39" t="s">
        <v>39</v>
      </c>
      <c r="Q3" s="19" t="str">
        <f ca="1">UPPER(TEXT(DATE(FYStartYear+1+1,FYMonthNo,1),"mmm-aa"))</f>
        <v>JUIL-26</v>
      </c>
      <c r="R3" s="19" t="str">
        <f ca="1">UPPER(TEXT(DATE(FYStartYear+1,FYMonthNo+1,1),"mmm-aa"))</f>
        <v>AOÛT-25</v>
      </c>
      <c r="S3" s="19" t="str">
        <f ca="1">UPPER(TEXT(DATE(FYStartYear+1,FYMonthNo+2,1),"mmm-aa"))</f>
        <v>SEPT-25</v>
      </c>
      <c r="T3" s="19" t="str">
        <f ca="1">UPPER(TEXT(DATE(FYStartYear+1,FYMonthNo+3,1),"mmm-aa"))</f>
        <v>OCT-25</v>
      </c>
      <c r="U3" s="19" t="str">
        <f ca="1">UPPER(TEXT(DATE(FYStartYear+1,FYMonthNo+4,1),"mmm-aa"))</f>
        <v>NOV-25</v>
      </c>
      <c r="V3" s="19" t="str">
        <f ca="1">UPPER(TEXT(DATE(FYStartYear+1,FYMonthNo+5,1),"mmm-aa"))</f>
        <v>DÉC-25</v>
      </c>
      <c r="W3" s="19" t="str">
        <f ca="1">UPPER(TEXT(DATE(FYStartYear+1,FYMonthNo+6,1),"mmm-aa"))</f>
        <v>JANV-26</v>
      </c>
      <c r="X3" s="19" t="str">
        <f ca="1">UPPER(TEXT(DATE(FYStartYear+1,FYMonthNo+7,1),"mmm-aa"))</f>
        <v>FÉVR-26</v>
      </c>
      <c r="Y3" s="19" t="str">
        <f ca="1">UPPER(TEXT(DATE(FYStartYear+1,FYMonthNo+8,1),"mmm-aa"))</f>
        <v>MARS-26</v>
      </c>
      <c r="Z3" s="19" t="str">
        <f ca="1">UPPER(TEXT(DATE(FYStartYear+1,FYMonthNo+9,1),"mmm-aa"))</f>
        <v>AVR-26</v>
      </c>
      <c r="AA3" s="19" t="str">
        <f ca="1">UPPER(TEXT(DATE(FYStartYear+1,FYMonthNo+10,1),"mmm-aa"))</f>
        <v>MAI-26</v>
      </c>
      <c r="AB3" s="19" t="str">
        <f ca="1">UPPER(TEXT(DATE(FYStartYear+1,FYMonthNo+11,1),"mmm-aa"))</f>
        <v>JUIN-26</v>
      </c>
      <c r="AC3" s="39" t="s">
        <v>40</v>
      </c>
      <c r="AD3" s="19" t="str">
        <f ca="1">UPPER(TEXT(DATE(FYStartYear+2+1,FYMonthNo,1),"mmm-aa"))</f>
        <v>JUIL-27</v>
      </c>
      <c r="AE3" s="19" t="str">
        <f ca="1">UPPER(TEXT(DATE(FYStartYear+2,FYMonthNo+1,1),"mmm-aa"))</f>
        <v>AOÛT-26</v>
      </c>
      <c r="AF3" s="19" t="str">
        <f ca="1">UPPER(TEXT(DATE(FYStartYear+2,FYMonthNo+2,1),"mmm-aa"))</f>
        <v>SEPT-26</v>
      </c>
      <c r="AG3" s="19" t="str">
        <f ca="1">UPPER(TEXT(DATE(FYStartYear+2,FYMonthNo+3,1),"mmm-aa"))</f>
        <v>OCT-26</v>
      </c>
      <c r="AH3" s="19" t="str">
        <f ca="1">UPPER(TEXT(DATE(FYStartYear+2,FYMonthNo+4,1),"mmm-aa"))</f>
        <v>NOV-26</v>
      </c>
      <c r="AI3" s="19" t="str">
        <f ca="1">UPPER(TEXT(DATE(FYStartYear+2,FYMonthNo+5,1),"mmm-aa"))</f>
        <v>DÉC-26</v>
      </c>
      <c r="AJ3" s="19" t="str">
        <f ca="1">UPPER(TEXT(DATE(FYStartYear+2,FYMonthNo+6,1),"mmm-aa"))</f>
        <v>JANV-27</v>
      </c>
      <c r="AK3" s="19" t="str">
        <f ca="1">UPPER(TEXT(DATE(FYStartYear+2,FYMonthNo+7,1),"mmm-aa"))</f>
        <v>FÉVR-27</v>
      </c>
      <c r="AL3" s="19" t="str">
        <f ca="1">UPPER(TEXT(DATE(FYStartYear+2,FYMonthNo+8,1),"mmm-aa"))</f>
        <v>MARS-27</v>
      </c>
      <c r="AM3" s="19" t="str">
        <f ca="1">UPPER(TEXT(DATE(FYStartYear+2,FYMonthNo+9,1),"mmm-aa"))</f>
        <v>AVR-27</v>
      </c>
      <c r="AN3" s="19" t="str">
        <f ca="1">UPPER(TEXT(DATE(FYStartYear+2,FYMonthNo+10,1),"mmm-aa"))</f>
        <v>MAI-27</v>
      </c>
      <c r="AO3" s="19" t="str">
        <f ca="1">UPPER(TEXT(DATE(FYStartYear+2,FYMonthNo+11,1),"mmm-aa"))</f>
        <v>JUIN-27</v>
      </c>
      <c r="AP3" s="39" t="s">
        <v>65</v>
      </c>
    </row>
    <row r="4" spans="2:42" ht="30" customHeight="1" x14ac:dyDescent="0.3">
      <c r="B4" s="20" t="s">
        <v>1</v>
      </c>
      <c r="C4" s="20" t="s">
        <v>3</v>
      </c>
      <c r="D4" s="21" t="s">
        <v>13</v>
      </c>
      <c r="E4" s="21" t="s">
        <v>15</v>
      </c>
      <c r="F4" s="21" t="s">
        <v>16</v>
      </c>
      <c r="G4" s="21" t="s">
        <v>17</v>
      </c>
      <c r="H4" s="21" t="s">
        <v>18</v>
      </c>
      <c r="I4" s="21" t="s">
        <v>19</v>
      </c>
      <c r="J4" s="21" t="s">
        <v>20</v>
      </c>
      <c r="K4" s="21" t="s">
        <v>21</v>
      </c>
      <c r="L4" s="21" t="s">
        <v>22</v>
      </c>
      <c r="M4" s="21" t="s">
        <v>23</v>
      </c>
      <c r="N4" s="21" t="s">
        <v>24</v>
      </c>
      <c r="O4" s="21" t="s">
        <v>25</v>
      </c>
      <c r="P4" s="21" t="s">
        <v>26</v>
      </c>
      <c r="Q4" s="21" t="s">
        <v>27</v>
      </c>
      <c r="R4" s="21" t="s">
        <v>28</v>
      </c>
      <c r="S4" s="21" t="s">
        <v>41</v>
      </c>
      <c r="T4" s="21" t="s">
        <v>42</v>
      </c>
      <c r="U4" s="21" t="s">
        <v>43</v>
      </c>
      <c r="V4" s="21" t="s">
        <v>44</v>
      </c>
      <c r="W4" s="21" t="s">
        <v>45</v>
      </c>
      <c r="X4" s="21" t="s">
        <v>46</v>
      </c>
      <c r="Y4" s="21" t="s">
        <v>47</v>
      </c>
      <c r="Z4" s="21" t="s">
        <v>48</v>
      </c>
      <c r="AA4" s="21" t="s">
        <v>49</v>
      </c>
      <c r="AB4" s="21" t="s">
        <v>50</v>
      </c>
      <c r="AC4" s="21" t="s">
        <v>51</v>
      </c>
      <c r="AD4" s="21" t="s">
        <v>52</v>
      </c>
      <c r="AE4" s="21" t="s">
        <v>53</v>
      </c>
      <c r="AF4" s="21" t="s">
        <v>54</v>
      </c>
      <c r="AG4" s="21" t="s">
        <v>55</v>
      </c>
      <c r="AH4" s="21" t="s">
        <v>56</v>
      </c>
      <c r="AI4" s="21" t="s">
        <v>57</v>
      </c>
      <c r="AJ4" s="21" t="s">
        <v>58</v>
      </c>
      <c r="AK4" s="21" t="s">
        <v>59</v>
      </c>
      <c r="AL4" s="21" t="s">
        <v>60</v>
      </c>
      <c r="AM4" s="21" t="s">
        <v>61</v>
      </c>
      <c r="AN4" s="21" t="s">
        <v>62</v>
      </c>
      <c r="AO4" s="21" t="s">
        <v>63</v>
      </c>
      <c r="AP4" s="21" t="s">
        <v>64</v>
      </c>
    </row>
    <row r="5" spans="2:42" ht="30" customHeight="1" x14ac:dyDescent="0.3">
      <c r="B5" s="6" t="s">
        <v>29</v>
      </c>
      <c r="C5" s="22"/>
      <c r="D5" s="23">
        <v>0</v>
      </c>
      <c r="E5" s="23"/>
      <c r="F5" s="23"/>
      <c r="G5" s="23"/>
      <c r="H5" s="23"/>
      <c r="I5" s="23"/>
      <c r="J5" s="23"/>
      <c r="K5" s="23"/>
      <c r="L5" s="23"/>
      <c r="M5" s="23"/>
      <c r="N5" s="23"/>
      <c r="O5" s="23"/>
      <c r="P5" s="24">
        <f>SUM(Chiffre_daffaires[[#This Row],[Colonne1]:[Colonne12]])</f>
        <v>0</v>
      </c>
      <c r="Q5" s="23"/>
      <c r="R5" s="23"/>
      <c r="S5" s="23"/>
      <c r="T5" s="23"/>
      <c r="U5" s="23"/>
      <c r="V5" s="23"/>
      <c r="W5" s="23"/>
      <c r="X5" s="23"/>
      <c r="Y5" s="23"/>
      <c r="Z5" s="23"/>
      <c r="AA5" s="23"/>
      <c r="AB5" s="23"/>
      <c r="AC5" s="24">
        <f>SUM(Chiffre_daffaires[[#This Row],[Colonne14]:[Colonne1215]])</f>
        <v>0</v>
      </c>
      <c r="AD5" s="23"/>
      <c r="AE5" s="23"/>
      <c r="AF5" s="23"/>
      <c r="AG5" s="23"/>
      <c r="AH5" s="23"/>
      <c r="AI5" s="23"/>
      <c r="AJ5" s="23"/>
      <c r="AK5" s="23"/>
      <c r="AL5" s="23"/>
      <c r="AM5" s="23"/>
      <c r="AN5" s="23"/>
      <c r="AO5" s="23"/>
      <c r="AP5" s="24">
        <f>SUM(Chiffre_daffaires[[#This Row],[Colonne142]:[Colonne121513]])</f>
        <v>0</v>
      </c>
    </row>
    <row r="6" spans="2:42" ht="30" customHeight="1" x14ac:dyDescent="0.3">
      <c r="B6" s="6" t="s">
        <v>30</v>
      </c>
      <c r="C6" s="22"/>
      <c r="D6" s="23"/>
      <c r="E6" s="23"/>
      <c r="F6" s="23"/>
      <c r="G6" s="23"/>
      <c r="H6" s="23"/>
      <c r="I6" s="23"/>
      <c r="J6" s="23"/>
      <c r="K6" s="23"/>
      <c r="L6" s="23"/>
      <c r="M6" s="23"/>
      <c r="N6" s="23"/>
      <c r="O6" s="23"/>
      <c r="P6" s="24">
        <f>SUM(Chiffre_daffaires[[#This Row],[Colonne1]:[Colonne12]])</f>
        <v>0</v>
      </c>
      <c r="Q6" s="23"/>
      <c r="R6" s="23"/>
      <c r="S6" s="23"/>
      <c r="T6" s="23"/>
      <c r="U6" s="23"/>
      <c r="V6" s="23"/>
      <c r="W6" s="23"/>
      <c r="X6" s="23"/>
      <c r="Y6" s="23"/>
      <c r="Z6" s="23"/>
      <c r="AA6" s="23"/>
      <c r="AB6" s="23"/>
      <c r="AC6" s="24">
        <f>SUM(Chiffre_daffaires[[#This Row],[Colonne14]:[Colonne1215]])</f>
        <v>0</v>
      </c>
      <c r="AD6" s="23"/>
      <c r="AE6" s="23"/>
      <c r="AF6" s="23"/>
      <c r="AG6" s="23"/>
      <c r="AH6" s="23"/>
      <c r="AI6" s="23"/>
      <c r="AJ6" s="23"/>
      <c r="AK6" s="23"/>
      <c r="AL6" s="23"/>
      <c r="AM6" s="23"/>
      <c r="AN6" s="23"/>
      <c r="AO6" s="23"/>
      <c r="AP6" s="24">
        <f>SUM(Chiffre_daffaires[[#This Row],[Colonne142]:[Colonne121513]])</f>
        <v>0</v>
      </c>
    </row>
    <row r="7" spans="2:42" ht="30" customHeight="1" x14ac:dyDescent="0.3">
      <c r="B7" s="6" t="s">
        <v>31</v>
      </c>
      <c r="C7" s="22"/>
      <c r="D7" s="23"/>
      <c r="E7" s="23"/>
      <c r="F7" s="23"/>
      <c r="G7" s="23"/>
      <c r="H7" s="23"/>
      <c r="I7" s="23"/>
      <c r="J7" s="23"/>
      <c r="K7" s="23"/>
      <c r="L7" s="23"/>
      <c r="M7" s="23"/>
      <c r="N7" s="23"/>
      <c r="O7" s="23"/>
      <c r="P7" s="24">
        <f>SUM(Chiffre_daffaires[[#This Row],[Colonne1]:[Colonne12]])</f>
        <v>0</v>
      </c>
      <c r="Q7" s="23"/>
      <c r="R7" s="23"/>
      <c r="S7" s="23"/>
      <c r="T7" s="23"/>
      <c r="U7" s="23"/>
      <c r="V7" s="23"/>
      <c r="W7" s="23"/>
      <c r="X7" s="23"/>
      <c r="Y7" s="23"/>
      <c r="Z7" s="23"/>
      <c r="AA7" s="23"/>
      <c r="AB7" s="23"/>
      <c r="AC7" s="24">
        <f>SUM(Chiffre_daffaires[[#This Row],[Colonne14]:[Colonne1215]])</f>
        <v>0</v>
      </c>
      <c r="AD7" s="23"/>
      <c r="AE7" s="23"/>
      <c r="AF7" s="23"/>
      <c r="AG7" s="23"/>
      <c r="AH7" s="23"/>
      <c r="AI7" s="23"/>
      <c r="AJ7" s="23"/>
      <c r="AK7" s="23"/>
      <c r="AL7" s="23"/>
      <c r="AM7" s="23"/>
      <c r="AN7" s="23"/>
      <c r="AO7" s="23"/>
      <c r="AP7" s="24">
        <f>SUM(Chiffre_daffaires[[#This Row],[Colonne142]:[Colonne121513]])</f>
        <v>0</v>
      </c>
    </row>
    <row r="8" spans="2:42" ht="30" customHeight="1" x14ac:dyDescent="0.3">
      <c r="B8" s="6" t="s">
        <v>32</v>
      </c>
      <c r="C8" s="22"/>
      <c r="D8" s="23"/>
      <c r="E8" s="23"/>
      <c r="F8" s="23"/>
      <c r="G8" s="23"/>
      <c r="H8" s="23"/>
      <c r="I8" s="23"/>
      <c r="J8" s="23"/>
      <c r="K8" s="23"/>
      <c r="L8" s="23"/>
      <c r="M8" s="23"/>
      <c r="N8" s="23"/>
      <c r="O8" s="23"/>
      <c r="P8" s="24">
        <f>SUM(Chiffre_daffaires[[#This Row],[Colonne1]:[Colonne12]])</f>
        <v>0</v>
      </c>
      <c r="Q8" s="23"/>
      <c r="R8" s="23"/>
      <c r="S8" s="23"/>
      <c r="T8" s="23"/>
      <c r="U8" s="23"/>
      <c r="V8" s="23"/>
      <c r="W8" s="23"/>
      <c r="X8" s="23"/>
      <c r="Y8" s="23"/>
      <c r="Z8" s="23"/>
      <c r="AA8" s="23"/>
      <c r="AB8" s="23"/>
      <c r="AC8" s="24">
        <f>SUM(Chiffre_daffaires[[#This Row],[Colonne14]:[Colonne1215]])</f>
        <v>0</v>
      </c>
      <c r="AD8" s="23"/>
      <c r="AE8" s="23"/>
      <c r="AF8" s="23"/>
      <c r="AG8" s="23"/>
      <c r="AH8" s="23"/>
      <c r="AI8" s="23"/>
      <c r="AJ8" s="23"/>
      <c r="AK8" s="23"/>
      <c r="AL8" s="23"/>
      <c r="AM8" s="23"/>
      <c r="AN8" s="23"/>
      <c r="AO8" s="23"/>
      <c r="AP8" s="24">
        <f>SUM(Chiffre_daffaires[[#This Row],[Colonne142]:[Colonne121513]])</f>
        <v>0</v>
      </c>
    </row>
    <row r="9" spans="2:42" ht="30" customHeight="1" x14ac:dyDescent="0.3">
      <c r="B9" s="6" t="s">
        <v>33</v>
      </c>
      <c r="C9" s="22"/>
      <c r="D9" s="23"/>
      <c r="E9" s="23"/>
      <c r="F9" s="23"/>
      <c r="G9" s="23"/>
      <c r="H9" s="23"/>
      <c r="I9" s="23"/>
      <c r="J9" s="23"/>
      <c r="K9" s="23"/>
      <c r="L9" s="23"/>
      <c r="M9" s="23"/>
      <c r="N9" s="23"/>
      <c r="O9" s="23"/>
      <c r="P9" s="24">
        <f>SUM(Chiffre_daffaires[[#This Row],[Colonne1]:[Colonne12]])</f>
        <v>0</v>
      </c>
      <c r="Q9" s="23"/>
      <c r="R9" s="23"/>
      <c r="S9" s="23"/>
      <c r="T9" s="23"/>
      <c r="U9" s="23"/>
      <c r="V9" s="23"/>
      <c r="W9" s="23"/>
      <c r="X9" s="23"/>
      <c r="Y9" s="23"/>
      <c r="Z9" s="23"/>
      <c r="AA9" s="23"/>
      <c r="AB9" s="23"/>
      <c r="AC9" s="24">
        <f>SUM(Chiffre_daffaires[[#This Row],[Colonne14]:[Colonne1215]])</f>
        <v>0</v>
      </c>
      <c r="AD9" s="23"/>
      <c r="AE9" s="23"/>
      <c r="AF9" s="23"/>
      <c r="AG9" s="23"/>
      <c r="AH9" s="23"/>
      <c r="AI9" s="23"/>
      <c r="AJ9" s="23"/>
      <c r="AK9" s="23"/>
      <c r="AL9" s="23"/>
      <c r="AM9" s="23"/>
      <c r="AN9" s="23"/>
      <c r="AO9" s="23"/>
      <c r="AP9" s="24">
        <f>SUM(Chiffre_daffaires[[#This Row],[Colonne142]:[Colonne121513]])</f>
        <v>0</v>
      </c>
    </row>
    <row r="10" spans="2:42" ht="30" customHeight="1" x14ac:dyDescent="0.3">
      <c r="B10" s="6" t="s">
        <v>34</v>
      </c>
      <c r="C10" s="22"/>
      <c r="D10" s="23"/>
      <c r="E10" s="23"/>
      <c r="F10" s="23"/>
      <c r="G10" s="23"/>
      <c r="H10" s="23"/>
      <c r="I10" s="23"/>
      <c r="J10" s="23"/>
      <c r="K10" s="23"/>
      <c r="L10" s="23"/>
      <c r="M10" s="23"/>
      <c r="N10" s="23"/>
      <c r="O10" s="23"/>
      <c r="P10" s="24">
        <f>SUM(Chiffre_daffaires[[#This Row],[Colonne1]:[Colonne12]])</f>
        <v>0</v>
      </c>
      <c r="Q10" s="23"/>
      <c r="R10" s="23"/>
      <c r="S10" s="23"/>
      <c r="T10" s="23"/>
      <c r="U10" s="23"/>
      <c r="V10" s="23"/>
      <c r="W10" s="23"/>
      <c r="X10" s="23"/>
      <c r="Y10" s="23"/>
      <c r="Z10" s="23"/>
      <c r="AA10" s="23"/>
      <c r="AB10" s="23"/>
      <c r="AC10" s="24">
        <f>SUM(Chiffre_daffaires[[#This Row],[Colonne14]:[Colonne1215]])</f>
        <v>0</v>
      </c>
      <c r="AD10" s="23"/>
      <c r="AE10" s="23"/>
      <c r="AF10" s="23"/>
      <c r="AG10" s="23"/>
      <c r="AH10" s="23"/>
      <c r="AI10" s="23"/>
      <c r="AJ10" s="23"/>
      <c r="AK10" s="23"/>
      <c r="AL10" s="23"/>
      <c r="AM10" s="23"/>
      <c r="AN10" s="23"/>
      <c r="AO10" s="23"/>
      <c r="AP10" s="24">
        <f>SUM(Chiffre_daffaires[[#This Row],[Colonne142]:[Colonne121513]])</f>
        <v>0</v>
      </c>
    </row>
    <row r="11" spans="2:42" ht="30" customHeight="1" x14ac:dyDescent="0.3">
      <c r="B11" s="6" t="s">
        <v>35</v>
      </c>
      <c r="C11" s="22"/>
      <c r="D11" s="23"/>
      <c r="E11" s="23"/>
      <c r="F11" s="23"/>
      <c r="G11" s="23"/>
      <c r="H11" s="23"/>
      <c r="I11" s="23"/>
      <c r="J11" s="23"/>
      <c r="K11" s="23"/>
      <c r="L11" s="23"/>
      <c r="M11" s="23"/>
      <c r="N11" s="23"/>
      <c r="O11" s="23"/>
      <c r="P11" s="24">
        <f>SUM(Chiffre_daffaires[[#This Row],[Colonne1]:[Colonne12]])</f>
        <v>0</v>
      </c>
      <c r="Q11" s="23"/>
      <c r="R11" s="23"/>
      <c r="S11" s="23"/>
      <c r="T11" s="23"/>
      <c r="U11" s="23"/>
      <c r="V11" s="23"/>
      <c r="W11" s="23"/>
      <c r="X11" s="23"/>
      <c r="Y11" s="23"/>
      <c r="Z11" s="23"/>
      <c r="AA11" s="23"/>
      <c r="AB11" s="23"/>
      <c r="AC11" s="24">
        <f>SUM(Chiffre_daffaires[[#This Row],[Colonne14]:[Colonne1215]])</f>
        <v>0</v>
      </c>
      <c r="AD11" s="23"/>
      <c r="AE11" s="23"/>
      <c r="AF11" s="23"/>
      <c r="AG11" s="23"/>
      <c r="AH11" s="23"/>
      <c r="AI11" s="23"/>
      <c r="AJ11" s="23"/>
      <c r="AK11" s="23"/>
      <c r="AL11" s="23"/>
      <c r="AM11" s="23"/>
      <c r="AN11" s="23"/>
      <c r="AO11" s="23"/>
      <c r="AP11" s="24">
        <f>SUM(Chiffre_daffaires[[#This Row],[Colonne142]:[Colonne121513]])</f>
        <v>0</v>
      </c>
    </row>
    <row r="12" spans="2:42" ht="30" customHeight="1" x14ac:dyDescent="0.3">
      <c r="B12" s="2" t="s">
        <v>2</v>
      </c>
      <c r="C12"/>
      <c r="D12" s="10">
        <f>SUBTOTAL(109,Chiffre_daffaires[Colonne1])</f>
        <v>0</v>
      </c>
      <c r="E12" s="10">
        <f>SUBTOTAL(109,Chiffre_daffaires[Colonne2])</f>
        <v>0</v>
      </c>
      <c r="F12" s="10">
        <f>SUBTOTAL(109,Chiffre_daffaires[Colonne3])</f>
        <v>0</v>
      </c>
      <c r="G12" s="10">
        <f>SUBTOTAL(109,Chiffre_daffaires[Colonne4])</f>
        <v>0</v>
      </c>
      <c r="H12" s="10">
        <f>SUBTOTAL(109,Chiffre_daffaires[Colonne5])</f>
        <v>0</v>
      </c>
      <c r="I12" s="10">
        <f>SUBTOTAL(109,Chiffre_daffaires[Colonne6])</f>
        <v>0</v>
      </c>
      <c r="J12" s="10">
        <f>SUBTOTAL(109,Chiffre_daffaires[Colonne7])</f>
        <v>0</v>
      </c>
      <c r="K12" s="10">
        <f>SUBTOTAL(109,Chiffre_daffaires[Colonne8])</f>
        <v>0</v>
      </c>
      <c r="L12" s="10">
        <f>SUBTOTAL(109,Chiffre_daffaires[Colonne9])</f>
        <v>0</v>
      </c>
      <c r="M12" s="10">
        <f>SUBTOTAL(109,Chiffre_daffaires[Colonne10])</f>
        <v>0</v>
      </c>
      <c r="N12" s="10">
        <f>SUBTOTAL(109,Chiffre_daffaires[Colonne11])</f>
        <v>0</v>
      </c>
      <c r="O12" s="10">
        <f>SUBTOTAL(109,Chiffre_daffaires[Colonne12])</f>
        <v>0</v>
      </c>
      <c r="P12" s="10">
        <f>SUBTOTAL(109,Chiffre_daffaires[Colonne13])</f>
        <v>0</v>
      </c>
      <c r="Q12" s="40">
        <f>SUBTOTAL(109,Chiffre_daffaires[Colonne14])</f>
        <v>0</v>
      </c>
      <c r="R12" s="40">
        <f>SUBTOTAL(109,Chiffre_daffaires[Colonne25])</f>
        <v>0</v>
      </c>
      <c r="S12" s="40">
        <f>SUBTOTAL(109,Chiffre_daffaires[Colonne36])</f>
        <v>0</v>
      </c>
      <c r="T12" s="40">
        <f>SUBTOTAL(109,Chiffre_daffaires[Colonne47])</f>
        <v>0</v>
      </c>
      <c r="U12" s="40">
        <f>SUBTOTAL(109,Chiffre_daffaires[Colonne58])</f>
        <v>0</v>
      </c>
      <c r="V12" s="40">
        <f>SUBTOTAL(109,Chiffre_daffaires[Colonne69])</f>
        <v>0</v>
      </c>
      <c r="W12" s="40">
        <f>SUBTOTAL(109,Chiffre_daffaires[Colonne710])</f>
        <v>0</v>
      </c>
      <c r="X12" s="40">
        <f>SUBTOTAL(109,Chiffre_daffaires[Colonne811])</f>
        <v>0</v>
      </c>
      <c r="Y12" s="40">
        <f>SUBTOTAL(109,Chiffre_daffaires[Colonne912])</f>
        <v>0</v>
      </c>
      <c r="Z12" s="40">
        <f>SUBTOTAL(109,Chiffre_daffaires[Colonne1013])</f>
        <v>0</v>
      </c>
      <c r="AA12" s="40">
        <f>SUBTOTAL(109,Chiffre_daffaires[Colonne1114])</f>
        <v>0</v>
      </c>
      <c r="AB12" s="40">
        <f>SUBTOTAL(109,Chiffre_daffaires[Colonne1215])</f>
        <v>0</v>
      </c>
      <c r="AC12" s="40">
        <f>SUBTOTAL(109,Chiffre_daffaires[Colonne1316])</f>
        <v>0</v>
      </c>
      <c r="AD12" s="40">
        <f>SUBTOTAL(109,Chiffre_daffaires[Colonne142])</f>
        <v>0</v>
      </c>
      <c r="AE12" s="40">
        <f>SUBTOTAL(109,AE5:AE11)</f>
        <v>0</v>
      </c>
      <c r="AF12" s="40">
        <f t="shared" ref="AF12:AO12" si="0">SUBTOTAL(109,AF5:AF11)</f>
        <v>0</v>
      </c>
      <c r="AG12" s="40">
        <f t="shared" si="0"/>
        <v>0</v>
      </c>
      <c r="AH12" s="40">
        <f t="shared" si="0"/>
        <v>0</v>
      </c>
      <c r="AI12" s="40">
        <f t="shared" si="0"/>
        <v>0</v>
      </c>
      <c r="AJ12" s="40">
        <f>SUBTOTAL(109,AJ5:AJ11)</f>
        <v>0</v>
      </c>
      <c r="AK12" s="40">
        <f t="shared" si="0"/>
        <v>0</v>
      </c>
      <c r="AL12" s="40">
        <f t="shared" si="0"/>
        <v>0</v>
      </c>
      <c r="AM12" s="40">
        <f t="shared" si="0"/>
        <v>0</v>
      </c>
      <c r="AN12" s="40">
        <f t="shared" si="0"/>
        <v>0</v>
      </c>
      <c r="AO12" s="40">
        <f t="shared" si="0"/>
        <v>0</v>
      </c>
      <c r="AP12" s="40">
        <f>SUBTOTAL(109,Chiffre_daffaires[Colonne131614])</f>
        <v>0</v>
      </c>
    </row>
    <row r="14" spans="2:42" ht="30" customHeight="1" x14ac:dyDescent="0.3">
      <c r="B14" s="7" t="s">
        <v>6</v>
      </c>
      <c r="C14" s="7" t="s">
        <v>3</v>
      </c>
      <c r="D14" s="25"/>
      <c r="E14" s="25"/>
      <c r="F14" s="25"/>
      <c r="G14" s="25"/>
      <c r="H14" s="25"/>
      <c r="I14" s="25"/>
      <c r="J14" s="25"/>
      <c r="K14" s="25"/>
      <c r="L14" s="25"/>
      <c r="M14" s="25"/>
      <c r="N14" s="25"/>
      <c r="O14" s="25"/>
      <c r="P14" s="25" t="s">
        <v>4</v>
      </c>
      <c r="Q14" s="25"/>
      <c r="R14" s="25"/>
      <c r="S14" s="25"/>
      <c r="T14" s="25"/>
      <c r="U14" s="25"/>
      <c r="V14" s="25"/>
      <c r="W14" s="25"/>
      <c r="X14" s="25"/>
      <c r="Y14" s="25"/>
      <c r="Z14" s="25"/>
      <c r="AA14" s="25"/>
      <c r="AB14" s="25"/>
      <c r="AC14" s="25" t="s">
        <v>4</v>
      </c>
      <c r="AD14" s="25"/>
      <c r="AE14" s="25"/>
      <c r="AF14" s="25"/>
      <c r="AG14" s="25"/>
      <c r="AH14" s="25"/>
      <c r="AI14" s="25"/>
      <c r="AJ14" s="25"/>
      <c r="AK14" s="25"/>
      <c r="AL14" s="25"/>
      <c r="AM14" s="25"/>
      <c r="AN14" s="25"/>
      <c r="AO14" s="25"/>
      <c r="AP14" s="25" t="s">
        <v>4</v>
      </c>
    </row>
    <row r="15" spans="2:42" ht="30" customHeight="1" x14ac:dyDescent="0.3">
      <c r="B15" s="26" t="s">
        <v>66</v>
      </c>
      <c r="C15" s="27"/>
      <c r="D15" s="28">
        <f>D62*8*12</f>
        <v>0</v>
      </c>
      <c r="E15" s="28"/>
      <c r="F15" s="28"/>
      <c r="G15" s="28"/>
      <c r="H15" s="28"/>
      <c r="I15" s="28"/>
      <c r="J15" s="28"/>
      <c r="K15" s="28"/>
      <c r="L15" s="28"/>
      <c r="M15" s="28"/>
      <c r="N15" s="28"/>
      <c r="O15" s="28"/>
      <c r="P15" s="29">
        <f>SUM(D15:O15)</f>
        <v>0</v>
      </c>
      <c r="Q15" s="28">
        <f>Q62*8*12</f>
        <v>0</v>
      </c>
      <c r="R15" s="28"/>
      <c r="S15" s="28"/>
      <c r="T15" s="28"/>
      <c r="U15" s="28"/>
      <c r="V15" s="28"/>
      <c r="W15" s="28"/>
      <c r="X15" s="28"/>
      <c r="Y15" s="28"/>
      <c r="Z15" s="28"/>
      <c r="AA15" s="28"/>
      <c r="AB15" s="28"/>
      <c r="AC15" s="29">
        <f>SUM(Q15:AB15)</f>
        <v>0</v>
      </c>
      <c r="AD15" s="28"/>
      <c r="AE15" s="28"/>
      <c r="AF15" s="28"/>
      <c r="AG15" s="28"/>
      <c r="AH15" s="28"/>
      <c r="AI15" s="28"/>
      <c r="AJ15" s="28"/>
      <c r="AK15" s="28"/>
      <c r="AL15" s="28"/>
      <c r="AM15" s="28"/>
      <c r="AN15" s="28"/>
      <c r="AO15" s="28"/>
      <c r="AP15" s="29">
        <f>SUM(AD15:AO15)</f>
        <v>0</v>
      </c>
    </row>
    <row r="16" spans="2:42" ht="30" customHeight="1" x14ac:dyDescent="0.3">
      <c r="B16" s="26" t="s">
        <v>67</v>
      </c>
      <c r="C16" s="32"/>
      <c r="D16" s="28">
        <f>3*D62*35</f>
        <v>0</v>
      </c>
      <c r="E16" s="28"/>
      <c r="F16" s="28"/>
      <c r="G16" s="28"/>
      <c r="H16" s="28"/>
      <c r="I16" s="28"/>
      <c r="J16" s="28"/>
      <c r="K16" s="28"/>
      <c r="L16" s="28"/>
      <c r="M16" s="28"/>
      <c r="N16" s="28"/>
      <c r="O16" s="28"/>
      <c r="P16" s="29">
        <f t="shared" ref="P16:P19" si="1">SUM(D16:O16)</f>
        <v>0</v>
      </c>
      <c r="Q16" s="28">
        <f>3*Q62*35</f>
        <v>0</v>
      </c>
      <c r="R16" s="28"/>
      <c r="S16" s="28"/>
      <c r="T16" s="28"/>
      <c r="U16" s="28"/>
      <c r="V16" s="28"/>
      <c r="W16" s="28"/>
      <c r="X16" s="28"/>
      <c r="Y16" s="28"/>
      <c r="Z16" s="28"/>
      <c r="AA16" s="28"/>
      <c r="AB16" s="28"/>
      <c r="AC16" s="29">
        <f t="shared" ref="AC16:AC19" si="2">SUM(Q16:AB16)</f>
        <v>0</v>
      </c>
      <c r="AD16" s="28"/>
      <c r="AE16" s="28"/>
      <c r="AF16" s="28"/>
      <c r="AG16" s="28"/>
      <c r="AH16" s="28"/>
      <c r="AI16" s="28"/>
      <c r="AJ16" s="28"/>
      <c r="AK16" s="28"/>
      <c r="AL16" s="28"/>
      <c r="AM16" s="28"/>
      <c r="AN16" s="28"/>
      <c r="AO16" s="28"/>
      <c r="AP16" s="29">
        <f t="shared" ref="AP16:AP19" si="3">SUM(AD16:AO16)</f>
        <v>0</v>
      </c>
    </row>
    <row r="17" spans="2:42" ht="30" customHeight="1" x14ac:dyDescent="0.3">
      <c r="B17" s="26" t="s">
        <v>68</v>
      </c>
      <c r="C17" s="27"/>
      <c r="D17" s="28"/>
      <c r="E17" s="28"/>
      <c r="F17" s="28"/>
      <c r="G17" s="28"/>
      <c r="H17" s="28"/>
      <c r="I17" s="28"/>
      <c r="J17" s="28"/>
      <c r="K17" s="28"/>
      <c r="L17" s="28"/>
      <c r="M17" s="28"/>
      <c r="N17" s="28"/>
      <c r="O17" s="28"/>
      <c r="P17" s="29">
        <f t="shared" si="1"/>
        <v>0</v>
      </c>
      <c r="Q17" s="28"/>
      <c r="R17" s="28"/>
      <c r="S17" s="28"/>
      <c r="T17" s="28"/>
      <c r="U17" s="28"/>
      <c r="V17" s="28"/>
      <c r="W17" s="28"/>
      <c r="X17" s="28"/>
      <c r="Y17" s="28"/>
      <c r="Z17" s="28"/>
      <c r="AA17" s="28"/>
      <c r="AB17" s="28"/>
      <c r="AC17" s="29">
        <f t="shared" si="2"/>
        <v>0</v>
      </c>
      <c r="AD17" s="28"/>
      <c r="AE17" s="28"/>
      <c r="AF17" s="28"/>
      <c r="AG17" s="28"/>
      <c r="AH17" s="28"/>
      <c r="AI17" s="28"/>
      <c r="AJ17" s="28"/>
      <c r="AK17" s="28"/>
      <c r="AL17" s="28"/>
      <c r="AM17" s="28"/>
      <c r="AN17" s="28"/>
      <c r="AO17" s="28"/>
      <c r="AP17" s="29">
        <f t="shared" si="3"/>
        <v>0</v>
      </c>
    </row>
    <row r="18" spans="2:42" ht="30" customHeight="1" x14ac:dyDescent="0.3">
      <c r="B18" s="26" t="s">
        <v>7</v>
      </c>
      <c r="C18" s="27"/>
      <c r="D18" s="28"/>
      <c r="E18" s="28"/>
      <c r="F18" s="28"/>
      <c r="G18" s="28"/>
      <c r="H18" s="28"/>
      <c r="I18" s="28"/>
      <c r="J18" s="28"/>
      <c r="K18" s="28"/>
      <c r="L18" s="28"/>
      <c r="M18" s="28"/>
      <c r="N18" s="28"/>
      <c r="O18" s="28"/>
      <c r="P18" s="29">
        <f t="shared" si="1"/>
        <v>0</v>
      </c>
      <c r="Q18" s="28"/>
      <c r="R18" s="28"/>
      <c r="S18" s="28"/>
      <c r="T18" s="28"/>
      <c r="U18" s="28"/>
      <c r="V18" s="28"/>
      <c r="W18" s="28"/>
      <c r="X18" s="28"/>
      <c r="Y18" s="28"/>
      <c r="Z18" s="28"/>
      <c r="AA18" s="28"/>
      <c r="AB18" s="28"/>
      <c r="AC18" s="29">
        <f t="shared" si="2"/>
        <v>0</v>
      </c>
      <c r="AD18" s="28"/>
      <c r="AE18" s="28"/>
      <c r="AF18" s="28"/>
      <c r="AG18" s="28"/>
      <c r="AH18" s="28"/>
      <c r="AI18" s="28"/>
      <c r="AJ18" s="28"/>
      <c r="AK18" s="28"/>
      <c r="AL18" s="28"/>
      <c r="AM18" s="28"/>
      <c r="AN18" s="28"/>
      <c r="AO18" s="28"/>
      <c r="AP18" s="29">
        <f t="shared" si="3"/>
        <v>0</v>
      </c>
    </row>
    <row r="19" spans="2:42" ht="30" customHeight="1" x14ac:dyDescent="0.3">
      <c r="B19" s="2" t="s">
        <v>8</v>
      </c>
      <c r="C19"/>
      <c r="D19" s="10">
        <f>SUM(D15:D18)</f>
        <v>0</v>
      </c>
      <c r="E19" s="10">
        <f t="shared" ref="E19:O19" si="4">SUM(E15:E18)</f>
        <v>0</v>
      </c>
      <c r="F19" s="10">
        <f t="shared" si="4"/>
        <v>0</v>
      </c>
      <c r="G19" s="10">
        <f t="shared" si="4"/>
        <v>0</v>
      </c>
      <c r="H19" s="10">
        <f t="shared" si="4"/>
        <v>0</v>
      </c>
      <c r="I19" s="10">
        <f t="shared" si="4"/>
        <v>0</v>
      </c>
      <c r="J19" s="10">
        <f t="shared" si="4"/>
        <v>0</v>
      </c>
      <c r="K19" s="10">
        <f t="shared" si="4"/>
        <v>0</v>
      </c>
      <c r="L19" s="10">
        <f t="shared" si="4"/>
        <v>0</v>
      </c>
      <c r="M19" s="10">
        <f t="shared" si="4"/>
        <v>0</v>
      </c>
      <c r="N19" s="10">
        <f t="shared" si="4"/>
        <v>0</v>
      </c>
      <c r="O19" s="10">
        <f t="shared" si="4"/>
        <v>0</v>
      </c>
      <c r="P19" s="10">
        <f t="shared" si="1"/>
        <v>0</v>
      </c>
      <c r="Q19" s="10">
        <f>SUM(Q15:Q18)</f>
        <v>0</v>
      </c>
      <c r="R19" s="10">
        <f t="shared" ref="R19:AB19" si="5">SUM(R15:R18)</f>
        <v>0</v>
      </c>
      <c r="S19" s="10">
        <f t="shared" si="5"/>
        <v>0</v>
      </c>
      <c r="T19" s="10">
        <f t="shared" si="5"/>
        <v>0</v>
      </c>
      <c r="U19" s="10">
        <f t="shared" si="5"/>
        <v>0</v>
      </c>
      <c r="V19" s="10">
        <f t="shared" si="5"/>
        <v>0</v>
      </c>
      <c r="W19" s="10">
        <f t="shared" si="5"/>
        <v>0</v>
      </c>
      <c r="X19" s="10">
        <f t="shared" si="5"/>
        <v>0</v>
      </c>
      <c r="Y19" s="10">
        <f t="shared" si="5"/>
        <v>0</v>
      </c>
      <c r="Z19" s="10">
        <f t="shared" si="5"/>
        <v>0</v>
      </c>
      <c r="AA19" s="10">
        <f t="shared" si="5"/>
        <v>0</v>
      </c>
      <c r="AB19" s="10">
        <f t="shared" si="5"/>
        <v>0</v>
      </c>
      <c r="AC19" s="10">
        <f t="shared" si="2"/>
        <v>0</v>
      </c>
      <c r="AD19" s="10">
        <f>SUM(AD15:AD18)</f>
        <v>0</v>
      </c>
      <c r="AE19" s="10">
        <f t="shared" ref="AE19:AO19" si="6">SUM(AE15:AE18)</f>
        <v>0</v>
      </c>
      <c r="AF19" s="10">
        <f t="shared" si="6"/>
        <v>0</v>
      </c>
      <c r="AG19" s="10">
        <f t="shared" si="6"/>
        <v>0</v>
      </c>
      <c r="AH19" s="10">
        <f t="shared" si="6"/>
        <v>0</v>
      </c>
      <c r="AI19" s="10">
        <f t="shared" si="6"/>
        <v>0</v>
      </c>
      <c r="AJ19" s="10">
        <f t="shared" si="6"/>
        <v>0</v>
      </c>
      <c r="AK19" s="10">
        <f t="shared" si="6"/>
        <v>0</v>
      </c>
      <c r="AL19" s="10">
        <f t="shared" si="6"/>
        <v>0</v>
      </c>
      <c r="AM19" s="10">
        <f t="shared" si="6"/>
        <v>0</v>
      </c>
      <c r="AN19" s="10">
        <f t="shared" si="6"/>
        <v>0</v>
      </c>
      <c r="AO19" s="10">
        <f t="shared" si="6"/>
        <v>0</v>
      </c>
      <c r="AP19" s="10">
        <f t="shared" si="3"/>
        <v>0</v>
      </c>
    </row>
    <row r="20" spans="2:42" ht="30" customHeight="1" x14ac:dyDescent="0.3">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row>
    <row r="21" spans="2:42" ht="30" customHeight="1" x14ac:dyDescent="0.3">
      <c r="B21" s="38" t="s">
        <v>38</v>
      </c>
      <c r="C21" s="3"/>
      <c r="D21" s="11">
        <f>Chiffre_daffaires[[#Totals],[Colonne1]]-D19</f>
        <v>0</v>
      </c>
      <c r="E21" s="11">
        <f>Chiffre_daffaires[[#Totals],[Colonne2]]-E19</f>
        <v>0</v>
      </c>
      <c r="F21" s="11">
        <f>Chiffre_daffaires[[#Totals],[Colonne3]]-F19</f>
        <v>0</v>
      </c>
      <c r="G21" s="11">
        <f>Chiffre_daffaires[[#Totals],[Colonne4]]-G19</f>
        <v>0</v>
      </c>
      <c r="H21" s="11">
        <f>Chiffre_daffaires[[#Totals],[Colonne5]]-H19</f>
        <v>0</v>
      </c>
      <c r="I21" s="11">
        <f>Chiffre_daffaires[[#Totals],[Colonne6]]-I19</f>
        <v>0</v>
      </c>
      <c r="J21" s="11">
        <f>Chiffre_daffaires[[#Totals],[Colonne7]]-J19</f>
        <v>0</v>
      </c>
      <c r="K21" s="11">
        <f>Chiffre_daffaires[[#Totals],[Colonne8]]-K19</f>
        <v>0</v>
      </c>
      <c r="L21" s="11">
        <f>Chiffre_daffaires[[#Totals],[Colonne9]]-L19</f>
        <v>0</v>
      </c>
      <c r="M21" s="11">
        <f>Chiffre_daffaires[[#Totals],[Colonne10]]-M19</f>
        <v>0</v>
      </c>
      <c r="N21" s="11">
        <f>Chiffre_daffaires[[#Totals],[Colonne11]]-N19</f>
        <v>0</v>
      </c>
      <c r="O21" s="11">
        <f>Chiffre_daffaires[[#Totals],[Colonne12]]-O19</f>
        <v>0</v>
      </c>
      <c r="P21" s="11">
        <f>Chiffre_daffaires[[#Totals],[Colonne13]]-P19</f>
        <v>0</v>
      </c>
      <c r="Q21" s="11">
        <f>+Chiffre_daffaires[[#Totals],[Colonne14]]-Q19</f>
        <v>0</v>
      </c>
      <c r="R21" s="11">
        <f>+Chiffre_daffaires[[#Totals],[Colonne25]]-R19</f>
        <v>0</v>
      </c>
      <c r="S21" s="11">
        <f>+Chiffre_daffaires[[#Totals],[Colonne36]]-S19</f>
        <v>0</v>
      </c>
      <c r="T21" s="11">
        <f>+Chiffre_daffaires[[#Totals],[Colonne47]]-T19</f>
        <v>0</v>
      </c>
      <c r="U21" s="11">
        <f>+Chiffre_daffaires[[#Totals],[Colonne58]]-U19</f>
        <v>0</v>
      </c>
      <c r="V21" s="11">
        <f>+Chiffre_daffaires[[#Totals],[Colonne69]]-V19</f>
        <v>0</v>
      </c>
      <c r="W21" s="11">
        <f>+Chiffre_daffaires[[#Totals],[Colonne710]]-W19</f>
        <v>0</v>
      </c>
      <c r="X21" s="11">
        <f>+Chiffre_daffaires[[#Totals],[Colonne811]]-X19</f>
        <v>0</v>
      </c>
      <c r="Y21" s="11">
        <f>+Chiffre_daffaires[[#Totals],[Colonne912]]-Y19</f>
        <v>0</v>
      </c>
      <c r="Z21" s="11">
        <f>+Chiffre_daffaires[[#Totals],[Colonne1013]]-Z19</f>
        <v>0</v>
      </c>
      <c r="AA21" s="11">
        <f>+Chiffre_daffaires[[#Totals],[Colonne1114]]-AA19</f>
        <v>0</v>
      </c>
      <c r="AB21" s="11">
        <f>+Chiffre_daffaires[[#Totals],[Colonne1215]]-AB19</f>
        <v>0</v>
      </c>
      <c r="AC21" s="11">
        <f>+Chiffre_daffaires[[#Totals],[Colonne1316]]-AC19</f>
        <v>0</v>
      </c>
      <c r="AD21" s="11">
        <f>+Chiffre_daffaires[[#Totals],[Colonne142]]-AD19</f>
        <v>0</v>
      </c>
      <c r="AE21" s="11">
        <f>+Chiffre_daffaires[[#Totals],[Colonne253]]-AE19</f>
        <v>0</v>
      </c>
      <c r="AF21" s="11">
        <f>+Chiffre_daffaires[[#Totals],[Colonne364]]-AF19</f>
        <v>0</v>
      </c>
      <c r="AG21" s="11">
        <f>+Chiffre_daffaires[[#Totals],[Colonne475]]-AG19</f>
        <v>0</v>
      </c>
      <c r="AH21" s="11">
        <f>+Chiffre_daffaires[[#Totals],[Colonne586]]-AH19</f>
        <v>0</v>
      </c>
      <c r="AI21" s="11">
        <f>+Chiffre_daffaires[[#Totals],[Colonne697]]-AI19</f>
        <v>0</v>
      </c>
      <c r="AJ21" s="11">
        <f>+Chiffre_daffaires[[#Totals],[Colonne7108]]-AJ19</f>
        <v>0</v>
      </c>
      <c r="AK21" s="11">
        <f>+Chiffre_daffaires[[#Totals],[Colonne8119]]-AK19</f>
        <v>0</v>
      </c>
      <c r="AL21" s="11">
        <f>+Chiffre_daffaires[[#Totals],[Colonne91210]]-AL19</f>
        <v>0</v>
      </c>
      <c r="AM21" s="11">
        <f>+Chiffre_daffaires[[#Totals],[Colonne101311]]-AM19</f>
        <v>0</v>
      </c>
      <c r="AN21" s="11">
        <f>+Chiffre_daffaires[[#Totals],[Colonne111412]]-AN19</f>
        <v>0</v>
      </c>
      <c r="AO21" s="11">
        <f>+Chiffre_daffaires[[#Totals],[Colonne121513]]-AO19</f>
        <v>0</v>
      </c>
      <c r="AP21" s="11">
        <f>+Chiffre_daffaires[[#Totals],[Colonne131614]]-AP19</f>
        <v>0</v>
      </c>
    </row>
    <row r="22" spans="2:42" ht="30" customHeight="1" x14ac:dyDescent="0.3">
      <c r="AD22" s="41"/>
    </row>
    <row r="23" spans="2:42" ht="30" customHeight="1" x14ac:dyDescent="0.3">
      <c r="B23" s="7" t="s">
        <v>9</v>
      </c>
      <c r="C23" s="7" t="s">
        <v>3</v>
      </c>
      <c r="D23" s="5"/>
      <c r="E23" s="5"/>
      <c r="F23" s="5"/>
      <c r="G23" s="5"/>
      <c r="H23" s="5"/>
      <c r="I23" s="5"/>
      <c r="J23" s="5"/>
      <c r="K23" s="5"/>
      <c r="L23" s="5"/>
      <c r="M23" s="5"/>
      <c r="N23" s="5"/>
      <c r="O23" s="5"/>
      <c r="P23" s="5" t="s">
        <v>4</v>
      </c>
      <c r="Q23" s="5"/>
      <c r="R23" s="5"/>
      <c r="S23" s="5"/>
      <c r="T23" s="5"/>
      <c r="U23" s="5"/>
      <c r="V23" s="5"/>
      <c r="W23" s="5"/>
      <c r="X23" s="5"/>
      <c r="Y23" s="5"/>
      <c r="Z23" s="5"/>
      <c r="AA23" s="5"/>
      <c r="AB23" s="5"/>
      <c r="AC23" s="5" t="s">
        <v>4</v>
      </c>
      <c r="AD23" s="42"/>
      <c r="AE23" s="5"/>
      <c r="AF23" s="5"/>
      <c r="AG23" s="5"/>
      <c r="AH23" s="5"/>
      <c r="AI23" s="5"/>
      <c r="AJ23" s="5"/>
      <c r="AK23" s="5"/>
      <c r="AL23" s="5"/>
      <c r="AM23" s="5"/>
      <c r="AN23" s="5"/>
      <c r="AO23" s="5"/>
      <c r="AP23" s="5" t="s">
        <v>4</v>
      </c>
    </row>
    <row r="24" spans="2:42" ht="30" customHeight="1" x14ac:dyDescent="0.3">
      <c r="B24" s="4" t="s">
        <v>69</v>
      </c>
      <c r="C24" s="8"/>
      <c r="D24" s="34"/>
      <c r="E24" s="34"/>
      <c r="F24" s="34"/>
      <c r="G24" s="34"/>
      <c r="H24" s="34"/>
      <c r="I24" s="34"/>
      <c r="J24" s="34"/>
      <c r="K24" s="34"/>
      <c r="L24" s="34"/>
      <c r="M24" s="34"/>
      <c r="N24" s="34"/>
      <c r="O24" s="34"/>
      <c r="P24" s="9">
        <f t="shared" ref="P24:P57" si="7">SUM(D24:O24)</f>
        <v>0</v>
      </c>
      <c r="Q24" s="34"/>
      <c r="R24" s="34"/>
      <c r="S24" s="34"/>
      <c r="T24" s="34"/>
      <c r="U24" s="34"/>
      <c r="V24" s="34"/>
      <c r="W24" s="34"/>
      <c r="X24" s="34"/>
      <c r="Y24" s="34"/>
      <c r="Z24" s="34"/>
      <c r="AA24" s="34"/>
      <c r="AB24" s="34"/>
      <c r="AC24" s="9">
        <f t="shared" ref="AC24:AC32" si="8">SUM(Q24:AB24)</f>
        <v>0</v>
      </c>
      <c r="AD24" s="36"/>
      <c r="AE24" s="34"/>
      <c r="AF24" s="34"/>
      <c r="AG24" s="34"/>
      <c r="AH24" s="34"/>
      <c r="AI24" s="34"/>
      <c r="AJ24" s="34"/>
      <c r="AK24" s="34"/>
      <c r="AL24" s="34"/>
      <c r="AM24" s="34"/>
      <c r="AN24" s="34"/>
      <c r="AO24" s="34"/>
      <c r="AP24" s="9">
        <f t="shared" ref="AP24:AP32" si="9">SUM(AD24:AO24)</f>
        <v>0</v>
      </c>
    </row>
    <row r="25" spans="2:42" ht="30" customHeight="1" x14ac:dyDescent="0.3">
      <c r="B25" s="4" t="s">
        <v>70</v>
      </c>
      <c r="C25" s="8"/>
      <c r="D25" s="34"/>
      <c r="E25" s="34"/>
      <c r="F25" s="34"/>
      <c r="G25" s="34"/>
      <c r="H25" s="34"/>
      <c r="I25" s="34"/>
      <c r="J25" s="34"/>
      <c r="K25" s="34"/>
      <c r="L25" s="34"/>
      <c r="M25" s="34"/>
      <c r="N25" s="34"/>
      <c r="O25" s="34"/>
      <c r="P25" s="9">
        <f t="shared" si="7"/>
        <v>0</v>
      </c>
      <c r="Q25" s="34"/>
      <c r="R25" s="34"/>
      <c r="S25" s="34"/>
      <c r="T25" s="34"/>
      <c r="U25" s="34"/>
      <c r="V25" s="34"/>
      <c r="W25" s="34"/>
      <c r="X25" s="34"/>
      <c r="Y25" s="34"/>
      <c r="Z25" s="34"/>
      <c r="AA25" s="34"/>
      <c r="AB25" s="34"/>
      <c r="AC25" s="9">
        <f t="shared" si="8"/>
        <v>0</v>
      </c>
      <c r="AD25" s="36"/>
      <c r="AE25" s="34"/>
      <c r="AF25" s="34"/>
      <c r="AG25" s="34"/>
      <c r="AH25" s="34"/>
      <c r="AI25" s="34"/>
      <c r="AJ25" s="34"/>
      <c r="AK25" s="34"/>
      <c r="AL25" s="34"/>
      <c r="AM25" s="34"/>
      <c r="AN25" s="34"/>
      <c r="AO25" s="34"/>
      <c r="AP25" s="9">
        <f t="shared" si="9"/>
        <v>0</v>
      </c>
    </row>
    <row r="26" spans="2:42" ht="30" customHeight="1" x14ac:dyDescent="0.3">
      <c r="B26" s="4" t="s">
        <v>71</v>
      </c>
      <c r="C26" s="8"/>
      <c r="D26" s="34"/>
      <c r="E26" s="34"/>
      <c r="F26" s="34"/>
      <c r="G26" s="34"/>
      <c r="H26" s="34"/>
      <c r="I26" s="34"/>
      <c r="J26" s="34"/>
      <c r="K26" s="34"/>
      <c r="L26" s="34"/>
      <c r="M26" s="34"/>
      <c r="N26" s="34"/>
      <c r="O26" s="34"/>
      <c r="P26" s="9">
        <f t="shared" si="7"/>
        <v>0</v>
      </c>
      <c r="Q26" s="34"/>
      <c r="R26" s="34"/>
      <c r="S26" s="34"/>
      <c r="T26" s="34"/>
      <c r="U26" s="34"/>
      <c r="V26" s="34"/>
      <c r="W26" s="34"/>
      <c r="X26" s="34"/>
      <c r="Y26" s="34"/>
      <c r="Z26" s="34"/>
      <c r="AA26" s="34"/>
      <c r="AB26" s="34"/>
      <c r="AC26" s="9">
        <f t="shared" si="8"/>
        <v>0</v>
      </c>
      <c r="AD26" s="36"/>
      <c r="AE26" s="34"/>
      <c r="AF26" s="34"/>
      <c r="AG26" s="34"/>
      <c r="AH26" s="34"/>
      <c r="AI26" s="34"/>
      <c r="AJ26" s="34"/>
      <c r="AK26" s="34"/>
      <c r="AL26" s="34"/>
      <c r="AM26" s="34"/>
      <c r="AN26" s="34"/>
      <c r="AO26" s="34"/>
      <c r="AP26" s="9">
        <f t="shared" si="9"/>
        <v>0</v>
      </c>
    </row>
    <row r="27" spans="2:42" ht="30" customHeight="1" x14ac:dyDescent="0.3">
      <c r="B27" s="4" t="s">
        <v>72</v>
      </c>
      <c r="C27" s="8"/>
      <c r="D27" s="34"/>
      <c r="E27" s="34"/>
      <c r="F27" s="34"/>
      <c r="G27" s="34"/>
      <c r="H27" s="34"/>
      <c r="I27" s="34"/>
      <c r="J27" s="34"/>
      <c r="K27" s="34"/>
      <c r="L27" s="34"/>
      <c r="M27" s="34"/>
      <c r="N27" s="34"/>
      <c r="O27" s="34"/>
      <c r="P27" s="9">
        <f t="shared" si="7"/>
        <v>0</v>
      </c>
      <c r="Q27" s="34"/>
      <c r="R27" s="34"/>
      <c r="S27" s="34"/>
      <c r="T27" s="34"/>
      <c r="U27" s="34"/>
      <c r="V27" s="34"/>
      <c r="W27" s="34"/>
      <c r="X27" s="34"/>
      <c r="Y27" s="34"/>
      <c r="Z27" s="34"/>
      <c r="AA27" s="34"/>
      <c r="AB27" s="34"/>
      <c r="AC27" s="9">
        <f t="shared" si="8"/>
        <v>0</v>
      </c>
      <c r="AD27" s="36"/>
      <c r="AE27" s="34"/>
      <c r="AF27" s="34"/>
      <c r="AG27" s="34"/>
      <c r="AH27" s="34"/>
      <c r="AI27" s="34"/>
      <c r="AJ27" s="34"/>
      <c r="AK27" s="34"/>
      <c r="AL27" s="34"/>
      <c r="AM27" s="34"/>
      <c r="AN27" s="34"/>
      <c r="AO27" s="34"/>
      <c r="AP27" s="9">
        <f t="shared" si="9"/>
        <v>0</v>
      </c>
    </row>
    <row r="28" spans="2:42" ht="30" customHeight="1" x14ac:dyDescent="0.3">
      <c r="B28" s="4" t="s">
        <v>73</v>
      </c>
      <c r="C28" s="8"/>
      <c r="D28" s="34"/>
      <c r="E28" s="34"/>
      <c r="F28" s="34"/>
      <c r="G28" s="34"/>
      <c r="H28" s="34"/>
      <c r="I28" s="34"/>
      <c r="J28" s="34"/>
      <c r="K28" s="34"/>
      <c r="L28" s="34"/>
      <c r="M28" s="34"/>
      <c r="N28" s="34"/>
      <c r="O28" s="34"/>
      <c r="P28" s="9">
        <f t="shared" si="7"/>
        <v>0</v>
      </c>
      <c r="Q28" s="34"/>
      <c r="R28" s="34"/>
      <c r="S28" s="34"/>
      <c r="T28" s="34"/>
      <c r="U28" s="34"/>
      <c r="V28" s="34"/>
      <c r="W28" s="34"/>
      <c r="X28" s="34"/>
      <c r="Y28" s="34"/>
      <c r="Z28" s="34"/>
      <c r="AA28" s="34"/>
      <c r="AB28" s="34"/>
      <c r="AC28" s="9">
        <f t="shared" si="8"/>
        <v>0</v>
      </c>
      <c r="AD28" s="36"/>
      <c r="AE28" s="34"/>
      <c r="AF28" s="34"/>
      <c r="AG28" s="34"/>
      <c r="AH28" s="34"/>
      <c r="AI28" s="34"/>
      <c r="AJ28" s="34"/>
      <c r="AK28" s="34"/>
      <c r="AL28" s="34"/>
      <c r="AM28" s="34"/>
      <c r="AN28" s="34"/>
      <c r="AO28" s="34"/>
      <c r="AP28" s="9">
        <f t="shared" si="9"/>
        <v>0</v>
      </c>
    </row>
    <row r="29" spans="2:42" ht="30" customHeight="1" x14ac:dyDescent="0.3">
      <c r="B29" s="4" t="s">
        <v>74</v>
      </c>
      <c r="C29" s="8"/>
      <c r="D29" s="34"/>
      <c r="E29" s="34"/>
      <c r="F29" s="34"/>
      <c r="G29" s="34"/>
      <c r="H29" s="34"/>
      <c r="I29" s="34"/>
      <c r="J29" s="34"/>
      <c r="K29" s="34"/>
      <c r="L29" s="34"/>
      <c r="M29" s="34"/>
      <c r="N29" s="34"/>
      <c r="O29" s="34"/>
      <c r="P29" s="9">
        <f t="shared" si="7"/>
        <v>0</v>
      </c>
      <c r="Q29" s="34"/>
      <c r="R29" s="34"/>
      <c r="S29" s="34"/>
      <c r="T29" s="34"/>
      <c r="U29" s="34"/>
      <c r="V29" s="34"/>
      <c r="W29" s="34"/>
      <c r="X29" s="34"/>
      <c r="Y29" s="34"/>
      <c r="Z29" s="34"/>
      <c r="AA29" s="34"/>
      <c r="AB29" s="34"/>
      <c r="AC29" s="9">
        <f t="shared" si="8"/>
        <v>0</v>
      </c>
      <c r="AD29" s="36"/>
      <c r="AE29" s="34"/>
      <c r="AF29" s="34"/>
      <c r="AG29" s="34"/>
      <c r="AH29" s="34"/>
      <c r="AI29" s="34"/>
      <c r="AJ29" s="34"/>
      <c r="AK29" s="34"/>
      <c r="AL29" s="34"/>
      <c r="AM29" s="34"/>
      <c r="AN29" s="34"/>
      <c r="AO29" s="34"/>
      <c r="AP29" s="9">
        <f t="shared" si="9"/>
        <v>0</v>
      </c>
    </row>
    <row r="30" spans="2:42" ht="30" customHeight="1" x14ac:dyDescent="0.3">
      <c r="B30" s="4" t="s">
        <v>75</v>
      </c>
      <c r="C30" s="8"/>
      <c r="D30" s="34"/>
      <c r="E30" s="34"/>
      <c r="F30" s="34"/>
      <c r="G30" s="34"/>
      <c r="H30" s="34"/>
      <c r="I30" s="34"/>
      <c r="J30" s="34"/>
      <c r="K30" s="34"/>
      <c r="L30" s="34"/>
      <c r="M30" s="34"/>
      <c r="N30" s="34"/>
      <c r="O30" s="34"/>
      <c r="P30" s="9">
        <f t="shared" si="7"/>
        <v>0</v>
      </c>
      <c r="Q30" s="34"/>
      <c r="R30" s="34"/>
      <c r="S30" s="34"/>
      <c r="T30" s="34"/>
      <c r="U30" s="34"/>
      <c r="V30" s="34"/>
      <c r="W30" s="34"/>
      <c r="X30" s="34"/>
      <c r="Y30" s="34"/>
      <c r="Z30" s="34"/>
      <c r="AA30" s="34"/>
      <c r="AB30" s="34"/>
      <c r="AC30" s="9">
        <f t="shared" si="8"/>
        <v>0</v>
      </c>
      <c r="AD30" s="36"/>
      <c r="AE30" s="34"/>
      <c r="AF30" s="34"/>
      <c r="AG30" s="34"/>
      <c r="AH30" s="34"/>
      <c r="AI30" s="34"/>
      <c r="AJ30" s="34"/>
      <c r="AK30" s="34"/>
      <c r="AL30" s="34"/>
      <c r="AM30" s="34"/>
      <c r="AN30" s="34"/>
      <c r="AO30" s="34"/>
      <c r="AP30" s="9">
        <f t="shared" si="9"/>
        <v>0</v>
      </c>
    </row>
    <row r="31" spans="2:42" ht="30" customHeight="1" x14ac:dyDescent="0.3">
      <c r="B31" s="4" t="s">
        <v>76</v>
      </c>
      <c r="C31" s="8"/>
      <c r="D31" s="34"/>
      <c r="E31" s="34"/>
      <c r="F31" s="34"/>
      <c r="G31" s="34"/>
      <c r="H31" s="34"/>
      <c r="I31" s="34"/>
      <c r="J31" s="34"/>
      <c r="K31" s="34"/>
      <c r="L31" s="34"/>
      <c r="M31" s="34"/>
      <c r="N31" s="34"/>
      <c r="O31" s="34"/>
      <c r="P31" s="9">
        <f t="shared" si="7"/>
        <v>0</v>
      </c>
      <c r="Q31" s="34"/>
      <c r="R31" s="34"/>
      <c r="S31" s="34"/>
      <c r="T31" s="34"/>
      <c r="U31" s="34"/>
      <c r="V31" s="34"/>
      <c r="W31" s="34"/>
      <c r="X31" s="34"/>
      <c r="Y31" s="34"/>
      <c r="Z31" s="34"/>
      <c r="AA31" s="34"/>
      <c r="AB31" s="34"/>
      <c r="AC31" s="9">
        <f t="shared" si="8"/>
        <v>0</v>
      </c>
      <c r="AD31" s="36"/>
      <c r="AE31" s="34"/>
      <c r="AF31" s="34"/>
      <c r="AG31" s="34"/>
      <c r="AH31" s="34"/>
      <c r="AI31" s="34"/>
      <c r="AJ31" s="34"/>
      <c r="AK31" s="34"/>
      <c r="AL31" s="34"/>
      <c r="AM31" s="34"/>
      <c r="AN31" s="34"/>
      <c r="AO31" s="34"/>
      <c r="AP31" s="9">
        <f t="shared" si="9"/>
        <v>0</v>
      </c>
    </row>
    <row r="32" spans="2:42" ht="30" customHeight="1" x14ac:dyDescent="0.3">
      <c r="B32" s="4" t="s">
        <v>77</v>
      </c>
      <c r="C32" s="8"/>
      <c r="D32" s="34"/>
      <c r="E32" s="34"/>
      <c r="F32" s="34"/>
      <c r="G32" s="34"/>
      <c r="H32" s="34"/>
      <c r="I32" s="34"/>
      <c r="J32" s="34"/>
      <c r="K32" s="34"/>
      <c r="L32" s="34"/>
      <c r="M32" s="34"/>
      <c r="N32" s="34"/>
      <c r="O32" s="34"/>
      <c r="P32" s="9">
        <f t="shared" si="7"/>
        <v>0</v>
      </c>
      <c r="Q32" s="34"/>
      <c r="R32" s="34"/>
      <c r="S32" s="34"/>
      <c r="T32" s="34"/>
      <c r="U32" s="34"/>
      <c r="V32" s="34"/>
      <c r="W32" s="34"/>
      <c r="X32" s="34"/>
      <c r="Y32" s="34"/>
      <c r="Z32" s="34"/>
      <c r="AA32" s="34"/>
      <c r="AB32" s="34"/>
      <c r="AC32" s="9">
        <f t="shared" si="8"/>
        <v>0</v>
      </c>
      <c r="AD32" s="36"/>
      <c r="AE32" s="34"/>
      <c r="AF32" s="34"/>
      <c r="AG32" s="34"/>
      <c r="AH32" s="34"/>
      <c r="AI32" s="34"/>
      <c r="AJ32" s="34"/>
      <c r="AK32" s="34"/>
      <c r="AL32" s="34"/>
      <c r="AM32" s="34"/>
      <c r="AN32" s="34"/>
      <c r="AO32" s="34"/>
      <c r="AP32" s="9">
        <f t="shared" si="9"/>
        <v>0</v>
      </c>
    </row>
    <row r="33" spans="2:42" ht="30" customHeight="1" x14ac:dyDescent="0.3">
      <c r="B33" s="4" t="s">
        <v>78</v>
      </c>
      <c r="C33" s="8"/>
      <c r="D33" s="34"/>
      <c r="E33" s="34"/>
      <c r="F33" s="34"/>
      <c r="G33" s="34"/>
      <c r="H33" s="34"/>
      <c r="I33" s="34"/>
      <c r="J33" s="34"/>
      <c r="K33" s="34"/>
      <c r="L33" s="34"/>
      <c r="M33" s="34"/>
      <c r="N33" s="34"/>
      <c r="O33" s="34"/>
      <c r="P33" s="9">
        <f t="shared" si="7"/>
        <v>0</v>
      </c>
      <c r="Q33" s="34"/>
      <c r="R33" s="34"/>
      <c r="S33" s="34"/>
      <c r="T33" s="34"/>
      <c r="U33" s="34"/>
      <c r="V33" s="34"/>
      <c r="W33" s="34"/>
      <c r="X33" s="34"/>
      <c r="Y33" s="34"/>
      <c r="Z33" s="34"/>
      <c r="AA33" s="34"/>
      <c r="AB33" s="34"/>
      <c r="AC33" s="9">
        <f t="shared" ref="AC33:AC49" si="10">SUM(Q33:AB33)</f>
        <v>0</v>
      </c>
      <c r="AD33" s="36"/>
      <c r="AE33" s="34"/>
      <c r="AF33" s="34"/>
      <c r="AG33" s="34"/>
      <c r="AH33" s="34"/>
      <c r="AI33" s="34"/>
      <c r="AJ33" s="34"/>
      <c r="AK33" s="34"/>
      <c r="AL33" s="34"/>
      <c r="AM33" s="34"/>
      <c r="AN33" s="34"/>
      <c r="AO33" s="34"/>
      <c r="AP33" s="9">
        <f t="shared" ref="AP33:AP49" si="11">SUM(AD33:AO33)</f>
        <v>0</v>
      </c>
    </row>
    <row r="34" spans="2:42" ht="30" customHeight="1" x14ac:dyDescent="0.3">
      <c r="B34" s="4" t="s">
        <v>79</v>
      </c>
      <c r="C34" s="8" t="s">
        <v>12</v>
      </c>
      <c r="D34" s="34"/>
      <c r="E34" s="34"/>
      <c r="F34" s="34"/>
      <c r="G34" s="34"/>
      <c r="H34" s="34"/>
      <c r="I34" s="34"/>
      <c r="J34" s="34"/>
      <c r="K34" s="34"/>
      <c r="L34" s="34"/>
      <c r="M34" s="34"/>
      <c r="N34" s="34"/>
      <c r="O34" s="34"/>
      <c r="P34" s="9">
        <f t="shared" si="7"/>
        <v>0</v>
      </c>
      <c r="Q34" s="34"/>
      <c r="R34" s="34"/>
      <c r="S34" s="34"/>
      <c r="T34" s="34"/>
      <c r="U34" s="34"/>
      <c r="V34" s="34"/>
      <c r="W34" s="34"/>
      <c r="X34" s="34"/>
      <c r="Y34" s="34"/>
      <c r="Z34" s="34"/>
      <c r="AA34" s="34"/>
      <c r="AB34" s="34"/>
      <c r="AC34" s="9">
        <f t="shared" si="10"/>
        <v>0</v>
      </c>
      <c r="AD34" s="36"/>
      <c r="AE34" s="34"/>
      <c r="AF34" s="34"/>
      <c r="AG34" s="34"/>
      <c r="AH34" s="34"/>
      <c r="AI34" s="34"/>
      <c r="AJ34" s="34"/>
      <c r="AK34" s="34"/>
      <c r="AL34" s="34"/>
      <c r="AM34" s="34"/>
      <c r="AN34" s="34"/>
      <c r="AO34" s="34"/>
      <c r="AP34" s="9">
        <f t="shared" si="11"/>
        <v>0</v>
      </c>
    </row>
    <row r="35" spans="2:42" ht="30" customHeight="1" x14ac:dyDescent="0.3">
      <c r="B35" s="4" t="s">
        <v>80</v>
      </c>
      <c r="C35" s="8" t="s">
        <v>12</v>
      </c>
      <c r="D35" s="34"/>
      <c r="E35" s="34"/>
      <c r="F35" s="34"/>
      <c r="G35" s="34"/>
      <c r="H35" s="34"/>
      <c r="I35" s="34"/>
      <c r="J35" s="34"/>
      <c r="K35" s="34"/>
      <c r="L35" s="34"/>
      <c r="M35" s="34"/>
      <c r="N35" s="34"/>
      <c r="O35" s="34"/>
      <c r="P35" s="9">
        <f t="shared" si="7"/>
        <v>0</v>
      </c>
      <c r="Q35" s="34"/>
      <c r="R35" s="34"/>
      <c r="S35" s="34"/>
      <c r="T35" s="34"/>
      <c r="U35" s="34"/>
      <c r="V35" s="34"/>
      <c r="W35" s="34"/>
      <c r="X35" s="34"/>
      <c r="Y35" s="34"/>
      <c r="Z35" s="34"/>
      <c r="AA35" s="34"/>
      <c r="AB35" s="34"/>
      <c r="AC35" s="9">
        <f t="shared" si="10"/>
        <v>0</v>
      </c>
      <c r="AD35" s="36"/>
      <c r="AE35" s="34"/>
      <c r="AF35" s="34"/>
      <c r="AG35" s="34"/>
      <c r="AH35" s="34"/>
      <c r="AI35" s="34"/>
      <c r="AJ35" s="34"/>
      <c r="AK35" s="34"/>
      <c r="AL35" s="34"/>
      <c r="AM35" s="34"/>
      <c r="AN35" s="34"/>
      <c r="AO35" s="34"/>
      <c r="AP35" s="9">
        <f t="shared" si="11"/>
        <v>0</v>
      </c>
    </row>
    <row r="36" spans="2:42" ht="30" customHeight="1" x14ac:dyDescent="0.3">
      <c r="B36" s="4" t="s">
        <v>81</v>
      </c>
      <c r="C36" s="8" t="s">
        <v>12</v>
      </c>
      <c r="D36" s="34"/>
      <c r="E36" s="34"/>
      <c r="F36" s="34"/>
      <c r="G36" s="34"/>
      <c r="H36" s="34"/>
      <c r="I36" s="34"/>
      <c r="J36" s="34"/>
      <c r="K36" s="34"/>
      <c r="L36" s="34"/>
      <c r="M36" s="34"/>
      <c r="N36" s="34"/>
      <c r="O36" s="34"/>
      <c r="P36" s="9">
        <f t="shared" si="7"/>
        <v>0</v>
      </c>
      <c r="Q36" s="34"/>
      <c r="R36" s="34"/>
      <c r="S36" s="34"/>
      <c r="T36" s="34"/>
      <c r="U36" s="34"/>
      <c r="V36" s="34"/>
      <c r="W36" s="34"/>
      <c r="X36" s="34"/>
      <c r="Y36" s="34"/>
      <c r="Z36" s="34"/>
      <c r="AA36" s="34"/>
      <c r="AB36" s="34"/>
      <c r="AC36" s="9">
        <f t="shared" si="10"/>
        <v>0</v>
      </c>
      <c r="AD36" s="36"/>
      <c r="AE36" s="34"/>
      <c r="AF36" s="34"/>
      <c r="AG36" s="34"/>
      <c r="AH36" s="34"/>
      <c r="AI36" s="34"/>
      <c r="AJ36" s="34"/>
      <c r="AK36" s="34"/>
      <c r="AL36" s="34"/>
      <c r="AM36" s="34"/>
      <c r="AN36" s="34"/>
      <c r="AO36" s="34"/>
      <c r="AP36" s="9">
        <f t="shared" si="11"/>
        <v>0</v>
      </c>
    </row>
    <row r="37" spans="2:42" ht="30" customHeight="1" x14ac:dyDescent="0.3">
      <c r="B37" s="4" t="s">
        <v>82</v>
      </c>
      <c r="C37" s="8" t="s">
        <v>12</v>
      </c>
      <c r="D37" s="34"/>
      <c r="E37" s="34"/>
      <c r="F37" s="34"/>
      <c r="G37" s="34"/>
      <c r="H37" s="34"/>
      <c r="I37" s="34"/>
      <c r="J37" s="34"/>
      <c r="K37" s="34"/>
      <c r="L37" s="34"/>
      <c r="M37" s="34"/>
      <c r="N37" s="34"/>
      <c r="O37" s="34"/>
      <c r="P37" s="9">
        <f t="shared" si="7"/>
        <v>0</v>
      </c>
      <c r="Q37" s="34"/>
      <c r="R37" s="34"/>
      <c r="S37" s="34"/>
      <c r="T37" s="34"/>
      <c r="U37" s="34"/>
      <c r="V37" s="34"/>
      <c r="W37" s="34"/>
      <c r="X37" s="34"/>
      <c r="Y37" s="34"/>
      <c r="Z37" s="34"/>
      <c r="AA37" s="34"/>
      <c r="AB37" s="34"/>
      <c r="AC37" s="9">
        <f t="shared" si="10"/>
        <v>0</v>
      </c>
      <c r="AD37" s="36"/>
      <c r="AE37" s="34"/>
      <c r="AF37" s="34"/>
      <c r="AG37" s="34"/>
      <c r="AH37" s="34"/>
      <c r="AI37" s="34"/>
      <c r="AJ37" s="34"/>
      <c r="AK37" s="34"/>
      <c r="AL37" s="34"/>
      <c r="AM37" s="34"/>
      <c r="AN37" s="34"/>
      <c r="AO37" s="34"/>
      <c r="AP37" s="9">
        <f t="shared" si="11"/>
        <v>0</v>
      </c>
    </row>
    <row r="38" spans="2:42" ht="30" customHeight="1" x14ac:dyDescent="0.3">
      <c r="B38" s="4" t="s">
        <v>83</v>
      </c>
      <c r="C38" s="8" t="s">
        <v>12</v>
      </c>
      <c r="D38" s="34"/>
      <c r="E38" s="34"/>
      <c r="F38" s="34"/>
      <c r="G38" s="34"/>
      <c r="H38" s="34"/>
      <c r="I38" s="34"/>
      <c r="J38" s="34"/>
      <c r="K38" s="34"/>
      <c r="L38" s="34"/>
      <c r="M38" s="34"/>
      <c r="N38" s="34"/>
      <c r="O38" s="34"/>
      <c r="P38" s="9">
        <f t="shared" si="7"/>
        <v>0</v>
      </c>
      <c r="Q38" s="34"/>
      <c r="R38" s="34"/>
      <c r="S38" s="34"/>
      <c r="T38" s="34"/>
      <c r="U38" s="34"/>
      <c r="V38" s="34"/>
      <c r="W38" s="34"/>
      <c r="X38" s="34"/>
      <c r="Y38" s="34"/>
      <c r="Z38" s="34"/>
      <c r="AA38" s="34"/>
      <c r="AB38" s="34"/>
      <c r="AC38" s="9">
        <f t="shared" si="10"/>
        <v>0</v>
      </c>
      <c r="AD38" s="36"/>
      <c r="AE38" s="34"/>
      <c r="AF38" s="34"/>
      <c r="AG38" s="34"/>
      <c r="AH38" s="34"/>
      <c r="AI38" s="34"/>
      <c r="AJ38" s="34"/>
      <c r="AK38" s="34"/>
      <c r="AL38" s="34"/>
      <c r="AM38" s="34"/>
      <c r="AN38" s="34"/>
      <c r="AO38" s="34"/>
      <c r="AP38" s="9">
        <f t="shared" si="11"/>
        <v>0</v>
      </c>
    </row>
    <row r="39" spans="2:42" ht="30" customHeight="1" x14ac:dyDescent="0.3">
      <c r="B39" s="4" t="s">
        <v>84</v>
      </c>
      <c r="C39" s="8" t="s">
        <v>12</v>
      </c>
      <c r="D39" s="34"/>
      <c r="E39" s="34"/>
      <c r="F39" s="34"/>
      <c r="G39" s="34"/>
      <c r="H39" s="34"/>
      <c r="I39" s="34"/>
      <c r="J39" s="34"/>
      <c r="K39" s="34"/>
      <c r="L39" s="34"/>
      <c r="M39" s="34"/>
      <c r="N39" s="34"/>
      <c r="O39" s="34"/>
      <c r="P39" s="9">
        <f t="shared" si="7"/>
        <v>0</v>
      </c>
      <c r="Q39" s="34"/>
      <c r="R39" s="34"/>
      <c r="S39" s="34"/>
      <c r="T39" s="34"/>
      <c r="U39" s="34"/>
      <c r="V39" s="34"/>
      <c r="W39" s="34"/>
      <c r="X39" s="34"/>
      <c r="Y39" s="34"/>
      <c r="Z39" s="34"/>
      <c r="AA39" s="34"/>
      <c r="AB39" s="34"/>
      <c r="AC39" s="9">
        <f t="shared" si="10"/>
        <v>0</v>
      </c>
      <c r="AD39" s="36"/>
      <c r="AE39" s="34"/>
      <c r="AF39" s="34"/>
      <c r="AG39" s="34"/>
      <c r="AH39" s="34"/>
      <c r="AI39" s="34"/>
      <c r="AJ39" s="34"/>
      <c r="AK39" s="34"/>
      <c r="AL39" s="34"/>
      <c r="AM39" s="34"/>
      <c r="AN39" s="34"/>
      <c r="AO39" s="34"/>
      <c r="AP39" s="9">
        <f t="shared" si="11"/>
        <v>0</v>
      </c>
    </row>
    <row r="40" spans="2:42" ht="30" customHeight="1" x14ac:dyDescent="0.3">
      <c r="B40" s="4" t="s">
        <v>85</v>
      </c>
      <c r="C40" s="8" t="s">
        <v>12</v>
      </c>
      <c r="D40" s="34"/>
      <c r="E40" s="34"/>
      <c r="F40" s="34"/>
      <c r="G40" s="34"/>
      <c r="H40" s="34"/>
      <c r="I40" s="34"/>
      <c r="J40" s="34"/>
      <c r="K40" s="34"/>
      <c r="L40" s="34"/>
      <c r="M40" s="34"/>
      <c r="N40" s="34"/>
      <c r="O40" s="34"/>
      <c r="P40" s="9">
        <f t="shared" si="7"/>
        <v>0</v>
      </c>
      <c r="Q40" s="34"/>
      <c r="R40" s="34"/>
      <c r="S40" s="34"/>
      <c r="T40" s="34"/>
      <c r="U40" s="34"/>
      <c r="V40" s="34"/>
      <c r="W40" s="34"/>
      <c r="X40" s="34"/>
      <c r="Y40" s="34"/>
      <c r="Z40" s="34"/>
      <c r="AA40" s="34"/>
      <c r="AB40" s="34"/>
      <c r="AC40" s="9">
        <f t="shared" si="10"/>
        <v>0</v>
      </c>
      <c r="AD40" s="36"/>
      <c r="AE40" s="34"/>
      <c r="AF40" s="34"/>
      <c r="AG40" s="34"/>
      <c r="AH40" s="34"/>
      <c r="AI40" s="34"/>
      <c r="AJ40" s="34"/>
      <c r="AK40" s="34"/>
      <c r="AL40" s="34"/>
      <c r="AM40" s="34"/>
      <c r="AN40" s="34"/>
      <c r="AO40" s="34"/>
      <c r="AP40" s="9">
        <f t="shared" si="11"/>
        <v>0</v>
      </c>
    </row>
    <row r="41" spans="2:42" ht="30" customHeight="1" x14ac:dyDescent="0.3">
      <c r="B41" s="4" t="s">
        <v>86</v>
      </c>
      <c r="C41" s="8"/>
      <c r="D41" s="34"/>
      <c r="E41" s="34"/>
      <c r="F41" s="34"/>
      <c r="G41" s="34"/>
      <c r="H41" s="34"/>
      <c r="I41" s="34"/>
      <c r="J41" s="34"/>
      <c r="K41" s="34"/>
      <c r="L41" s="34"/>
      <c r="M41" s="34"/>
      <c r="N41" s="34"/>
      <c r="O41" s="34"/>
      <c r="P41" s="9">
        <f t="shared" si="7"/>
        <v>0</v>
      </c>
      <c r="Q41" s="34"/>
      <c r="R41" s="34"/>
      <c r="S41" s="34"/>
      <c r="T41" s="34"/>
      <c r="U41" s="34"/>
      <c r="V41" s="34"/>
      <c r="W41" s="34"/>
      <c r="X41" s="34"/>
      <c r="Y41" s="34"/>
      <c r="Z41" s="34"/>
      <c r="AA41" s="34"/>
      <c r="AB41" s="34"/>
      <c r="AC41" s="9">
        <f t="shared" si="10"/>
        <v>0</v>
      </c>
      <c r="AD41" s="36"/>
      <c r="AE41" s="34"/>
      <c r="AF41" s="34"/>
      <c r="AG41" s="34"/>
      <c r="AH41" s="34"/>
      <c r="AI41" s="34"/>
      <c r="AJ41" s="34"/>
      <c r="AK41" s="34"/>
      <c r="AL41" s="34"/>
      <c r="AM41" s="34"/>
      <c r="AN41" s="34"/>
      <c r="AO41" s="34"/>
      <c r="AP41" s="9">
        <f t="shared" si="11"/>
        <v>0</v>
      </c>
    </row>
    <row r="42" spans="2:42" ht="30" customHeight="1" x14ac:dyDescent="0.3">
      <c r="B42" s="4" t="s">
        <v>87</v>
      </c>
      <c r="C42" s="8"/>
      <c r="D42" s="34"/>
      <c r="E42" s="34"/>
      <c r="F42" s="34"/>
      <c r="G42" s="34"/>
      <c r="H42" s="34"/>
      <c r="I42" s="34"/>
      <c r="J42" s="34"/>
      <c r="K42" s="34"/>
      <c r="L42" s="34"/>
      <c r="M42" s="34"/>
      <c r="N42" s="34"/>
      <c r="O42" s="34"/>
      <c r="P42" s="9">
        <f t="shared" si="7"/>
        <v>0</v>
      </c>
      <c r="Q42" s="34"/>
      <c r="R42" s="34"/>
      <c r="S42" s="34"/>
      <c r="T42" s="34"/>
      <c r="U42" s="34"/>
      <c r="V42" s="34"/>
      <c r="W42" s="34"/>
      <c r="X42" s="34"/>
      <c r="Y42" s="34"/>
      <c r="Z42" s="34"/>
      <c r="AA42" s="34"/>
      <c r="AB42" s="34"/>
      <c r="AC42" s="9">
        <f t="shared" si="10"/>
        <v>0</v>
      </c>
      <c r="AD42" s="36"/>
      <c r="AE42" s="34"/>
      <c r="AF42" s="34"/>
      <c r="AG42" s="34"/>
      <c r="AH42" s="34"/>
      <c r="AI42" s="34"/>
      <c r="AJ42" s="34"/>
      <c r="AK42" s="34"/>
      <c r="AL42" s="34"/>
      <c r="AM42" s="34"/>
      <c r="AN42" s="34"/>
      <c r="AO42" s="34"/>
      <c r="AP42" s="9">
        <f t="shared" si="11"/>
        <v>0</v>
      </c>
    </row>
    <row r="43" spans="2:42" ht="30" customHeight="1" x14ac:dyDescent="0.3">
      <c r="B43" s="4" t="s">
        <v>88</v>
      </c>
      <c r="C43" s="8" t="s">
        <v>12</v>
      </c>
      <c r="D43" s="34"/>
      <c r="E43" s="34"/>
      <c r="F43" s="34"/>
      <c r="G43" s="34"/>
      <c r="H43" s="34"/>
      <c r="I43" s="34"/>
      <c r="J43" s="34"/>
      <c r="K43" s="34"/>
      <c r="L43" s="34"/>
      <c r="M43" s="34"/>
      <c r="N43" s="34"/>
      <c r="O43" s="34"/>
      <c r="P43" s="9">
        <f t="shared" si="7"/>
        <v>0</v>
      </c>
      <c r="Q43" s="34"/>
      <c r="R43" s="34"/>
      <c r="S43" s="34"/>
      <c r="T43" s="34"/>
      <c r="U43" s="34"/>
      <c r="V43" s="34"/>
      <c r="W43" s="34"/>
      <c r="X43" s="34"/>
      <c r="Y43" s="34"/>
      <c r="Z43" s="34"/>
      <c r="AA43" s="34"/>
      <c r="AB43" s="34"/>
      <c r="AC43" s="9">
        <f t="shared" si="10"/>
        <v>0</v>
      </c>
      <c r="AD43" s="36"/>
      <c r="AE43" s="34"/>
      <c r="AF43" s="34"/>
      <c r="AG43" s="34"/>
      <c r="AH43" s="34"/>
      <c r="AI43" s="34"/>
      <c r="AJ43" s="34"/>
      <c r="AK43" s="34"/>
      <c r="AL43" s="34"/>
      <c r="AM43" s="34"/>
      <c r="AN43" s="34"/>
      <c r="AO43" s="34"/>
      <c r="AP43" s="9">
        <f t="shared" si="11"/>
        <v>0</v>
      </c>
    </row>
    <row r="44" spans="2:42" ht="30" customHeight="1" x14ac:dyDescent="0.3">
      <c r="B44" s="4" t="s">
        <v>89</v>
      </c>
      <c r="C44" s="33" t="s">
        <v>12</v>
      </c>
      <c r="D44" s="34"/>
      <c r="E44" s="34"/>
      <c r="F44" s="34"/>
      <c r="G44" s="34"/>
      <c r="H44" s="34"/>
      <c r="I44" s="34"/>
      <c r="J44" s="34"/>
      <c r="K44" s="34"/>
      <c r="L44" s="34"/>
      <c r="M44" s="34"/>
      <c r="N44" s="34"/>
      <c r="O44" s="34"/>
      <c r="P44" s="9">
        <f t="shared" si="7"/>
        <v>0</v>
      </c>
      <c r="Q44" s="34"/>
      <c r="R44" s="34"/>
      <c r="S44" s="34"/>
      <c r="T44" s="34"/>
      <c r="U44" s="34"/>
      <c r="V44" s="34"/>
      <c r="W44" s="34"/>
      <c r="X44" s="34"/>
      <c r="Y44" s="34"/>
      <c r="Z44" s="34"/>
      <c r="AA44" s="34"/>
      <c r="AB44" s="34"/>
      <c r="AC44" s="9">
        <f t="shared" si="10"/>
        <v>0</v>
      </c>
      <c r="AD44" s="36"/>
      <c r="AE44" s="34"/>
      <c r="AF44" s="34"/>
      <c r="AG44" s="34"/>
      <c r="AH44" s="34"/>
      <c r="AI44" s="34"/>
      <c r="AJ44" s="34"/>
      <c r="AK44" s="34"/>
      <c r="AL44" s="34"/>
      <c r="AM44" s="34"/>
      <c r="AN44" s="34"/>
      <c r="AO44" s="34"/>
      <c r="AP44" s="9">
        <f t="shared" si="11"/>
        <v>0</v>
      </c>
    </row>
    <row r="45" spans="2:42" ht="30" customHeight="1" x14ac:dyDescent="0.3">
      <c r="B45" s="4" t="s">
        <v>90</v>
      </c>
      <c r="C45" s="8" t="s">
        <v>12</v>
      </c>
      <c r="D45" s="34"/>
      <c r="E45" s="34"/>
      <c r="F45" s="34"/>
      <c r="G45" s="34"/>
      <c r="H45" s="34"/>
      <c r="I45" s="34"/>
      <c r="J45" s="34"/>
      <c r="K45" s="34"/>
      <c r="L45" s="34"/>
      <c r="M45" s="34"/>
      <c r="N45" s="34"/>
      <c r="O45" s="34"/>
      <c r="P45" s="9">
        <f t="shared" si="7"/>
        <v>0</v>
      </c>
      <c r="Q45" s="34"/>
      <c r="R45" s="34"/>
      <c r="S45" s="34"/>
      <c r="T45" s="34"/>
      <c r="U45" s="34"/>
      <c r="V45" s="34"/>
      <c r="W45" s="34"/>
      <c r="X45" s="34"/>
      <c r="Y45" s="34"/>
      <c r="Z45" s="34"/>
      <c r="AA45" s="34"/>
      <c r="AB45" s="34"/>
      <c r="AC45" s="9">
        <f t="shared" si="10"/>
        <v>0</v>
      </c>
      <c r="AD45" s="36"/>
      <c r="AE45" s="34"/>
      <c r="AF45" s="34"/>
      <c r="AG45" s="34"/>
      <c r="AH45" s="34"/>
      <c r="AI45" s="34"/>
      <c r="AJ45" s="34"/>
      <c r="AK45" s="34"/>
      <c r="AL45" s="34"/>
      <c r="AM45" s="34"/>
      <c r="AN45" s="34"/>
      <c r="AO45" s="34"/>
      <c r="AP45" s="9">
        <f t="shared" si="11"/>
        <v>0</v>
      </c>
    </row>
    <row r="46" spans="2:42" ht="30" customHeight="1" x14ac:dyDescent="0.3">
      <c r="B46" s="4" t="s">
        <v>91</v>
      </c>
      <c r="C46" s="8" t="s">
        <v>12</v>
      </c>
      <c r="D46" s="34"/>
      <c r="E46" s="34"/>
      <c r="F46" s="34"/>
      <c r="G46" s="34"/>
      <c r="H46" s="34"/>
      <c r="I46" s="34"/>
      <c r="J46" s="34"/>
      <c r="K46" s="34"/>
      <c r="L46" s="34"/>
      <c r="M46" s="34"/>
      <c r="N46" s="34"/>
      <c r="O46" s="34"/>
      <c r="P46" s="9">
        <f t="shared" si="7"/>
        <v>0</v>
      </c>
      <c r="Q46" s="34"/>
      <c r="R46" s="34"/>
      <c r="S46" s="34"/>
      <c r="T46" s="34"/>
      <c r="U46" s="34"/>
      <c r="V46" s="34"/>
      <c r="W46" s="34"/>
      <c r="X46" s="34"/>
      <c r="Y46" s="34"/>
      <c r="Z46" s="34"/>
      <c r="AA46" s="34"/>
      <c r="AB46" s="34"/>
      <c r="AC46" s="9">
        <f t="shared" si="10"/>
        <v>0</v>
      </c>
      <c r="AD46" s="36"/>
      <c r="AE46" s="34"/>
      <c r="AF46" s="34"/>
      <c r="AG46" s="34"/>
      <c r="AH46" s="34"/>
      <c r="AI46" s="34"/>
      <c r="AJ46" s="34"/>
      <c r="AK46" s="34"/>
      <c r="AL46" s="34"/>
      <c r="AM46" s="34"/>
      <c r="AN46" s="34"/>
      <c r="AO46" s="34"/>
      <c r="AP46" s="9">
        <f t="shared" si="11"/>
        <v>0</v>
      </c>
    </row>
    <row r="47" spans="2:42" ht="30" customHeight="1" x14ac:dyDescent="0.3">
      <c r="B47" s="4" t="s">
        <v>92</v>
      </c>
      <c r="C47" s="8" t="s">
        <v>12</v>
      </c>
      <c r="D47" s="34"/>
      <c r="E47" s="34"/>
      <c r="F47" s="34"/>
      <c r="G47" s="34"/>
      <c r="H47" s="34"/>
      <c r="I47" s="34"/>
      <c r="J47" s="34"/>
      <c r="K47" s="34"/>
      <c r="L47" s="34"/>
      <c r="M47" s="34"/>
      <c r="N47" s="34"/>
      <c r="O47" s="34"/>
      <c r="P47" s="9">
        <f t="shared" si="7"/>
        <v>0</v>
      </c>
      <c r="Q47" s="34"/>
      <c r="R47" s="34"/>
      <c r="S47" s="34"/>
      <c r="T47" s="34"/>
      <c r="U47" s="34"/>
      <c r="V47" s="34"/>
      <c r="W47" s="34"/>
      <c r="X47" s="34"/>
      <c r="Y47" s="34"/>
      <c r="Z47" s="34"/>
      <c r="AA47" s="34"/>
      <c r="AB47" s="34"/>
      <c r="AC47" s="9">
        <f t="shared" si="10"/>
        <v>0</v>
      </c>
      <c r="AD47" s="36"/>
      <c r="AE47" s="34"/>
      <c r="AF47" s="34"/>
      <c r="AG47" s="34"/>
      <c r="AH47" s="34"/>
      <c r="AI47" s="34"/>
      <c r="AJ47" s="34"/>
      <c r="AK47" s="34"/>
      <c r="AL47" s="34"/>
      <c r="AM47" s="34"/>
      <c r="AN47" s="34"/>
      <c r="AO47" s="34"/>
      <c r="AP47" s="9">
        <f t="shared" si="11"/>
        <v>0</v>
      </c>
    </row>
    <row r="48" spans="2:42" ht="30" customHeight="1" x14ac:dyDescent="0.3">
      <c r="B48" s="4" t="s">
        <v>93</v>
      </c>
      <c r="C48" s="8" t="s">
        <v>12</v>
      </c>
      <c r="D48" s="34"/>
      <c r="E48" s="34"/>
      <c r="F48" s="34"/>
      <c r="G48" s="34"/>
      <c r="H48" s="34"/>
      <c r="I48" s="34"/>
      <c r="J48" s="34"/>
      <c r="K48" s="34"/>
      <c r="L48" s="34"/>
      <c r="M48" s="34"/>
      <c r="N48" s="34"/>
      <c r="O48" s="34"/>
      <c r="P48" s="9">
        <f t="shared" si="7"/>
        <v>0</v>
      </c>
      <c r="Q48" s="34"/>
      <c r="R48" s="34"/>
      <c r="S48" s="34"/>
      <c r="T48" s="34"/>
      <c r="U48" s="34"/>
      <c r="V48" s="34"/>
      <c r="W48" s="34"/>
      <c r="X48" s="34"/>
      <c r="Y48" s="34"/>
      <c r="Z48" s="34"/>
      <c r="AA48" s="34"/>
      <c r="AB48" s="34"/>
      <c r="AC48" s="9">
        <f t="shared" si="10"/>
        <v>0</v>
      </c>
      <c r="AD48" s="36"/>
      <c r="AE48" s="34"/>
      <c r="AF48" s="34"/>
      <c r="AG48" s="34"/>
      <c r="AH48" s="34"/>
      <c r="AI48" s="34"/>
      <c r="AJ48" s="34"/>
      <c r="AK48" s="34"/>
      <c r="AL48" s="34"/>
      <c r="AM48" s="34"/>
      <c r="AN48" s="34"/>
      <c r="AO48" s="34"/>
      <c r="AP48" s="9">
        <f t="shared" si="11"/>
        <v>0</v>
      </c>
    </row>
    <row r="49" spans="2:42" ht="30" customHeight="1" x14ac:dyDescent="0.3">
      <c r="B49" s="4" t="s">
        <v>94</v>
      </c>
      <c r="C49" s="8"/>
      <c r="D49" s="34"/>
      <c r="E49" s="34"/>
      <c r="F49" s="34"/>
      <c r="G49" s="34"/>
      <c r="H49" s="34"/>
      <c r="I49" s="34"/>
      <c r="J49" s="34"/>
      <c r="K49" s="34"/>
      <c r="L49" s="34"/>
      <c r="M49" s="34"/>
      <c r="N49" s="34"/>
      <c r="O49" s="34"/>
      <c r="P49" s="9">
        <f t="shared" si="7"/>
        <v>0</v>
      </c>
      <c r="Q49" s="34"/>
      <c r="R49" s="34"/>
      <c r="S49" s="34"/>
      <c r="T49" s="34"/>
      <c r="U49" s="34"/>
      <c r="V49" s="34"/>
      <c r="W49" s="34"/>
      <c r="X49" s="34"/>
      <c r="Y49" s="34"/>
      <c r="Z49" s="34"/>
      <c r="AA49" s="34"/>
      <c r="AB49" s="34"/>
      <c r="AC49" s="9">
        <f t="shared" si="10"/>
        <v>0</v>
      </c>
      <c r="AD49" s="36"/>
      <c r="AE49" s="34"/>
      <c r="AF49" s="34"/>
      <c r="AG49" s="34"/>
      <c r="AH49" s="34"/>
      <c r="AI49" s="34"/>
      <c r="AJ49" s="34"/>
      <c r="AK49" s="34"/>
      <c r="AL49" s="34"/>
      <c r="AM49" s="34"/>
      <c r="AN49" s="34"/>
      <c r="AO49" s="34"/>
      <c r="AP49" s="9">
        <f t="shared" si="11"/>
        <v>0</v>
      </c>
    </row>
    <row r="50" spans="2:42" ht="30" customHeight="1" x14ac:dyDescent="0.3">
      <c r="B50" s="4" t="s">
        <v>95</v>
      </c>
      <c r="C50" s="8"/>
      <c r="D50" s="34"/>
      <c r="E50" s="34"/>
      <c r="F50" s="34"/>
      <c r="G50" s="34"/>
      <c r="H50" s="34"/>
      <c r="I50" s="34"/>
      <c r="J50" s="34"/>
      <c r="K50" s="34"/>
      <c r="L50" s="34"/>
      <c r="M50" s="34"/>
      <c r="N50" s="34"/>
      <c r="O50" s="34"/>
      <c r="P50" s="9">
        <f>SUM(D50:O50)</f>
        <v>0</v>
      </c>
      <c r="Q50" s="34"/>
      <c r="R50" s="34"/>
      <c r="S50" s="34"/>
      <c r="T50" s="34"/>
      <c r="U50" s="34"/>
      <c r="V50" s="34"/>
      <c r="W50" s="34"/>
      <c r="X50" s="34"/>
      <c r="Y50" s="34"/>
      <c r="Z50" s="34"/>
      <c r="AA50" s="34"/>
      <c r="AB50" s="34"/>
      <c r="AC50" s="9">
        <f>SUM(Q50:AB50)</f>
        <v>0</v>
      </c>
      <c r="AD50" s="36"/>
      <c r="AE50" s="34"/>
      <c r="AF50" s="34"/>
      <c r="AG50" s="34"/>
      <c r="AH50" s="34"/>
      <c r="AI50" s="34"/>
      <c r="AJ50" s="34"/>
      <c r="AK50" s="34"/>
      <c r="AL50" s="34"/>
      <c r="AM50" s="34"/>
      <c r="AN50" s="34"/>
      <c r="AO50" s="34"/>
      <c r="AP50" s="9">
        <f>SUM(AD50:AO50)</f>
        <v>0</v>
      </c>
    </row>
    <row r="51" spans="2:42" ht="30" customHeight="1" x14ac:dyDescent="0.3">
      <c r="B51" s="4" t="s">
        <v>96</v>
      </c>
      <c r="C51" s="8"/>
      <c r="D51" s="34"/>
      <c r="E51" s="34"/>
      <c r="F51" s="34"/>
      <c r="G51" s="34"/>
      <c r="H51" s="34"/>
      <c r="I51" s="34"/>
      <c r="J51" s="34"/>
      <c r="K51" s="34"/>
      <c r="L51" s="34"/>
      <c r="M51" s="34"/>
      <c r="N51" s="34"/>
      <c r="O51" s="34"/>
      <c r="P51" s="9">
        <f t="shared" si="7"/>
        <v>0</v>
      </c>
      <c r="Q51" s="34"/>
      <c r="R51" s="34"/>
      <c r="S51" s="34"/>
      <c r="T51" s="34"/>
      <c r="U51" s="34"/>
      <c r="V51" s="34"/>
      <c r="W51" s="34"/>
      <c r="X51" s="34"/>
      <c r="Y51" s="34"/>
      <c r="Z51" s="34"/>
      <c r="AA51" s="34"/>
      <c r="AB51" s="34"/>
      <c r="AC51" s="9">
        <f t="shared" ref="AC51:AC57" si="12">SUM(Q51:AB51)</f>
        <v>0</v>
      </c>
      <c r="AD51" s="36"/>
      <c r="AE51" s="34"/>
      <c r="AF51" s="34"/>
      <c r="AG51" s="34"/>
      <c r="AH51" s="34"/>
      <c r="AI51" s="34"/>
      <c r="AJ51" s="34"/>
      <c r="AK51" s="34"/>
      <c r="AL51" s="34"/>
      <c r="AM51" s="34"/>
      <c r="AN51" s="34"/>
      <c r="AO51" s="34"/>
      <c r="AP51" s="9">
        <f t="shared" ref="AP51:AP57" si="13">SUM(AD51:AO51)</f>
        <v>0</v>
      </c>
    </row>
    <row r="52" spans="2:42" ht="30" customHeight="1" x14ac:dyDescent="0.3">
      <c r="B52" s="4" t="s">
        <v>97</v>
      </c>
      <c r="C52" s="8"/>
      <c r="D52" s="34"/>
      <c r="E52" s="34"/>
      <c r="F52" s="34"/>
      <c r="G52" s="34"/>
      <c r="H52" s="34"/>
      <c r="I52" s="34"/>
      <c r="J52" s="34"/>
      <c r="K52" s="34"/>
      <c r="L52" s="34"/>
      <c r="M52" s="34"/>
      <c r="N52" s="34"/>
      <c r="O52" s="34"/>
      <c r="P52" s="9">
        <f t="shared" si="7"/>
        <v>0</v>
      </c>
      <c r="Q52" s="34"/>
      <c r="R52" s="34"/>
      <c r="S52" s="34"/>
      <c r="T52" s="34"/>
      <c r="U52" s="34"/>
      <c r="V52" s="34"/>
      <c r="W52" s="34"/>
      <c r="X52" s="34"/>
      <c r="Y52" s="34"/>
      <c r="Z52" s="34"/>
      <c r="AA52" s="34"/>
      <c r="AB52" s="34"/>
      <c r="AC52" s="9">
        <f t="shared" si="12"/>
        <v>0</v>
      </c>
      <c r="AD52" s="36"/>
      <c r="AE52" s="34"/>
      <c r="AF52" s="34"/>
      <c r="AG52" s="34"/>
      <c r="AH52" s="34"/>
      <c r="AI52" s="34"/>
      <c r="AJ52" s="34"/>
      <c r="AK52" s="34"/>
      <c r="AL52" s="34"/>
      <c r="AM52" s="34"/>
      <c r="AN52" s="34"/>
      <c r="AO52" s="34"/>
      <c r="AP52" s="9">
        <f t="shared" si="13"/>
        <v>0</v>
      </c>
    </row>
    <row r="53" spans="2:42" ht="30" customHeight="1" x14ac:dyDescent="0.3">
      <c r="B53" s="4" t="s">
        <v>98</v>
      </c>
      <c r="C53" s="8"/>
      <c r="D53" s="34"/>
      <c r="E53" s="34"/>
      <c r="F53" s="34"/>
      <c r="G53" s="34"/>
      <c r="H53" s="34"/>
      <c r="I53" s="34"/>
      <c r="J53" s="34"/>
      <c r="K53" s="34"/>
      <c r="L53" s="34"/>
      <c r="M53" s="34"/>
      <c r="N53" s="34"/>
      <c r="O53" s="34"/>
      <c r="P53" s="9">
        <f t="shared" si="7"/>
        <v>0</v>
      </c>
      <c r="Q53" s="34"/>
      <c r="R53" s="34"/>
      <c r="S53" s="34"/>
      <c r="T53" s="34"/>
      <c r="U53" s="34"/>
      <c r="V53" s="34"/>
      <c r="W53" s="34"/>
      <c r="X53" s="34"/>
      <c r="Y53" s="34"/>
      <c r="Z53" s="34"/>
      <c r="AA53" s="34"/>
      <c r="AB53" s="34"/>
      <c r="AC53" s="9">
        <f t="shared" si="12"/>
        <v>0</v>
      </c>
      <c r="AD53" s="36"/>
      <c r="AE53" s="34"/>
      <c r="AF53" s="34"/>
      <c r="AG53" s="34"/>
      <c r="AH53" s="34"/>
      <c r="AI53" s="34"/>
      <c r="AJ53" s="34"/>
      <c r="AK53" s="34"/>
      <c r="AL53" s="34"/>
      <c r="AM53" s="34"/>
      <c r="AN53" s="34"/>
      <c r="AO53" s="34"/>
      <c r="AP53" s="9">
        <f t="shared" si="13"/>
        <v>0</v>
      </c>
    </row>
    <row r="54" spans="2:42" ht="30" customHeight="1" x14ac:dyDescent="0.3">
      <c r="B54" s="4" t="s">
        <v>99</v>
      </c>
      <c r="C54" s="8"/>
      <c r="D54" s="34"/>
      <c r="E54" s="34"/>
      <c r="F54" s="34"/>
      <c r="G54" s="34"/>
      <c r="H54" s="34"/>
      <c r="I54" s="34"/>
      <c r="J54" s="34"/>
      <c r="K54" s="34"/>
      <c r="L54" s="34"/>
      <c r="M54" s="34"/>
      <c r="N54" s="34"/>
      <c r="O54" s="34"/>
      <c r="P54" s="9">
        <f t="shared" si="7"/>
        <v>0</v>
      </c>
      <c r="Q54" s="34"/>
      <c r="R54" s="34"/>
      <c r="S54" s="34"/>
      <c r="T54" s="34"/>
      <c r="U54" s="34"/>
      <c r="V54" s="34"/>
      <c r="W54" s="34"/>
      <c r="X54" s="34"/>
      <c r="Y54" s="34"/>
      <c r="Z54" s="34"/>
      <c r="AA54" s="34"/>
      <c r="AB54" s="34"/>
      <c r="AC54" s="9">
        <f t="shared" si="12"/>
        <v>0</v>
      </c>
      <c r="AD54" s="36"/>
      <c r="AE54" s="34"/>
      <c r="AF54" s="34"/>
      <c r="AG54" s="34"/>
      <c r="AH54" s="34"/>
      <c r="AI54" s="34"/>
      <c r="AJ54" s="34"/>
      <c r="AK54" s="34"/>
      <c r="AL54" s="34"/>
      <c r="AM54" s="34"/>
      <c r="AN54" s="34"/>
      <c r="AO54" s="34"/>
      <c r="AP54" s="9">
        <f t="shared" si="13"/>
        <v>0</v>
      </c>
    </row>
    <row r="55" spans="2:42" ht="30" customHeight="1" x14ac:dyDescent="0.3">
      <c r="B55" s="4" t="s">
        <v>100</v>
      </c>
      <c r="C55" s="8"/>
      <c r="D55" s="34"/>
      <c r="E55" s="34"/>
      <c r="F55" s="34"/>
      <c r="G55" s="34"/>
      <c r="H55" s="34"/>
      <c r="I55" s="34"/>
      <c r="J55" s="34"/>
      <c r="K55" s="34"/>
      <c r="L55" s="34"/>
      <c r="M55" s="34"/>
      <c r="N55" s="34"/>
      <c r="O55" s="34"/>
      <c r="P55" s="9">
        <f t="shared" si="7"/>
        <v>0</v>
      </c>
      <c r="Q55" s="34"/>
      <c r="R55" s="34"/>
      <c r="S55" s="34"/>
      <c r="T55" s="34"/>
      <c r="U55" s="34"/>
      <c r="V55" s="34"/>
      <c r="W55" s="34"/>
      <c r="X55" s="34"/>
      <c r="Y55" s="34"/>
      <c r="Z55" s="34"/>
      <c r="AA55" s="34"/>
      <c r="AB55" s="34"/>
      <c r="AC55" s="9">
        <f t="shared" si="12"/>
        <v>0</v>
      </c>
      <c r="AD55" s="36"/>
      <c r="AE55" s="34"/>
      <c r="AF55" s="34"/>
      <c r="AG55" s="34"/>
      <c r="AH55" s="34"/>
      <c r="AI55" s="34"/>
      <c r="AJ55" s="34"/>
      <c r="AK55" s="34"/>
      <c r="AL55" s="34"/>
      <c r="AM55" s="34"/>
      <c r="AN55" s="34"/>
      <c r="AO55" s="34"/>
      <c r="AP55" s="9">
        <f t="shared" si="13"/>
        <v>0</v>
      </c>
    </row>
    <row r="56" spans="2:42" ht="30" customHeight="1" x14ac:dyDescent="0.3">
      <c r="B56" s="4" t="s">
        <v>101</v>
      </c>
      <c r="C56" s="8" t="s">
        <v>12</v>
      </c>
      <c r="D56" s="34"/>
      <c r="E56" s="34"/>
      <c r="F56" s="34"/>
      <c r="G56" s="34"/>
      <c r="H56" s="34"/>
      <c r="I56" s="34"/>
      <c r="J56" s="34"/>
      <c r="K56" s="34"/>
      <c r="L56" s="34"/>
      <c r="M56" s="34"/>
      <c r="N56" s="34"/>
      <c r="O56" s="34"/>
      <c r="P56" s="9">
        <f t="shared" si="7"/>
        <v>0</v>
      </c>
      <c r="Q56" s="34"/>
      <c r="R56" s="34"/>
      <c r="S56" s="34"/>
      <c r="T56" s="34"/>
      <c r="U56" s="34"/>
      <c r="V56" s="34"/>
      <c r="W56" s="34"/>
      <c r="X56" s="34"/>
      <c r="Y56" s="34"/>
      <c r="Z56" s="34"/>
      <c r="AA56" s="34"/>
      <c r="AB56" s="34"/>
      <c r="AC56" s="9">
        <f t="shared" si="12"/>
        <v>0</v>
      </c>
      <c r="AD56" s="34"/>
      <c r="AE56" s="34"/>
      <c r="AF56" s="34"/>
      <c r="AG56" s="34"/>
      <c r="AH56" s="34"/>
      <c r="AI56" s="34"/>
      <c r="AJ56" s="34"/>
      <c r="AK56" s="34"/>
      <c r="AL56" s="34"/>
      <c r="AM56" s="34"/>
      <c r="AN56" s="34"/>
      <c r="AO56" s="34"/>
      <c r="AP56" s="9">
        <f t="shared" si="13"/>
        <v>0</v>
      </c>
    </row>
    <row r="57" spans="2:42" ht="30" customHeight="1" x14ac:dyDescent="0.3">
      <c r="B57" s="2" t="s">
        <v>10</v>
      </c>
      <c r="C57" s="1" t="s">
        <v>12</v>
      </c>
      <c r="D57" s="10">
        <f t="shared" ref="D57:O57" si="14">SUM(D24:D56)</f>
        <v>0</v>
      </c>
      <c r="E57" s="10">
        <f t="shared" si="14"/>
        <v>0</v>
      </c>
      <c r="F57" s="10">
        <f t="shared" si="14"/>
        <v>0</v>
      </c>
      <c r="G57" s="10">
        <f t="shared" si="14"/>
        <v>0</v>
      </c>
      <c r="H57" s="10">
        <f t="shared" si="14"/>
        <v>0</v>
      </c>
      <c r="I57" s="10">
        <f t="shared" si="14"/>
        <v>0</v>
      </c>
      <c r="J57" s="10">
        <f t="shared" si="14"/>
        <v>0</v>
      </c>
      <c r="K57" s="10">
        <f t="shared" si="14"/>
        <v>0</v>
      </c>
      <c r="L57" s="10">
        <f t="shared" si="14"/>
        <v>0</v>
      </c>
      <c r="M57" s="10">
        <f t="shared" si="14"/>
        <v>0</v>
      </c>
      <c r="N57" s="10">
        <f t="shared" si="14"/>
        <v>0</v>
      </c>
      <c r="O57" s="10">
        <f t="shared" si="14"/>
        <v>0</v>
      </c>
      <c r="P57" s="10">
        <f t="shared" si="7"/>
        <v>0</v>
      </c>
      <c r="Q57" s="10">
        <f t="shared" ref="Q57:AB57" si="15">SUM(Q24:Q56)</f>
        <v>0</v>
      </c>
      <c r="R57" s="10">
        <f t="shared" si="15"/>
        <v>0</v>
      </c>
      <c r="S57" s="10">
        <f t="shared" si="15"/>
        <v>0</v>
      </c>
      <c r="T57" s="10">
        <f t="shared" si="15"/>
        <v>0</v>
      </c>
      <c r="U57" s="10">
        <f t="shared" si="15"/>
        <v>0</v>
      </c>
      <c r="V57" s="10">
        <f t="shared" si="15"/>
        <v>0</v>
      </c>
      <c r="W57" s="10">
        <f t="shared" si="15"/>
        <v>0</v>
      </c>
      <c r="X57" s="10">
        <f t="shared" si="15"/>
        <v>0</v>
      </c>
      <c r="Y57" s="10">
        <f t="shared" si="15"/>
        <v>0</v>
      </c>
      <c r="Z57" s="10">
        <f t="shared" si="15"/>
        <v>0</v>
      </c>
      <c r="AA57" s="10">
        <f t="shared" si="15"/>
        <v>0</v>
      </c>
      <c r="AB57" s="10">
        <f t="shared" si="15"/>
        <v>0</v>
      </c>
      <c r="AC57" s="10">
        <f t="shared" si="12"/>
        <v>0</v>
      </c>
      <c r="AD57" s="10">
        <f t="shared" ref="AD57:AO57" si="16">SUM(AD24:AD56)</f>
        <v>0</v>
      </c>
      <c r="AE57" s="10">
        <f t="shared" si="16"/>
        <v>0</v>
      </c>
      <c r="AF57" s="10">
        <f t="shared" si="16"/>
        <v>0</v>
      </c>
      <c r="AG57" s="10">
        <f t="shared" si="16"/>
        <v>0</v>
      </c>
      <c r="AH57" s="10">
        <f t="shared" si="16"/>
        <v>0</v>
      </c>
      <c r="AI57" s="10">
        <f t="shared" si="16"/>
        <v>0</v>
      </c>
      <c r="AJ57" s="10">
        <f t="shared" si="16"/>
        <v>0</v>
      </c>
      <c r="AK57" s="10">
        <f t="shared" si="16"/>
        <v>0</v>
      </c>
      <c r="AL57" s="10">
        <f t="shared" si="16"/>
        <v>0</v>
      </c>
      <c r="AM57" s="10">
        <f t="shared" si="16"/>
        <v>0</v>
      </c>
      <c r="AN57" s="10">
        <f t="shared" si="16"/>
        <v>0</v>
      </c>
      <c r="AO57" s="10">
        <f t="shared" si="16"/>
        <v>0</v>
      </c>
      <c r="AP57" s="10">
        <f t="shared" si="13"/>
        <v>0</v>
      </c>
    </row>
    <row r="58" spans="2:42" ht="30" customHeight="1" x14ac:dyDescent="0.3">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row>
    <row r="59" spans="2:42" ht="30" customHeight="1" x14ac:dyDescent="0.3">
      <c r="B59" s="3" t="s">
        <v>11</v>
      </c>
      <c r="C59" s="3"/>
      <c r="D59" s="11">
        <f t="shared" ref="D59:O59" si="17">D21-D57</f>
        <v>0</v>
      </c>
      <c r="E59" s="11">
        <f t="shared" si="17"/>
        <v>0</v>
      </c>
      <c r="F59" s="11">
        <f t="shared" si="17"/>
        <v>0</v>
      </c>
      <c r="G59" s="11">
        <f t="shared" si="17"/>
        <v>0</v>
      </c>
      <c r="H59" s="11">
        <f t="shared" si="17"/>
        <v>0</v>
      </c>
      <c r="I59" s="11">
        <f t="shared" si="17"/>
        <v>0</v>
      </c>
      <c r="J59" s="11">
        <f t="shared" si="17"/>
        <v>0</v>
      </c>
      <c r="K59" s="11">
        <f t="shared" si="17"/>
        <v>0</v>
      </c>
      <c r="L59" s="11">
        <f t="shared" si="17"/>
        <v>0</v>
      </c>
      <c r="M59" s="11">
        <f t="shared" si="17"/>
        <v>0</v>
      </c>
      <c r="N59" s="11">
        <f t="shared" si="17"/>
        <v>0</v>
      </c>
      <c r="O59" s="11">
        <f t="shared" si="17"/>
        <v>0</v>
      </c>
      <c r="P59" s="11">
        <f t="shared" ref="P59" si="18">SUM(D59:O59)</f>
        <v>0</v>
      </c>
      <c r="Q59" s="11">
        <f>Q21-Q57</f>
        <v>0</v>
      </c>
      <c r="R59" s="11">
        <f t="shared" ref="R59:AB59" si="19">R21-R57</f>
        <v>0</v>
      </c>
      <c r="S59" s="11">
        <f t="shared" si="19"/>
        <v>0</v>
      </c>
      <c r="T59" s="11">
        <f t="shared" si="19"/>
        <v>0</v>
      </c>
      <c r="U59" s="11">
        <f t="shared" si="19"/>
        <v>0</v>
      </c>
      <c r="V59" s="11">
        <f t="shared" si="19"/>
        <v>0</v>
      </c>
      <c r="W59" s="11">
        <f t="shared" si="19"/>
        <v>0</v>
      </c>
      <c r="X59" s="11">
        <f t="shared" si="19"/>
        <v>0</v>
      </c>
      <c r="Y59" s="11">
        <f t="shared" si="19"/>
        <v>0</v>
      </c>
      <c r="Z59" s="11">
        <f t="shared" si="19"/>
        <v>0</v>
      </c>
      <c r="AA59" s="11">
        <f t="shared" si="19"/>
        <v>0</v>
      </c>
      <c r="AB59" s="11">
        <f t="shared" si="19"/>
        <v>0</v>
      </c>
      <c r="AC59" s="11">
        <f t="shared" ref="AC59" si="20">SUM(Q59:AB59)</f>
        <v>0</v>
      </c>
      <c r="AD59" s="11">
        <f t="shared" ref="AD59:AO59" si="21">AD21-AD57</f>
        <v>0</v>
      </c>
      <c r="AE59" s="11">
        <f t="shared" si="21"/>
        <v>0</v>
      </c>
      <c r="AF59" s="11">
        <f t="shared" si="21"/>
        <v>0</v>
      </c>
      <c r="AG59" s="11">
        <f t="shared" si="21"/>
        <v>0</v>
      </c>
      <c r="AH59" s="11">
        <f t="shared" si="21"/>
        <v>0</v>
      </c>
      <c r="AI59" s="11">
        <f t="shared" si="21"/>
        <v>0</v>
      </c>
      <c r="AJ59" s="11">
        <f t="shared" si="21"/>
        <v>0</v>
      </c>
      <c r="AK59" s="11">
        <f t="shared" si="21"/>
        <v>0</v>
      </c>
      <c r="AL59" s="11">
        <f t="shared" si="21"/>
        <v>0</v>
      </c>
      <c r="AM59" s="11">
        <f t="shared" si="21"/>
        <v>0</v>
      </c>
      <c r="AN59" s="11">
        <f t="shared" si="21"/>
        <v>0</v>
      </c>
      <c r="AO59" s="11">
        <f t="shared" si="21"/>
        <v>0</v>
      </c>
      <c r="AP59" s="11">
        <f t="shared" ref="AP59" si="22">SUM(AD59:AO59)</f>
        <v>0</v>
      </c>
    </row>
    <row r="62" spans="2:42" ht="30" customHeight="1" x14ac:dyDescent="0.3">
      <c r="D62" s="35"/>
      <c r="E62" s="31"/>
      <c r="F62" s="31"/>
      <c r="G62" s="31"/>
      <c r="H62" s="31"/>
      <c r="I62" s="31"/>
      <c r="J62" s="31"/>
      <c r="K62" s="31"/>
      <c r="L62" s="31"/>
      <c r="M62" s="31"/>
      <c r="Q62" s="35"/>
      <c r="R62" s="31"/>
      <c r="AD62" s="35"/>
      <c r="AE62" s="31"/>
    </row>
  </sheetData>
  <phoneticPr fontId="22" type="noConversion"/>
  <dataValidations xWindow="799" yWindow="419" count="22">
    <dataValidation type="list" errorStyle="warning" allowBlank="1" showInputMessage="1" showErrorMessage="1" error="Sélectionnez un mois dans la liste déroulante. Sélectionnez ANNULER, puis appuyez sur ALT+FLÈCHE BAS. Appuyez sur ENTRÉE pour sélectionner un mois" prompt="Sélectionnez un mois dans cette cellule. Appuyez sur ALT+FLÈCHE BAS pour ouvrir la liste déroulante, puis sur ENTRÉE pour sélectionner un mois." sqref="G1" xr:uid="{00000000-0002-0000-0000-000000000000}">
      <formula1>"JANV,FÉVR,MARS,AVR,MAI,JUIN,JUIL,AOÛT,SEPT,OCT,NOV,DÉC"</formula1>
    </dataValidation>
    <dataValidation errorStyle="information" allowBlank="1" showInputMessage="1" errorTitle="Année inconnue" error="Veuillez sélectionner une année dans la liste déroulante. Pour ajouter ou supprimer une année de la liste, sous l’onglet Données, dans le groupe Outils de données, cliquez sur la Validation des données." prompt="Entrez l’année dans cette cellule" sqref="H1" xr:uid="{00000000-0002-0000-0000-000001000000}"/>
    <dataValidation allowBlank="1" showInputMessage="1" showErrorMessage="1" prompt="Sélectionnez le mois de début de l’exercice dans la cellule AC2 et entrez une année dans la cellule AD2 à droite de cette étiquette" sqref="F1" xr:uid="{00000000-0002-0000-0000-000002000000}"/>
    <dataValidation allowBlank="1" showInputMessage="1" showErrorMessage="1" prompt="Le chiffre d’affaires annuel est calculé automatiquement dans cette colonne" sqref="P3 AC3 AP3" xr:uid="{00000000-0002-0000-0000-000003000000}"/>
    <dataValidation allowBlank="1" showInputMessage="1" showErrorMessage="1" prompt="Entrez un titre pour la période de prévision pendant laquelle les ventes totales sont calculées" sqref="B1" xr:uid="{00000000-0002-0000-0000-000004000000}"/>
    <dataValidation allowBlank="1" showInputMessage="1" showErrorMessage="1" prompt="Le titre des prévisions figure dans cette cellule. Entrez des valeurs dans le tableau Chiffre d’affaires ci-dessous pour calculer le total des ventes" sqref="B2" xr:uid="{00000000-0002-0000-0000-000005000000}"/>
    <dataValidation allowBlank="1" showInputMessage="1" showErrorMessage="1" prompt="Entrez le nom de l’entreprise dans cette cellule" sqref="P1" xr:uid="{00000000-0002-0000-0000-000006000000}"/>
    <dataValidation allowBlank="1" showInputMessage="1" showErrorMessage="1" prompt="Les dates de cette ligne sont automatiquement mises à jour en fonction du mois de début de chaque exercice. Pour modifier le mois de début, modifiez la cellule AC2" sqref="D3 Q3 AD3" xr:uid="{00000000-0002-0000-0000-000007000000}"/>
    <dataValidation allowBlank="1" showInputMessage="1" showErrorMessage="1" prompt="Cette feuille de calcul calcule le total des ventes pour chaque mois et année, ainsi que le total annuel des ventes des différentes sources. Sélectionnez le mois de début de l’exercice dans la cellule AC2 et l’année dans la cellule AD2" sqref="A2 A4:A12" xr:uid="{00000000-0002-0000-0000-000009000000}"/>
    <dataValidation allowBlank="1" showInputMessage="1" showErrorMessage="1" prompt="Cette feuille de calcul calcule le total des ventes pour chaque mois et année, ainsi que le total annuel des ventes des différentes sources. Entrez le mois de début de l’exercice dans la cellule AC2 et l’année dans la cellule AD2" sqref="A1" xr:uid="{00000000-0002-0000-0000-00000A000000}"/>
    <dataValidation allowBlank="1" showInputMessage="1" showErrorMessage="1" prompt="Mois automatiquement mis à jour" sqref="E3:O3 R3:AB3 AE3:AO3" xr:uid="{00000000-0002-0000-0000-00000B000000}"/>
    <dataValidation allowBlank="1" showInputMessage="1" showErrorMessage="1" prompt="Entrez le chiffre d’affaires généré par les ventes dans cette colonne" sqref="B4" xr:uid="{00000000-0002-0000-0000-00000E000000}"/>
    <dataValidation allowBlank="1" showInputMessage="1" showErrorMessage="1" prompt="Un graphique de tendance représentant le chiffre d’affaires au fil du temps figure dans cette colonne" sqref="C4" xr:uid="{00000000-0002-0000-0000-00000F000000}"/>
    <dataValidation allowBlank="1" showInputMessage="1" showErrorMessage="1" prompt="Entrez dans cette colonne le chiffres d’affaires des sources répertoriées dans la colonne B" sqref="D4:O4 Q4:AB4 AD4:AO4" xr:uid="{00000000-0002-0000-0000-000010000000}"/>
    <dataValidation allowBlank="1" showInputMessage="1" showErrorMessage="1" prompt="Entrez le coût des ventes dans cette colonne" sqref="B14" xr:uid="{B66E69C0-0888-48C3-A945-59FBECF68612}"/>
    <dataValidation allowBlank="1" showInputMessage="1" showErrorMessage="1" prompt="Un graphique de tendance représentant les coûts au fil du temps figure dans cette colonne" sqref="C14" xr:uid="{298A03F7-071A-4036-BFAF-A3E87335DF55}"/>
    <dataValidation allowBlank="1" showInputMessage="1" showErrorMessage="1" prompt="Entrez dans cette colonne le coût des sources répertoriées dans la colonne B" sqref="D14:O14 Q14:AB14 AD14:AO14" xr:uid="{7F4C1982-247C-4D19-9D41-A049FD290CB8}"/>
    <dataValidation allowBlank="1" showInputMessage="1" showErrorMessage="1" prompt="La marge brute pour chaque mois et année est calculée automatiquement dans cette ligne en fonction du total des ventes et du coût total des ventes" sqref="B21" xr:uid="{EA53B6A1-6D9F-4C27-AC6D-97C3D14DDB61}"/>
    <dataValidation allowBlank="1" showInputMessage="1" showErrorMessage="1" prompt="Entrez les dépenses dans cette colonne" sqref="B23" xr:uid="{C89D06B6-A2D4-4A45-B277-2A4A5309A28F}"/>
    <dataValidation allowBlank="1" showInputMessage="1" showErrorMessage="1" prompt="Un graphique de tendance représentant les dépenses au fil du temps figure dans cette colonne" sqref="C23" xr:uid="{C30D3169-46FE-44B0-B0DB-64998968634C}"/>
    <dataValidation allowBlank="1" showInputMessage="1" showErrorMessage="1" prompt="Entrez dans cette colonne les dépenses liées aux sources répertoriées dans la colonne B" sqref="D23:O23 Q23:AB23 AD23:AO23" xr:uid="{DA084A5E-95F5-49AD-B28C-1B3EDAD5119F}"/>
    <dataValidation allowBlank="1" showInputMessage="1" showErrorMessage="1" prompt="Les bénéfices nets sont calculés automatiquement par mois et par an en fonction de la marge brute et des dépenses totales" sqref="B59" xr:uid="{FA2AB3B7-8B00-46C2-AA39-D8A7ABC34128}"/>
  </dataValidations>
  <printOptions horizontalCentered="1"/>
  <pageMargins left="0.25" right="0.25" top="0.75" bottom="0.75" header="0.3" footer="0.3"/>
  <pageSetup paperSize="9" fitToHeight="0" orientation="landscape" r:id="rId1"/>
  <headerFooter differentFirst="1">
    <oddFooter>Page &amp;P of &amp;N</oddFooter>
  </headerFooter>
  <drawing r:id="rId2"/>
  <tableParts count="1">
    <tablePart r:id="rId3"/>
  </tableParts>
  <extLst>
    <ext xmlns:x14="http://schemas.microsoft.com/office/spreadsheetml/2009/9/main" uri="{05C60535-1F16-4fd2-B633-F4F36F0B64E0}">
      <x14:sparklineGroups xmlns:xm="http://schemas.microsoft.com/office/excel/2006/main">
        <x14:sparklineGroup lineWeight="1" displayEmptyCellsAs="gap" high="1" low="1" xr2:uid="{00000000-0003-0000-0000-000001000000}">
          <x14:colorSeries theme="3"/>
          <x14:colorNegative theme="5"/>
          <x14:colorAxis rgb="FF000000"/>
          <x14:colorMarkers theme="4" tint="-0.499984740745262"/>
          <x14:colorFirst theme="4" tint="0.39997558519241921"/>
          <x14:colorLast theme="4" tint="0.39997558519241921"/>
          <x14:colorHigh theme="1"/>
          <x14:colorLow theme="3"/>
          <x14:sparklines>
            <x14:sparkline>
              <xm:f>'Chiffre d’affaires (ventes)'!$D$5:$Q$5</xm:f>
              <xm:sqref>C5</xm:sqref>
            </x14:sparkline>
            <x14:sparkline>
              <xm:f>'Chiffre d’affaires (ventes)'!$D$6:$Q$6</xm:f>
              <xm:sqref>C6</xm:sqref>
            </x14:sparkline>
            <x14:sparkline>
              <xm:f>'Chiffre d’affaires (ventes)'!$D$7:$Q$7</xm:f>
              <xm:sqref>C7</xm:sqref>
            </x14:sparkline>
            <x14:sparkline>
              <xm:f>'Chiffre d’affaires (ventes)'!$D$8:$Q$8</xm:f>
              <xm:sqref>C8</xm:sqref>
            </x14:sparkline>
            <x14:sparkline>
              <xm:f>'Chiffre d’affaires (ventes)'!$D$9:$Q$9</xm:f>
              <xm:sqref>C9</xm:sqref>
            </x14:sparkline>
            <x14:sparkline>
              <xm:f>'Chiffre d’affaires (ventes)'!$D$10:$Q$10</xm:f>
              <xm:sqref>C10</xm:sqref>
            </x14:sparkline>
            <x14:sparkline>
              <xm:f>'Chiffre d’affaires (ventes)'!$D$11:$Q$11</xm:f>
              <xm:sqref>C11</xm:sqref>
            </x14:sparkline>
          </x14:sparklines>
        </x14:sparklineGroup>
        <x14:sparklineGroup lineWeight="1" displayEmptyCellsAs="gap" high="1" low="1" xr2:uid="{00000000-0003-0000-0000-000000000000}">
          <x14:colorSeries theme="3"/>
          <x14:colorNegative theme="5"/>
          <x14:colorAxis rgb="FF000000"/>
          <x14:colorMarkers theme="4" tint="-0.499984740745262"/>
          <x14:colorFirst theme="4" tint="0.39997558519241921"/>
          <x14:colorLast theme="4" tint="0.39997558519241921"/>
          <x14:colorHigh theme="1"/>
          <x14:colorLow theme="3"/>
          <x14:sparklines>
            <x14:sparkline>
              <xm:f>'Chiffre d’affaires (ventes)'!D12:O12</xm:f>
              <xm:sqref>C12</xm:sqref>
            </x14:sparkline>
          </x14:sparklines>
        </x14:sparklineGroup>
        <x14:sparklineGroup lineWeight="1" displayEmptyCellsAs="gap" high="1" low="1" xr2:uid="{A1CCDFAA-2260-4839-876F-028BCE26120F}">
          <x14:colorSeries theme="3"/>
          <x14:colorNegative theme="5"/>
          <x14:colorAxis rgb="FF000000"/>
          <x14:colorMarkers theme="4" tint="-0.499984740745262"/>
          <x14:colorFirst theme="4" tint="0.39997558519241921"/>
          <x14:colorLast theme="4" tint="0.39997558519241921"/>
          <x14:colorHigh theme="3"/>
          <x14:colorLow theme="3"/>
          <x14:sparklines>
            <x14:sparkline>
              <xm:f>'Chiffre d’affaires (ventes)'!D57:O57</xm:f>
              <xm:sqref>C57</xm:sqref>
            </x14:sparkline>
          </x14:sparklines>
        </x14:sparklineGroup>
        <x14:sparklineGroup lineWeight="1" displayEmptyCellsAs="gap" high="1" low="1" xr2:uid="{E8B1E491-C8EA-460D-A259-DC25D4F4DBDF}">
          <x14:colorSeries theme="3"/>
          <x14:colorNegative theme="5"/>
          <x14:colorAxis rgb="FF000000"/>
          <x14:colorMarkers theme="4" tint="-0.499984740745262"/>
          <x14:colorFirst theme="4" tint="0.39997558519241921"/>
          <x14:colorLast theme="4" tint="0.39997558519241921"/>
          <x14:colorHigh theme="3"/>
          <x14:colorLow theme="3"/>
          <x14:sparklines>
            <x14:sparkline>
              <xm:f>'Chiffre d’affaires (ventes)'!D24:O24</xm:f>
              <xm:sqref>C24</xm:sqref>
            </x14:sparkline>
            <x14:sparkline>
              <xm:f>'Chiffre d’affaires (ventes)'!D25:O25</xm:f>
              <xm:sqref>C25</xm:sqref>
            </x14:sparkline>
            <x14:sparkline>
              <xm:f>'Chiffre d’affaires (ventes)'!D26:O26</xm:f>
              <xm:sqref>C26</xm:sqref>
            </x14:sparkline>
            <x14:sparkline>
              <xm:f>'Chiffre d’affaires (ventes)'!D27:O27</xm:f>
              <xm:sqref>C27</xm:sqref>
            </x14:sparkline>
            <x14:sparkline>
              <xm:f>'Chiffre d’affaires (ventes)'!D28:O28</xm:f>
              <xm:sqref>C28</xm:sqref>
            </x14:sparkline>
            <x14:sparkline>
              <xm:f>'Chiffre d’affaires (ventes)'!D29:O29</xm:f>
              <xm:sqref>C29</xm:sqref>
            </x14:sparkline>
            <x14:sparkline>
              <xm:f>'Chiffre d’affaires (ventes)'!D30:O30</xm:f>
              <xm:sqref>C30</xm:sqref>
            </x14:sparkline>
            <x14:sparkline>
              <xm:f>'Chiffre d’affaires (ventes)'!D31:O31</xm:f>
              <xm:sqref>C31</xm:sqref>
            </x14:sparkline>
            <x14:sparkline>
              <xm:f>'Chiffre d’affaires (ventes)'!D32:O32</xm:f>
              <xm:sqref>C32</xm:sqref>
            </x14:sparkline>
            <x14:sparkline>
              <xm:f>'Chiffre d’affaires (ventes)'!D33:O33</xm:f>
              <xm:sqref>C33</xm:sqref>
            </x14:sparkline>
            <x14:sparkline>
              <xm:f>'Chiffre d’affaires (ventes)'!D34:O34</xm:f>
              <xm:sqref>C34</xm:sqref>
            </x14:sparkline>
            <x14:sparkline>
              <xm:f>'Chiffre d’affaires (ventes)'!D35:O35</xm:f>
              <xm:sqref>C35</xm:sqref>
            </x14:sparkline>
            <x14:sparkline>
              <xm:f>'Chiffre d’affaires (ventes)'!D36:O36</xm:f>
              <xm:sqref>C36</xm:sqref>
            </x14:sparkline>
            <x14:sparkline>
              <xm:f>'Chiffre d’affaires (ventes)'!D37:O37</xm:f>
              <xm:sqref>C37</xm:sqref>
            </x14:sparkline>
            <x14:sparkline>
              <xm:f>'Chiffre d’affaires (ventes)'!D38:O38</xm:f>
              <xm:sqref>C38</xm:sqref>
            </x14:sparkline>
            <x14:sparkline>
              <xm:f>'Chiffre d’affaires (ventes)'!D39:O39</xm:f>
              <xm:sqref>C39</xm:sqref>
            </x14:sparkline>
            <x14:sparkline>
              <xm:f>'Chiffre d’affaires (ventes)'!D40:O40</xm:f>
              <xm:sqref>C40</xm:sqref>
            </x14:sparkline>
            <x14:sparkline>
              <xm:f>'Chiffre d’affaires (ventes)'!D41:O41</xm:f>
              <xm:sqref>C41</xm:sqref>
            </x14:sparkline>
            <x14:sparkline>
              <xm:f>'Chiffre d’affaires (ventes)'!D42:O42</xm:f>
              <xm:sqref>C42</xm:sqref>
            </x14:sparkline>
            <x14:sparkline>
              <xm:f>'Chiffre d’affaires (ventes)'!D43:O43</xm:f>
              <xm:sqref>C43</xm:sqref>
            </x14:sparkline>
            <x14:sparkline>
              <xm:f>'Chiffre d’affaires (ventes)'!D44:O44</xm:f>
              <xm:sqref>C44</xm:sqref>
            </x14:sparkline>
            <x14:sparkline>
              <xm:f>'Chiffre d’affaires (ventes)'!D45:O45</xm:f>
              <xm:sqref>C45</xm:sqref>
            </x14:sparkline>
            <x14:sparkline>
              <xm:f>'Chiffre d’affaires (ventes)'!D46:O46</xm:f>
              <xm:sqref>C46</xm:sqref>
            </x14:sparkline>
            <x14:sparkline>
              <xm:f>'Chiffre d’affaires (ventes)'!D47:O47</xm:f>
              <xm:sqref>C47</xm:sqref>
            </x14:sparkline>
            <x14:sparkline>
              <xm:f>'Chiffre d’affaires (ventes)'!D48:O48</xm:f>
              <xm:sqref>C48</xm:sqref>
            </x14:sparkline>
            <x14:sparkline>
              <xm:f>'Chiffre d’affaires (ventes)'!D49:O49</xm:f>
              <xm:sqref>C49</xm:sqref>
            </x14:sparkline>
            <x14:sparkline>
              <xm:f>'Chiffre d’affaires (ventes)'!D50:O50</xm:f>
              <xm:sqref>C50</xm:sqref>
            </x14:sparkline>
            <x14:sparkline>
              <xm:f>'Chiffre d’affaires (ventes)'!D51:O51</xm:f>
              <xm:sqref>C51</xm:sqref>
            </x14:sparkline>
            <x14:sparkline>
              <xm:f>'Chiffre d’affaires (ventes)'!D52:O52</xm:f>
              <xm:sqref>C52</xm:sqref>
            </x14:sparkline>
            <x14:sparkline>
              <xm:f>'Chiffre d’affaires (ventes)'!D53:O53</xm:f>
              <xm:sqref>C53</xm:sqref>
            </x14:sparkline>
            <x14:sparkline>
              <xm:f>'Chiffre d’affaires (ventes)'!D54:O54</xm:f>
              <xm:sqref>C54</xm:sqref>
            </x14:sparkline>
            <x14:sparkline>
              <xm:f>'Chiffre d’affaires (ventes)'!D55:O55</xm:f>
              <xm:sqref>C55</xm:sqref>
            </x14:sparkline>
            <x14:sparkline>
              <xm:f>'Chiffre d’affaires (ventes)'!D56:O56</xm:f>
              <xm:sqref>C56</xm:sqref>
            </x14:sparkline>
          </x14:sparklines>
        </x14:sparklineGroup>
        <x14:sparklineGroup lineWeight="1" displayEmptyCellsAs="gap" high="1" low="1" xr2:uid="{6368DB3B-1E79-4938-915A-48C026B72520}">
          <x14:colorSeries theme="3"/>
          <x14:colorNegative theme="5"/>
          <x14:colorAxis rgb="FF000000"/>
          <x14:colorMarkers theme="4" tint="-0.499984740745262"/>
          <x14:colorFirst theme="4" tint="0.39997558519241921"/>
          <x14:colorLast theme="4" tint="0.39997558519241921"/>
          <x14:colorHigh theme="3"/>
          <x14:colorLow theme="3"/>
          <x14:sparklines>
            <x14:sparkline>
              <xm:f>'Chiffre d’affaires (ventes)'!D15:O15</xm:f>
              <xm:sqref>C15</xm:sqref>
            </x14:sparkline>
            <x14:sparkline>
              <xm:f>'Chiffre d’affaires (ventes)'!D16:O16</xm:f>
              <xm:sqref>C16</xm:sqref>
            </x14:sparkline>
            <x14:sparkline>
              <xm:f>'Chiffre d’affaires (ventes)'!D17:O17</xm:f>
              <xm:sqref>C17</xm:sqref>
            </x14:sparkline>
            <x14:sparkline>
              <xm:f>'Chiffre d’affaires (ventes)'!D18:O18</xm:f>
              <xm:sqref>C18</xm:sqref>
            </x14:sparkline>
          </x14:sparklines>
        </x14:sparklineGroup>
        <x14:sparklineGroup lineWeight="1" displayEmptyCellsAs="gap" high="1" low="1" xr2:uid="{E0B1CD5F-9190-4401-A2D5-E7AFEE4525B5}">
          <x14:colorSeries theme="3"/>
          <x14:colorNegative theme="5"/>
          <x14:colorAxis rgb="FF000000"/>
          <x14:colorMarkers theme="4" tint="-0.499984740745262"/>
          <x14:colorFirst theme="4" tint="0.39997558519241921"/>
          <x14:colorLast theme="4" tint="0.39997558519241921"/>
          <x14:colorHigh theme="3"/>
          <x14:colorLow theme="3"/>
          <x14:sparklines>
            <x14:sparkline>
              <xm:f>'Chiffre d’affaires (ventes)'!D19:O19</xm:f>
              <xm:sqref>C19</xm:sqref>
            </x14:sparkline>
          </x14:sparklines>
        </x14:sparklineGroup>
      </x14:sparklineGroups>
    </ext>
  </extLst>
</worksheet>
</file>

<file path=docProps/app.xml><?xml version="1.0" encoding="utf-8"?>
<Properties xmlns="http://schemas.openxmlformats.org/officeDocument/2006/extended-properties" xmlns:vt="http://schemas.openxmlformats.org/officeDocument/2006/docPropsVTypes">
  <Template>TM02802361</Template>
  <Application>Microsoft Excel</Application>
  <DocSecurity>0</DocSecurity>
  <ScaleCrop>false</ScaleCrop>
  <HeadingPairs>
    <vt:vector size="4" baseType="variant">
      <vt:variant>
        <vt:lpstr>Feuilles de calcul</vt:lpstr>
      </vt:variant>
      <vt:variant>
        <vt:i4>1</vt:i4>
      </vt:variant>
      <vt:variant>
        <vt:lpstr>Plages nommées</vt:lpstr>
      </vt:variant>
      <vt:variant>
        <vt:i4>7</vt:i4>
      </vt:variant>
    </vt:vector>
  </HeadingPairs>
  <TitlesOfParts>
    <vt:vector size="8" baseType="lpstr">
      <vt:lpstr>Chiffre d’affaires (ventes)</vt:lpstr>
      <vt:lpstr>FYMonthStart</vt:lpstr>
      <vt:lpstr>FYStartYear</vt:lpstr>
      <vt:lpstr>'Chiffre d’affaires (ventes)'!Impression_des_titres</vt:lpstr>
      <vt:lpstr>Nom_Entreprise</vt:lpstr>
      <vt:lpstr>Titre_Feuille_Calcul</vt:lpstr>
      <vt:lpstr>Titre_Période_Prévisions</vt:lpstr>
      <vt:lpstr>Titre1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Candice RUAS</dc:creator>
  <cp:lastModifiedBy>Candice RUAS</cp:lastModifiedBy>
  <dcterms:created xsi:type="dcterms:W3CDTF">2016-12-06T05:59:57Z</dcterms:created>
  <dcterms:modified xsi:type="dcterms:W3CDTF">2024-07-12T08:21:27Z</dcterms:modified>
</cp:coreProperties>
</file>