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2.xml" ContentType="application/vnd.ms-excel.person+xml"/>
  <Override PartName="/xl/persons/person5.xml" ContentType="application/vnd.ms-excel.person+xml"/>
  <Override PartName="/xl/persons/person1.xml" ContentType="application/vnd.ms-excel.person+xml"/>
  <Override PartName="/xl/persons/person0.xml" ContentType="application/vnd.ms-excel.person+xml"/>
  <Override PartName="/xl/persons/person4.xml" ContentType="application/vnd.ms-excel.person+xml"/>
  <Override PartName="/xl/persons/person8.xml" ContentType="application/vnd.ms-excel.person+xml"/>
  <Override PartName="/xl/persons/person3.xml" ContentType="application/vnd.ms-excel.person+xml"/>
  <Override PartName="/xl/persons/person7.xml" ContentType="application/vnd.ms-excel.person+xml"/>
  <Override PartName="/xl/persons/person6.xml" ContentType="application/vnd.ms-excel.person+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codeName="{62F9E958-00F4-224C-1CEB-3A4BEE276A53}"/>
  <workbookPr codeName="ThisWorkbook"/>
  <mc:AlternateContent xmlns:mc="http://schemas.openxmlformats.org/markup-compatibility/2006">
    <mc:Choice Requires="x15">
      <x15ac:absPath xmlns:x15ac="http://schemas.microsoft.com/office/spreadsheetml/2010/11/ac" url="C:\CPF\"/>
    </mc:Choice>
  </mc:AlternateContent>
  <xr:revisionPtr revIDLastSave="0" documentId="13_ncr:1_{89ACA3F0-87DA-428D-BEAE-E364C8489B18}" xr6:coauthVersionLast="47" xr6:coauthVersionMax="47" xr10:uidLastSave="{00000000-0000-0000-0000-000000000000}"/>
  <bookViews>
    <workbookView xWindow="-120" yWindow="-120" windowWidth="29040" windowHeight="15840" tabRatio="679" firstSheet="1" activeTab="7" xr2:uid="{00000000-000D-0000-FFFF-FFFF00000000}"/>
  </bookViews>
  <sheets>
    <sheet name="PREVISIONNEL-PARAMETRAGE" sheetId="18" r:id="rId1"/>
    <sheet name="SAISIE_COMPTES" sheetId="15" r:id="rId2"/>
    <sheet name="GESTION DE BUDGET" sheetId="19" r:id="rId3"/>
    <sheet name="PRELEVEMENTS MENSUELS" sheetId="22" r:id="rId4"/>
    <sheet name="MOYENS DE PAIEMENT" sheetId="17" r:id="rId5"/>
    <sheet name="IMPORTATION" sheetId="23" r:id="rId6"/>
    <sheet name="Feuil8" sheetId="25" r:id="rId7"/>
    <sheet name="Feuil9" sheetId="26" r:id="rId8"/>
  </sheets>
  <definedNames>
    <definedName name="_xlnm._FilterDatabase" localSheetId="1" hidden="1">SAISIE_COMPTES!$A$1:$M$1965</definedName>
    <definedName name="_xlnm.Criteria" localSheetId="1">SAISIE_COMPTES!$A:$J</definedName>
    <definedName name="Demarrage">'PREVISIONNEL-PARAMETRAGE'!#REF!</definedName>
    <definedName name="LISTE">'PREVISIONNEL-PARAMETRAGE'!#REF!</definedName>
    <definedName name="REVENUS">'PREVISIONNEL-PARAMETRAGE'!$A$4:$A$6</definedName>
    <definedName name="RUBRIQUES">'PREVISIONNEL-PARAMETRAGE'!$A$8:$A$13</definedName>
  </definedNames>
  <calcPr calcId="19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53" i="19" l="1"/>
  <c r="J1" i="19"/>
  <c r="K1008" i="15"/>
  <c r="L1008" i="15"/>
  <c r="M1008" i="15"/>
  <c r="N1008" i="15"/>
  <c r="P1008" i="15"/>
  <c r="K1009" i="15"/>
  <c r="L1009" i="15"/>
  <c r="M1009" i="15"/>
  <c r="N1009" i="15"/>
  <c r="P1009" i="15"/>
  <c r="K1010" i="15"/>
  <c r="L1010" i="15"/>
  <c r="M1010" i="15"/>
  <c r="N1010" i="15"/>
  <c r="P1010" i="15"/>
  <c r="A14" i="19" l="1"/>
  <c r="A15" i="19"/>
  <c r="A16" i="19"/>
  <c r="A17" i="19"/>
  <c r="A18" i="19"/>
  <c r="A19" i="19"/>
  <c r="A20" i="19"/>
  <c r="A21" i="19"/>
  <c r="A22" i="19"/>
  <c r="A23" i="19"/>
  <c r="A24" i="19"/>
  <c r="A13" i="19"/>
  <c r="A37" i="19"/>
  <c r="J1" i="18"/>
  <c r="C23" i="19" l="1"/>
  <c r="C37" i="19"/>
  <c r="C20" i="19"/>
  <c r="C24" i="19"/>
  <c r="C21" i="19"/>
  <c r="C22" i="19"/>
  <c r="B7" i="18"/>
  <c r="K11" i="15" l="1"/>
  <c r="K12" i="15"/>
  <c r="K13" i="15"/>
  <c r="K14" i="15"/>
  <c r="K15" i="15"/>
  <c r="K16" i="15"/>
  <c r="K17" i="15"/>
  <c r="K18" i="15"/>
  <c r="K19" i="15"/>
  <c r="K20" i="15"/>
  <c r="K21" i="15"/>
  <c r="K22" i="15"/>
  <c r="K23" i="15"/>
  <c r="K24" i="15"/>
  <c r="K25" i="15"/>
  <c r="K26" i="15"/>
  <c r="K27" i="15"/>
  <c r="K28" i="15"/>
  <c r="K29" i="15"/>
  <c r="K30" i="15"/>
  <c r="K31" i="15"/>
  <c r="K32" i="15"/>
  <c r="K33" i="15"/>
  <c r="K34" i="15"/>
  <c r="K35" i="15"/>
  <c r="K36" i="15"/>
  <c r="K37" i="15"/>
  <c r="K38" i="15"/>
  <c r="K39" i="15"/>
  <c r="K40" i="15"/>
  <c r="K41" i="15"/>
  <c r="K42" i="15"/>
  <c r="K43" i="15"/>
  <c r="K44" i="15"/>
  <c r="K45" i="15"/>
  <c r="K46" i="15"/>
  <c r="K47" i="15"/>
  <c r="K48" i="15"/>
  <c r="K49" i="15"/>
  <c r="K50" i="15"/>
  <c r="K51" i="15"/>
  <c r="K52" i="15"/>
  <c r="K53" i="15"/>
  <c r="K54" i="15"/>
  <c r="K55" i="15"/>
  <c r="K56" i="15"/>
  <c r="K57" i="15"/>
  <c r="K58" i="15"/>
  <c r="K59" i="15"/>
  <c r="K60" i="15"/>
  <c r="K61" i="15"/>
  <c r="K62" i="15"/>
  <c r="K63" i="15"/>
  <c r="K64" i="15"/>
  <c r="K65" i="15"/>
  <c r="K66" i="15"/>
  <c r="K67" i="15"/>
  <c r="K68" i="15"/>
  <c r="K69" i="15"/>
  <c r="K70" i="15"/>
  <c r="K71" i="15"/>
  <c r="K72" i="15"/>
  <c r="K73" i="15"/>
  <c r="K74" i="15"/>
  <c r="K75" i="15"/>
  <c r="K76" i="15"/>
  <c r="K77" i="15"/>
  <c r="K78" i="15"/>
  <c r="K79" i="15"/>
  <c r="K80" i="15"/>
  <c r="K81" i="15"/>
  <c r="K82" i="15"/>
  <c r="K83" i="15"/>
  <c r="K84" i="15"/>
  <c r="K85" i="15"/>
  <c r="K86" i="15"/>
  <c r="K87" i="15"/>
  <c r="K88" i="15"/>
  <c r="K89" i="15"/>
  <c r="K90" i="15"/>
  <c r="K91" i="15"/>
  <c r="K92" i="15"/>
  <c r="K93" i="15"/>
  <c r="K94" i="15"/>
  <c r="K95" i="15"/>
  <c r="K96" i="15"/>
  <c r="K97" i="15"/>
  <c r="K98" i="15"/>
  <c r="K99" i="15"/>
  <c r="K100" i="15"/>
  <c r="K101" i="15"/>
  <c r="K102" i="15"/>
  <c r="K103" i="15"/>
  <c r="K104" i="15"/>
  <c r="K105" i="15"/>
  <c r="K106" i="15"/>
  <c r="K107" i="15"/>
  <c r="K108" i="15"/>
  <c r="K109" i="15"/>
  <c r="K110" i="15"/>
  <c r="K111" i="15"/>
  <c r="K112" i="15"/>
  <c r="K113" i="15"/>
  <c r="K114" i="15"/>
  <c r="K115" i="15"/>
  <c r="K116" i="15"/>
  <c r="K117" i="15"/>
  <c r="K118" i="15"/>
  <c r="K119" i="15"/>
  <c r="K120" i="15"/>
  <c r="K121" i="15"/>
  <c r="K122" i="15"/>
  <c r="K123" i="15"/>
  <c r="K124" i="15"/>
  <c r="K125" i="15"/>
  <c r="K126" i="15"/>
  <c r="K127" i="15"/>
  <c r="K128" i="15"/>
  <c r="K129" i="15"/>
  <c r="K130" i="15"/>
  <c r="K131" i="15"/>
  <c r="K132" i="15"/>
  <c r="K133" i="15"/>
  <c r="K134" i="15"/>
  <c r="K135" i="15"/>
  <c r="K136" i="15"/>
  <c r="K137" i="15"/>
  <c r="K138" i="15"/>
  <c r="K139" i="15"/>
  <c r="K140" i="15"/>
  <c r="K141" i="15"/>
  <c r="K142" i="15"/>
  <c r="K143" i="15"/>
  <c r="K144" i="15"/>
  <c r="K145" i="15"/>
  <c r="K146" i="15"/>
  <c r="K147" i="15"/>
  <c r="K148" i="15"/>
  <c r="K149" i="15"/>
  <c r="K150" i="15"/>
  <c r="K151" i="15"/>
  <c r="K152" i="15"/>
  <c r="K153" i="15"/>
  <c r="K154" i="15"/>
  <c r="K155" i="15"/>
  <c r="K156" i="15"/>
  <c r="K157" i="15"/>
  <c r="K158" i="15"/>
  <c r="K159" i="15"/>
  <c r="K160" i="15"/>
  <c r="K161" i="15"/>
  <c r="K162" i="15"/>
  <c r="K163" i="15"/>
  <c r="K164" i="15"/>
  <c r="K165" i="15"/>
  <c r="K166" i="15"/>
  <c r="K167" i="15"/>
  <c r="K168" i="15"/>
  <c r="K169" i="15"/>
  <c r="K170" i="15"/>
  <c r="K171" i="15"/>
  <c r="K172" i="15"/>
  <c r="K173" i="15"/>
  <c r="K174" i="15"/>
  <c r="K175" i="15"/>
  <c r="K176" i="15"/>
  <c r="K177" i="15"/>
  <c r="K178" i="15"/>
  <c r="K179" i="15"/>
  <c r="K180" i="15"/>
  <c r="K181" i="15"/>
  <c r="K182" i="15"/>
  <c r="K183" i="15"/>
  <c r="K184" i="15"/>
  <c r="K185" i="15"/>
  <c r="K186" i="15"/>
  <c r="K187" i="15"/>
  <c r="K188" i="15"/>
  <c r="K189" i="15"/>
  <c r="K190" i="15"/>
  <c r="K191" i="15"/>
  <c r="K192" i="15"/>
  <c r="K193" i="15"/>
  <c r="K194" i="15"/>
  <c r="K195" i="15"/>
  <c r="K196" i="15"/>
  <c r="K197" i="15"/>
  <c r="K198" i="15"/>
  <c r="K199" i="15"/>
  <c r="K200" i="15"/>
  <c r="K201" i="15"/>
  <c r="K202" i="15"/>
  <c r="K203" i="15"/>
  <c r="K204" i="15"/>
  <c r="K205" i="15"/>
  <c r="K206" i="15"/>
  <c r="K207" i="15"/>
  <c r="K208" i="15"/>
  <c r="K209" i="15"/>
  <c r="K210" i="15"/>
  <c r="K211" i="15"/>
  <c r="K212" i="15"/>
  <c r="K213" i="15"/>
  <c r="K214" i="15"/>
  <c r="K215" i="15"/>
  <c r="K216" i="15"/>
  <c r="K217" i="15"/>
  <c r="K218" i="15"/>
  <c r="K219" i="15"/>
  <c r="K220" i="15"/>
  <c r="K221" i="15"/>
  <c r="K222" i="15"/>
  <c r="K223" i="15"/>
  <c r="K224" i="15"/>
  <c r="K225" i="15"/>
  <c r="K226" i="15"/>
  <c r="K227" i="15"/>
  <c r="K228" i="15"/>
  <c r="K229" i="15"/>
  <c r="K230" i="15"/>
  <c r="K231" i="15"/>
  <c r="K232" i="15"/>
  <c r="K233" i="15"/>
  <c r="K234" i="15"/>
  <c r="K235" i="15"/>
  <c r="K236" i="15"/>
  <c r="K237" i="15"/>
  <c r="K238" i="15"/>
  <c r="K239" i="15"/>
  <c r="K240" i="15"/>
  <c r="K241" i="15"/>
  <c r="K242" i="15"/>
  <c r="K243" i="15"/>
  <c r="K244" i="15"/>
  <c r="K245" i="15"/>
  <c r="K246" i="15"/>
  <c r="K247" i="15"/>
  <c r="K248" i="15"/>
  <c r="K249" i="15"/>
  <c r="K250" i="15"/>
  <c r="K251" i="15"/>
  <c r="K252" i="15"/>
  <c r="K253" i="15"/>
  <c r="K254" i="15"/>
  <c r="K255" i="15"/>
  <c r="K256" i="15"/>
  <c r="K257" i="15"/>
  <c r="K258" i="15"/>
  <c r="K259" i="15"/>
  <c r="K260" i="15"/>
  <c r="K261" i="15"/>
  <c r="K262" i="15"/>
  <c r="K263" i="15"/>
  <c r="K264" i="15"/>
  <c r="K265" i="15"/>
  <c r="K266" i="15"/>
  <c r="K267" i="15"/>
  <c r="K268" i="15"/>
  <c r="K269" i="15"/>
  <c r="K270" i="15"/>
  <c r="K271" i="15"/>
  <c r="K272" i="15"/>
  <c r="K273" i="15"/>
  <c r="K274" i="15"/>
  <c r="K275" i="15"/>
  <c r="K276" i="15"/>
  <c r="K277" i="15"/>
  <c r="K278" i="15"/>
  <c r="K279" i="15"/>
  <c r="K280" i="15"/>
  <c r="K281" i="15"/>
  <c r="K282" i="15"/>
  <c r="K283" i="15"/>
  <c r="K284" i="15"/>
  <c r="K285" i="15"/>
  <c r="K286" i="15"/>
  <c r="K287" i="15"/>
  <c r="K288" i="15"/>
  <c r="K289" i="15"/>
  <c r="K290" i="15"/>
  <c r="K291" i="15"/>
  <c r="K292" i="15"/>
  <c r="K293" i="15"/>
  <c r="K294" i="15"/>
  <c r="K295" i="15"/>
  <c r="K296" i="15"/>
  <c r="K297" i="15"/>
  <c r="K298" i="15"/>
  <c r="K299" i="15"/>
  <c r="K300" i="15"/>
  <c r="K301" i="15"/>
  <c r="K302" i="15"/>
  <c r="K303" i="15"/>
  <c r="K304" i="15"/>
  <c r="K305" i="15"/>
  <c r="K306" i="15"/>
  <c r="K307" i="15"/>
  <c r="K308" i="15"/>
  <c r="K309" i="15"/>
  <c r="K310" i="15"/>
  <c r="K311" i="15"/>
  <c r="K312" i="15"/>
  <c r="K313" i="15"/>
  <c r="K314" i="15"/>
  <c r="K315" i="15"/>
  <c r="K316" i="15"/>
  <c r="K317" i="15"/>
  <c r="K318" i="15"/>
  <c r="K319" i="15"/>
  <c r="K320" i="15"/>
  <c r="K321" i="15"/>
  <c r="K322" i="15"/>
  <c r="K323" i="15"/>
  <c r="K324" i="15"/>
  <c r="K325" i="15"/>
  <c r="K326" i="15"/>
  <c r="K327" i="15"/>
  <c r="K328" i="15"/>
  <c r="K329" i="15"/>
  <c r="K330" i="15"/>
  <c r="K331" i="15"/>
  <c r="K332" i="15"/>
  <c r="K333" i="15"/>
  <c r="K334" i="15"/>
  <c r="K335" i="15"/>
  <c r="K336" i="15"/>
  <c r="K337" i="15"/>
  <c r="K338" i="15"/>
  <c r="K339" i="15"/>
  <c r="K340" i="15"/>
  <c r="K341" i="15"/>
  <c r="K342" i="15"/>
  <c r="K343" i="15"/>
  <c r="K344" i="15"/>
  <c r="K345" i="15"/>
  <c r="K346" i="15"/>
  <c r="K347" i="15"/>
  <c r="K348" i="15"/>
  <c r="K349" i="15"/>
  <c r="K350" i="15"/>
  <c r="K351" i="15"/>
  <c r="K352" i="15"/>
  <c r="K353" i="15"/>
  <c r="K354" i="15"/>
  <c r="K355" i="15"/>
  <c r="K356" i="15"/>
  <c r="K357" i="15"/>
  <c r="K358" i="15"/>
  <c r="K359" i="15"/>
  <c r="K360" i="15"/>
  <c r="K361" i="15"/>
  <c r="K362" i="15"/>
  <c r="K363" i="15"/>
  <c r="K364" i="15"/>
  <c r="K365" i="15"/>
  <c r="K366" i="15"/>
  <c r="K367" i="15"/>
  <c r="K368" i="15"/>
  <c r="K369" i="15"/>
  <c r="K370" i="15"/>
  <c r="K371" i="15"/>
  <c r="K372" i="15"/>
  <c r="K373" i="15"/>
  <c r="K374" i="15"/>
  <c r="K375" i="15"/>
  <c r="K376" i="15"/>
  <c r="K377" i="15"/>
  <c r="K378" i="15"/>
  <c r="K379" i="15"/>
  <c r="K380" i="15"/>
  <c r="K381" i="15"/>
  <c r="K382" i="15"/>
  <c r="K383" i="15"/>
  <c r="K384" i="15"/>
  <c r="K385" i="15"/>
  <c r="K386" i="15"/>
  <c r="K387" i="15"/>
  <c r="K388" i="15"/>
  <c r="K389" i="15"/>
  <c r="K390" i="15"/>
  <c r="K391" i="15"/>
  <c r="K392" i="15"/>
  <c r="K393" i="15"/>
  <c r="K394" i="15"/>
  <c r="K395" i="15"/>
  <c r="K396" i="15"/>
  <c r="K397" i="15"/>
  <c r="K398" i="15"/>
  <c r="K399" i="15"/>
  <c r="K400" i="15"/>
  <c r="K401" i="15"/>
  <c r="K402" i="15"/>
  <c r="K403" i="15"/>
  <c r="K404" i="15"/>
  <c r="K405" i="15"/>
  <c r="K406" i="15"/>
  <c r="K407" i="15"/>
  <c r="K408" i="15"/>
  <c r="K409" i="15"/>
  <c r="K410" i="15"/>
  <c r="K411" i="15"/>
  <c r="K412" i="15"/>
  <c r="K413" i="15"/>
  <c r="K414" i="15"/>
  <c r="K415" i="15"/>
  <c r="K416" i="15"/>
  <c r="K417" i="15"/>
  <c r="K418" i="15"/>
  <c r="K419" i="15"/>
  <c r="K420" i="15"/>
  <c r="K421" i="15"/>
  <c r="K422" i="15"/>
  <c r="K423" i="15"/>
  <c r="K424" i="15"/>
  <c r="K425" i="15"/>
  <c r="K426" i="15"/>
  <c r="K427" i="15"/>
  <c r="K428" i="15"/>
  <c r="K429" i="15"/>
  <c r="K430" i="15"/>
  <c r="K431" i="15"/>
  <c r="K432" i="15"/>
  <c r="K433" i="15"/>
  <c r="K434" i="15"/>
  <c r="K435" i="15"/>
  <c r="K436" i="15"/>
  <c r="K437" i="15"/>
  <c r="K438" i="15"/>
  <c r="K439" i="15"/>
  <c r="K440" i="15"/>
  <c r="K441" i="15"/>
  <c r="K442" i="15"/>
  <c r="K443" i="15"/>
  <c r="K444" i="15"/>
  <c r="K445" i="15"/>
  <c r="K446" i="15"/>
  <c r="K447" i="15"/>
  <c r="K448" i="15"/>
  <c r="K449" i="15"/>
  <c r="K450" i="15"/>
  <c r="K451" i="15"/>
  <c r="K452" i="15"/>
  <c r="K453" i="15"/>
  <c r="K454" i="15"/>
  <c r="K455" i="15"/>
  <c r="K456" i="15"/>
  <c r="K457" i="15"/>
  <c r="K458" i="15"/>
  <c r="K459" i="15"/>
  <c r="K460" i="15"/>
  <c r="K461" i="15"/>
  <c r="K462" i="15"/>
  <c r="K463" i="15"/>
  <c r="K464" i="15"/>
  <c r="K465" i="15"/>
  <c r="K466" i="15"/>
  <c r="K467" i="15"/>
  <c r="K468" i="15"/>
  <c r="K469" i="15"/>
  <c r="K470" i="15"/>
  <c r="K471" i="15"/>
  <c r="K472" i="15"/>
  <c r="K473" i="15"/>
  <c r="K474" i="15"/>
  <c r="K475" i="15"/>
  <c r="K476" i="15"/>
  <c r="K477" i="15"/>
  <c r="K478" i="15"/>
  <c r="K479" i="15"/>
  <c r="K480" i="15"/>
  <c r="K481" i="15"/>
  <c r="K482" i="15"/>
  <c r="K483" i="15"/>
  <c r="K484" i="15"/>
  <c r="K485" i="15"/>
  <c r="K486" i="15"/>
  <c r="K487" i="15"/>
  <c r="K488" i="15"/>
  <c r="K489" i="15"/>
  <c r="K490" i="15"/>
  <c r="K491" i="15"/>
  <c r="K492" i="15"/>
  <c r="K493" i="15"/>
  <c r="K494" i="15"/>
  <c r="K495" i="15"/>
  <c r="K496" i="15"/>
  <c r="K497" i="15"/>
  <c r="K498" i="15"/>
  <c r="K499" i="15"/>
  <c r="K500" i="15"/>
  <c r="K501" i="15"/>
  <c r="K502" i="15"/>
  <c r="K503" i="15"/>
  <c r="K504" i="15"/>
  <c r="K505" i="15"/>
  <c r="K506" i="15"/>
  <c r="K507" i="15"/>
  <c r="K508" i="15"/>
  <c r="K509" i="15"/>
  <c r="K510" i="15"/>
  <c r="K511" i="15"/>
  <c r="K512" i="15"/>
  <c r="K513" i="15"/>
  <c r="K514" i="15"/>
  <c r="K515" i="15"/>
  <c r="K516" i="15"/>
  <c r="K517" i="15"/>
  <c r="K518" i="15"/>
  <c r="K519" i="15"/>
  <c r="K520" i="15"/>
  <c r="K521" i="15"/>
  <c r="K522" i="15"/>
  <c r="K523" i="15"/>
  <c r="K524" i="15"/>
  <c r="K525" i="15"/>
  <c r="K526" i="15"/>
  <c r="K527" i="15"/>
  <c r="K528" i="15"/>
  <c r="K529" i="15"/>
  <c r="K530" i="15"/>
  <c r="K531" i="15"/>
  <c r="K532" i="15"/>
  <c r="K533" i="15"/>
  <c r="K534" i="15"/>
  <c r="K535" i="15"/>
  <c r="K536" i="15"/>
  <c r="K537" i="15"/>
  <c r="K538" i="15"/>
  <c r="K539" i="15"/>
  <c r="K540" i="15"/>
  <c r="K541" i="15"/>
  <c r="K542" i="15"/>
  <c r="K543" i="15"/>
  <c r="K544" i="15"/>
  <c r="K545" i="15"/>
  <c r="K546" i="15"/>
  <c r="K547" i="15"/>
  <c r="K548" i="15"/>
  <c r="K549" i="15"/>
  <c r="K550" i="15"/>
  <c r="K551" i="15"/>
  <c r="K552" i="15"/>
  <c r="K553" i="15"/>
  <c r="K554" i="15"/>
  <c r="K555" i="15"/>
  <c r="K556" i="15"/>
  <c r="K557" i="15"/>
  <c r="K558" i="15"/>
  <c r="K559" i="15"/>
  <c r="K560" i="15"/>
  <c r="K561" i="15"/>
  <c r="K562" i="15"/>
  <c r="K563" i="15"/>
  <c r="K564" i="15"/>
  <c r="K565" i="15"/>
  <c r="K566" i="15"/>
  <c r="K567" i="15"/>
  <c r="K568" i="15"/>
  <c r="K569" i="15"/>
  <c r="K570" i="15"/>
  <c r="K571" i="15"/>
  <c r="K572" i="15"/>
  <c r="K573" i="15"/>
  <c r="K574" i="15"/>
  <c r="K575" i="15"/>
  <c r="K576" i="15"/>
  <c r="K577" i="15"/>
  <c r="K578" i="15"/>
  <c r="K579" i="15"/>
  <c r="K580" i="15"/>
  <c r="K581" i="15"/>
  <c r="K582" i="15"/>
  <c r="K583" i="15"/>
  <c r="K584" i="15"/>
  <c r="K585" i="15"/>
  <c r="K586" i="15"/>
  <c r="K587" i="15"/>
  <c r="K588" i="15"/>
  <c r="K589" i="15"/>
  <c r="K590" i="15"/>
  <c r="K591" i="15"/>
  <c r="K592" i="15"/>
  <c r="K593" i="15"/>
  <c r="K594" i="15"/>
  <c r="K595" i="15"/>
  <c r="K596" i="15"/>
  <c r="K597" i="15"/>
  <c r="K598" i="15"/>
  <c r="K599" i="15"/>
  <c r="K600" i="15"/>
  <c r="K601" i="15"/>
  <c r="K602" i="15"/>
  <c r="K603" i="15"/>
  <c r="K604" i="15"/>
  <c r="K605" i="15"/>
  <c r="K606" i="15"/>
  <c r="K607" i="15"/>
  <c r="K608" i="15"/>
  <c r="K609" i="15"/>
  <c r="K610" i="15"/>
  <c r="K611" i="15"/>
  <c r="K612" i="15"/>
  <c r="K613" i="15"/>
  <c r="K614" i="15"/>
  <c r="K615" i="15"/>
  <c r="K616" i="15"/>
  <c r="K617" i="15"/>
  <c r="K618" i="15"/>
  <c r="K619" i="15"/>
  <c r="K620" i="15"/>
  <c r="K621" i="15"/>
  <c r="K622" i="15"/>
  <c r="K623" i="15"/>
  <c r="K624" i="15"/>
  <c r="K625" i="15"/>
  <c r="K626" i="15"/>
  <c r="K627" i="15"/>
  <c r="K628" i="15"/>
  <c r="K629" i="15"/>
  <c r="K630" i="15"/>
  <c r="K631" i="15"/>
  <c r="K632" i="15"/>
  <c r="K633" i="15"/>
  <c r="K634" i="15"/>
  <c r="K635" i="15"/>
  <c r="K636" i="15"/>
  <c r="K637" i="15"/>
  <c r="K638" i="15"/>
  <c r="K639" i="15"/>
  <c r="K640" i="15"/>
  <c r="K641" i="15"/>
  <c r="K642" i="15"/>
  <c r="K643" i="15"/>
  <c r="K644" i="15"/>
  <c r="K645" i="15"/>
  <c r="K646" i="15"/>
  <c r="K647" i="15"/>
  <c r="K648" i="15"/>
  <c r="K649" i="15"/>
  <c r="K650" i="15"/>
  <c r="K651" i="15"/>
  <c r="K652" i="15"/>
  <c r="K653" i="15"/>
  <c r="K654" i="15"/>
  <c r="K655" i="15"/>
  <c r="K656" i="15"/>
  <c r="K657" i="15"/>
  <c r="K658" i="15"/>
  <c r="K659" i="15"/>
  <c r="K660" i="15"/>
  <c r="K661" i="15"/>
  <c r="K662" i="15"/>
  <c r="K663" i="15"/>
  <c r="K664" i="15"/>
  <c r="K665" i="15"/>
  <c r="K666" i="15"/>
  <c r="K667" i="15"/>
  <c r="K668" i="15"/>
  <c r="K669" i="15"/>
  <c r="K670" i="15"/>
  <c r="K671" i="15"/>
  <c r="K672" i="15"/>
  <c r="K673" i="15"/>
  <c r="K674" i="15"/>
  <c r="K675" i="15"/>
  <c r="K676" i="15"/>
  <c r="K677" i="15"/>
  <c r="K678" i="15"/>
  <c r="K679" i="15"/>
  <c r="K680" i="15"/>
  <c r="K681" i="15"/>
  <c r="K682" i="15"/>
  <c r="K683" i="15"/>
  <c r="K684" i="15"/>
  <c r="K685" i="15"/>
  <c r="K686" i="15"/>
  <c r="K687" i="15"/>
  <c r="K688" i="15"/>
  <c r="K689" i="15"/>
  <c r="K690" i="15"/>
  <c r="K691" i="15"/>
  <c r="K692" i="15"/>
  <c r="K693" i="15"/>
  <c r="K694" i="15"/>
  <c r="K695" i="15"/>
  <c r="K696" i="15"/>
  <c r="K697" i="15"/>
  <c r="K698" i="15"/>
  <c r="K699" i="15"/>
  <c r="K700" i="15"/>
  <c r="K701" i="15"/>
  <c r="K702" i="15"/>
  <c r="K703" i="15"/>
  <c r="K704" i="15"/>
  <c r="K705" i="15"/>
  <c r="K706" i="15"/>
  <c r="K707" i="15"/>
  <c r="K708" i="15"/>
  <c r="K709" i="15"/>
  <c r="K710" i="15"/>
  <c r="K711" i="15"/>
  <c r="K712" i="15"/>
  <c r="K713" i="15"/>
  <c r="K714" i="15"/>
  <c r="K715" i="15"/>
  <c r="K716" i="15"/>
  <c r="K717" i="15"/>
  <c r="K718" i="15"/>
  <c r="K719" i="15"/>
  <c r="K720" i="15"/>
  <c r="K721" i="15"/>
  <c r="K722" i="15"/>
  <c r="K723" i="15"/>
  <c r="K724" i="15"/>
  <c r="K725" i="15"/>
  <c r="K726" i="15"/>
  <c r="K727" i="15"/>
  <c r="K728" i="15"/>
  <c r="K729" i="15"/>
  <c r="K730" i="15"/>
  <c r="K731" i="15"/>
  <c r="K732" i="15"/>
  <c r="K733" i="15"/>
  <c r="K734" i="15"/>
  <c r="K735" i="15"/>
  <c r="K736" i="15"/>
  <c r="K737" i="15"/>
  <c r="K738" i="15"/>
  <c r="K739" i="15"/>
  <c r="K740" i="15"/>
  <c r="K741" i="15"/>
  <c r="K742" i="15"/>
  <c r="K743" i="15"/>
  <c r="K744" i="15"/>
  <c r="K745" i="15"/>
  <c r="K746" i="15"/>
  <c r="K747" i="15"/>
  <c r="K748" i="15"/>
  <c r="K749" i="15"/>
  <c r="K750" i="15"/>
  <c r="K751" i="15"/>
  <c r="K752" i="15"/>
  <c r="K753" i="15"/>
  <c r="K754" i="15"/>
  <c r="K755" i="15"/>
  <c r="K756" i="15"/>
  <c r="K757" i="15"/>
  <c r="K758" i="15"/>
  <c r="K759" i="15"/>
  <c r="K760" i="15"/>
  <c r="K761" i="15"/>
  <c r="K762" i="15"/>
  <c r="K763" i="15"/>
  <c r="K764" i="15"/>
  <c r="K765" i="15"/>
  <c r="K766" i="15"/>
  <c r="K767" i="15"/>
  <c r="K768" i="15"/>
  <c r="K769" i="15"/>
  <c r="K770" i="15"/>
  <c r="K771" i="15"/>
  <c r="K772" i="15"/>
  <c r="K773" i="15"/>
  <c r="K774" i="15"/>
  <c r="K775" i="15"/>
  <c r="K776" i="15"/>
  <c r="K777" i="15"/>
  <c r="K778" i="15"/>
  <c r="K779" i="15"/>
  <c r="K780" i="15"/>
  <c r="K781" i="15"/>
  <c r="K782" i="15"/>
  <c r="K783" i="15"/>
  <c r="K784" i="15"/>
  <c r="K785" i="15"/>
  <c r="K786" i="15"/>
  <c r="K787" i="15"/>
  <c r="K788" i="15"/>
  <c r="K789" i="15"/>
  <c r="K790" i="15"/>
  <c r="K791" i="15"/>
  <c r="K792" i="15"/>
  <c r="K793" i="15"/>
  <c r="K794" i="15"/>
  <c r="K795" i="15"/>
  <c r="K796" i="15"/>
  <c r="K797" i="15"/>
  <c r="K798" i="15"/>
  <c r="K799" i="15"/>
  <c r="K800" i="15"/>
  <c r="K801" i="15"/>
  <c r="K802" i="15"/>
  <c r="K803" i="15"/>
  <c r="K804" i="15"/>
  <c r="K805" i="15"/>
  <c r="K806" i="15"/>
  <c r="K807" i="15"/>
  <c r="K808" i="15"/>
  <c r="K809" i="15"/>
  <c r="K810" i="15"/>
  <c r="K811" i="15"/>
  <c r="K812" i="15"/>
  <c r="K813" i="15"/>
  <c r="K814" i="15"/>
  <c r="K815" i="15"/>
  <c r="K816" i="15"/>
  <c r="K817" i="15"/>
  <c r="K818" i="15"/>
  <c r="K819" i="15"/>
  <c r="K820" i="15"/>
  <c r="K821" i="15"/>
  <c r="K822" i="15"/>
  <c r="K823" i="15"/>
  <c r="K824" i="15"/>
  <c r="K825" i="15"/>
  <c r="K826" i="15"/>
  <c r="K827" i="15"/>
  <c r="K828" i="15"/>
  <c r="K829" i="15"/>
  <c r="K830" i="15"/>
  <c r="K831" i="15"/>
  <c r="K832" i="15"/>
  <c r="K833" i="15"/>
  <c r="K834" i="15"/>
  <c r="K835" i="15"/>
  <c r="K836" i="15"/>
  <c r="K837" i="15"/>
  <c r="K838" i="15"/>
  <c r="K839" i="15"/>
  <c r="K840" i="15"/>
  <c r="K841" i="15"/>
  <c r="K842" i="15"/>
  <c r="K843" i="15"/>
  <c r="K844" i="15"/>
  <c r="K845" i="15"/>
  <c r="K846" i="15"/>
  <c r="K847" i="15"/>
  <c r="K848" i="15"/>
  <c r="K849" i="15"/>
  <c r="K850" i="15"/>
  <c r="K851" i="15"/>
  <c r="K852" i="15"/>
  <c r="K853" i="15"/>
  <c r="K854" i="15"/>
  <c r="K855" i="15"/>
  <c r="K856" i="15"/>
  <c r="K857" i="15"/>
  <c r="K858" i="15"/>
  <c r="K859" i="15"/>
  <c r="K860" i="15"/>
  <c r="K861" i="15"/>
  <c r="K862" i="15"/>
  <c r="K863" i="15"/>
  <c r="K864" i="15"/>
  <c r="K865" i="15"/>
  <c r="K866" i="15"/>
  <c r="K867" i="15"/>
  <c r="K868" i="15"/>
  <c r="K869" i="15"/>
  <c r="K870" i="15"/>
  <c r="K871" i="15"/>
  <c r="K872" i="15"/>
  <c r="K873" i="15"/>
  <c r="K874" i="15"/>
  <c r="K875" i="15"/>
  <c r="K876" i="15"/>
  <c r="K877" i="15"/>
  <c r="K878" i="15"/>
  <c r="K879" i="15"/>
  <c r="K880" i="15"/>
  <c r="K881" i="15"/>
  <c r="K882" i="15"/>
  <c r="K883" i="15"/>
  <c r="K884" i="15"/>
  <c r="K885" i="15"/>
  <c r="K886" i="15"/>
  <c r="K887" i="15"/>
  <c r="K888" i="15"/>
  <c r="K889" i="15"/>
  <c r="K890" i="15"/>
  <c r="K891" i="15"/>
  <c r="K892" i="15"/>
  <c r="K893" i="15"/>
  <c r="K894" i="15"/>
  <c r="K895" i="15"/>
  <c r="K896" i="15"/>
  <c r="K897" i="15"/>
  <c r="K898" i="15"/>
  <c r="K899" i="15"/>
  <c r="K900" i="15"/>
  <c r="K901" i="15"/>
  <c r="K902" i="15"/>
  <c r="K903" i="15"/>
  <c r="K904" i="15"/>
  <c r="K905" i="15"/>
  <c r="K906" i="15"/>
  <c r="K907" i="15"/>
  <c r="K908" i="15"/>
  <c r="K909" i="15"/>
  <c r="K910" i="15"/>
  <c r="K911" i="15"/>
  <c r="K912" i="15"/>
  <c r="K913" i="15"/>
  <c r="K914" i="15"/>
  <c r="K915" i="15"/>
  <c r="K916" i="15"/>
  <c r="K917" i="15"/>
  <c r="K918" i="15"/>
  <c r="K919" i="15"/>
  <c r="K920" i="15"/>
  <c r="K921" i="15"/>
  <c r="K922" i="15"/>
  <c r="K923" i="15"/>
  <c r="K924" i="15"/>
  <c r="K925" i="15"/>
  <c r="K926" i="15"/>
  <c r="K927" i="15"/>
  <c r="K928" i="15"/>
  <c r="K929" i="15"/>
  <c r="K930" i="15"/>
  <c r="K931" i="15"/>
  <c r="K932" i="15"/>
  <c r="K933" i="15"/>
  <c r="K934" i="15"/>
  <c r="K935" i="15"/>
  <c r="K936" i="15"/>
  <c r="K937" i="15"/>
  <c r="K938" i="15"/>
  <c r="K939" i="15"/>
  <c r="K940" i="15"/>
  <c r="K941" i="15"/>
  <c r="K942" i="15"/>
  <c r="K943" i="15"/>
  <c r="K944" i="15"/>
  <c r="K945" i="15"/>
  <c r="K946" i="15"/>
  <c r="K947" i="15"/>
  <c r="K948" i="15"/>
  <c r="K949" i="15"/>
  <c r="K950" i="15"/>
  <c r="K951" i="15"/>
  <c r="K952" i="15"/>
  <c r="K953" i="15"/>
  <c r="K954" i="15"/>
  <c r="K955" i="15"/>
  <c r="K956" i="15"/>
  <c r="K957" i="15"/>
  <c r="K958" i="15"/>
  <c r="K959" i="15"/>
  <c r="K960" i="15"/>
  <c r="K961" i="15"/>
  <c r="K962" i="15"/>
  <c r="K963" i="15"/>
  <c r="K964" i="15"/>
  <c r="K965" i="15"/>
  <c r="K966" i="15"/>
  <c r="K967" i="15"/>
  <c r="K968" i="15"/>
  <c r="K969" i="15"/>
  <c r="K970" i="15"/>
  <c r="K971" i="15"/>
  <c r="K972" i="15"/>
  <c r="K973" i="15"/>
  <c r="K974" i="15"/>
  <c r="K975" i="15"/>
  <c r="K976" i="15"/>
  <c r="K977" i="15"/>
  <c r="K978" i="15"/>
  <c r="K979" i="15"/>
  <c r="K980" i="15"/>
  <c r="K981" i="15"/>
  <c r="K982" i="15"/>
  <c r="K983" i="15"/>
  <c r="K984" i="15"/>
  <c r="K985" i="15"/>
  <c r="K986" i="15"/>
  <c r="K987" i="15"/>
  <c r="K988" i="15"/>
  <c r="K989" i="15"/>
  <c r="K990" i="15"/>
  <c r="K991" i="15"/>
  <c r="K992" i="15"/>
  <c r="K993" i="15"/>
  <c r="K994" i="15"/>
  <c r="K995" i="15"/>
  <c r="K996" i="15"/>
  <c r="K997" i="15"/>
  <c r="K998" i="15"/>
  <c r="K999" i="15"/>
  <c r="K1000" i="15"/>
  <c r="K1001" i="15"/>
  <c r="K1002" i="15"/>
  <c r="K1003" i="15"/>
  <c r="K1004" i="15"/>
  <c r="K1005" i="15"/>
  <c r="K1006" i="15"/>
  <c r="K1007" i="15"/>
  <c r="L24" i="15"/>
  <c r="M24" i="15"/>
  <c r="N24" i="15"/>
  <c r="P24" i="15"/>
  <c r="L25" i="15"/>
  <c r="M25" i="15"/>
  <c r="N25" i="15"/>
  <c r="P25" i="15"/>
  <c r="L26" i="15"/>
  <c r="M26" i="15"/>
  <c r="N26" i="15"/>
  <c r="P26" i="15"/>
  <c r="L27" i="15"/>
  <c r="M27" i="15"/>
  <c r="N27" i="15"/>
  <c r="P27" i="15"/>
  <c r="L28" i="15"/>
  <c r="M28" i="15"/>
  <c r="N28" i="15"/>
  <c r="P28" i="15"/>
  <c r="L29" i="15"/>
  <c r="M29" i="15"/>
  <c r="N29" i="15"/>
  <c r="P29" i="15"/>
  <c r="L30" i="15"/>
  <c r="M30" i="15"/>
  <c r="N30" i="15"/>
  <c r="P30" i="15"/>
  <c r="L31" i="15"/>
  <c r="M31" i="15"/>
  <c r="N31" i="15"/>
  <c r="P31" i="15"/>
  <c r="L32" i="15"/>
  <c r="M32" i="15"/>
  <c r="N32" i="15"/>
  <c r="P32" i="15"/>
  <c r="L33" i="15"/>
  <c r="M33" i="15"/>
  <c r="N33" i="15"/>
  <c r="P33" i="15"/>
  <c r="L34" i="15"/>
  <c r="M34" i="15"/>
  <c r="N34" i="15"/>
  <c r="P34" i="15"/>
  <c r="L35" i="15"/>
  <c r="M35" i="15"/>
  <c r="N35" i="15"/>
  <c r="P35" i="15"/>
  <c r="L36" i="15"/>
  <c r="M36" i="15"/>
  <c r="N36" i="15"/>
  <c r="P36" i="15"/>
  <c r="L37" i="15"/>
  <c r="M37" i="15"/>
  <c r="N37" i="15"/>
  <c r="P37" i="15"/>
  <c r="L38" i="15"/>
  <c r="M38" i="15"/>
  <c r="N38" i="15"/>
  <c r="P38" i="15"/>
  <c r="L39" i="15"/>
  <c r="M39" i="15"/>
  <c r="N39" i="15"/>
  <c r="P39" i="15"/>
  <c r="L40" i="15"/>
  <c r="M40" i="15"/>
  <c r="N40" i="15"/>
  <c r="P40" i="15"/>
  <c r="L41" i="15"/>
  <c r="M41" i="15"/>
  <c r="N41" i="15"/>
  <c r="P41" i="15"/>
  <c r="L42" i="15"/>
  <c r="M42" i="15"/>
  <c r="N42" i="15"/>
  <c r="P42" i="15"/>
  <c r="L43" i="15"/>
  <c r="M43" i="15"/>
  <c r="N43" i="15"/>
  <c r="P43" i="15"/>
  <c r="L44" i="15"/>
  <c r="M44" i="15"/>
  <c r="N44" i="15"/>
  <c r="P44" i="15"/>
  <c r="L45" i="15"/>
  <c r="M45" i="15"/>
  <c r="N45" i="15"/>
  <c r="P45" i="15"/>
  <c r="L46" i="15"/>
  <c r="M46" i="15"/>
  <c r="N46" i="15"/>
  <c r="P46" i="15"/>
  <c r="L47" i="15"/>
  <c r="M47" i="15"/>
  <c r="N47" i="15"/>
  <c r="P47" i="15"/>
  <c r="L48" i="15"/>
  <c r="M48" i="15"/>
  <c r="N48" i="15"/>
  <c r="P48" i="15"/>
  <c r="L49" i="15"/>
  <c r="M49" i="15"/>
  <c r="N49" i="15"/>
  <c r="P49" i="15"/>
  <c r="L50" i="15"/>
  <c r="M50" i="15"/>
  <c r="N50" i="15"/>
  <c r="P50" i="15"/>
  <c r="L51" i="15"/>
  <c r="M51" i="15"/>
  <c r="N51" i="15"/>
  <c r="P51" i="15"/>
  <c r="L52" i="15"/>
  <c r="M52" i="15"/>
  <c r="N52" i="15"/>
  <c r="P52" i="15"/>
  <c r="L53" i="15"/>
  <c r="M53" i="15"/>
  <c r="N53" i="15"/>
  <c r="P53" i="15"/>
  <c r="L54" i="15"/>
  <c r="M54" i="15"/>
  <c r="N54" i="15"/>
  <c r="P54" i="15"/>
  <c r="L55" i="15"/>
  <c r="M55" i="15"/>
  <c r="N55" i="15"/>
  <c r="P55" i="15"/>
  <c r="L56" i="15"/>
  <c r="M56" i="15"/>
  <c r="N56" i="15"/>
  <c r="P56" i="15"/>
  <c r="L57" i="15"/>
  <c r="M57" i="15"/>
  <c r="N57" i="15"/>
  <c r="P57" i="15"/>
  <c r="L58" i="15"/>
  <c r="M58" i="15"/>
  <c r="N58" i="15"/>
  <c r="P58" i="15"/>
  <c r="L59" i="15"/>
  <c r="M59" i="15"/>
  <c r="N59" i="15"/>
  <c r="P59" i="15"/>
  <c r="L60" i="15"/>
  <c r="M60" i="15"/>
  <c r="N60" i="15"/>
  <c r="P60" i="15"/>
  <c r="L61" i="15"/>
  <c r="M61" i="15"/>
  <c r="N61" i="15"/>
  <c r="P61" i="15"/>
  <c r="L62" i="15"/>
  <c r="M62" i="15"/>
  <c r="N62" i="15"/>
  <c r="P62" i="15"/>
  <c r="L63" i="15"/>
  <c r="M63" i="15"/>
  <c r="N63" i="15"/>
  <c r="P63" i="15"/>
  <c r="L64" i="15"/>
  <c r="M64" i="15"/>
  <c r="N64" i="15"/>
  <c r="P64" i="15"/>
  <c r="L65" i="15"/>
  <c r="M65" i="15"/>
  <c r="N65" i="15"/>
  <c r="P65" i="15"/>
  <c r="L66" i="15"/>
  <c r="M66" i="15"/>
  <c r="N66" i="15"/>
  <c r="P66" i="15"/>
  <c r="L67" i="15"/>
  <c r="M67" i="15"/>
  <c r="N67" i="15"/>
  <c r="P67" i="15"/>
  <c r="L68" i="15"/>
  <c r="M68" i="15"/>
  <c r="N68" i="15"/>
  <c r="P68" i="15"/>
  <c r="L69" i="15"/>
  <c r="M69" i="15"/>
  <c r="N69" i="15"/>
  <c r="P69" i="15"/>
  <c r="L70" i="15"/>
  <c r="M70" i="15"/>
  <c r="N70" i="15"/>
  <c r="P70" i="15"/>
  <c r="L71" i="15"/>
  <c r="M71" i="15"/>
  <c r="N71" i="15"/>
  <c r="P71" i="15"/>
  <c r="L72" i="15"/>
  <c r="M72" i="15"/>
  <c r="N72" i="15"/>
  <c r="P72" i="15"/>
  <c r="L73" i="15"/>
  <c r="M73" i="15"/>
  <c r="N73" i="15"/>
  <c r="P73" i="15"/>
  <c r="L74" i="15"/>
  <c r="M74" i="15"/>
  <c r="N74" i="15"/>
  <c r="P74" i="15"/>
  <c r="L75" i="15"/>
  <c r="M75" i="15"/>
  <c r="N75" i="15"/>
  <c r="P75" i="15"/>
  <c r="L76" i="15"/>
  <c r="M76" i="15"/>
  <c r="N76" i="15"/>
  <c r="P76" i="15"/>
  <c r="L77" i="15"/>
  <c r="M77" i="15"/>
  <c r="N77" i="15"/>
  <c r="P77" i="15"/>
  <c r="L78" i="15"/>
  <c r="M78" i="15"/>
  <c r="N78" i="15"/>
  <c r="P78" i="15"/>
  <c r="L79" i="15"/>
  <c r="M79" i="15"/>
  <c r="N79" i="15"/>
  <c r="P79" i="15"/>
  <c r="L80" i="15"/>
  <c r="M80" i="15"/>
  <c r="N80" i="15"/>
  <c r="P80" i="15"/>
  <c r="L81" i="15"/>
  <c r="M81" i="15"/>
  <c r="N81" i="15"/>
  <c r="P81" i="15"/>
  <c r="L82" i="15"/>
  <c r="M82" i="15"/>
  <c r="N82" i="15"/>
  <c r="P82" i="15"/>
  <c r="L83" i="15"/>
  <c r="M83" i="15"/>
  <c r="N83" i="15"/>
  <c r="P83" i="15"/>
  <c r="L84" i="15"/>
  <c r="M84" i="15"/>
  <c r="N84" i="15"/>
  <c r="P84" i="15"/>
  <c r="L85" i="15"/>
  <c r="M85" i="15"/>
  <c r="N85" i="15"/>
  <c r="P85" i="15"/>
  <c r="L86" i="15"/>
  <c r="M86" i="15"/>
  <c r="N86" i="15"/>
  <c r="P86" i="15"/>
  <c r="L87" i="15"/>
  <c r="M87" i="15"/>
  <c r="N87" i="15"/>
  <c r="P87" i="15"/>
  <c r="L88" i="15"/>
  <c r="M88" i="15"/>
  <c r="N88" i="15"/>
  <c r="P88" i="15"/>
  <c r="L89" i="15"/>
  <c r="M89" i="15"/>
  <c r="N89" i="15"/>
  <c r="P89" i="15"/>
  <c r="L90" i="15"/>
  <c r="M90" i="15"/>
  <c r="N90" i="15"/>
  <c r="P90" i="15"/>
  <c r="L91" i="15"/>
  <c r="M91" i="15"/>
  <c r="N91" i="15"/>
  <c r="P91" i="15"/>
  <c r="L92" i="15"/>
  <c r="M92" i="15"/>
  <c r="N92" i="15"/>
  <c r="P92" i="15"/>
  <c r="L93" i="15"/>
  <c r="M93" i="15"/>
  <c r="N93" i="15"/>
  <c r="P93" i="15"/>
  <c r="L94" i="15"/>
  <c r="M94" i="15"/>
  <c r="N94" i="15"/>
  <c r="P94" i="15"/>
  <c r="L95" i="15"/>
  <c r="M95" i="15"/>
  <c r="N95" i="15"/>
  <c r="P95" i="15"/>
  <c r="L96" i="15"/>
  <c r="M96" i="15"/>
  <c r="N96" i="15"/>
  <c r="P96" i="15"/>
  <c r="L97" i="15"/>
  <c r="M97" i="15"/>
  <c r="N97" i="15"/>
  <c r="P97" i="15"/>
  <c r="L98" i="15"/>
  <c r="M98" i="15"/>
  <c r="N98" i="15"/>
  <c r="P98" i="15"/>
  <c r="L99" i="15"/>
  <c r="M99" i="15"/>
  <c r="N99" i="15"/>
  <c r="P99" i="15"/>
  <c r="L100" i="15"/>
  <c r="M100" i="15"/>
  <c r="N100" i="15"/>
  <c r="P100" i="15"/>
  <c r="L101" i="15"/>
  <c r="M101" i="15"/>
  <c r="N101" i="15"/>
  <c r="P101" i="15"/>
  <c r="L102" i="15"/>
  <c r="M102" i="15"/>
  <c r="N102" i="15"/>
  <c r="P102" i="15"/>
  <c r="L103" i="15"/>
  <c r="M103" i="15"/>
  <c r="N103" i="15"/>
  <c r="P103" i="15"/>
  <c r="L104" i="15"/>
  <c r="M104" i="15"/>
  <c r="N104" i="15"/>
  <c r="P104" i="15"/>
  <c r="L105" i="15"/>
  <c r="M105" i="15"/>
  <c r="N105" i="15"/>
  <c r="P105" i="15"/>
  <c r="L106" i="15"/>
  <c r="M106" i="15"/>
  <c r="N106" i="15"/>
  <c r="P106" i="15"/>
  <c r="L107" i="15"/>
  <c r="M107" i="15"/>
  <c r="N107" i="15"/>
  <c r="P107" i="15"/>
  <c r="L108" i="15"/>
  <c r="M108" i="15"/>
  <c r="N108" i="15"/>
  <c r="P108" i="15"/>
  <c r="L109" i="15"/>
  <c r="M109" i="15"/>
  <c r="N109" i="15"/>
  <c r="P109" i="15"/>
  <c r="L110" i="15"/>
  <c r="M110" i="15"/>
  <c r="N110" i="15"/>
  <c r="P110" i="15"/>
  <c r="L111" i="15"/>
  <c r="M111" i="15"/>
  <c r="N111" i="15"/>
  <c r="P111" i="15"/>
  <c r="L112" i="15"/>
  <c r="M112" i="15"/>
  <c r="N112" i="15"/>
  <c r="P112" i="15"/>
  <c r="L113" i="15"/>
  <c r="M113" i="15"/>
  <c r="N113" i="15"/>
  <c r="P113" i="15"/>
  <c r="L114" i="15"/>
  <c r="M114" i="15"/>
  <c r="N114" i="15"/>
  <c r="P114" i="15"/>
  <c r="L115" i="15"/>
  <c r="M115" i="15"/>
  <c r="N115" i="15"/>
  <c r="P115" i="15"/>
  <c r="L116" i="15"/>
  <c r="M116" i="15"/>
  <c r="N116" i="15"/>
  <c r="P116" i="15"/>
  <c r="L117" i="15"/>
  <c r="M117" i="15"/>
  <c r="N117" i="15"/>
  <c r="P117" i="15"/>
  <c r="L118" i="15"/>
  <c r="M118" i="15"/>
  <c r="N118" i="15"/>
  <c r="P118" i="15"/>
  <c r="L119" i="15"/>
  <c r="M119" i="15"/>
  <c r="N119" i="15"/>
  <c r="P119" i="15"/>
  <c r="L120" i="15"/>
  <c r="M120" i="15"/>
  <c r="N120" i="15"/>
  <c r="P120" i="15"/>
  <c r="L121" i="15"/>
  <c r="M121" i="15"/>
  <c r="N121" i="15"/>
  <c r="P121" i="15"/>
  <c r="L122" i="15"/>
  <c r="M122" i="15"/>
  <c r="N122" i="15"/>
  <c r="P122" i="15"/>
  <c r="L123" i="15"/>
  <c r="M123" i="15"/>
  <c r="N123" i="15"/>
  <c r="P123" i="15"/>
  <c r="L124" i="15"/>
  <c r="M124" i="15"/>
  <c r="N124" i="15"/>
  <c r="P124" i="15"/>
  <c r="L125" i="15"/>
  <c r="M125" i="15"/>
  <c r="N125" i="15"/>
  <c r="P125" i="15"/>
  <c r="L126" i="15"/>
  <c r="M126" i="15"/>
  <c r="N126" i="15"/>
  <c r="P126" i="15"/>
  <c r="L127" i="15"/>
  <c r="M127" i="15"/>
  <c r="N127" i="15"/>
  <c r="P127" i="15"/>
  <c r="L128" i="15"/>
  <c r="M128" i="15"/>
  <c r="N128" i="15"/>
  <c r="P128" i="15"/>
  <c r="L129" i="15"/>
  <c r="M129" i="15"/>
  <c r="N129" i="15"/>
  <c r="P129" i="15"/>
  <c r="L130" i="15"/>
  <c r="M130" i="15"/>
  <c r="N130" i="15"/>
  <c r="P130" i="15"/>
  <c r="L131" i="15"/>
  <c r="M131" i="15"/>
  <c r="N131" i="15"/>
  <c r="P131" i="15"/>
  <c r="L132" i="15"/>
  <c r="M132" i="15"/>
  <c r="N132" i="15"/>
  <c r="P132" i="15"/>
  <c r="L133" i="15"/>
  <c r="M133" i="15"/>
  <c r="N133" i="15"/>
  <c r="P133" i="15"/>
  <c r="L134" i="15"/>
  <c r="M134" i="15"/>
  <c r="N134" i="15"/>
  <c r="P134" i="15"/>
  <c r="L135" i="15"/>
  <c r="M135" i="15"/>
  <c r="N135" i="15"/>
  <c r="P135" i="15"/>
  <c r="L136" i="15"/>
  <c r="M136" i="15"/>
  <c r="N136" i="15"/>
  <c r="P136" i="15"/>
  <c r="L137" i="15"/>
  <c r="M137" i="15"/>
  <c r="N137" i="15"/>
  <c r="P137" i="15"/>
  <c r="L138" i="15"/>
  <c r="M138" i="15"/>
  <c r="N138" i="15"/>
  <c r="P138" i="15"/>
  <c r="L139" i="15"/>
  <c r="M139" i="15"/>
  <c r="N139" i="15"/>
  <c r="P139" i="15"/>
  <c r="L140" i="15"/>
  <c r="M140" i="15"/>
  <c r="N140" i="15"/>
  <c r="P140" i="15"/>
  <c r="L141" i="15"/>
  <c r="M141" i="15"/>
  <c r="N141" i="15"/>
  <c r="P141" i="15"/>
  <c r="L142" i="15"/>
  <c r="M142" i="15"/>
  <c r="N142" i="15"/>
  <c r="P142" i="15"/>
  <c r="L143" i="15"/>
  <c r="M143" i="15"/>
  <c r="N143" i="15"/>
  <c r="P143" i="15"/>
  <c r="L144" i="15"/>
  <c r="M144" i="15"/>
  <c r="N144" i="15"/>
  <c r="P144" i="15"/>
  <c r="L145" i="15"/>
  <c r="M145" i="15"/>
  <c r="N145" i="15"/>
  <c r="P145" i="15"/>
  <c r="L146" i="15"/>
  <c r="M146" i="15"/>
  <c r="N146" i="15"/>
  <c r="P146" i="15"/>
  <c r="L147" i="15"/>
  <c r="M147" i="15"/>
  <c r="N147" i="15"/>
  <c r="P147" i="15"/>
  <c r="L148" i="15"/>
  <c r="M148" i="15"/>
  <c r="N148" i="15"/>
  <c r="P148" i="15"/>
  <c r="L149" i="15"/>
  <c r="M149" i="15"/>
  <c r="N149" i="15"/>
  <c r="P149" i="15"/>
  <c r="L150" i="15"/>
  <c r="M150" i="15"/>
  <c r="N150" i="15"/>
  <c r="P150" i="15"/>
  <c r="L151" i="15"/>
  <c r="M151" i="15"/>
  <c r="N151" i="15"/>
  <c r="P151" i="15"/>
  <c r="L152" i="15"/>
  <c r="M152" i="15"/>
  <c r="N152" i="15"/>
  <c r="P152" i="15"/>
  <c r="L153" i="15"/>
  <c r="M153" i="15"/>
  <c r="N153" i="15"/>
  <c r="P153" i="15"/>
  <c r="L154" i="15"/>
  <c r="M154" i="15"/>
  <c r="N154" i="15"/>
  <c r="P154" i="15"/>
  <c r="L155" i="15"/>
  <c r="M155" i="15"/>
  <c r="N155" i="15"/>
  <c r="P155" i="15"/>
  <c r="L156" i="15"/>
  <c r="M156" i="15"/>
  <c r="N156" i="15"/>
  <c r="P156" i="15"/>
  <c r="L157" i="15"/>
  <c r="M157" i="15"/>
  <c r="N157" i="15"/>
  <c r="P157" i="15"/>
  <c r="L158" i="15"/>
  <c r="M158" i="15"/>
  <c r="N158" i="15"/>
  <c r="P158" i="15"/>
  <c r="L159" i="15"/>
  <c r="M159" i="15"/>
  <c r="N159" i="15"/>
  <c r="P159" i="15"/>
  <c r="L160" i="15"/>
  <c r="M160" i="15"/>
  <c r="N160" i="15"/>
  <c r="P160" i="15"/>
  <c r="L161" i="15"/>
  <c r="M161" i="15"/>
  <c r="N161" i="15"/>
  <c r="P161" i="15"/>
  <c r="L162" i="15"/>
  <c r="M162" i="15"/>
  <c r="N162" i="15"/>
  <c r="P162" i="15"/>
  <c r="L163" i="15"/>
  <c r="M163" i="15"/>
  <c r="N163" i="15"/>
  <c r="P163" i="15"/>
  <c r="L164" i="15"/>
  <c r="M164" i="15"/>
  <c r="N164" i="15"/>
  <c r="P164" i="15"/>
  <c r="L165" i="15"/>
  <c r="M165" i="15"/>
  <c r="N165" i="15"/>
  <c r="P165" i="15"/>
  <c r="L166" i="15"/>
  <c r="M166" i="15"/>
  <c r="N166" i="15"/>
  <c r="P166" i="15"/>
  <c r="L167" i="15"/>
  <c r="M167" i="15"/>
  <c r="N167" i="15"/>
  <c r="P167" i="15"/>
  <c r="L168" i="15"/>
  <c r="M168" i="15"/>
  <c r="N168" i="15"/>
  <c r="P168" i="15"/>
  <c r="L169" i="15"/>
  <c r="M169" i="15"/>
  <c r="N169" i="15"/>
  <c r="P169" i="15"/>
  <c r="L170" i="15"/>
  <c r="M170" i="15"/>
  <c r="N170" i="15"/>
  <c r="P170" i="15"/>
  <c r="L171" i="15"/>
  <c r="M171" i="15"/>
  <c r="N171" i="15"/>
  <c r="P171" i="15"/>
  <c r="L172" i="15"/>
  <c r="M172" i="15"/>
  <c r="N172" i="15"/>
  <c r="P172" i="15"/>
  <c r="L173" i="15"/>
  <c r="M173" i="15"/>
  <c r="N173" i="15"/>
  <c r="P173" i="15"/>
  <c r="L174" i="15"/>
  <c r="M174" i="15"/>
  <c r="N174" i="15"/>
  <c r="P174" i="15"/>
  <c r="L175" i="15"/>
  <c r="M175" i="15"/>
  <c r="N175" i="15"/>
  <c r="P175" i="15"/>
  <c r="L176" i="15"/>
  <c r="M176" i="15"/>
  <c r="N176" i="15"/>
  <c r="P176" i="15"/>
  <c r="L177" i="15"/>
  <c r="M177" i="15"/>
  <c r="N177" i="15"/>
  <c r="P177" i="15"/>
  <c r="L178" i="15"/>
  <c r="M178" i="15"/>
  <c r="N178" i="15"/>
  <c r="P178" i="15"/>
  <c r="L179" i="15"/>
  <c r="M179" i="15"/>
  <c r="N179" i="15"/>
  <c r="P179" i="15"/>
  <c r="L180" i="15"/>
  <c r="M180" i="15"/>
  <c r="N180" i="15"/>
  <c r="P180" i="15"/>
  <c r="L181" i="15"/>
  <c r="M181" i="15"/>
  <c r="N181" i="15"/>
  <c r="P181" i="15"/>
  <c r="L182" i="15"/>
  <c r="M182" i="15"/>
  <c r="N182" i="15"/>
  <c r="P182" i="15"/>
  <c r="L183" i="15"/>
  <c r="M183" i="15"/>
  <c r="N183" i="15"/>
  <c r="P183" i="15"/>
  <c r="L184" i="15"/>
  <c r="M184" i="15"/>
  <c r="N184" i="15"/>
  <c r="P184" i="15"/>
  <c r="L185" i="15"/>
  <c r="M185" i="15"/>
  <c r="N185" i="15"/>
  <c r="P185" i="15"/>
  <c r="L186" i="15"/>
  <c r="M186" i="15"/>
  <c r="N186" i="15"/>
  <c r="P186" i="15"/>
  <c r="L187" i="15"/>
  <c r="M187" i="15"/>
  <c r="N187" i="15"/>
  <c r="P187" i="15"/>
  <c r="L188" i="15"/>
  <c r="M188" i="15"/>
  <c r="N188" i="15"/>
  <c r="P188" i="15"/>
  <c r="L189" i="15"/>
  <c r="M189" i="15"/>
  <c r="N189" i="15"/>
  <c r="P189" i="15"/>
  <c r="L190" i="15"/>
  <c r="M190" i="15"/>
  <c r="N190" i="15"/>
  <c r="P190" i="15"/>
  <c r="L191" i="15"/>
  <c r="M191" i="15"/>
  <c r="N191" i="15"/>
  <c r="P191" i="15"/>
  <c r="L192" i="15"/>
  <c r="M192" i="15"/>
  <c r="N192" i="15"/>
  <c r="P192" i="15"/>
  <c r="L193" i="15"/>
  <c r="M193" i="15"/>
  <c r="N193" i="15"/>
  <c r="P193" i="15"/>
  <c r="L194" i="15"/>
  <c r="M194" i="15"/>
  <c r="N194" i="15"/>
  <c r="P194" i="15"/>
  <c r="L195" i="15"/>
  <c r="M195" i="15"/>
  <c r="N195" i="15"/>
  <c r="P195" i="15"/>
  <c r="L196" i="15"/>
  <c r="M196" i="15"/>
  <c r="N196" i="15"/>
  <c r="P196" i="15"/>
  <c r="L197" i="15"/>
  <c r="M197" i="15"/>
  <c r="N197" i="15"/>
  <c r="P197" i="15"/>
  <c r="L198" i="15"/>
  <c r="M198" i="15"/>
  <c r="N198" i="15"/>
  <c r="P198" i="15"/>
  <c r="L199" i="15"/>
  <c r="M199" i="15"/>
  <c r="N199" i="15"/>
  <c r="P199" i="15"/>
  <c r="L200" i="15"/>
  <c r="M200" i="15"/>
  <c r="N200" i="15"/>
  <c r="P200" i="15"/>
  <c r="L201" i="15"/>
  <c r="M201" i="15"/>
  <c r="N201" i="15"/>
  <c r="P201" i="15"/>
  <c r="L202" i="15"/>
  <c r="M202" i="15"/>
  <c r="N202" i="15"/>
  <c r="P202" i="15"/>
  <c r="L203" i="15"/>
  <c r="M203" i="15"/>
  <c r="N203" i="15"/>
  <c r="P203" i="15"/>
  <c r="L204" i="15"/>
  <c r="M204" i="15"/>
  <c r="N204" i="15"/>
  <c r="P204" i="15"/>
  <c r="L205" i="15"/>
  <c r="M205" i="15"/>
  <c r="N205" i="15"/>
  <c r="P205" i="15"/>
  <c r="L206" i="15"/>
  <c r="M206" i="15"/>
  <c r="N206" i="15"/>
  <c r="P206" i="15"/>
  <c r="L207" i="15"/>
  <c r="M207" i="15"/>
  <c r="N207" i="15"/>
  <c r="P207" i="15"/>
  <c r="L208" i="15"/>
  <c r="M208" i="15"/>
  <c r="N208" i="15"/>
  <c r="P208" i="15"/>
  <c r="L209" i="15"/>
  <c r="M209" i="15"/>
  <c r="N209" i="15"/>
  <c r="P209" i="15"/>
  <c r="L210" i="15"/>
  <c r="M210" i="15"/>
  <c r="N210" i="15"/>
  <c r="P210" i="15"/>
  <c r="L211" i="15"/>
  <c r="M211" i="15"/>
  <c r="N211" i="15"/>
  <c r="P211" i="15"/>
  <c r="L212" i="15"/>
  <c r="M212" i="15"/>
  <c r="N212" i="15"/>
  <c r="P212" i="15"/>
  <c r="L213" i="15"/>
  <c r="M213" i="15"/>
  <c r="N213" i="15"/>
  <c r="P213" i="15"/>
  <c r="L214" i="15"/>
  <c r="M214" i="15"/>
  <c r="N214" i="15"/>
  <c r="P214" i="15"/>
  <c r="L215" i="15"/>
  <c r="M215" i="15"/>
  <c r="N215" i="15"/>
  <c r="P215" i="15"/>
  <c r="L216" i="15"/>
  <c r="M216" i="15"/>
  <c r="N216" i="15"/>
  <c r="P216" i="15"/>
  <c r="L217" i="15"/>
  <c r="M217" i="15"/>
  <c r="N217" i="15"/>
  <c r="P217" i="15"/>
  <c r="L218" i="15"/>
  <c r="M218" i="15"/>
  <c r="N218" i="15"/>
  <c r="P218" i="15"/>
  <c r="L219" i="15"/>
  <c r="M219" i="15"/>
  <c r="N219" i="15"/>
  <c r="P219" i="15"/>
  <c r="L220" i="15"/>
  <c r="M220" i="15"/>
  <c r="N220" i="15"/>
  <c r="P220" i="15"/>
  <c r="L221" i="15"/>
  <c r="M221" i="15"/>
  <c r="N221" i="15"/>
  <c r="P221" i="15"/>
  <c r="L222" i="15"/>
  <c r="M222" i="15"/>
  <c r="N222" i="15"/>
  <c r="P222" i="15"/>
  <c r="L223" i="15"/>
  <c r="M223" i="15"/>
  <c r="N223" i="15"/>
  <c r="P223" i="15"/>
  <c r="L224" i="15"/>
  <c r="M224" i="15"/>
  <c r="N224" i="15"/>
  <c r="P224" i="15"/>
  <c r="L225" i="15"/>
  <c r="M225" i="15"/>
  <c r="N225" i="15"/>
  <c r="P225" i="15"/>
  <c r="L226" i="15"/>
  <c r="M226" i="15"/>
  <c r="N226" i="15"/>
  <c r="P226" i="15"/>
  <c r="L227" i="15"/>
  <c r="M227" i="15"/>
  <c r="N227" i="15"/>
  <c r="P227" i="15"/>
  <c r="L228" i="15"/>
  <c r="M228" i="15"/>
  <c r="N228" i="15"/>
  <c r="P228" i="15"/>
  <c r="L229" i="15"/>
  <c r="M229" i="15"/>
  <c r="N229" i="15"/>
  <c r="P229" i="15"/>
  <c r="L230" i="15"/>
  <c r="M230" i="15"/>
  <c r="N230" i="15"/>
  <c r="P230" i="15"/>
  <c r="L231" i="15"/>
  <c r="M231" i="15"/>
  <c r="N231" i="15"/>
  <c r="P231" i="15"/>
  <c r="L232" i="15"/>
  <c r="M232" i="15"/>
  <c r="N232" i="15"/>
  <c r="P232" i="15"/>
  <c r="L233" i="15"/>
  <c r="M233" i="15"/>
  <c r="N233" i="15"/>
  <c r="P233" i="15"/>
  <c r="L234" i="15"/>
  <c r="M234" i="15"/>
  <c r="N234" i="15"/>
  <c r="P234" i="15"/>
  <c r="L235" i="15"/>
  <c r="M235" i="15"/>
  <c r="N235" i="15"/>
  <c r="P235" i="15"/>
  <c r="L236" i="15"/>
  <c r="M236" i="15"/>
  <c r="N236" i="15"/>
  <c r="P236" i="15"/>
  <c r="L237" i="15"/>
  <c r="M237" i="15"/>
  <c r="N237" i="15"/>
  <c r="P237" i="15"/>
  <c r="L238" i="15"/>
  <c r="M238" i="15"/>
  <c r="N238" i="15"/>
  <c r="P238" i="15"/>
  <c r="L239" i="15"/>
  <c r="M239" i="15"/>
  <c r="N239" i="15"/>
  <c r="P239" i="15"/>
  <c r="L240" i="15"/>
  <c r="M240" i="15"/>
  <c r="N240" i="15"/>
  <c r="P240" i="15"/>
  <c r="L241" i="15"/>
  <c r="M241" i="15"/>
  <c r="N241" i="15"/>
  <c r="P241" i="15"/>
  <c r="L242" i="15"/>
  <c r="M242" i="15"/>
  <c r="N242" i="15"/>
  <c r="P242" i="15"/>
  <c r="L243" i="15"/>
  <c r="M243" i="15"/>
  <c r="N243" i="15"/>
  <c r="P243" i="15"/>
  <c r="L244" i="15"/>
  <c r="M244" i="15"/>
  <c r="N244" i="15"/>
  <c r="P244" i="15"/>
  <c r="L245" i="15"/>
  <c r="M245" i="15"/>
  <c r="N245" i="15"/>
  <c r="P245" i="15"/>
  <c r="L246" i="15"/>
  <c r="M246" i="15"/>
  <c r="N246" i="15"/>
  <c r="P246" i="15"/>
  <c r="L247" i="15"/>
  <c r="M247" i="15"/>
  <c r="N247" i="15"/>
  <c r="P247" i="15"/>
  <c r="L248" i="15"/>
  <c r="M248" i="15"/>
  <c r="N248" i="15"/>
  <c r="P248" i="15"/>
  <c r="L249" i="15"/>
  <c r="M249" i="15"/>
  <c r="N249" i="15"/>
  <c r="P249" i="15"/>
  <c r="L250" i="15"/>
  <c r="M250" i="15"/>
  <c r="N250" i="15"/>
  <c r="P250" i="15"/>
  <c r="L251" i="15"/>
  <c r="M251" i="15"/>
  <c r="N251" i="15"/>
  <c r="P251" i="15"/>
  <c r="L252" i="15"/>
  <c r="M252" i="15"/>
  <c r="N252" i="15"/>
  <c r="P252" i="15"/>
  <c r="L253" i="15"/>
  <c r="M253" i="15"/>
  <c r="N253" i="15"/>
  <c r="P253" i="15"/>
  <c r="L254" i="15"/>
  <c r="M254" i="15"/>
  <c r="N254" i="15"/>
  <c r="P254" i="15"/>
  <c r="L255" i="15"/>
  <c r="M255" i="15"/>
  <c r="N255" i="15"/>
  <c r="P255" i="15"/>
  <c r="L256" i="15"/>
  <c r="M256" i="15"/>
  <c r="N256" i="15"/>
  <c r="P256" i="15"/>
  <c r="L257" i="15"/>
  <c r="M257" i="15"/>
  <c r="N257" i="15"/>
  <c r="P257" i="15"/>
  <c r="L258" i="15"/>
  <c r="M258" i="15"/>
  <c r="N258" i="15"/>
  <c r="P258" i="15"/>
  <c r="L259" i="15"/>
  <c r="M259" i="15"/>
  <c r="N259" i="15"/>
  <c r="P259" i="15"/>
  <c r="L260" i="15"/>
  <c r="M260" i="15"/>
  <c r="N260" i="15"/>
  <c r="P260" i="15"/>
  <c r="L261" i="15"/>
  <c r="M261" i="15"/>
  <c r="N261" i="15"/>
  <c r="P261" i="15"/>
  <c r="L262" i="15"/>
  <c r="M262" i="15"/>
  <c r="N262" i="15"/>
  <c r="P262" i="15"/>
  <c r="L263" i="15"/>
  <c r="M263" i="15"/>
  <c r="N263" i="15"/>
  <c r="P263" i="15"/>
  <c r="L264" i="15"/>
  <c r="M264" i="15"/>
  <c r="N264" i="15"/>
  <c r="P264" i="15"/>
  <c r="L265" i="15"/>
  <c r="M265" i="15"/>
  <c r="N265" i="15"/>
  <c r="P265" i="15"/>
  <c r="L266" i="15"/>
  <c r="M266" i="15"/>
  <c r="N266" i="15"/>
  <c r="P266" i="15"/>
  <c r="L267" i="15"/>
  <c r="M267" i="15"/>
  <c r="N267" i="15"/>
  <c r="P267" i="15"/>
  <c r="L268" i="15"/>
  <c r="M268" i="15"/>
  <c r="N268" i="15"/>
  <c r="P268" i="15"/>
  <c r="L269" i="15"/>
  <c r="M269" i="15"/>
  <c r="N269" i="15"/>
  <c r="P269" i="15"/>
  <c r="L270" i="15"/>
  <c r="M270" i="15"/>
  <c r="N270" i="15"/>
  <c r="P270" i="15"/>
  <c r="L271" i="15"/>
  <c r="M271" i="15"/>
  <c r="N271" i="15"/>
  <c r="P271" i="15"/>
  <c r="L272" i="15"/>
  <c r="M272" i="15"/>
  <c r="N272" i="15"/>
  <c r="P272" i="15"/>
  <c r="L273" i="15"/>
  <c r="M273" i="15"/>
  <c r="N273" i="15"/>
  <c r="P273" i="15"/>
  <c r="L274" i="15"/>
  <c r="M274" i="15"/>
  <c r="N274" i="15"/>
  <c r="P274" i="15"/>
  <c r="L275" i="15"/>
  <c r="M275" i="15"/>
  <c r="N275" i="15"/>
  <c r="P275" i="15"/>
  <c r="L276" i="15"/>
  <c r="M276" i="15"/>
  <c r="N276" i="15"/>
  <c r="P276" i="15"/>
  <c r="L277" i="15"/>
  <c r="M277" i="15"/>
  <c r="N277" i="15"/>
  <c r="P277" i="15"/>
  <c r="L278" i="15"/>
  <c r="M278" i="15"/>
  <c r="N278" i="15"/>
  <c r="P278" i="15"/>
  <c r="L279" i="15"/>
  <c r="M279" i="15"/>
  <c r="N279" i="15"/>
  <c r="P279" i="15"/>
  <c r="L280" i="15"/>
  <c r="M280" i="15"/>
  <c r="N280" i="15"/>
  <c r="P280" i="15"/>
  <c r="L281" i="15"/>
  <c r="M281" i="15"/>
  <c r="N281" i="15"/>
  <c r="P281" i="15"/>
  <c r="L282" i="15"/>
  <c r="M282" i="15"/>
  <c r="N282" i="15"/>
  <c r="P282" i="15"/>
  <c r="L283" i="15"/>
  <c r="M283" i="15"/>
  <c r="N283" i="15"/>
  <c r="P283" i="15"/>
  <c r="L284" i="15"/>
  <c r="M284" i="15"/>
  <c r="N284" i="15"/>
  <c r="P284" i="15"/>
  <c r="L285" i="15"/>
  <c r="M285" i="15"/>
  <c r="N285" i="15"/>
  <c r="P285" i="15"/>
  <c r="L286" i="15"/>
  <c r="M286" i="15"/>
  <c r="N286" i="15"/>
  <c r="P286" i="15"/>
  <c r="L287" i="15"/>
  <c r="M287" i="15"/>
  <c r="N287" i="15"/>
  <c r="P287" i="15"/>
  <c r="L288" i="15"/>
  <c r="M288" i="15"/>
  <c r="N288" i="15"/>
  <c r="P288" i="15"/>
  <c r="L289" i="15"/>
  <c r="M289" i="15"/>
  <c r="N289" i="15"/>
  <c r="P289" i="15"/>
  <c r="L290" i="15"/>
  <c r="M290" i="15"/>
  <c r="N290" i="15"/>
  <c r="P290" i="15"/>
  <c r="L291" i="15"/>
  <c r="M291" i="15"/>
  <c r="N291" i="15"/>
  <c r="P291" i="15"/>
  <c r="L292" i="15"/>
  <c r="M292" i="15"/>
  <c r="N292" i="15"/>
  <c r="P292" i="15"/>
  <c r="L293" i="15"/>
  <c r="M293" i="15"/>
  <c r="N293" i="15"/>
  <c r="P293" i="15"/>
  <c r="L294" i="15"/>
  <c r="M294" i="15"/>
  <c r="N294" i="15"/>
  <c r="P294" i="15"/>
  <c r="L295" i="15"/>
  <c r="M295" i="15"/>
  <c r="N295" i="15"/>
  <c r="P295" i="15"/>
  <c r="L296" i="15"/>
  <c r="M296" i="15"/>
  <c r="N296" i="15"/>
  <c r="P296" i="15"/>
  <c r="L297" i="15"/>
  <c r="M297" i="15"/>
  <c r="N297" i="15"/>
  <c r="P297" i="15"/>
  <c r="L298" i="15"/>
  <c r="M298" i="15"/>
  <c r="N298" i="15"/>
  <c r="P298" i="15"/>
  <c r="L299" i="15"/>
  <c r="M299" i="15"/>
  <c r="N299" i="15"/>
  <c r="P299" i="15"/>
  <c r="L300" i="15"/>
  <c r="M300" i="15"/>
  <c r="N300" i="15"/>
  <c r="P300" i="15"/>
  <c r="L301" i="15"/>
  <c r="M301" i="15"/>
  <c r="N301" i="15"/>
  <c r="P301" i="15"/>
  <c r="L302" i="15"/>
  <c r="M302" i="15"/>
  <c r="N302" i="15"/>
  <c r="P302" i="15"/>
  <c r="L303" i="15"/>
  <c r="M303" i="15"/>
  <c r="N303" i="15"/>
  <c r="P303" i="15"/>
  <c r="L304" i="15"/>
  <c r="M304" i="15"/>
  <c r="N304" i="15"/>
  <c r="P304" i="15"/>
  <c r="L305" i="15"/>
  <c r="M305" i="15"/>
  <c r="N305" i="15"/>
  <c r="P305" i="15"/>
  <c r="L306" i="15"/>
  <c r="M306" i="15"/>
  <c r="N306" i="15"/>
  <c r="P306" i="15"/>
  <c r="L307" i="15"/>
  <c r="M307" i="15"/>
  <c r="N307" i="15"/>
  <c r="P307" i="15"/>
  <c r="L308" i="15"/>
  <c r="M308" i="15"/>
  <c r="N308" i="15"/>
  <c r="P308" i="15"/>
  <c r="L309" i="15"/>
  <c r="M309" i="15"/>
  <c r="N309" i="15"/>
  <c r="P309" i="15"/>
  <c r="L310" i="15"/>
  <c r="M310" i="15"/>
  <c r="N310" i="15"/>
  <c r="P310" i="15"/>
  <c r="L311" i="15"/>
  <c r="M311" i="15"/>
  <c r="N311" i="15"/>
  <c r="P311" i="15"/>
  <c r="L312" i="15"/>
  <c r="M312" i="15"/>
  <c r="N312" i="15"/>
  <c r="P312" i="15"/>
  <c r="L313" i="15"/>
  <c r="M313" i="15"/>
  <c r="N313" i="15"/>
  <c r="P313" i="15"/>
  <c r="L314" i="15"/>
  <c r="M314" i="15"/>
  <c r="N314" i="15"/>
  <c r="P314" i="15"/>
  <c r="L315" i="15"/>
  <c r="M315" i="15"/>
  <c r="N315" i="15"/>
  <c r="P315" i="15"/>
  <c r="L316" i="15"/>
  <c r="M316" i="15"/>
  <c r="N316" i="15"/>
  <c r="P316" i="15"/>
  <c r="L317" i="15"/>
  <c r="M317" i="15"/>
  <c r="N317" i="15"/>
  <c r="P317" i="15"/>
  <c r="L318" i="15"/>
  <c r="M318" i="15"/>
  <c r="N318" i="15"/>
  <c r="P318" i="15"/>
  <c r="L319" i="15"/>
  <c r="M319" i="15"/>
  <c r="N319" i="15"/>
  <c r="P319" i="15"/>
  <c r="L320" i="15"/>
  <c r="M320" i="15"/>
  <c r="N320" i="15"/>
  <c r="P320" i="15"/>
  <c r="L321" i="15"/>
  <c r="M321" i="15"/>
  <c r="N321" i="15"/>
  <c r="P321" i="15"/>
  <c r="L322" i="15"/>
  <c r="M322" i="15"/>
  <c r="N322" i="15"/>
  <c r="P322" i="15"/>
  <c r="L323" i="15"/>
  <c r="M323" i="15"/>
  <c r="N323" i="15"/>
  <c r="P323" i="15"/>
  <c r="L324" i="15"/>
  <c r="M324" i="15"/>
  <c r="N324" i="15"/>
  <c r="P324" i="15"/>
  <c r="L325" i="15"/>
  <c r="M325" i="15"/>
  <c r="N325" i="15"/>
  <c r="P325" i="15"/>
  <c r="L326" i="15"/>
  <c r="M326" i="15"/>
  <c r="N326" i="15"/>
  <c r="P326" i="15"/>
  <c r="L327" i="15"/>
  <c r="M327" i="15"/>
  <c r="N327" i="15"/>
  <c r="P327" i="15"/>
  <c r="L328" i="15"/>
  <c r="M328" i="15"/>
  <c r="N328" i="15"/>
  <c r="P328" i="15"/>
  <c r="L329" i="15"/>
  <c r="M329" i="15"/>
  <c r="N329" i="15"/>
  <c r="P329" i="15"/>
  <c r="L330" i="15"/>
  <c r="M330" i="15"/>
  <c r="N330" i="15"/>
  <c r="P330" i="15"/>
  <c r="L331" i="15"/>
  <c r="M331" i="15"/>
  <c r="N331" i="15"/>
  <c r="P331" i="15"/>
  <c r="L332" i="15"/>
  <c r="M332" i="15"/>
  <c r="N332" i="15"/>
  <c r="P332" i="15"/>
  <c r="L333" i="15"/>
  <c r="M333" i="15"/>
  <c r="N333" i="15"/>
  <c r="P333" i="15"/>
  <c r="L334" i="15"/>
  <c r="M334" i="15"/>
  <c r="N334" i="15"/>
  <c r="P334" i="15"/>
  <c r="L335" i="15"/>
  <c r="M335" i="15"/>
  <c r="N335" i="15"/>
  <c r="P335" i="15"/>
  <c r="L336" i="15"/>
  <c r="M336" i="15"/>
  <c r="N336" i="15"/>
  <c r="P336" i="15"/>
  <c r="L337" i="15"/>
  <c r="M337" i="15"/>
  <c r="N337" i="15"/>
  <c r="P337" i="15"/>
  <c r="L338" i="15"/>
  <c r="M338" i="15"/>
  <c r="N338" i="15"/>
  <c r="P338" i="15"/>
  <c r="L339" i="15"/>
  <c r="M339" i="15"/>
  <c r="N339" i="15"/>
  <c r="P339" i="15"/>
  <c r="L340" i="15"/>
  <c r="M340" i="15"/>
  <c r="N340" i="15"/>
  <c r="P340" i="15"/>
  <c r="L341" i="15"/>
  <c r="M341" i="15"/>
  <c r="N341" i="15"/>
  <c r="P341" i="15"/>
  <c r="L342" i="15"/>
  <c r="M342" i="15"/>
  <c r="N342" i="15"/>
  <c r="P342" i="15"/>
  <c r="L343" i="15"/>
  <c r="M343" i="15"/>
  <c r="N343" i="15"/>
  <c r="P343" i="15"/>
  <c r="L344" i="15"/>
  <c r="M344" i="15"/>
  <c r="N344" i="15"/>
  <c r="P344" i="15"/>
  <c r="L345" i="15"/>
  <c r="M345" i="15"/>
  <c r="N345" i="15"/>
  <c r="P345" i="15"/>
  <c r="L346" i="15"/>
  <c r="M346" i="15"/>
  <c r="N346" i="15"/>
  <c r="P346" i="15"/>
  <c r="L347" i="15"/>
  <c r="M347" i="15"/>
  <c r="N347" i="15"/>
  <c r="P347" i="15"/>
  <c r="L348" i="15"/>
  <c r="M348" i="15"/>
  <c r="N348" i="15"/>
  <c r="P348" i="15"/>
  <c r="L349" i="15"/>
  <c r="M349" i="15"/>
  <c r="N349" i="15"/>
  <c r="P349" i="15"/>
  <c r="L350" i="15"/>
  <c r="M350" i="15"/>
  <c r="N350" i="15"/>
  <c r="P350" i="15"/>
  <c r="L351" i="15"/>
  <c r="M351" i="15"/>
  <c r="N351" i="15"/>
  <c r="P351" i="15"/>
  <c r="L352" i="15"/>
  <c r="M352" i="15"/>
  <c r="N352" i="15"/>
  <c r="P352" i="15"/>
  <c r="L353" i="15"/>
  <c r="M353" i="15"/>
  <c r="N353" i="15"/>
  <c r="P353" i="15"/>
  <c r="L354" i="15"/>
  <c r="M354" i="15"/>
  <c r="N354" i="15"/>
  <c r="P354" i="15"/>
  <c r="L355" i="15"/>
  <c r="M355" i="15"/>
  <c r="N355" i="15"/>
  <c r="P355" i="15"/>
  <c r="L356" i="15"/>
  <c r="M356" i="15"/>
  <c r="N356" i="15"/>
  <c r="P356" i="15"/>
  <c r="L357" i="15"/>
  <c r="M357" i="15"/>
  <c r="N357" i="15"/>
  <c r="P357" i="15"/>
  <c r="L358" i="15"/>
  <c r="M358" i="15"/>
  <c r="N358" i="15"/>
  <c r="P358" i="15"/>
  <c r="L359" i="15"/>
  <c r="M359" i="15"/>
  <c r="N359" i="15"/>
  <c r="P359" i="15"/>
  <c r="L360" i="15"/>
  <c r="M360" i="15"/>
  <c r="N360" i="15"/>
  <c r="P360" i="15"/>
  <c r="L361" i="15"/>
  <c r="M361" i="15"/>
  <c r="N361" i="15"/>
  <c r="P361" i="15"/>
  <c r="L362" i="15"/>
  <c r="M362" i="15"/>
  <c r="N362" i="15"/>
  <c r="P362" i="15"/>
  <c r="L363" i="15"/>
  <c r="M363" i="15"/>
  <c r="N363" i="15"/>
  <c r="P363" i="15"/>
  <c r="L364" i="15"/>
  <c r="M364" i="15"/>
  <c r="N364" i="15"/>
  <c r="P364" i="15"/>
  <c r="L365" i="15"/>
  <c r="M365" i="15"/>
  <c r="N365" i="15"/>
  <c r="P365" i="15"/>
  <c r="L366" i="15"/>
  <c r="M366" i="15"/>
  <c r="N366" i="15"/>
  <c r="P366" i="15"/>
  <c r="L367" i="15"/>
  <c r="M367" i="15"/>
  <c r="N367" i="15"/>
  <c r="P367" i="15"/>
  <c r="L368" i="15"/>
  <c r="M368" i="15"/>
  <c r="N368" i="15"/>
  <c r="P368" i="15"/>
  <c r="L369" i="15"/>
  <c r="M369" i="15"/>
  <c r="N369" i="15"/>
  <c r="P369" i="15"/>
  <c r="L370" i="15"/>
  <c r="M370" i="15"/>
  <c r="N370" i="15"/>
  <c r="P370" i="15"/>
  <c r="L371" i="15"/>
  <c r="M371" i="15"/>
  <c r="N371" i="15"/>
  <c r="P371" i="15"/>
  <c r="L372" i="15"/>
  <c r="M372" i="15"/>
  <c r="N372" i="15"/>
  <c r="P372" i="15"/>
  <c r="L373" i="15"/>
  <c r="M373" i="15"/>
  <c r="N373" i="15"/>
  <c r="P373" i="15"/>
  <c r="L374" i="15"/>
  <c r="M374" i="15"/>
  <c r="N374" i="15"/>
  <c r="P374" i="15"/>
  <c r="L375" i="15"/>
  <c r="M375" i="15"/>
  <c r="N375" i="15"/>
  <c r="P375" i="15"/>
  <c r="L376" i="15"/>
  <c r="M376" i="15"/>
  <c r="N376" i="15"/>
  <c r="P376" i="15"/>
  <c r="L377" i="15"/>
  <c r="M377" i="15"/>
  <c r="N377" i="15"/>
  <c r="P377" i="15"/>
  <c r="L378" i="15"/>
  <c r="M378" i="15"/>
  <c r="N378" i="15"/>
  <c r="P378" i="15"/>
  <c r="L379" i="15"/>
  <c r="M379" i="15"/>
  <c r="N379" i="15"/>
  <c r="P379" i="15"/>
  <c r="L380" i="15"/>
  <c r="M380" i="15"/>
  <c r="N380" i="15"/>
  <c r="P380" i="15"/>
  <c r="L381" i="15"/>
  <c r="M381" i="15"/>
  <c r="N381" i="15"/>
  <c r="P381" i="15"/>
  <c r="L382" i="15"/>
  <c r="M382" i="15"/>
  <c r="N382" i="15"/>
  <c r="P382" i="15"/>
  <c r="L383" i="15"/>
  <c r="M383" i="15"/>
  <c r="N383" i="15"/>
  <c r="P383" i="15"/>
  <c r="L384" i="15"/>
  <c r="M384" i="15"/>
  <c r="N384" i="15"/>
  <c r="P384" i="15"/>
  <c r="L385" i="15"/>
  <c r="M385" i="15"/>
  <c r="N385" i="15"/>
  <c r="P385" i="15"/>
  <c r="L386" i="15"/>
  <c r="M386" i="15"/>
  <c r="N386" i="15"/>
  <c r="P386" i="15"/>
  <c r="L387" i="15"/>
  <c r="M387" i="15"/>
  <c r="N387" i="15"/>
  <c r="P387" i="15"/>
  <c r="L388" i="15"/>
  <c r="M388" i="15"/>
  <c r="N388" i="15"/>
  <c r="P388" i="15"/>
  <c r="L389" i="15"/>
  <c r="M389" i="15"/>
  <c r="N389" i="15"/>
  <c r="P389" i="15"/>
  <c r="L390" i="15"/>
  <c r="M390" i="15"/>
  <c r="N390" i="15"/>
  <c r="P390" i="15"/>
  <c r="L391" i="15"/>
  <c r="M391" i="15"/>
  <c r="N391" i="15"/>
  <c r="P391" i="15"/>
  <c r="L392" i="15"/>
  <c r="M392" i="15"/>
  <c r="N392" i="15"/>
  <c r="P392" i="15"/>
  <c r="L393" i="15"/>
  <c r="M393" i="15"/>
  <c r="N393" i="15"/>
  <c r="P393" i="15"/>
  <c r="L394" i="15"/>
  <c r="M394" i="15"/>
  <c r="N394" i="15"/>
  <c r="P394" i="15"/>
  <c r="L395" i="15"/>
  <c r="M395" i="15"/>
  <c r="N395" i="15"/>
  <c r="P395" i="15"/>
  <c r="L396" i="15"/>
  <c r="M396" i="15"/>
  <c r="N396" i="15"/>
  <c r="P396" i="15"/>
  <c r="L397" i="15"/>
  <c r="M397" i="15"/>
  <c r="N397" i="15"/>
  <c r="P397" i="15"/>
  <c r="L398" i="15"/>
  <c r="M398" i="15"/>
  <c r="N398" i="15"/>
  <c r="P398" i="15"/>
  <c r="L399" i="15"/>
  <c r="M399" i="15"/>
  <c r="N399" i="15"/>
  <c r="P399" i="15"/>
  <c r="L400" i="15"/>
  <c r="M400" i="15"/>
  <c r="N400" i="15"/>
  <c r="P400" i="15"/>
  <c r="L401" i="15"/>
  <c r="M401" i="15"/>
  <c r="N401" i="15"/>
  <c r="P401" i="15"/>
  <c r="L402" i="15"/>
  <c r="M402" i="15"/>
  <c r="N402" i="15"/>
  <c r="P402" i="15"/>
  <c r="L403" i="15"/>
  <c r="M403" i="15"/>
  <c r="N403" i="15"/>
  <c r="P403" i="15"/>
  <c r="L404" i="15"/>
  <c r="M404" i="15"/>
  <c r="N404" i="15"/>
  <c r="P404" i="15"/>
  <c r="L405" i="15"/>
  <c r="M405" i="15"/>
  <c r="N405" i="15"/>
  <c r="P405" i="15"/>
  <c r="L406" i="15"/>
  <c r="M406" i="15"/>
  <c r="N406" i="15"/>
  <c r="P406" i="15"/>
  <c r="L407" i="15"/>
  <c r="M407" i="15"/>
  <c r="N407" i="15"/>
  <c r="P407" i="15"/>
  <c r="L408" i="15"/>
  <c r="M408" i="15"/>
  <c r="N408" i="15"/>
  <c r="P408" i="15"/>
  <c r="L409" i="15"/>
  <c r="M409" i="15"/>
  <c r="N409" i="15"/>
  <c r="P409" i="15"/>
  <c r="L410" i="15"/>
  <c r="M410" i="15"/>
  <c r="N410" i="15"/>
  <c r="P410" i="15"/>
  <c r="L411" i="15"/>
  <c r="M411" i="15"/>
  <c r="N411" i="15"/>
  <c r="P411" i="15"/>
  <c r="L412" i="15"/>
  <c r="M412" i="15"/>
  <c r="N412" i="15"/>
  <c r="P412" i="15"/>
  <c r="L413" i="15"/>
  <c r="M413" i="15"/>
  <c r="N413" i="15"/>
  <c r="P413" i="15"/>
  <c r="L414" i="15"/>
  <c r="M414" i="15"/>
  <c r="N414" i="15"/>
  <c r="P414" i="15"/>
  <c r="L415" i="15"/>
  <c r="M415" i="15"/>
  <c r="N415" i="15"/>
  <c r="P415" i="15"/>
  <c r="L416" i="15"/>
  <c r="M416" i="15"/>
  <c r="N416" i="15"/>
  <c r="P416" i="15"/>
  <c r="L417" i="15"/>
  <c r="M417" i="15"/>
  <c r="N417" i="15"/>
  <c r="P417" i="15"/>
  <c r="L418" i="15"/>
  <c r="M418" i="15"/>
  <c r="N418" i="15"/>
  <c r="P418" i="15"/>
  <c r="L419" i="15"/>
  <c r="M419" i="15"/>
  <c r="N419" i="15"/>
  <c r="P419" i="15"/>
  <c r="L420" i="15"/>
  <c r="M420" i="15"/>
  <c r="N420" i="15"/>
  <c r="P420" i="15"/>
  <c r="L421" i="15"/>
  <c r="M421" i="15"/>
  <c r="N421" i="15"/>
  <c r="P421" i="15"/>
  <c r="L422" i="15"/>
  <c r="M422" i="15"/>
  <c r="N422" i="15"/>
  <c r="P422" i="15"/>
  <c r="L423" i="15"/>
  <c r="M423" i="15"/>
  <c r="N423" i="15"/>
  <c r="P423" i="15"/>
  <c r="L424" i="15"/>
  <c r="M424" i="15"/>
  <c r="N424" i="15"/>
  <c r="P424" i="15"/>
  <c r="L425" i="15"/>
  <c r="M425" i="15"/>
  <c r="N425" i="15"/>
  <c r="P425" i="15"/>
  <c r="L426" i="15"/>
  <c r="M426" i="15"/>
  <c r="N426" i="15"/>
  <c r="P426" i="15"/>
  <c r="L427" i="15"/>
  <c r="M427" i="15"/>
  <c r="N427" i="15"/>
  <c r="P427" i="15"/>
  <c r="L428" i="15"/>
  <c r="M428" i="15"/>
  <c r="N428" i="15"/>
  <c r="P428" i="15"/>
  <c r="L429" i="15"/>
  <c r="M429" i="15"/>
  <c r="N429" i="15"/>
  <c r="P429" i="15"/>
  <c r="L430" i="15"/>
  <c r="M430" i="15"/>
  <c r="N430" i="15"/>
  <c r="P430" i="15"/>
  <c r="L431" i="15"/>
  <c r="M431" i="15"/>
  <c r="N431" i="15"/>
  <c r="P431" i="15"/>
  <c r="L432" i="15"/>
  <c r="M432" i="15"/>
  <c r="N432" i="15"/>
  <c r="P432" i="15"/>
  <c r="L433" i="15"/>
  <c r="M433" i="15"/>
  <c r="N433" i="15"/>
  <c r="P433" i="15"/>
  <c r="L434" i="15"/>
  <c r="M434" i="15"/>
  <c r="N434" i="15"/>
  <c r="P434" i="15"/>
  <c r="L435" i="15"/>
  <c r="M435" i="15"/>
  <c r="N435" i="15"/>
  <c r="P435" i="15"/>
  <c r="L436" i="15"/>
  <c r="M436" i="15"/>
  <c r="N436" i="15"/>
  <c r="P436" i="15"/>
  <c r="L437" i="15"/>
  <c r="M437" i="15"/>
  <c r="N437" i="15"/>
  <c r="P437" i="15"/>
  <c r="L438" i="15"/>
  <c r="M438" i="15"/>
  <c r="N438" i="15"/>
  <c r="P438" i="15"/>
  <c r="L439" i="15"/>
  <c r="M439" i="15"/>
  <c r="N439" i="15"/>
  <c r="P439" i="15"/>
  <c r="L440" i="15"/>
  <c r="M440" i="15"/>
  <c r="N440" i="15"/>
  <c r="P440" i="15"/>
  <c r="L441" i="15"/>
  <c r="M441" i="15"/>
  <c r="N441" i="15"/>
  <c r="P441" i="15"/>
  <c r="L442" i="15"/>
  <c r="M442" i="15"/>
  <c r="N442" i="15"/>
  <c r="P442" i="15"/>
  <c r="L443" i="15"/>
  <c r="M443" i="15"/>
  <c r="N443" i="15"/>
  <c r="P443" i="15"/>
  <c r="L444" i="15"/>
  <c r="M444" i="15"/>
  <c r="N444" i="15"/>
  <c r="P444" i="15"/>
  <c r="L445" i="15"/>
  <c r="M445" i="15"/>
  <c r="N445" i="15"/>
  <c r="P445" i="15"/>
  <c r="L446" i="15"/>
  <c r="M446" i="15"/>
  <c r="N446" i="15"/>
  <c r="P446" i="15"/>
  <c r="L447" i="15"/>
  <c r="M447" i="15"/>
  <c r="N447" i="15"/>
  <c r="P447" i="15"/>
  <c r="L448" i="15"/>
  <c r="M448" i="15"/>
  <c r="N448" i="15"/>
  <c r="P448" i="15"/>
  <c r="L449" i="15"/>
  <c r="M449" i="15"/>
  <c r="N449" i="15"/>
  <c r="P449" i="15"/>
  <c r="L450" i="15"/>
  <c r="M450" i="15"/>
  <c r="N450" i="15"/>
  <c r="P450" i="15"/>
  <c r="L451" i="15"/>
  <c r="M451" i="15"/>
  <c r="N451" i="15"/>
  <c r="P451" i="15"/>
  <c r="L452" i="15"/>
  <c r="M452" i="15"/>
  <c r="N452" i="15"/>
  <c r="P452" i="15"/>
  <c r="L453" i="15"/>
  <c r="M453" i="15"/>
  <c r="N453" i="15"/>
  <c r="P453" i="15"/>
  <c r="L454" i="15"/>
  <c r="M454" i="15"/>
  <c r="N454" i="15"/>
  <c r="P454" i="15"/>
  <c r="L455" i="15"/>
  <c r="M455" i="15"/>
  <c r="N455" i="15"/>
  <c r="P455" i="15"/>
  <c r="L456" i="15"/>
  <c r="M456" i="15"/>
  <c r="N456" i="15"/>
  <c r="P456" i="15"/>
  <c r="L457" i="15"/>
  <c r="M457" i="15"/>
  <c r="N457" i="15"/>
  <c r="P457" i="15"/>
  <c r="L458" i="15"/>
  <c r="M458" i="15"/>
  <c r="N458" i="15"/>
  <c r="P458" i="15"/>
  <c r="L459" i="15"/>
  <c r="M459" i="15"/>
  <c r="N459" i="15"/>
  <c r="P459" i="15"/>
  <c r="L460" i="15"/>
  <c r="M460" i="15"/>
  <c r="N460" i="15"/>
  <c r="P460" i="15"/>
  <c r="L461" i="15"/>
  <c r="M461" i="15"/>
  <c r="N461" i="15"/>
  <c r="P461" i="15"/>
  <c r="L462" i="15"/>
  <c r="M462" i="15"/>
  <c r="N462" i="15"/>
  <c r="P462" i="15"/>
  <c r="L463" i="15"/>
  <c r="M463" i="15"/>
  <c r="N463" i="15"/>
  <c r="P463" i="15"/>
  <c r="L464" i="15"/>
  <c r="M464" i="15"/>
  <c r="N464" i="15"/>
  <c r="P464" i="15"/>
  <c r="L465" i="15"/>
  <c r="M465" i="15"/>
  <c r="N465" i="15"/>
  <c r="P465" i="15"/>
  <c r="L466" i="15"/>
  <c r="M466" i="15"/>
  <c r="N466" i="15"/>
  <c r="P466" i="15"/>
  <c r="L467" i="15"/>
  <c r="M467" i="15"/>
  <c r="N467" i="15"/>
  <c r="P467" i="15"/>
  <c r="L468" i="15"/>
  <c r="M468" i="15"/>
  <c r="N468" i="15"/>
  <c r="P468" i="15"/>
  <c r="L469" i="15"/>
  <c r="M469" i="15"/>
  <c r="N469" i="15"/>
  <c r="P469" i="15"/>
  <c r="L470" i="15"/>
  <c r="M470" i="15"/>
  <c r="N470" i="15"/>
  <c r="P470" i="15"/>
  <c r="L471" i="15"/>
  <c r="M471" i="15"/>
  <c r="N471" i="15"/>
  <c r="P471" i="15"/>
  <c r="L472" i="15"/>
  <c r="M472" i="15"/>
  <c r="N472" i="15"/>
  <c r="P472" i="15"/>
  <c r="L473" i="15"/>
  <c r="M473" i="15"/>
  <c r="N473" i="15"/>
  <c r="P473" i="15"/>
  <c r="L474" i="15"/>
  <c r="M474" i="15"/>
  <c r="N474" i="15"/>
  <c r="P474" i="15"/>
  <c r="L475" i="15"/>
  <c r="M475" i="15"/>
  <c r="N475" i="15"/>
  <c r="P475" i="15"/>
  <c r="L476" i="15"/>
  <c r="M476" i="15"/>
  <c r="N476" i="15"/>
  <c r="P476" i="15"/>
  <c r="L477" i="15"/>
  <c r="M477" i="15"/>
  <c r="N477" i="15"/>
  <c r="P477" i="15"/>
  <c r="L478" i="15"/>
  <c r="M478" i="15"/>
  <c r="N478" i="15"/>
  <c r="P478" i="15"/>
  <c r="L479" i="15"/>
  <c r="M479" i="15"/>
  <c r="N479" i="15"/>
  <c r="P479" i="15"/>
  <c r="L480" i="15"/>
  <c r="M480" i="15"/>
  <c r="N480" i="15"/>
  <c r="P480" i="15"/>
  <c r="L481" i="15"/>
  <c r="M481" i="15"/>
  <c r="N481" i="15"/>
  <c r="P481" i="15"/>
  <c r="L482" i="15"/>
  <c r="M482" i="15"/>
  <c r="N482" i="15"/>
  <c r="P482" i="15"/>
  <c r="L483" i="15"/>
  <c r="M483" i="15"/>
  <c r="N483" i="15"/>
  <c r="P483" i="15"/>
  <c r="L484" i="15"/>
  <c r="M484" i="15"/>
  <c r="N484" i="15"/>
  <c r="P484" i="15"/>
  <c r="L485" i="15"/>
  <c r="M485" i="15"/>
  <c r="N485" i="15"/>
  <c r="P485" i="15"/>
  <c r="L486" i="15"/>
  <c r="M486" i="15"/>
  <c r="N486" i="15"/>
  <c r="P486" i="15"/>
  <c r="L487" i="15"/>
  <c r="M487" i="15"/>
  <c r="N487" i="15"/>
  <c r="P487" i="15"/>
  <c r="L488" i="15"/>
  <c r="M488" i="15"/>
  <c r="N488" i="15"/>
  <c r="P488" i="15"/>
  <c r="L489" i="15"/>
  <c r="M489" i="15"/>
  <c r="N489" i="15"/>
  <c r="P489" i="15"/>
  <c r="L490" i="15"/>
  <c r="M490" i="15"/>
  <c r="N490" i="15"/>
  <c r="P490" i="15"/>
  <c r="L491" i="15"/>
  <c r="M491" i="15"/>
  <c r="N491" i="15"/>
  <c r="P491" i="15"/>
  <c r="L492" i="15"/>
  <c r="M492" i="15"/>
  <c r="N492" i="15"/>
  <c r="P492" i="15"/>
  <c r="L493" i="15"/>
  <c r="M493" i="15"/>
  <c r="N493" i="15"/>
  <c r="P493" i="15"/>
  <c r="L494" i="15"/>
  <c r="M494" i="15"/>
  <c r="N494" i="15"/>
  <c r="P494" i="15"/>
  <c r="L495" i="15"/>
  <c r="M495" i="15"/>
  <c r="N495" i="15"/>
  <c r="P495" i="15"/>
  <c r="L496" i="15"/>
  <c r="M496" i="15"/>
  <c r="N496" i="15"/>
  <c r="P496" i="15"/>
  <c r="L497" i="15"/>
  <c r="M497" i="15"/>
  <c r="N497" i="15"/>
  <c r="P497" i="15"/>
  <c r="L498" i="15"/>
  <c r="M498" i="15"/>
  <c r="N498" i="15"/>
  <c r="P498" i="15"/>
  <c r="L499" i="15"/>
  <c r="M499" i="15"/>
  <c r="N499" i="15"/>
  <c r="P499" i="15"/>
  <c r="L500" i="15"/>
  <c r="M500" i="15"/>
  <c r="N500" i="15"/>
  <c r="P500" i="15"/>
  <c r="L501" i="15"/>
  <c r="M501" i="15"/>
  <c r="N501" i="15"/>
  <c r="P501" i="15"/>
  <c r="L502" i="15"/>
  <c r="M502" i="15"/>
  <c r="N502" i="15"/>
  <c r="P502" i="15"/>
  <c r="L503" i="15"/>
  <c r="M503" i="15"/>
  <c r="N503" i="15"/>
  <c r="P503" i="15"/>
  <c r="L504" i="15"/>
  <c r="M504" i="15"/>
  <c r="N504" i="15"/>
  <c r="P504" i="15"/>
  <c r="L505" i="15"/>
  <c r="M505" i="15"/>
  <c r="N505" i="15"/>
  <c r="P505" i="15"/>
  <c r="L506" i="15"/>
  <c r="M506" i="15"/>
  <c r="N506" i="15"/>
  <c r="P506" i="15"/>
  <c r="L507" i="15"/>
  <c r="M507" i="15"/>
  <c r="N507" i="15"/>
  <c r="P507" i="15"/>
  <c r="L508" i="15"/>
  <c r="M508" i="15"/>
  <c r="N508" i="15"/>
  <c r="P508" i="15"/>
  <c r="L509" i="15"/>
  <c r="M509" i="15"/>
  <c r="N509" i="15"/>
  <c r="P509" i="15"/>
  <c r="L510" i="15"/>
  <c r="M510" i="15"/>
  <c r="N510" i="15"/>
  <c r="P510" i="15"/>
  <c r="L511" i="15"/>
  <c r="M511" i="15"/>
  <c r="N511" i="15"/>
  <c r="P511" i="15"/>
  <c r="L512" i="15"/>
  <c r="M512" i="15"/>
  <c r="N512" i="15"/>
  <c r="P512" i="15"/>
  <c r="L513" i="15"/>
  <c r="M513" i="15"/>
  <c r="N513" i="15"/>
  <c r="P513" i="15"/>
  <c r="L514" i="15"/>
  <c r="M514" i="15"/>
  <c r="N514" i="15"/>
  <c r="P514" i="15"/>
  <c r="L515" i="15"/>
  <c r="M515" i="15"/>
  <c r="N515" i="15"/>
  <c r="P515" i="15"/>
  <c r="L516" i="15"/>
  <c r="M516" i="15"/>
  <c r="N516" i="15"/>
  <c r="P516" i="15"/>
  <c r="L517" i="15"/>
  <c r="M517" i="15"/>
  <c r="N517" i="15"/>
  <c r="P517" i="15"/>
  <c r="L518" i="15"/>
  <c r="M518" i="15"/>
  <c r="N518" i="15"/>
  <c r="P518" i="15"/>
  <c r="L519" i="15"/>
  <c r="M519" i="15"/>
  <c r="N519" i="15"/>
  <c r="P519" i="15"/>
  <c r="L520" i="15"/>
  <c r="M520" i="15"/>
  <c r="N520" i="15"/>
  <c r="P520" i="15"/>
  <c r="L521" i="15"/>
  <c r="M521" i="15"/>
  <c r="N521" i="15"/>
  <c r="P521" i="15"/>
  <c r="L522" i="15"/>
  <c r="M522" i="15"/>
  <c r="N522" i="15"/>
  <c r="P522" i="15"/>
  <c r="L523" i="15"/>
  <c r="M523" i="15"/>
  <c r="N523" i="15"/>
  <c r="P523" i="15"/>
  <c r="L524" i="15"/>
  <c r="M524" i="15"/>
  <c r="N524" i="15"/>
  <c r="P524" i="15"/>
  <c r="L525" i="15"/>
  <c r="M525" i="15"/>
  <c r="N525" i="15"/>
  <c r="P525" i="15"/>
  <c r="L526" i="15"/>
  <c r="M526" i="15"/>
  <c r="N526" i="15"/>
  <c r="P526" i="15"/>
  <c r="L527" i="15"/>
  <c r="M527" i="15"/>
  <c r="N527" i="15"/>
  <c r="P527" i="15"/>
  <c r="L528" i="15"/>
  <c r="M528" i="15"/>
  <c r="N528" i="15"/>
  <c r="P528" i="15"/>
  <c r="L529" i="15"/>
  <c r="M529" i="15"/>
  <c r="N529" i="15"/>
  <c r="P529" i="15"/>
  <c r="L530" i="15"/>
  <c r="M530" i="15"/>
  <c r="N530" i="15"/>
  <c r="P530" i="15"/>
  <c r="L531" i="15"/>
  <c r="M531" i="15"/>
  <c r="N531" i="15"/>
  <c r="P531" i="15"/>
  <c r="L532" i="15"/>
  <c r="M532" i="15"/>
  <c r="N532" i="15"/>
  <c r="P532" i="15"/>
  <c r="L533" i="15"/>
  <c r="M533" i="15"/>
  <c r="N533" i="15"/>
  <c r="P533" i="15"/>
  <c r="L534" i="15"/>
  <c r="M534" i="15"/>
  <c r="N534" i="15"/>
  <c r="P534" i="15"/>
  <c r="L535" i="15"/>
  <c r="M535" i="15"/>
  <c r="N535" i="15"/>
  <c r="P535" i="15"/>
  <c r="L536" i="15"/>
  <c r="M536" i="15"/>
  <c r="N536" i="15"/>
  <c r="P536" i="15"/>
  <c r="L537" i="15"/>
  <c r="M537" i="15"/>
  <c r="N537" i="15"/>
  <c r="P537" i="15"/>
  <c r="L538" i="15"/>
  <c r="M538" i="15"/>
  <c r="N538" i="15"/>
  <c r="P538" i="15"/>
  <c r="L539" i="15"/>
  <c r="M539" i="15"/>
  <c r="N539" i="15"/>
  <c r="P539" i="15"/>
  <c r="L540" i="15"/>
  <c r="M540" i="15"/>
  <c r="N540" i="15"/>
  <c r="P540" i="15"/>
  <c r="L541" i="15"/>
  <c r="M541" i="15"/>
  <c r="N541" i="15"/>
  <c r="P541" i="15"/>
  <c r="L542" i="15"/>
  <c r="M542" i="15"/>
  <c r="N542" i="15"/>
  <c r="P542" i="15"/>
  <c r="L543" i="15"/>
  <c r="M543" i="15"/>
  <c r="N543" i="15"/>
  <c r="P543" i="15"/>
  <c r="L544" i="15"/>
  <c r="M544" i="15"/>
  <c r="N544" i="15"/>
  <c r="P544" i="15"/>
  <c r="L545" i="15"/>
  <c r="M545" i="15"/>
  <c r="N545" i="15"/>
  <c r="P545" i="15"/>
  <c r="L546" i="15"/>
  <c r="M546" i="15"/>
  <c r="N546" i="15"/>
  <c r="P546" i="15"/>
  <c r="L547" i="15"/>
  <c r="M547" i="15"/>
  <c r="N547" i="15"/>
  <c r="P547" i="15"/>
  <c r="L548" i="15"/>
  <c r="M548" i="15"/>
  <c r="N548" i="15"/>
  <c r="P548" i="15"/>
  <c r="L549" i="15"/>
  <c r="M549" i="15"/>
  <c r="N549" i="15"/>
  <c r="P549" i="15"/>
  <c r="L550" i="15"/>
  <c r="M550" i="15"/>
  <c r="N550" i="15"/>
  <c r="P550" i="15"/>
  <c r="L551" i="15"/>
  <c r="M551" i="15"/>
  <c r="N551" i="15"/>
  <c r="P551" i="15"/>
  <c r="L552" i="15"/>
  <c r="M552" i="15"/>
  <c r="N552" i="15"/>
  <c r="P552" i="15"/>
  <c r="L553" i="15"/>
  <c r="M553" i="15"/>
  <c r="N553" i="15"/>
  <c r="P553" i="15"/>
  <c r="L554" i="15"/>
  <c r="M554" i="15"/>
  <c r="N554" i="15"/>
  <c r="P554" i="15"/>
  <c r="L555" i="15"/>
  <c r="M555" i="15"/>
  <c r="N555" i="15"/>
  <c r="P555" i="15"/>
  <c r="L556" i="15"/>
  <c r="M556" i="15"/>
  <c r="N556" i="15"/>
  <c r="P556" i="15"/>
  <c r="L557" i="15"/>
  <c r="M557" i="15"/>
  <c r="N557" i="15"/>
  <c r="P557" i="15"/>
  <c r="L558" i="15"/>
  <c r="M558" i="15"/>
  <c r="N558" i="15"/>
  <c r="P558" i="15"/>
  <c r="L559" i="15"/>
  <c r="M559" i="15"/>
  <c r="N559" i="15"/>
  <c r="P559" i="15"/>
  <c r="L560" i="15"/>
  <c r="M560" i="15"/>
  <c r="N560" i="15"/>
  <c r="P560" i="15"/>
  <c r="L561" i="15"/>
  <c r="M561" i="15"/>
  <c r="N561" i="15"/>
  <c r="P561" i="15"/>
  <c r="L562" i="15"/>
  <c r="M562" i="15"/>
  <c r="N562" i="15"/>
  <c r="P562" i="15"/>
  <c r="L563" i="15"/>
  <c r="M563" i="15"/>
  <c r="N563" i="15"/>
  <c r="P563" i="15"/>
  <c r="L564" i="15"/>
  <c r="M564" i="15"/>
  <c r="N564" i="15"/>
  <c r="P564" i="15"/>
  <c r="L565" i="15"/>
  <c r="M565" i="15"/>
  <c r="N565" i="15"/>
  <c r="P565" i="15"/>
  <c r="L566" i="15"/>
  <c r="M566" i="15"/>
  <c r="N566" i="15"/>
  <c r="P566" i="15"/>
  <c r="L567" i="15"/>
  <c r="M567" i="15"/>
  <c r="N567" i="15"/>
  <c r="P567" i="15"/>
  <c r="L568" i="15"/>
  <c r="M568" i="15"/>
  <c r="N568" i="15"/>
  <c r="P568" i="15"/>
  <c r="L569" i="15"/>
  <c r="M569" i="15"/>
  <c r="N569" i="15"/>
  <c r="P569" i="15"/>
  <c r="L570" i="15"/>
  <c r="M570" i="15"/>
  <c r="N570" i="15"/>
  <c r="P570" i="15"/>
  <c r="L571" i="15"/>
  <c r="M571" i="15"/>
  <c r="N571" i="15"/>
  <c r="P571" i="15"/>
  <c r="L572" i="15"/>
  <c r="M572" i="15"/>
  <c r="N572" i="15"/>
  <c r="P572" i="15"/>
  <c r="L573" i="15"/>
  <c r="M573" i="15"/>
  <c r="N573" i="15"/>
  <c r="P573" i="15"/>
  <c r="L574" i="15"/>
  <c r="M574" i="15"/>
  <c r="N574" i="15"/>
  <c r="P574" i="15"/>
  <c r="L575" i="15"/>
  <c r="M575" i="15"/>
  <c r="N575" i="15"/>
  <c r="P575" i="15"/>
  <c r="L576" i="15"/>
  <c r="M576" i="15"/>
  <c r="N576" i="15"/>
  <c r="P576" i="15"/>
  <c r="L577" i="15"/>
  <c r="M577" i="15"/>
  <c r="N577" i="15"/>
  <c r="P577" i="15"/>
  <c r="L578" i="15"/>
  <c r="M578" i="15"/>
  <c r="N578" i="15"/>
  <c r="P578" i="15"/>
  <c r="L579" i="15"/>
  <c r="M579" i="15"/>
  <c r="N579" i="15"/>
  <c r="P579" i="15"/>
  <c r="L580" i="15"/>
  <c r="M580" i="15"/>
  <c r="N580" i="15"/>
  <c r="P580" i="15"/>
  <c r="L581" i="15"/>
  <c r="M581" i="15"/>
  <c r="N581" i="15"/>
  <c r="P581" i="15"/>
  <c r="L582" i="15"/>
  <c r="M582" i="15"/>
  <c r="N582" i="15"/>
  <c r="P582" i="15"/>
  <c r="L583" i="15"/>
  <c r="M583" i="15"/>
  <c r="N583" i="15"/>
  <c r="P583" i="15"/>
  <c r="L584" i="15"/>
  <c r="M584" i="15"/>
  <c r="N584" i="15"/>
  <c r="P584" i="15"/>
  <c r="L585" i="15"/>
  <c r="M585" i="15"/>
  <c r="N585" i="15"/>
  <c r="P585" i="15"/>
  <c r="L586" i="15"/>
  <c r="M586" i="15"/>
  <c r="N586" i="15"/>
  <c r="P586" i="15"/>
  <c r="L587" i="15"/>
  <c r="M587" i="15"/>
  <c r="N587" i="15"/>
  <c r="P587" i="15"/>
  <c r="L588" i="15"/>
  <c r="M588" i="15"/>
  <c r="N588" i="15"/>
  <c r="P588" i="15"/>
  <c r="L589" i="15"/>
  <c r="M589" i="15"/>
  <c r="N589" i="15"/>
  <c r="P589" i="15"/>
  <c r="L590" i="15"/>
  <c r="M590" i="15"/>
  <c r="N590" i="15"/>
  <c r="P590" i="15"/>
  <c r="L591" i="15"/>
  <c r="M591" i="15"/>
  <c r="N591" i="15"/>
  <c r="P591" i="15"/>
  <c r="L592" i="15"/>
  <c r="M592" i="15"/>
  <c r="N592" i="15"/>
  <c r="P592" i="15"/>
  <c r="L593" i="15"/>
  <c r="M593" i="15"/>
  <c r="N593" i="15"/>
  <c r="P593" i="15"/>
  <c r="L594" i="15"/>
  <c r="M594" i="15"/>
  <c r="N594" i="15"/>
  <c r="P594" i="15"/>
  <c r="L595" i="15"/>
  <c r="M595" i="15"/>
  <c r="N595" i="15"/>
  <c r="P595" i="15"/>
  <c r="L596" i="15"/>
  <c r="M596" i="15"/>
  <c r="N596" i="15"/>
  <c r="P596" i="15"/>
  <c r="L597" i="15"/>
  <c r="M597" i="15"/>
  <c r="N597" i="15"/>
  <c r="P597" i="15"/>
  <c r="L598" i="15"/>
  <c r="M598" i="15"/>
  <c r="N598" i="15"/>
  <c r="P598" i="15"/>
  <c r="L599" i="15"/>
  <c r="M599" i="15"/>
  <c r="N599" i="15"/>
  <c r="P599" i="15"/>
  <c r="L600" i="15"/>
  <c r="M600" i="15"/>
  <c r="N600" i="15"/>
  <c r="P600" i="15"/>
  <c r="L601" i="15"/>
  <c r="M601" i="15"/>
  <c r="N601" i="15"/>
  <c r="P601" i="15"/>
  <c r="L602" i="15"/>
  <c r="M602" i="15"/>
  <c r="N602" i="15"/>
  <c r="P602" i="15"/>
  <c r="L603" i="15"/>
  <c r="M603" i="15"/>
  <c r="N603" i="15"/>
  <c r="P603" i="15"/>
  <c r="L604" i="15"/>
  <c r="M604" i="15"/>
  <c r="N604" i="15"/>
  <c r="P604" i="15"/>
  <c r="L605" i="15"/>
  <c r="M605" i="15"/>
  <c r="N605" i="15"/>
  <c r="P605" i="15"/>
  <c r="L606" i="15"/>
  <c r="M606" i="15"/>
  <c r="N606" i="15"/>
  <c r="P606" i="15"/>
  <c r="L607" i="15"/>
  <c r="M607" i="15"/>
  <c r="N607" i="15"/>
  <c r="P607" i="15"/>
  <c r="L608" i="15"/>
  <c r="M608" i="15"/>
  <c r="N608" i="15"/>
  <c r="P608" i="15"/>
  <c r="L609" i="15"/>
  <c r="M609" i="15"/>
  <c r="N609" i="15"/>
  <c r="P609" i="15"/>
  <c r="L610" i="15"/>
  <c r="M610" i="15"/>
  <c r="N610" i="15"/>
  <c r="P610" i="15"/>
  <c r="L611" i="15"/>
  <c r="M611" i="15"/>
  <c r="N611" i="15"/>
  <c r="P611" i="15"/>
  <c r="L612" i="15"/>
  <c r="M612" i="15"/>
  <c r="N612" i="15"/>
  <c r="P612" i="15"/>
  <c r="L613" i="15"/>
  <c r="M613" i="15"/>
  <c r="N613" i="15"/>
  <c r="P613" i="15"/>
  <c r="L614" i="15"/>
  <c r="M614" i="15"/>
  <c r="N614" i="15"/>
  <c r="P614" i="15"/>
  <c r="L615" i="15"/>
  <c r="M615" i="15"/>
  <c r="N615" i="15"/>
  <c r="P615" i="15"/>
  <c r="L616" i="15"/>
  <c r="M616" i="15"/>
  <c r="N616" i="15"/>
  <c r="P616" i="15"/>
  <c r="L617" i="15"/>
  <c r="M617" i="15"/>
  <c r="N617" i="15"/>
  <c r="P617" i="15"/>
  <c r="L618" i="15"/>
  <c r="M618" i="15"/>
  <c r="N618" i="15"/>
  <c r="P618" i="15"/>
  <c r="L619" i="15"/>
  <c r="M619" i="15"/>
  <c r="N619" i="15"/>
  <c r="P619" i="15"/>
  <c r="L620" i="15"/>
  <c r="M620" i="15"/>
  <c r="N620" i="15"/>
  <c r="P620" i="15"/>
  <c r="L621" i="15"/>
  <c r="M621" i="15"/>
  <c r="N621" i="15"/>
  <c r="P621" i="15"/>
  <c r="L622" i="15"/>
  <c r="M622" i="15"/>
  <c r="N622" i="15"/>
  <c r="P622" i="15"/>
  <c r="L623" i="15"/>
  <c r="M623" i="15"/>
  <c r="N623" i="15"/>
  <c r="P623" i="15"/>
  <c r="L624" i="15"/>
  <c r="M624" i="15"/>
  <c r="N624" i="15"/>
  <c r="P624" i="15"/>
  <c r="L625" i="15"/>
  <c r="M625" i="15"/>
  <c r="N625" i="15"/>
  <c r="P625" i="15"/>
  <c r="L626" i="15"/>
  <c r="M626" i="15"/>
  <c r="N626" i="15"/>
  <c r="P626" i="15"/>
  <c r="L627" i="15"/>
  <c r="M627" i="15"/>
  <c r="N627" i="15"/>
  <c r="P627" i="15"/>
  <c r="L628" i="15"/>
  <c r="M628" i="15"/>
  <c r="N628" i="15"/>
  <c r="P628" i="15"/>
  <c r="L629" i="15"/>
  <c r="M629" i="15"/>
  <c r="N629" i="15"/>
  <c r="P629" i="15"/>
  <c r="L630" i="15"/>
  <c r="M630" i="15"/>
  <c r="N630" i="15"/>
  <c r="P630" i="15"/>
  <c r="L631" i="15"/>
  <c r="M631" i="15"/>
  <c r="N631" i="15"/>
  <c r="P631" i="15"/>
  <c r="L632" i="15"/>
  <c r="M632" i="15"/>
  <c r="N632" i="15"/>
  <c r="P632" i="15"/>
  <c r="L633" i="15"/>
  <c r="M633" i="15"/>
  <c r="N633" i="15"/>
  <c r="P633" i="15"/>
  <c r="L634" i="15"/>
  <c r="M634" i="15"/>
  <c r="N634" i="15"/>
  <c r="P634" i="15"/>
  <c r="L635" i="15"/>
  <c r="M635" i="15"/>
  <c r="N635" i="15"/>
  <c r="P635" i="15"/>
  <c r="L636" i="15"/>
  <c r="M636" i="15"/>
  <c r="N636" i="15"/>
  <c r="P636" i="15"/>
  <c r="L637" i="15"/>
  <c r="M637" i="15"/>
  <c r="N637" i="15"/>
  <c r="P637" i="15"/>
  <c r="L638" i="15"/>
  <c r="M638" i="15"/>
  <c r="N638" i="15"/>
  <c r="P638" i="15"/>
  <c r="L639" i="15"/>
  <c r="M639" i="15"/>
  <c r="N639" i="15"/>
  <c r="P639" i="15"/>
  <c r="L640" i="15"/>
  <c r="M640" i="15"/>
  <c r="N640" i="15"/>
  <c r="P640" i="15"/>
  <c r="L641" i="15"/>
  <c r="M641" i="15"/>
  <c r="N641" i="15"/>
  <c r="P641" i="15"/>
  <c r="L642" i="15"/>
  <c r="M642" i="15"/>
  <c r="N642" i="15"/>
  <c r="P642" i="15"/>
  <c r="L643" i="15"/>
  <c r="M643" i="15"/>
  <c r="N643" i="15"/>
  <c r="P643" i="15"/>
  <c r="L644" i="15"/>
  <c r="M644" i="15"/>
  <c r="N644" i="15"/>
  <c r="P644" i="15"/>
  <c r="L645" i="15"/>
  <c r="M645" i="15"/>
  <c r="N645" i="15"/>
  <c r="P645" i="15"/>
  <c r="L646" i="15"/>
  <c r="M646" i="15"/>
  <c r="N646" i="15"/>
  <c r="P646" i="15"/>
  <c r="L647" i="15"/>
  <c r="M647" i="15"/>
  <c r="N647" i="15"/>
  <c r="P647" i="15"/>
  <c r="L648" i="15"/>
  <c r="M648" i="15"/>
  <c r="N648" i="15"/>
  <c r="P648" i="15"/>
  <c r="L649" i="15"/>
  <c r="M649" i="15"/>
  <c r="N649" i="15"/>
  <c r="P649" i="15"/>
  <c r="L650" i="15"/>
  <c r="M650" i="15"/>
  <c r="N650" i="15"/>
  <c r="P650" i="15"/>
  <c r="L651" i="15"/>
  <c r="M651" i="15"/>
  <c r="N651" i="15"/>
  <c r="P651" i="15"/>
  <c r="L652" i="15"/>
  <c r="M652" i="15"/>
  <c r="N652" i="15"/>
  <c r="P652" i="15"/>
  <c r="L653" i="15"/>
  <c r="M653" i="15"/>
  <c r="N653" i="15"/>
  <c r="P653" i="15"/>
  <c r="L654" i="15"/>
  <c r="M654" i="15"/>
  <c r="N654" i="15"/>
  <c r="P654" i="15"/>
  <c r="L655" i="15"/>
  <c r="M655" i="15"/>
  <c r="N655" i="15"/>
  <c r="P655" i="15"/>
  <c r="L656" i="15"/>
  <c r="M656" i="15"/>
  <c r="N656" i="15"/>
  <c r="P656" i="15"/>
  <c r="L657" i="15"/>
  <c r="M657" i="15"/>
  <c r="N657" i="15"/>
  <c r="P657" i="15"/>
  <c r="L658" i="15"/>
  <c r="M658" i="15"/>
  <c r="N658" i="15"/>
  <c r="P658" i="15"/>
  <c r="L659" i="15"/>
  <c r="M659" i="15"/>
  <c r="N659" i="15"/>
  <c r="P659" i="15"/>
  <c r="L660" i="15"/>
  <c r="M660" i="15"/>
  <c r="N660" i="15"/>
  <c r="P660" i="15"/>
  <c r="L661" i="15"/>
  <c r="M661" i="15"/>
  <c r="N661" i="15"/>
  <c r="P661" i="15"/>
  <c r="L662" i="15"/>
  <c r="M662" i="15"/>
  <c r="N662" i="15"/>
  <c r="P662" i="15"/>
  <c r="L663" i="15"/>
  <c r="M663" i="15"/>
  <c r="N663" i="15"/>
  <c r="P663" i="15"/>
  <c r="L664" i="15"/>
  <c r="M664" i="15"/>
  <c r="N664" i="15"/>
  <c r="P664" i="15"/>
  <c r="L665" i="15"/>
  <c r="M665" i="15"/>
  <c r="N665" i="15"/>
  <c r="P665" i="15"/>
  <c r="L666" i="15"/>
  <c r="M666" i="15"/>
  <c r="N666" i="15"/>
  <c r="P666" i="15"/>
  <c r="L667" i="15"/>
  <c r="M667" i="15"/>
  <c r="N667" i="15"/>
  <c r="P667" i="15"/>
  <c r="L668" i="15"/>
  <c r="M668" i="15"/>
  <c r="N668" i="15"/>
  <c r="P668" i="15"/>
  <c r="L669" i="15"/>
  <c r="M669" i="15"/>
  <c r="N669" i="15"/>
  <c r="P669" i="15"/>
  <c r="L670" i="15"/>
  <c r="M670" i="15"/>
  <c r="N670" i="15"/>
  <c r="P670" i="15"/>
  <c r="L671" i="15"/>
  <c r="M671" i="15"/>
  <c r="N671" i="15"/>
  <c r="P671" i="15"/>
  <c r="L672" i="15"/>
  <c r="M672" i="15"/>
  <c r="N672" i="15"/>
  <c r="P672" i="15"/>
  <c r="L673" i="15"/>
  <c r="M673" i="15"/>
  <c r="N673" i="15"/>
  <c r="P673" i="15"/>
  <c r="L674" i="15"/>
  <c r="M674" i="15"/>
  <c r="N674" i="15"/>
  <c r="P674" i="15"/>
  <c r="L675" i="15"/>
  <c r="M675" i="15"/>
  <c r="N675" i="15"/>
  <c r="P675" i="15"/>
  <c r="L676" i="15"/>
  <c r="M676" i="15"/>
  <c r="N676" i="15"/>
  <c r="P676" i="15"/>
  <c r="L677" i="15"/>
  <c r="M677" i="15"/>
  <c r="N677" i="15"/>
  <c r="P677" i="15"/>
  <c r="L678" i="15"/>
  <c r="M678" i="15"/>
  <c r="N678" i="15"/>
  <c r="P678" i="15"/>
  <c r="L679" i="15"/>
  <c r="M679" i="15"/>
  <c r="N679" i="15"/>
  <c r="P679" i="15"/>
  <c r="L680" i="15"/>
  <c r="M680" i="15"/>
  <c r="N680" i="15"/>
  <c r="P680" i="15"/>
  <c r="L681" i="15"/>
  <c r="M681" i="15"/>
  <c r="N681" i="15"/>
  <c r="P681" i="15"/>
  <c r="L682" i="15"/>
  <c r="M682" i="15"/>
  <c r="N682" i="15"/>
  <c r="P682" i="15"/>
  <c r="L683" i="15"/>
  <c r="M683" i="15"/>
  <c r="N683" i="15"/>
  <c r="P683" i="15"/>
  <c r="L684" i="15"/>
  <c r="M684" i="15"/>
  <c r="N684" i="15"/>
  <c r="P684" i="15"/>
  <c r="L685" i="15"/>
  <c r="M685" i="15"/>
  <c r="N685" i="15"/>
  <c r="P685" i="15"/>
  <c r="L686" i="15"/>
  <c r="M686" i="15"/>
  <c r="N686" i="15"/>
  <c r="P686" i="15"/>
  <c r="L687" i="15"/>
  <c r="M687" i="15"/>
  <c r="N687" i="15"/>
  <c r="P687" i="15"/>
  <c r="L688" i="15"/>
  <c r="M688" i="15"/>
  <c r="N688" i="15"/>
  <c r="P688" i="15"/>
  <c r="L689" i="15"/>
  <c r="M689" i="15"/>
  <c r="N689" i="15"/>
  <c r="P689" i="15"/>
  <c r="L690" i="15"/>
  <c r="M690" i="15"/>
  <c r="N690" i="15"/>
  <c r="P690" i="15"/>
  <c r="L691" i="15"/>
  <c r="M691" i="15"/>
  <c r="N691" i="15"/>
  <c r="P691" i="15"/>
  <c r="L692" i="15"/>
  <c r="M692" i="15"/>
  <c r="N692" i="15"/>
  <c r="P692" i="15"/>
  <c r="L693" i="15"/>
  <c r="M693" i="15"/>
  <c r="N693" i="15"/>
  <c r="P693" i="15"/>
  <c r="L694" i="15"/>
  <c r="M694" i="15"/>
  <c r="N694" i="15"/>
  <c r="P694" i="15"/>
  <c r="L695" i="15"/>
  <c r="M695" i="15"/>
  <c r="N695" i="15"/>
  <c r="P695" i="15"/>
  <c r="L696" i="15"/>
  <c r="M696" i="15"/>
  <c r="N696" i="15"/>
  <c r="P696" i="15"/>
  <c r="L697" i="15"/>
  <c r="M697" i="15"/>
  <c r="N697" i="15"/>
  <c r="P697" i="15"/>
  <c r="L698" i="15"/>
  <c r="M698" i="15"/>
  <c r="N698" i="15"/>
  <c r="P698" i="15"/>
  <c r="L699" i="15"/>
  <c r="M699" i="15"/>
  <c r="N699" i="15"/>
  <c r="P699" i="15"/>
  <c r="L700" i="15"/>
  <c r="M700" i="15"/>
  <c r="N700" i="15"/>
  <c r="P700" i="15"/>
  <c r="L701" i="15"/>
  <c r="M701" i="15"/>
  <c r="N701" i="15"/>
  <c r="P701" i="15"/>
  <c r="L702" i="15"/>
  <c r="M702" i="15"/>
  <c r="N702" i="15"/>
  <c r="P702" i="15"/>
  <c r="L703" i="15"/>
  <c r="M703" i="15"/>
  <c r="N703" i="15"/>
  <c r="P703" i="15"/>
  <c r="L704" i="15"/>
  <c r="M704" i="15"/>
  <c r="N704" i="15"/>
  <c r="P704" i="15"/>
  <c r="L705" i="15"/>
  <c r="M705" i="15"/>
  <c r="N705" i="15"/>
  <c r="P705" i="15"/>
  <c r="L706" i="15"/>
  <c r="M706" i="15"/>
  <c r="N706" i="15"/>
  <c r="P706" i="15"/>
  <c r="L707" i="15"/>
  <c r="M707" i="15"/>
  <c r="N707" i="15"/>
  <c r="P707" i="15"/>
  <c r="L708" i="15"/>
  <c r="M708" i="15"/>
  <c r="N708" i="15"/>
  <c r="P708" i="15"/>
  <c r="L709" i="15"/>
  <c r="M709" i="15"/>
  <c r="N709" i="15"/>
  <c r="P709" i="15"/>
  <c r="L710" i="15"/>
  <c r="M710" i="15"/>
  <c r="N710" i="15"/>
  <c r="P710" i="15"/>
  <c r="L711" i="15"/>
  <c r="M711" i="15"/>
  <c r="N711" i="15"/>
  <c r="P711" i="15"/>
  <c r="L712" i="15"/>
  <c r="M712" i="15"/>
  <c r="N712" i="15"/>
  <c r="P712" i="15"/>
  <c r="L713" i="15"/>
  <c r="M713" i="15"/>
  <c r="N713" i="15"/>
  <c r="P713" i="15"/>
  <c r="L714" i="15"/>
  <c r="M714" i="15"/>
  <c r="N714" i="15"/>
  <c r="P714" i="15"/>
  <c r="L715" i="15"/>
  <c r="M715" i="15"/>
  <c r="N715" i="15"/>
  <c r="P715" i="15"/>
  <c r="L716" i="15"/>
  <c r="M716" i="15"/>
  <c r="N716" i="15"/>
  <c r="P716" i="15"/>
  <c r="L717" i="15"/>
  <c r="M717" i="15"/>
  <c r="N717" i="15"/>
  <c r="P717" i="15"/>
  <c r="L718" i="15"/>
  <c r="M718" i="15"/>
  <c r="N718" i="15"/>
  <c r="P718" i="15"/>
  <c r="L719" i="15"/>
  <c r="M719" i="15"/>
  <c r="N719" i="15"/>
  <c r="P719" i="15"/>
  <c r="L720" i="15"/>
  <c r="M720" i="15"/>
  <c r="N720" i="15"/>
  <c r="P720" i="15"/>
  <c r="L721" i="15"/>
  <c r="M721" i="15"/>
  <c r="N721" i="15"/>
  <c r="P721" i="15"/>
  <c r="L722" i="15"/>
  <c r="M722" i="15"/>
  <c r="N722" i="15"/>
  <c r="P722" i="15"/>
  <c r="L723" i="15"/>
  <c r="M723" i="15"/>
  <c r="N723" i="15"/>
  <c r="P723" i="15"/>
  <c r="L724" i="15"/>
  <c r="M724" i="15"/>
  <c r="N724" i="15"/>
  <c r="P724" i="15"/>
  <c r="L725" i="15"/>
  <c r="M725" i="15"/>
  <c r="N725" i="15"/>
  <c r="P725" i="15"/>
  <c r="L726" i="15"/>
  <c r="M726" i="15"/>
  <c r="N726" i="15"/>
  <c r="P726" i="15"/>
  <c r="L727" i="15"/>
  <c r="M727" i="15"/>
  <c r="N727" i="15"/>
  <c r="P727" i="15"/>
  <c r="L728" i="15"/>
  <c r="M728" i="15"/>
  <c r="N728" i="15"/>
  <c r="P728" i="15"/>
  <c r="L729" i="15"/>
  <c r="M729" i="15"/>
  <c r="N729" i="15"/>
  <c r="P729" i="15"/>
  <c r="L730" i="15"/>
  <c r="M730" i="15"/>
  <c r="N730" i="15"/>
  <c r="P730" i="15"/>
  <c r="L731" i="15"/>
  <c r="M731" i="15"/>
  <c r="N731" i="15"/>
  <c r="P731" i="15"/>
  <c r="L732" i="15"/>
  <c r="M732" i="15"/>
  <c r="N732" i="15"/>
  <c r="P732" i="15"/>
  <c r="L733" i="15"/>
  <c r="M733" i="15"/>
  <c r="N733" i="15"/>
  <c r="P733" i="15"/>
  <c r="L734" i="15"/>
  <c r="M734" i="15"/>
  <c r="N734" i="15"/>
  <c r="P734" i="15"/>
  <c r="L735" i="15"/>
  <c r="M735" i="15"/>
  <c r="N735" i="15"/>
  <c r="P735" i="15"/>
  <c r="L736" i="15"/>
  <c r="M736" i="15"/>
  <c r="N736" i="15"/>
  <c r="P736" i="15"/>
  <c r="L737" i="15"/>
  <c r="M737" i="15"/>
  <c r="N737" i="15"/>
  <c r="P737" i="15"/>
  <c r="L738" i="15"/>
  <c r="M738" i="15"/>
  <c r="N738" i="15"/>
  <c r="P738" i="15"/>
  <c r="L739" i="15"/>
  <c r="M739" i="15"/>
  <c r="N739" i="15"/>
  <c r="P739" i="15"/>
  <c r="L740" i="15"/>
  <c r="M740" i="15"/>
  <c r="N740" i="15"/>
  <c r="P740" i="15"/>
  <c r="L741" i="15"/>
  <c r="M741" i="15"/>
  <c r="N741" i="15"/>
  <c r="P741" i="15"/>
  <c r="L742" i="15"/>
  <c r="M742" i="15"/>
  <c r="N742" i="15"/>
  <c r="P742" i="15"/>
  <c r="L743" i="15"/>
  <c r="M743" i="15"/>
  <c r="N743" i="15"/>
  <c r="P743" i="15"/>
  <c r="L744" i="15"/>
  <c r="M744" i="15"/>
  <c r="N744" i="15"/>
  <c r="P744" i="15"/>
  <c r="L745" i="15"/>
  <c r="M745" i="15"/>
  <c r="N745" i="15"/>
  <c r="P745" i="15"/>
  <c r="L746" i="15"/>
  <c r="M746" i="15"/>
  <c r="N746" i="15"/>
  <c r="P746" i="15"/>
  <c r="L747" i="15"/>
  <c r="M747" i="15"/>
  <c r="N747" i="15"/>
  <c r="P747" i="15"/>
  <c r="L748" i="15"/>
  <c r="M748" i="15"/>
  <c r="N748" i="15"/>
  <c r="P748" i="15"/>
  <c r="L749" i="15"/>
  <c r="M749" i="15"/>
  <c r="N749" i="15"/>
  <c r="P749" i="15"/>
  <c r="L750" i="15"/>
  <c r="M750" i="15"/>
  <c r="N750" i="15"/>
  <c r="P750" i="15"/>
  <c r="L751" i="15"/>
  <c r="M751" i="15"/>
  <c r="N751" i="15"/>
  <c r="P751" i="15"/>
  <c r="L752" i="15"/>
  <c r="M752" i="15"/>
  <c r="N752" i="15"/>
  <c r="P752" i="15"/>
  <c r="L753" i="15"/>
  <c r="M753" i="15"/>
  <c r="N753" i="15"/>
  <c r="P753" i="15"/>
  <c r="L754" i="15"/>
  <c r="M754" i="15"/>
  <c r="N754" i="15"/>
  <c r="P754" i="15"/>
  <c r="L755" i="15"/>
  <c r="M755" i="15"/>
  <c r="N755" i="15"/>
  <c r="P755" i="15"/>
  <c r="L756" i="15"/>
  <c r="M756" i="15"/>
  <c r="N756" i="15"/>
  <c r="P756" i="15"/>
  <c r="L757" i="15"/>
  <c r="M757" i="15"/>
  <c r="N757" i="15"/>
  <c r="P757" i="15"/>
  <c r="L758" i="15"/>
  <c r="M758" i="15"/>
  <c r="N758" i="15"/>
  <c r="P758" i="15"/>
  <c r="L759" i="15"/>
  <c r="M759" i="15"/>
  <c r="N759" i="15"/>
  <c r="P759" i="15"/>
  <c r="L760" i="15"/>
  <c r="M760" i="15"/>
  <c r="N760" i="15"/>
  <c r="P760" i="15"/>
  <c r="L761" i="15"/>
  <c r="M761" i="15"/>
  <c r="N761" i="15"/>
  <c r="P761" i="15"/>
  <c r="L762" i="15"/>
  <c r="M762" i="15"/>
  <c r="N762" i="15"/>
  <c r="P762" i="15"/>
  <c r="L763" i="15"/>
  <c r="M763" i="15"/>
  <c r="N763" i="15"/>
  <c r="P763" i="15"/>
  <c r="L764" i="15"/>
  <c r="M764" i="15"/>
  <c r="N764" i="15"/>
  <c r="P764" i="15"/>
  <c r="L765" i="15"/>
  <c r="M765" i="15"/>
  <c r="N765" i="15"/>
  <c r="P765" i="15"/>
  <c r="L766" i="15"/>
  <c r="M766" i="15"/>
  <c r="N766" i="15"/>
  <c r="P766" i="15"/>
  <c r="L767" i="15"/>
  <c r="M767" i="15"/>
  <c r="N767" i="15"/>
  <c r="P767" i="15"/>
  <c r="L768" i="15"/>
  <c r="M768" i="15"/>
  <c r="N768" i="15"/>
  <c r="P768" i="15"/>
  <c r="L769" i="15"/>
  <c r="M769" i="15"/>
  <c r="N769" i="15"/>
  <c r="P769" i="15"/>
  <c r="L770" i="15"/>
  <c r="M770" i="15"/>
  <c r="N770" i="15"/>
  <c r="P770" i="15"/>
  <c r="L771" i="15"/>
  <c r="M771" i="15"/>
  <c r="N771" i="15"/>
  <c r="P771" i="15"/>
  <c r="L772" i="15"/>
  <c r="M772" i="15"/>
  <c r="N772" i="15"/>
  <c r="P772" i="15"/>
  <c r="L773" i="15"/>
  <c r="M773" i="15"/>
  <c r="N773" i="15"/>
  <c r="P773" i="15"/>
  <c r="L774" i="15"/>
  <c r="M774" i="15"/>
  <c r="N774" i="15"/>
  <c r="P774" i="15"/>
  <c r="L775" i="15"/>
  <c r="M775" i="15"/>
  <c r="N775" i="15"/>
  <c r="P775" i="15"/>
  <c r="L776" i="15"/>
  <c r="M776" i="15"/>
  <c r="N776" i="15"/>
  <c r="P776" i="15"/>
  <c r="L777" i="15"/>
  <c r="M777" i="15"/>
  <c r="N777" i="15"/>
  <c r="P777" i="15"/>
  <c r="L778" i="15"/>
  <c r="M778" i="15"/>
  <c r="N778" i="15"/>
  <c r="P778" i="15"/>
  <c r="L779" i="15"/>
  <c r="M779" i="15"/>
  <c r="N779" i="15"/>
  <c r="P779" i="15"/>
  <c r="L780" i="15"/>
  <c r="M780" i="15"/>
  <c r="N780" i="15"/>
  <c r="P780" i="15"/>
  <c r="L781" i="15"/>
  <c r="M781" i="15"/>
  <c r="N781" i="15"/>
  <c r="P781" i="15"/>
  <c r="L782" i="15"/>
  <c r="M782" i="15"/>
  <c r="N782" i="15"/>
  <c r="P782" i="15"/>
  <c r="L783" i="15"/>
  <c r="M783" i="15"/>
  <c r="N783" i="15"/>
  <c r="P783" i="15"/>
  <c r="L784" i="15"/>
  <c r="M784" i="15"/>
  <c r="N784" i="15"/>
  <c r="P784" i="15"/>
  <c r="L785" i="15"/>
  <c r="M785" i="15"/>
  <c r="N785" i="15"/>
  <c r="P785" i="15"/>
  <c r="L786" i="15"/>
  <c r="M786" i="15"/>
  <c r="N786" i="15"/>
  <c r="P786" i="15"/>
  <c r="L787" i="15"/>
  <c r="M787" i="15"/>
  <c r="N787" i="15"/>
  <c r="P787" i="15"/>
  <c r="L788" i="15"/>
  <c r="M788" i="15"/>
  <c r="N788" i="15"/>
  <c r="P788" i="15"/>
  <c r="L789" i="15"/>
  <c r="M789" i="15"/>
  <c r="N789" i="15"/>
  <c r="P789" i="15"/>
  <c r="L790" i="15"/>
  <c r="M790" i="15"/>
  <c r="N790" i="15"/>
  <c r="P790" i="15"/>
  <c r="L791" i="15"/>
  <c r="M791" i="15"/>
  <c r="N791" i="15"/>
  <c r="P791" i="15"/>
  <c r="L792" i="15"/>
  <c r="M792" i="15"/>
  <c r="N792" i="15"/>
  <c r="P792" i="15"/>
  <c r="L793" i="15"/>
  <c r="M793" i="15"/>
  <c r="N793" i="15"/>
  <c r="P793" i="15"/>
  <c r="L794" i="15"/>
  <c r="M794" i="15"/>
  <c r="N794" i="15"/>
  <c r="P794" i="15"/>
  <c r="L795" i="15"/>
  <c r="M795" i="15"/>
  <c r="N795" i="15"/>
  <c r="P795" i="15"/>
  <c r="L796" i="15"/>
  <c r="M796" i="15"/>
  <c r="N796" i="15"/>
  <c r="P796" i="15"/>
  <c r="L797" i="15"/>
  <c r="M797" i="15"/>
  <c r="N797" i="15"/>
  <c r="P797" i="15"/>
  <c r="L798" i="15"/>
  <c r="M798" i="15"/>
  <c r="N798" i="15"/>
  <c r="P798" i="15"/>
  <c r="L799" i="15"/>
  <c r="M799" i="15"/>
  <c r="N799" i="15"/>
  <c r="P799" i="15"/>
  <c r="L800" i="15"/>
  <c r="M800" i="15"/>
  <c r="N800" i="15"/>
  <c r="P800" i="15"/>
  <c r="L801" i="15"/>
  <c r="M801" i="15"/>
  <c r="N801" i="15"/>
  <c r="P801" i="15"/>
  <c r="L802" i="15"/>
  <c r="M802" i="15"/>
  <c r="N802" i="15"/>
  <c r="P802" i="15"/>
  <c r="L803" i="15"/>
  <c r="M803" i="15"/>
  <c r="N803" i="15"/>
  <c r="P803" i="15"/>
  <c r="L804" i="15"/>
  <c r="M804" i="15"/>
  <c r="N804" i="15"/>
  <c r="P804" i="15"/>
  <c r="L805" i="15"/>
  <c r="M805" i="15"/>
  <c r="N805" i="15"/>
  <c r="P805" i="15"/>
  <c r="L806" i="15"/>
  <c r="M806" i="15"/>
  <c r="N806" i="15"/>
  <c r="P806" i="15"/>
  <c r="L807" i="15"/>
  <c r="M807" i="15"/>
  <c r="N807" i="15"/>
  <c r="P807" i="15"/>
  <c r="L808" i="15"/>
  <c r="M808" i="15"/>
  <c r="N808" i="15"/>
  <c r="P808" i="15"/>
  <c r="L809" i="15"/>
  <c r="M809" i="15"/>
  <c r="N809" i="15"/>
  <c r="P809" i="15"/>
  <c r="L810" i="15"/>
  <c r="M810" i="15"/>
  <c r="N810" i="15"/>
  <c r="P810" i="15"/>
  <c r="L811" i="15"/>
  <c r="M811" i="15"/>
  <c r="N811" i="15"/>
  <c r="P811" i="15"/>
  <c r="L812" i="15"/>
  <c r="M812" i="15"/>
  <c r="N812" i="15"/>
  <c r="P812" i="15"/>
  <c r="L813" i="15"/>
  <c r="M813" i="15"/>
  <c r="N813" i="15"/>
  <c r="P813" i="15"/>
  <c r="L814" i="15"/>
  <c r="M814" i="15"/>
  <c r="N814" i="15"/>
  <c r="P814" i="15"/>
  <c r="L815" i="15"/>
  <c r="M815" i="15"/>
  <c r="N815" i="15"/>
  <c r="P815" i="15"/>
  <c r="L816" i="15"/>
  <c r="M816" i="15"/>
  <c r="N816" i="15"/>
  <c r="P816" i="15"/>
  <c r="L817" i="15"/>
  <c r="M817" i="15"/>
  <c r="N817" i="15"/>
  <c r="P817" i="15"/>
  <c r="L818" i="15"/>
  <c r="M818" i="15"/>
  <c r="N818" i="15"/>
  <c r="P818" i="15"/>
  <c r="L819" i="15"/>
  <c r="M819" i="15"/>
  <c r="N819" i="15"/>
  <c r="P819" i="15"/>
  <c r="L820" i="15"/>
  <c r="M820" i="15"/>
  <c r="N820" i="15"/>
  <c r="P820" i="15"/>
  <c r="L821" i="15"/>
  <c r="M821" i="15"/>
  <c r="N821" i="15"/>
  <c r="P821" i="15"/>
  <c r="L822" i="15"/>
  <c r="M822" i="15"/>
  <c r="N822" i="15"/>
  <c r="P822" i="15"/>
  <c r="L823" i="15"/>
  <c r="M823" i="15"/>
  <c r="N823" i="15"/>
  <c r="P823" i="15"/>
  <c r="L824" i="15"/>
  <c r="M824" i="15"/>
  <c r="N824" i="15"/>
  <c r="P824" i="15"/>
  <c r="L825" i="15"/>
  <c r="M825" i="15"/>
  <c r="N825" i="15"/>
  <c r="P825" i="15"/>
  <c r="L826" i="15"/>
  <c r="M826" i="15"/>
  <c r="N826" i="15"/>
  <c r="P826" i="15"/>
  <c r="L827" i="15"/>
  <c r="M827" i="15"/>
  <c r="N827" i="15"/>
  <c r="P827" i="15"/>
  <c r="L828" i="15"/>
  <c r="M828" i="15"/>
  <c r="N828" i="15"/>
  <c r="P828" i="15"/>
  <c r="L829" i="15"/>
  <c r="M829" i="15"/>
  <c r="N829" i="15"/>
  <c r="P829" i="15"/>
  <c r="L830" i="15"/>
  <c r="M830" i="15"/>
  <c r="N830" i="15"/>
  <c r="P830" i="15"/>
  <c r="L831" i="15"/>
  <c r="M831" i="15"/>
  <c r="N831" i="15"/>
  <c r="P831" i="15"/>
  <c r="L832" i="15"/>
  <c r="M832" i="15"/>
  <c r="N832" i="15"/>
  <c r="P832" i="15"/>
  <c r="L833" i="15"/>
  <c r="M833" i="15"/>
  <c r="N833" i="15"/>
  <c r="P833" i="15"/>
  <c r="L834" i="15"/>
  <c r="M834" i="15"/>
  <c r="N834" i="15"/>
  <c r="P834" i="15"/>
  <c r="L835" i="15"/>
  <c r="M835" i="15"/>
  <c r="N835" i="15"/>
  <c r="P835" i="15"/>
  <c r="L836" i="15"/>
  <c r="M836" i="15"/>
  <c r="N836" i="15"/>
  <c r="P836" i="15"/>
  <c r="L837" i="15"/>
  <c r="M837" i="15"/>
  <c r="N837" i="15"/>
  <c r="P837" i="15"/>
  <c r="L838" i="15"/>
  <c r="M838" i="15"/>
  <c r="N838" i="15"/>
  <c r="P838" i="15"/>
  <c r="L839" i="15"/>
  <c r="M839" i="15"/>
  <c r="N839" i="15"/>
  <c r="P839" i="15"/>
  <c r="L840" i="15"/>
  <c r="M840" i="15"/>
  <c r="N840" i="15"/>
  <c r="P840" i="15"/>
  <c r="L841" i="15"/>
  <c r="M841" i="15"/>
  <c r="N841" i="15"/>
  <c r="P841" i="15"/>
  <c r="L842" i="15"/>
  <c r="M842" i="15"/>
  <c r="N842" i="15"/>
  <c r="P842" i="15"/>
  <c r="L843" i="15"/>
  <c r="M843" i="15"/>
  <c r="N843" i="15"/>
  <c r="P843" i="15"/>
  <c r="L844" i="15"/>
  <c r="M844" i="15"/>
  <c r="N844" i="15"/>
  <c r="P844" i="15"/>
  <c r="L845" i="15"/>
  <c r="M845" i="15"/>
  <c r="N845" i="15"/>
  <c r="P845" i="15"/>
  <c r="L846" i="15"/>
  <c r="M846" i="15"/>
  <c r="N846" i="15"/>
  <c r="P846" i="15"/>
  <c r="L847" i="15"/>
  <c r="M847" i="15"/>
  <c r="N847" i="15"/>
  <c r="P847" i="15"/>
  <c r="L848" i="15"/>
  <c r="M848" i="15"/>
  <c r="N848" i="15"/>
  <c r="P848" i="15"/>
  <c r="L849" i="15"/>
  <c r="M849" i="15"/>
  <c r="N849" i="15"/>
  <c r="P849" i="15"/>
  <c r="L850" i="15"/>
  <c r="M850" i="15"/>
  <c r="N850" i="15"/>
  <c r="P850" i="15"/>
  <c r="L851" i="15"/>
  <c r="M851" i="15"/>
  <c r="N851" i="15"/>
  <c r="P851" i="15"/>
  <c r="L852" i="15"/>
  <c r="M852" i="15"/>
  <c r="N852" i="15"/>
  <c r="P852" i="15"/>
  <c r="L853" i="15"/>
  <c r="M853" i="15"/>
  <c r="N853" i="15"/>
  <c r="P853" i="15"/>
  <c r="L854" i="15"/>
  <c r="M854" i="15"/>
  <c r="N854" i="15"/>
  <c r="P854" i="15"/>
  <c r="L855" i="15"/>
  <c r="M855" i="15"/>
  <c r="N855" i="15"/>
  <c r="P855" i="15"/>
  <c r="L856" i="15"/>
  <c r="M856" i="15"/>
  <c r="N856" i="15"/>
  <c r="P856" i="15"/>
  <c r="L857" i="15"/>
  <c r="M857" i="15"/>
  <c r="N857" i="15"/>
  <c r="P857" i="15"/>
  <c r="L858" i="15"/>
  <c r="M858" i="15"/>
  <c r="N858" i="15"/>
  <c r="P858" i="15"/>
  <c r="L859" i="15"/>
  <c r="M859" i="15"/>
  <c r="N859" i="15"/>
  <c r="P859" i="15"/>
  <c r="L860" i="15"/>
  <c r="M860" i="15"/>
  <c r="N860" i="15"/>
  <c r="P860" i="15"/>
  <c r="L861" i="15"/>
  <c r="M861" i="15"/>
  <c r="N861" i="15"/>
  <c r="P861" i="15"/>
  <c r="L862" i="15"/>
  <c r="M862" i="15"/>
  <c r="N862" i="15"/>
  <c r="P862" i="15"/>
  <c r="L863" i="15"/>
  <c r="M863" i="15"/>
  <c r="N863" i="15"/>
  <c r="P863" i="15"/>
  <c r="L864" i="15"/>
  <c r="M864" i="15"/>
  <c r="N864" i="15"/>
  <c r="P864" i="15"/>
  <c r="L865" i="15"/>
  <c r="M865" i="15"/>
  <c r="N865" i="15"/>
  <c r="P865" i="15"/>
  <c r="L866" i="15"/>
  <c r="M866" i="15"/>
  <c r="N866" i="15"/>
  <c r="P866" i="15"/>
  <c r="L867" i="15"/>
  <c r="M867" i="15"/>
  <c r="N867" i="15"/>
  <c r="P867" i="15"/>
  <c r="L868" i="15"/>
  <c r="M868" i="15"/>
  <c r="N868" i="15"/>
  <c r="P868" i="15"/>
  <c r="L869" i="15"/>
  <c r="M869" i="15"/>
  <c r="N869" i="15"/>
  <c r="P869" i="15"/>
  <c r="L870" i="15"/>
  <c r="M870" i="15"/>
  <c r="N870" i="15"/>
  <c r="P870" i="15"/>
  <c r="L871" i="15"/>
  <c r="M871" i="15"/>
  <c r="N871" i="15"/>
  <c r="P871" i="15"/>
  <c r="L872" i="15"/>
  <c r="M872" i="15"/>
  <c r="N872" i="15"/>
  <c r="P872" i="15"/>
  <c r="L873" i="15"/>
  <c r="M873" i="15"/>
  <c r="N873" i="15"/>
  <c r="P873" i="15"/>
  <c r="L874" i="15"/>
  <c r="M874" i="15"/>
  <c r="N874" i="15"/>
  <c r="P874" i="15"/>
  <c r="L875" i="15"/>
  <c r="M875" i="15"/>
  <c r="N875" i="15"/>
  <c r="P875" i="15"/>
  <c r="L876" i="15"/>
  <c r="M876" i="15"/>
  <c r="N876" i="15"/>
  <c r="P876" i="15"/>
  <c r="L877" i="15"/>
  <c r="M877" i="15"/>
  <c r="N877" i="15"/>
  <c r="P877" i="15"/>
  <c r="L878" i="15"/>
  <c r="M878" i="15"/>
  <c r="N878" i="15"/>
  <c r="P878" i="15"/>
  <c r="L879" i="15"/>
  <c r="M879" i="15"/>
  <c r="N879" i="15"/>
  <c r="P879" i="15"/>
  <c r="L880" i="15"/>
  <c r="M880" i="15"/>
  <c r="N880" i="15"/>
  <c r="P880" i="15"/>
  <c r="L881" i="15"/>
  <c r="M881" i="15"/>
  <c r="N881" i="15"/>
  <c r="P881" i="15"/>
  <c r="L882" i="15"/>
  <c r="M882" i="15"/>
  <c r="N882" i="15"/>
  <c r="P882" i="15"/>
  <c r="L883" i="15"/>
  <c r="M883" i="15"/>
  <c r="N883" i="15"/>
  <c r="P883" i="15"/>
  <c r="L884" i="15"/>
  <c r="M884" i="15"/>
  <c r="N884" i="15"/>
  <c r="P884" i="15"/>
  <c r="L885" i="15"/>
  <c r="M885" i="15"/>
  <c r="N885" i="15"/>
  <c r="P885" i="15"/>
  <c r="L886" i="15"/>
  <c r="M886" i="15"/>
  <c r="N886" i="15"/>
  <c r="P886" i="15"/>
  <c r="L887" i="15"/>
  <c r="M887" i="15"/>
  <c r="N887" i="15"/>
  <c r="P887" i="15"/>
  <c r="L888" i="15"/>
  <c r="M888" i="15"/>
  <c r="N888" i="15"/>
  <c r="P888" i="15"/>
  <c r="L889" i="15"/>
  <c r="M889" i="15"/>
  <c r="N889" i="15"/>
  <c r="P889" i="15"/>
  <c r="L890" i="15"/>
  <c r="M890" i="15"/>
  <c r="N890" i="15"/>
  <c r="P890" i="15"/>
  <c r="L891" i="15"/>
  <c r="M891" i="15"/>
  <c r="N891" i="15"/>
  <c r="P891" i="15"/>
  <c r="L892" i="15"/>
  <c r="M892" i="15"/>
  <c r="N892" i="15"/>
  <c r="P892" i="15"/>
  <c r="L893" i="15"/>
  <c r="M893" i="15"/>
  <c r="N893" i="15"/>
  <c r="P893" i="15"/>
  <c r="L894" i="15"/>
  <c r="M894" i="15"/>
  <c r="N894" i="15"/>
  <c r="P894" i="15"/>
  <c r="L895" i="15"/>
  <c r="M895" i="15"/>
  <c r="N895" i="15"/>
  <c r="P895" i="15"/>
  <c r="L896" i="15"/>
  <c r="M896" i="15"/>
  <c r="N896" i="15"/>
  <c r="P896" i="15"/>
  <c r="L897" i="15"/>
  <c r="M897" i="15"/>
  <c r="N897" i="15"/>
  <c r="P897" i="15"/>
  <c r="L898" i="15"/>
  <c r="M898" i="15"/>
  <c r="N898" i="15"/>
  <c r="P898" i="15"/>
  <c r="L899" i="15"/>
  <c r="M899" i="15"/>
  <c r="N899" i="15"/>
  <c r="P899" i="15"/>
  <c r="L900" i="15"/>
  <c r="M900" i="15"/>
  <c r="N900" i="15"/>
  <c r="P900" i="15"/>
  <c r="L901" i="15"/>
  <c r="M901" i="15"/>
  <c r="N901" i="15"/>
  <c r="P901" i="15"/>
  <c r="L902" i="15"/>
  <c r="M902" i="15"/>
  <c r="N902" i="15"/>
  <c r="P902" i="15"/>
  <c r="L903" i="15"/>
  <c r="M903" i="15"/>
  <c r="N903" i="15"/>
  <c r="P903" i="15"/>
  <c r="L904" i="15"/>
  <c r="M904" i="15"/>
  <c r="N904" i="15"/>
  <c r="P904" i="15"/>
  <c r="L905" i="15"/>
  <c r="M905" i="15"/>
  <c r="N905" i="15"/>
  <c r="P905" i="15"/>
  <c r="L906" i="15"/>
  <c r="M906" i="15"/>
  <c r="N906" i="15"/>
  <c r="P906" i="15"/>
  <c r="L907" i="15"/>
  <c r="M907" i="15"/>
  <c r="N907" i="15"/>
  <c r="P907" i="15"/>
  <c r="L908" i="15"/>
  <c r="M908" i="15"/>
  <c r="N908" i="15"/>
  <c r="P908" i="15"/>
  <c r="L909" i="15"/>
  <c r="M909" i="15"/>
  <c r="N909" i="15"/>
  <c r="P909" i="15"/>
  <c r="L910" i="15"/>
  <c r="M910" i="15"/>
  <c r="N910" i="15"/>
  <c r="P910" i="15"/>
  <c r="L911" i="15"/>
  <c r="M911" i="15"/>
  <c r="N911" i="15"/>
  <c r="P911" i="15"/>
  <c r="L912" i="15"/>
  <c r="M912" i="15"/>
  <c r="N912" i="15"/>
  <c r="P912" i="15"/>
  <c r="L913" i="15"/>
  <c r="M913" i="15"/>
  <c r="N913" i="15"/>
  <c r="P913" i="15"/>
  <c r="L914" i="15"/>
  <c r="M914" i="15"/>
  <c r="N914" i="15"/>
  <c r="P914" i="15"/>
  <c r="L915" i="15"/>
  <c r="M915" i="15"/>
  <c r="N915" i="15"/>
  <c r="P915" i="15"/>
  <c r="L916" i="15"/>
  <c r="M916" i="15"/>
  <c r="N916" i="15"/>
  <c r="P916" i="15"/>
  <c r="L917" i="15"/>
  <c r="M917" i="15"/>
  <c r="N917" i="15"/>
  <c r="P917" i="15"/>
  <c r="L918" i="15"/>
  <c r="M918" i="15"/>
  <c r="N918" i="15"/>
  <c r="P918" i="15"/>
  <c r="L919" i="15"/>
  <c r="M919" i="15"/>
  <c r="N919" i="15"/>
  <c r="P919" i="15"/>
  <c r="L920" i="15"/>
  <c r="M920" i="15"/>
  <c r="N920" i="15"/>
  <c r="P920" i="15"/>
  <c r="L921" i="15"/>
  <c r="M921" i="15"/>
  <c r="N921" i="15"/>
  <c r="P921" i="15"/>
  <c r="L922" i="15"/>
  <c r="M922" i="15"/>
  <c r="N922" i="15"/>
  <c r="P922" i="15"/>
  <c r="L923" i="15"/>
  <c r="M923" i="15"/>
  <c r="N923" i="15"/>
  <c r="P923" i="15"/>
  <c r="L924" i="15"/>
  <c r="M924" i="15"/>
  <c r="N924" i="15"/>
  <c r="P924" i="15"/>
  <c r="L925" i="15"/>
  <c r="M925" i="15"/>
  <c r="N925" i="15"/>
  <c r="P925" i="15"/>
  <c r="L926" i="15"/>
  <c r="M926" i="15"/>
  <c r="N926" i="15"/>
  <c r="P926" i="15"/>
  <c r="L927" i="15"/>
  <c r="M927" i="15"/>
  <c r="N927" i="15"/>
  <c r="P927" i="15"/>
  <c r="L928" i="15"/>
  <c r="M928" i="15"/>
  <c r="N928" i="15"/>
  <c r="P928" i="15"/>
  <c r="L929" i="15"/>
  <c r="M929" i="15"/>
  <c r="N929" i="15"/>
  <c r="P929" i="15"/>
  <c r="L930" i="15"/>
  <c r="M930" i="15"/>
  <c r="N930" i="15"/>
  <c r="P930" i="15"/>
  <c r="L931" i="15"/>
  <c r="M931" i="15"/>
  <c r="N931" i="15"/>
  <c r="P931" i="15"/>
  <c r="L932" i="15"/>
  <c r="M932" i="15"/>
  <c r="N932" i="15"/>
  <c r="P932" i="15"/>
  <c r="L933" i="15"/>
  <c r="M933" i="15"/>
  <c r="N933" i="15"/>
  <c r="P933" i="15"/>
  <c r="L934" i="15"/>
  <c r="M934" i="15"/>
  <c r="N934" i="15"/>
  <c r="P934" i="15"/>
  <c r="L935" i="15"/>
  <c r="M935" i="15"/>
  <c r="N935" i="15"/>
  <c r="P935" i="15"/>
  <c r="L936" i="15"/>
  <c r="M936" i="15"/>
  <c r="N936" i="15"/>
  <c r="P936" i="15"/>
  <c r="L937" i="15"/>
  <c r="M937" i="15"/>
  <c r="N937" i="15"/>
  <c r="P937" i="15"/>
  <c r="L938" i="15"/>
  <c r="M938" i="15"/>
  <c r="N938" i="15"/>
  <c r="P938" i="15"/>
  <c r="L939" i="15"/>
  <c r="M939" i="15"/>
  <c r="N939" i="15"/>
  <c r="P939" i="15"/>
  <c r="L940" i="15"/>
  <c r="M940" i="15"/>
  <c r="N940" i="15"/>
  <c r="P940" i="15"/>
  <c r="L941" i="15"/>
  <c r="M941" i="15"/>
  <c r="N941" i="15"/>
  <c r="P941" i="15"/>
  <c r="L942" i="15"/>
  <c r="M942" i="15"/>
  <c r="N942" i="15"/>
  <c r="P942" i="15"/>
  <c r="L943" i="15"/>
  <c r="M943" i="15"/>
  <c r="N943" i="15"/>
  <c r="P943" i="15"/>
  <c r="L944" i="15"/>
  <c r="M944" i="15"/>
  <c r="N944" i="15"/>
  <c r="P944" i="15"/>
  <c r="L945" i="15"/>
  <c r="M945" i="15"/>
  <c r="N945" i="15"/>
  <c r="P945" i="15"/>
  <c r="L946" i="15"/>
  <c r="M946" i="15"/>
  <c r="N946" i="15"/>
  <c r="P946" i="15"/>
  <c r="L947" i="15"/>
  <c r="M947" i="15"/>
  <c r="N947" i="15"/>
  <c r="P947" i="15"/>
  <c r="L948" i="15"/>
  <c r="M948" i="15"/>
  <c r="N948" i="15"/>
  <c r="P948" i="15"/>
  <c r="L949" i="15"/>
  <c r="M949" i="15"/>
  <c r="N949" i="15"/>
  <c r="P949" i="15"/>
  <c r="L950" i="15"/>
  <c r="M950" i="15"/>
  <c r="N950" i="15"/>
  <c r="P950" i="15"/>
  <c r="L951" i="15"/>
  <c r="M951" i="15"/>
  <c r="N951" i="15"/>
  <c r="P951" i="15"/>
  <c r="L952" i="15"/>
  <c r="M952" i="15"/>
  <c r="N952" i="15"/>
  <c r="P952" i="15"/>
  <c r="L953" i="15"/>
  <c r="M953" i="15"/>
  <c r="N953" i="15"/>
  <c r="P953" i="15"/>
  <c r="L954" i="15"/>
  <c r="M954" i="15"/>
  <c r="N954" i="15"/>
  <c r="P954" i="15"/>
  <c r="L955" i="15"/>
  <c r="M955" i="15"/>
  <c r="N955" i="15"/>
  <c r="P955" i="15"/>
  <c r="L956" i="15"/>
  <c r="M956" i="15"/>
  <c r="N956" i="15"/>
  <c r="P956" i="15"/>
  <c r="L957" i="15"/>
  <c r="M957" i="15"/>
  <c r="N957" i="15"/>
  <c r="P957" i="15"/>
  <c r="L958" i="15"/>
  <c r="M958" i="15"/>
  <c r="N958" i="15"/>
  <c r="P958" i="15"/>
  <c r="L959" i="15"/>
  <c r="M959" i="15"/>
  <c r="N959" i="15"/>
  <c r="P959" i="15"/>
  <c r="L960" i="15"/>
  <c r="M960" i="15"/>
  <c r="N960" i="15"/>
  <c r="P960" i="15"/>
  <c r="L961" i="15"/>
  <c r="M961" i="15"/>
  <c r="N961" i="15"/>
  <c r="P961" i="15"/>
  <c r="L962" i="15"/>
  <c r="M962" i="15"/>
  <c r="N962" i="15"/>
  <c r="P962" i="15"/>
  <c r="L963" i="15"/>
  <c r="M963" i="15"/>
  <c r="N963" i="15"/>
  <c r="P963" i="15"/>
  <c r="L964" i="15"/>
  <c r="M964" i="15"/>
  <c r="N964" i="15"/>
  <c r="P964" i="15"/>
  <c r="L965" i="15"/>
  <c r="M965" i="15"/>
  <c r="N965" i="15"/>
  <c r="P965" i="15"/>
  <c r="L966" i="15"/>
  <c r="M966" i="15"/>
  <c r="N966" i="15"/>
  <c r="P966" i="15"/>
  <c r="L967" i="15"/>
  <c r="M967" i="15"/>
  <c r="N967" i="15"/>
  <c r="P967" i="15"/>
  <c r="L968" i="15"/>
  <c r="M968" i="15"/>
  <c r="N968" i="15"/>
  <c r="P968" i="15"/>
  <c r="L969" i="15"/>
  <c r="M969" i="15"/>
  <c r="N969" i="15"/>
  <c r="P969" i="15"/>
  <c r="L970" i="15"/>
  <c r="M970" i="15"/>
  <c r="N970" i="15"/>
  <c r="P970" i="15"/>
  <c r="L971" i="15"/>
  <c r="M971" i="15"/>
  <c r="N971" i="15"/>
  <c r="P971" i="15"/>
  <c r="L972" i="15"/>
  <c r="M972" i="15"/>
  <c r="N972" i="15"/>
  <c r="P972" i="15"/>
  <c r="L973" i="15"/>
  <c r="M973" i="15"/>
  <c r="N973" i="15"/>
  <c r="P973" i="15"/>
  <c r="L974" i="15"/>
  <c r="M974" i="15"/>
  <c r="N974" i="15"/>
  <c r="P974" i="15"/>
  <c r="L975" i="15"/>
  <c r="M975" i="15"/>
  <c r="N975" i="15"/>
  <c r="P975" i="15"/>
  <c r="L976" i="15"/>
  <c r="M976" i="15"/>
  <c r="N976" i="15"/>
  <c r="P976" i="15"/>
  <c r="L977" i="15"/>
  <c r="M977" i="15"/>
  <c r="N977" i="15"/>
  <c r="P977" i="15"/>
  <c r="L978" i="15"/>
  <c r="M978" i="15"/>
  <c r="N978" i="15"/>
  <c r="P978" i="15"/>
  <c r="L979" i="15"/>
  <c r="M979" i="15"/>
  <c r="N979" i="15"/>
  <c r="P979" i="15"/>
  <c r="L980" i="15"/>
  <c r="M980" i="15"/>
  <c r="N980" i="15"/>
  <c r="P980" i="15"/>
  <c r="L981" i="15"/>
  <c r="M981" i="15"/>
  <c r="N981" i="15"/>
  <c r="P981" i="15"/>
  <c r="L982" i="15"/>
  <c r="M982" i="15"/>
  <c r="N982" i="15"/>
  <c r="P982" i="15"/>
  <c r="L983" i="15"/>
  <c r="M983" i="15"/>
  <c r="N983" i="15"/>
  <c r="P983" i="15"/>
  <c r="L984" i="15"/>
  <c r="M984" i="15"/>
  <c r="N984" i="15"/>
  <c r="P984" i="15"/>
  <c r="L985" i="15"/>
  <c r="M985" i="15"/>
  <c r="N985" i="15"/>
  <c r="P985" i="15"/>
  <c r="L986" i="15"/>
  <c r="M986" i="15"/>
  <c r="N986" i="15"/>
  <c r="P986" i="15"/>
  <c r="L987" i="15"/>
  <c r="M987" i="15"/>
  <c r="N987" i="15"/>
  <c r="P987" i="15"/>
  <c r="L988" i="15"/>
  <c r="M988" i="15"/>
  <c r="N988" i="15"/>
  <c r="P988" i="15"/>
  <c r="L989" i="15"/>
  <c r="M989" i="15"/>
  <c r="N989" i="15"/>
  <c r="P989" i="15"/>
  <c r="L990" i="15"/>
  <c r="M990" i="15"/>
  <c r="N990" i="15"/>
  <c r="P990" i="15"/>
  <c r="L991" i="15"/>
  <c r="M991" i="15"/>
  <c r="N991" i="15"/>
  <c r="P991" i="15"/>
  <c r="L992" i="15"/>
  <c r="M992" i="15"/>
  <c r="N992" i="15"/>
  <c r="P992" i="15"/>
  <c r="L993" i="15"/>
  <c r="M993" i="15"/>
  <c r="N993" i="15"/>
  <c r="P993" i="15"/>
  <c r="L994" i="15"/>
  <c r="M994" i="15"/>
  <c r="N994" i="15"/>
  <c r="P994" i="15"/>
  <c r="L995" i="15"/>
  <c r="M995" i="15"/>
  <c r="N995" i="15"/>
  <c r="P995" i="15"/>
  <c r="L996" i="15"/>
  <c r="M996" i="15"/>
  <c r="N996" i="15"/>
  <c r="P996" i="15"/>
  <c r="L997" i="15"/>
  <c r="M997" i="15"/>
  <c r="N997" i="15"/>
  <c r="P997" i="15"/>
  <c r="L998" i="15"/>
  <c r="M998" i="15"/>
  <c r="N998" i="15"/>
  <c r="P998" i="15"/>
  <c r="L999" i="15"/>
  <c r="M999" i="15"/>
  <c r="N999" i="15"/>
  <c r="P999" i="15"/>
  <c r="L1000" i="15"/>
  <c r="M1000" i="15"/>
  <c r="N1000" i="15"/>
  <c r="P1000" i="15"/>
  <c r="L1001" i="15"/>
  <c r="M1001" i="15"/>
  <c r="N1001" i="15"/>
  <c r="P1001" i="15"/>
  <c r="L1002" i="15"/>
  <c r="M1002" i="15"/>
  <c r="N1002" i="15"/>
  <c r="P1002" i="15"/>
  <c r="L1003" i="15"/>
  <c r="M1003" i="15"/>
  <c r="N1003" i="15"/>
  <c r="P1003" i="15"/>
  <c r="L1004" i="15"/>
  <c r="M1004" i="15"/>
  <c r="N1004" i="15"/>
  <c r="P1004" i="15"/>
  <c r="L1005" i="15"/>
  <c r="M1005" i="15"/>
  <c r="N1005" i="15"/>
  <c r="P1005" i="15"/>
  <c r="L1006" i="15"/>
  <c r="M1006" i="15"/>
  <c r="N1006" i="15"/>
  <c r="P1006" i="15"/>
  <c r="L1007" i="15"/>
  <c r="M1007" i="15"/>
  <c r="N1007" i="15"/>
  <c r="P1007" i="15"/>
  <c r="P11" i="15"/>
  <c r="P12" i="15"/>
  <c r="P13" i="15"/>
  <c r="P14" i="15"/>
  <c r="P15" i="15"/>
  <c r="P16" i="15"/>
  <c r="P17" i="15"/>
  <c r="P18" i="15"/>
  <c r="P19" i="15"/>
  <c r="P20" i="15"/>
  <c r="P21" i="15"/>
  <c r="P22" i="15"/>
  <c r="P23" i="15"/>
  <c r="P10" i="15"/>
  <c r="O10" i="15"/>
  <c r="O11" i="15" s="1"/>
  <c r="O12" i="15" s="1"/>
  <c r="O13" i="15" s="1"/>
  <c r="O14" i="15" s="1"/>
  <c r="O15" i="15" s="1"/>
  <c r="O16" i="15" s="1"/>
  <c r="O17" i="15" s="1"/>
  <c r="O18" i="15" s="1"/>
  <c r="O19" i="15" s="1"/>
  <c r="O20" i="15" s="1"/>
  <c r="O21" i="15" s="1"/>
  <c r="O22" i="15" s="1"/>
  <c r="O23" i="15" s="1"/>
  <c r="O24" i="15" s="1"/>
  <c r="O25" i="15" s="1"/>
  <c r="O26" i="15" s="1"/>
  <c r="O27" i="15" s="1"/>
  <c r="O28" i="15" s="1"/>
  <c r="O29" i="15" s="1"/>
  <c r="O30" i="15" s="1"/>
  <c r="O31" i="15" s="1"/>
  <c r="O32" i="15" s="1"/>
  <c r="O33" i="15" s="1"/>
  <c r="O34" i="15" s="1"/>
  <c r="O35" i="15" s="1"/>
  <c r="O36" i="15" s="1"/>
  <c r="O37" i="15" s="1"/>
  <c r="O38" i="15" s="1"/>
  <c r="O39" i="15" s="1"/>
  <c r="O40" i="15" s="1"/>
  <c r="O41" i="15" s="1"/>
  <c r="O42" i="15" s="1"/>
  <c r="O43" i="15" s="1"/>
  <c r="O44" i="15" s="1"/>
  <c r="O45" i="15" s="1"/>
  <c r="O46" i="15" s="1"/>
  <c r="O47" i="15" s="1"/>
  <c r="O48" i="15" s="1"/>
  <c r="O49" i="15" s="1"/>
  <c r="O50" i="15" s="1"/>
  <c r="O51" i="15" s="1"/>
  <c r="O52" i="15" s="1"/>
  <c r="O53" i="15" s="1"/>
  <c r="O54" i="15" s="1"/>
  <c r="O55" i="15" s="1"/>
  <c r="O56" i="15" s="1"/>
  <c r="O57" i="15" s="1"/>
  <c r="O58" i="15" s="1"/>
  <c r="O59" i="15" s="1"/>
  <c r="O60" i="15" s="1"/>
  <c r="O61" i="15" s="1"/>
  <c r="O62" i="15" s="1"/>
  <c r="O63" i="15" s="1"/>
  <c r="O64" i="15" s="1"/>
  <c r="O65" i="15" s="1"/>
  <c r="O66" i="15" s="1"/>
  <c r="O67" i="15" s="1"/>
  <c r="O68" i="15" s="1"/>
  <c r="O69" i="15" s="1"/>
  <c r="O70" i="15" s="1"/>
  <c r="O71" i="15" s="1"/>
  <c r="O72" i="15" s="1"/>
  <c r="O73" i="15" s="1"/>
  <c r="O74" i="15" s="1"/>
  <c r="O75" i="15" s="1"/>
  <c r="O76" i="15" s="1"/>
  <c r="O77" i="15" s="1"/>
  <c r="O78" i="15" s="1"/>
  <c r="O79" i="15" s="1"/>
  <c r="O80" i="15" s="1"/>
  <c r="O81" i="15" s="1"/>
  <c r="O82" i="15" s="1"/>
  <c r="O83" i="15" s="1"/>
  <c r="O84" i="15" s="1"/>
  <c r="O85" i="15" s="1"/>
  <c r="O86" i="15" s="1"/>
  <c r="O87" i="15" s="1"/>
  <c r="O88" i="15" s="1"/>
  <c r="O89" i="15" s="1"/>
  <c r="O90" i="15" s="1"/>
  <c r="O91" i="15" s="1"/>
  <c r="O92" i="15" s="1"/>
  <c r="O93" i="15" s="1"/>
  <c r="O94" i="15" s="1"/>
  <c r="O95" i="15" s="1"/>
  <c r="O96" i="15" s="1"/>
  <c r="O97" i="15" s="1"/>
  <c r="O98" i="15" s="1"/>
  <c r="O99" i="15" s="1"/>
  <c r="O100" i="15" s="1"/>
  <c r="O101" i="15" s="1"/>
  <c r="O102" i="15" s="1"/>
  <c r="O103" i="15" s="1"/>
  <c r="O104" i="15" s="1"/>
  <c r="O105" i="15" s="1"/>
  <c r="O106" i="15" s="1"/>
  <c r="O107" i="15" s="1"/>
  <c r="O108" i="15" s="1"/>
  <c r="O109" i="15" s="1"/>
  <c r="O110" i="15" s="1"/>
  <c r="O111" i="15" s="1"/>
  <c r="O112" i="15" s="1"/>
  <c r="O113" i="15" s="1"/>
  <c r="O114" i="15" s="1"/>
  <c r="O115" i="15" s="1"/>
  <c r="O116" i="15" s="1"/>
  <c r="O117" i="15" s="1"/>
  <c r="O118" i="15" s="1"/>
  <c r="O119" i="15" s="1"/>
  <c r="O120" i="15" s="1"/>
  <c r="O121" i="15" s="1"/>
  <c r="O122" i="15" s="1"/>
  <c r="O123" i="15" s="1"/>
  <c r="O124" i="15" s="1"/>
  <c r="O125" i="15" s="1"/>
  <c r="O126" i="15" s="1"/>
  <c r="O127" i="15" s="1"/>
  <c r="O128" i="15" s="1"/>
  <c r="O129" i="15" s="1"/>
  <c r="O130" i="15" s="1"/>
  <c r="O131" i="15" s="1"/>
  <c r="O132" i="15" s="1"/>
  <c r="O133" i="15" s="1"/>
  <c r="O134" i="15" s="1"/>
  <c r="O135" i="15" s="1"/>
  <c r="O136" i="15" s="1"/>
  <c r="O137" i="15" s="1"/>
  <c r="O138" i="15" s="1"/>
  <c r="O139" i="15" s="1"/>
  <c r="O140" i="15" s="1"/>
  <c r="O141" i="15" s="1"/>
  <c r="O142" i="15" s="1"/>
  <c r="O143" i="15" s="1"/>
  <c r="O144" i="15" s="1"/>
  <c r="O145" i="15" s="1"/>
  <c r="O146" i="15" s="1"/>
  <c r="O147" i="15" s="1"/>
  <c r="O148" i="15" s="1"/>
  <c r="O149" i="15" s="1"/>
  <c r="O150" i="15" s="1"/>
  <c r="O151" i="15" s="1"/>
  <c r="O152" i="15" s="1"/>
  <c r="O153" i="15" s="1"/>
  <c r="O154" i="15" s="1"/>
  <c r="O155" i="15" s="1"/>
  <c r="O156" i="15" s="1"/>
  <c r="O157" i="15" s="1"/>
  <c r="O158" i="15" s="1"/>
  <c r="O159" i="15" s="1"/>
  <c r="O160" i="15" s="1"/>
  <c r="O161" i="15" s="1"/>
  <c r="O162" i="15" s="1"/>
  <c r="O163" i="15" s="1"/>
  <c r="O164" i="15" s="1"/>
  <c r="O165" i="15" s="1"/>
  <c r="O166" i="15" s="1"/>
  <c r="O167" i="15" s="1"/>
  <c r="O168" i="15" s="1"/>
  <c r="O169" i="15" s="1"/>
  <c r="O170" i="15" s="1"/>
  <c r="O171" i="15" s="1"/>
  <c r="O172" i="15" s="1"/>
  <c r="O173" i="15" s="1"/>
  <c r="O174" i="15" s="1"/>
  <c r="O175" i="15" s="1"/>
  <c r="O176" i="15" s="1"/>
  <c r="O177" i="15" s="1"/>
  <c r="O178" i="15" s="1"/>
  <c r="O179" i="15" s="1"/>
  <c r="O180" i="15" s="1"/>
  <c r="O181" i="15" s="1"/>
  <c r="O182" i="15" s="1"/>
  <c r="O183" i="15" s="1"/>
  <c r="O184" i="15" s="1"/>
  <c r="O185" i="15" s="1"/>
  <c r="O186" i="15" s="1"/>
  <c r="O187" i="15" s="1"/>
  <c r="O188" i="15" s="1"/>
  <c r="O189" i="15" s="1"/>
  <c r="O190" i="15" s="1"/>
  <c r="O191" i="15" s="1"/>
  <c r="O192" i="15" s="1"/>
  <c r="O193" i="15" s="1"/>
  <c r="O194" i="15" s="1"/>
  <c r="O195" i="15" s="1"/>
  <c r="O196" i="15" s="1"/>
  <c r="O197" i="15" s="1"/>
  <c r="O198" i="15" s="1"/>
  <c r="O199" i="15" s="1"/>
  <c r="O200" i="15" s="1"/>
  <c r="O201" i="15" s="1"/>
  <c r="O202" i="15" s="1"/>
  <c r="O203" i="15" s="1"/>
  <c r="O204" i="15" s="1"/>
  <c r="O205" i="15" s="1"/>
  <c r="O206" i="15" s="1"/>
  <c r="O207" i="15" s="1"/>
  <c r="O208" i="15" s="1"/>
  <c r="O209" i="15" s="1"/>
  <c r="O210" i="15" s="1"/>
  <c r="O211" i="15" s="1"/>
  <c r="O212" i="15" s="1"/>
  <c r="O213" i="15" s="1"/>
  <c r="O214" i="15" s="1"/>
  <c r="O215" i="15" s="1"/>
  <c r="O216" i="15" s="1"/>
  <c r="O217" i="15" s="1"/>
  <c r="O218" i="15" s="1"/>
  <c r="O219" i="15" s="1"/>
  <c r="O220" i="15" s="1"/>
  <c r="O221" i="15" s="1"/>
  <c r="O222" i="15" s="1"/>
  <c r="O223" i="15" s="1"/>
  <c r="O224" i="15" s="1"/>
  <c r="O225" i="15" s="1"/>
  <c r="O226" i="15" s="1"/>
  <c r="O227" i="15" s="1"/>
  <c r="O228" i="15" s="1"/>
  <c r="O229" i="15" s="1"/>
  <c r="O230" i="15" s="1"/>
  <c r="O231" i="15" s="1"/>
  <c r="O232" i="15" s="1"/>
  <c r="O233" i="15" s="1"/>
  <c r="O234" i="15" s="1"/>
  <c r="O235" i="15" s="1"/>
  <c r="O236" i="15" s="1"/>
  <c r="O237" i="15" s="1"/>
  <c r="O238" i="15" s="1"/>
  <c r="O239" i="15" s="1"/>
  <c r="O240" i="15" s="1"/>
  <c r="O241" i="15" s="1"/>
  <c r="O242" i="15" s="1"/>
  <c r="O243" i="15" s="1"/>
  <c r="O244" i="15" s="1"/>
  <c r="O245" i="15" s="1"/>
  <c r="O246" i="15" s="1"/>
  <c r="O247" i="15" s="1"/>
  <c r="O248" i="15" s="1"/>
  <c r="O249" i="15" s="1"/>
  <c r="O250" i="15" s="1"/>
  <c r="O251" i="15" s="1"/>
  <c r="O252" i="15" s="1"/>
  <c r="O253" i="15" s="1"/>
  <c r="O254" i="15" s="1"/>
  <c r="O255" i="15" s="1"/>
  <c r="O256" i="15" s="1"/>
  <c r="O257" i="15" s="1"/>
  <c r="O258" i="15" s="1"/>
  <c r="O259" i="15" s="1"/>
  <c r="O260" i="15" s="1"/>
  <c r="O261" i="15" s="1"/>
  <c r="O262" i="15" s="1"/>
  <c r="O263" i="15" s="1"/>
  <c r="O264" i="15" s="1"/>
  <c r="O265" i="15" s="1"/>
  <c r="O266" i="15" s="1"/>
  <c r="O267" i="15" s="1"/>
  <c r="O268" i="15" s="1"/>
  <c r="O269" i="15" s="1"/>
  <c r="O270" i="15" s="1"/>
  <c r="O271" i="15" s="1"/>
  <c r="O272" i="15" s="1"/>
  <c r="O273" i="15" s="1"/>
  <c r="O274" i="15" s="1"/>
  <c r="O275" i="15" s="1"/>
  <c r="O276" i="15" s="1"/>
  <c r="O277" i="15" s="1"/>
  <c r="O278" i="15" s="1"/>
  <c r="O279" i="15" s="1"/>
  <c r="O280" i="15" s="1"/>
  <c r="O281" i="15" s="1"/>
  <c r="O282" i="15" s="1"/>
  <c r="O283" i="15" s="1"/>
  <c r="O284" i="15" s="1"/>
  <c r="O285" i="15" s="1"/>
  <c r="O286" i="15" s="1"/>
  <c r="O287" i="15" s="1"/>
  <c r="O288" i="15" s="1"/>
  <c r="O289" i="15" s="1"/>
  <c r="O290" i="15" s="1"/>
  <c r="O291" i="15" s="1"/>
  <c r="O292" i="15" s="1"/>
  <c r="O293" i="15" s="1"/>
  <c r="O294" i="15" s="1"/>
  <c r="O295" i="15" s="1"/>
  <c r="O296" i="15" s="1"/>
  <c r="O297" i="15" s="1"/>
  <c r="O298" i="15" s="1"/>
  <c r="O299" i="15" s="1"/>
  <c r="O300" i="15" s="1"/>
  <c r="O301" i="15" s="1"/>
  <c r="O302" i="15" s="1"/>
  <c r="O303" i="15" s="1"/>
  <c r="O304" i="15" s="1"/>
  <c r="O305" i="15" s="1"/>
  <c r="O306" i="15" s="1"/>
  <c r="O307" i="15" s="1"/>
  <c r="O308" i="15" s="1"/>
  <c r="O309" i="15" s="1"/>
  <c r="O310" i="15" s="1"/>
  <c r="O311" i="15" s="1"/>
  <c r="O312" i="15" s="1"/>
  <c r="O313" i="15" s="1"/>
  <c r="O314" i="15" s="1"/>
  <c r="O315" i="15" s="1"/>
  <c r="O316" i="15" s="1"/>
  <c r="O317" i="15" s="1"/>
  <c r="O318" i="15" s="1"/>
  <c r="O319" i="15" s="1"/>
  <c r="O320" i="15" s="1"/>
  <c r="O321" i="15" s="1"/>
  <c r="O322" i="15" s="1"/>
  <c r="O323" i="15" s="1"/>
  <c r="O324" i="15" s="1"/>
  <c r="O325" i="15" s="1"/>
  <c r="O326" i="15" s="1"/>
  <c r="O327" i="15" s="1"/>
  <c r="O328" i="15" s="1"/>
  <c r="O329" i="15" s="1"/>
  <c r="O330" i="15" s="1"/>
  <c r="O331" i="15" s="1"/>
  <c r="O332" i="15" s="1"/>
  <c r="O333" i="15" s="1"/>
  <c r="O334" i="15" s="1"/>
  <c r="O335" i="15" s="1"/>
  <c r="O336" i="15" s="1"/>
  <c r="O337" i="15" s="1"/>
  <c r="O338" i="15" s="1"/>
  <c r="O339" i="15" s="1"/>
  <c r="O340" i="15" s="1"/>
  <c r="O341" i="15" s="1"/>
  <c r="O342" i="15" s="1"/>
  <c r="O343" i="15" s="1"/>
  <c r="O344" i="15" s="1"/>
  <c r="O345" i="15" s="1"/>
  <c r="O346" i="15" s="1"/>
  <c r="O347" i="15" s="1"/>
  <c r="O348" i="15" s="1"/>
  <c r="O349" i="15" s="1"/>
  <c r="O350" i="15" s="1"/>
  <c r="O351" i="15" s="1"/>
  <c r="O352" i="15" s="1"/>
  <c r="O353" i="15" s="1"/>
  <c r="O354" i="15" s="1"/>
  <c r="O355" i="15" s="1"/>
  <c r="O356" i="15" s="1"/>
  <c r="O357" i="15" s="1"/>
  <c r="O358" i="15" s="1"/>
  <c r="O359" i="15" s="1"/>
  <c r="O360" i="15" s="1"/>
  <c r="O361" i="15" s="1"/>
  <c r="O362" i="15" s="1"/>
  <c r="O363" i="15" s="1"/>
  <c r="O364" i="15" s="1"/>
  <c r="O365" i="15" s="1"/>
  <c r="O366" i="15" s="1"/>
  <c r="O367" i="15" s="1"/>
  <c r="O368" i="15" s="1"/>
  <c r="O369" i="15" s="1"/>
  <c r="O370" i="15" s="1"/>
  <c r="O371" i="15" s="1"/>
  <c r="O372" i="15" s="1"/>
  <c r="O373" i="15" s="1"/>
  <c r="O374" i="15" s="1"/>
  <c r="O375" i="15" s="1"/>
  <c r="O376" i="15" s="1"/>
  <c r="O377" i="15" s="1"/>
  <c r="O378" i="15" s="1"/>
  <c r="O379" i="15" s="1"/>
  <c r="O380" i="15" s="1"/>
  <c r="O381" i="15" s="1"/>
  <c r="O382" i="15" s="1"/>
  <c r="O383" i="15" s="1"/>
  <c r="O384" i="15" s="1"/>
  <c r="O385" i="15" s="1"/>
  <c r="O386" i="15" s="1"/>
  <c r="O387" i="15" s="1"/>
  <c r="O388" i="15" s="1"/>
  <c r="O389" i="15" s="1"/>
  <c r="O390" i="15" s="1"/>
  <c r="O391" i="15" s="1"/>
  <c r="O392" i="15" s="1"/>
  <c r="O393" i="15" s="1"/>
  <c r="O394" i="15" s="1"/>
  <c r="O395" i="15" s="1"/>
  <c r="O396" i="15" s="1"/>
  <c r="O397" i="15" s="1"/>
  <c r="O398" i="15" s="1"/>
  <c r="O399" i="15" s="1"/>
  <c r="O400" i="15" s="1"/>
  <c r="O401" i="15" s="1"/>
  <c r="O402" i="15" s="1"/>
  <c r="O403" i="15" s="1"/>
  <c r="O404" i="15" s="1"/>
  <c r="O405" i="15" s="1"/>
  <c r="O406" i="15" s="1"/>
  <c r="O407" i="15" s="1"/>
  <c r="O408" i="15" s="1"/>
  <c r="O409" i="15" s="1"/>
  <c r="O410" i="15" s="1"/>
  <c r="O411" i="15" s="1"/>
  <c r="O412" i="15" s="1"/>
  <c r="O413" i="15" s="1"/>
  <c r="O414" i="15" s="1"/>
  <c r="O415" i="15" s="1"/>
  <c r="O416" i="15" s="1"/>
  <c r="O417" i="15" s="1"/>
  <c r="O418" i="15" s="1"/>
  <c r="O419" i="15" s="1"/>
  <c r="O420" i="15" s="1"/>
  <c r="O421" i="15" s="1"/>
  <c r="O422" i="15" s="1"/>
  <c r="O423" i="15" s="1"/>
  <c r="O424" i="15" s="1"/>
  <c r="O425" i="15" s="1"/>
  <c r="O426" i="15" s="1"/>
  <c r="O427" i="15" s="1"/>
  <c r="O428" i="15" s="1"/>
  <c r="O429" i="15" s="1"/>
  <c r="O430" i="15" s="1"/>
  <c r="O431" i="15" s="1"/>
  <c r="O432" i="15" s="1"/>
  <c r="O433" i="15" s="1"/>
  <c r="O434" i="15" s="1"/>
  <c r="O435" i="15" s="1"/>
  <c r="O436" i="15" s="1"/>
  <c r="O437" i="15" s="1"/>
  <c r="O438" i="15" s="1"/>
  <c r="O439" i="15" s="1"/>
  <c r="O440" i="15" s="1"/>
  <c r="O441" i="15" s="1"/>
  <c r="O442" i="15" s="1"/>
  <c r="O443" i="15" s="1"/>
  <c r="O444" i="15" s="1"/>
  <c r="O445" i="15" s="1"/>
  <c r="O446" i="15" s="1"/>
  <c r="O447" i="15" s="1"/>
  <c r="O448" i="15" s="1"/>
  <c r="O449" i="15" s="1"/>
  <c r="O450" i="15" s="1"/>
  <c r="O451" i="15" s="1"/>
  <c r="O452" i="15" s="1"/>
  <c r="O453" i="15" s="1"/>
  <c r="O454" i="15" s="1"/>
  <c r="O455" i="15" s="1"/>
  <c r="O456" i="15" s="1"/>
  <c r="O457" i="15" s="1"/>
  <c r="O458" i="15" s="1"/>
  <c r="O459" i="15" s="1"/>
  <c r="O460" i="15" s="1"/>
  <c r="O461" i="15" s="1"/>
  <c r="O462" i="15" s="1"/>
  <c r="O463" i="15" s="1"/>
  <c r="O464" i="15" s="1"/>
  <c r="O465" i="15" s="1"/>
  <c r="O466" i="15" s="1"/>
  <c r="O467" i="15" s="1"/>
  <c r="O468" i="15" s="1"/>
  <c r="O469" i="15" s="1"/>
  <c r="O470" i="15" s="1"/>
  <c r="O471" i="15" s="1"/>
  <c r="O472" i="15" s="1"/>
  <c r="O473" i="15" s="1"/>
  <c r="O474" i="15" s="1"/>
  <c r="O475" i="15" s="1"/>
  <c r="O476" i="15" s="1"/>
  <c r="O477" i="15" s="1"/>
  <c r="O478" i="15" s="1"/>
  <c r="O479" i="15" s="1"/>
  <c r="O480" i="15" s="1"/>
  <c r="O481" i="15" s="1"/>
  <c r="O482" i="15" s="1"/>
  <c r="O483" i="15" s="1"/>
  <c r="O484" i="15" s="1"/>
  <c r="O485" i="15" s="1"/>
  <c r="O486" i="15" s="1"/>
  <c r="O487" i="15" s="1"/>
  <c r="O488" i="15" s="1"/>
  <c r="O489" i="15" s="1"/>
  <c r="O490" i="15" s="1"/>
  <c r="O491" i="15" s="1"/>
  <c r="O492" i="15" s="1"/>
  <c r="O493" i="15" s="1"/>
  <c r="O494" i="15" s="1"/>
  <c r="O495" i="15" s="1"/>
  <c r="O496" i="15" s="1"/>
  <c r="O497" i="15" s="1"/>
  <c r="O498" i="15" s="1"/>
  <c r="O499" i="15" s="1"/>
  <c r="O500" i="15" s="1"/>
  <c r="O501" i="15" s="1"/>
  <c r="O502" i="15" s="1"/>
  <c r="O503" i="15" s="1"/>
  <c r="O504" i="15" s="1"/>
  <c r="O505" i="15" s="1"/>
  <c r="O506" i="15" s="1"/>
  <c r="O507" i="15" s="1"/>
  <c r="O508" i="15" s="1"/>
  <c r="O509" i="15" s="1"/>
  <c r="O510" i="15" s="1"/>
  <c r="O511" i="15" s="1"/>
  <c r="O512" i="15" s="1"/>
  <c r="O513" i="15" s="1"/>
  <c r="O514" i="15" s="1"/>
  <c r="O515" i="15" s="1"/>
  <c r="O516" i="15" s="1"/>
  <c r="O517" i="15" s="1"/>
  <c r="O518" i="15" s="1"/>
  <c r="O519" i="15" s="1"/>
  <c r="O520" i="15" s="1"/>
  <c r="O521" i="15" s="1"/>
  <c r="O522" i="15" s="1"/>
  <c r="O523" i="15" s="1"/>
  <c r="O524" i="15" s="1"/>
  <c r="O525" i="15" s="1"/>
  <c r="O526" i="15" s="1"/>
  <c r="O527" i="15" s="1"/>
  <c r="O528" i="15" s="1"/>
  <c r="O529" i="15" s="1"/>
  <c r="O530" i="15" s="1"/>
  <c r="O531" i="15" s="1"/>
  <c r="O532" i="15" s="1"/>
  <c r="O533" i="15" s="1"/>
  <c r="O534" i="15" s="1"/>
  <c r="O535" i="15" s="1"/>
  <c r="O536" i="15" s="1"/>
  <c r="O537" i="15" s="1"/>
  <c r="O538" i="15" s="1"/>
  <c r="O539" i="15" s="1"/>
  <c r="O540" i="15" s="1"/>
  <c r="O541" i="15" s="1"/>
  <c r="O542" i="15" s="1"/>
  <c r="O543" i="15" s="1"/>
  <c r="O544" i="15" s="1"/>
  <c r="O545" i="15" s="1"/>
  <c r="O546" i="15" s="1"/>
  <c r="O547" i="15" s="1"/>
  <c r="O548" i="15" s="1"/>
  <c r="O549" i="15" s="1"/>
  <c r="O550" i="15" s="1"/>
  <c r="O551" i="15" s="1"/>
  <c r="O552" i="15" s="1"/>
  <c r="O553" i="15" s="1"/>
  <c r="O554" i="15" s="1"/>
  <c r="O555" i="15" s="1"/>
  <c r="O556" i="15" s="1"/>
  <c r="O557" i="15" s="1"/>
  <c r="O558" i="15" s="1"/>
  <c r="O559" i="15" s="1"/>
  <c r="O560" i="15" s="1"/>
  <c r="O561" i="15" s="1"/>
  <c r="O562" i="15" s="1"/>
  <c r="O563" i="15" s="1"/>
  <c r="O564" i="15" s="1"/>
  <c r="O565" i="15" s="1"/>
  <c r="O566" i="15" s="1"/>
  <c r="O567" i="15" s="1"/>
  <c r="O568" i="15" s="1"/>
  <c r="O569" i="15" s="1"/>
  <c r="O570" i="15" s="1"/>
  <c r="O571" i="15" s="1"/>
  <c r="O572" i="15" s="1"/>
  <c r="O573" i="15" s="1"/>
  <c r="O574" i="15" s="1"/>
  <c r="O575" i="15" s="1"/>
  <c r="O576" i="15" s="1"/>
  <c r="O577" i="15" s="1"/>
  <c r="O578" i="15" s="1"/>
  <c r="O579" i="15" s="1"/>
  <c r="O580" i="15" s="1"/>
  <c r="O581" i="15" s="1"/>
  <c r="O582" i="15" s="1"/>
  <c r="O583" i="15" s="1"/>
  <c r="O584" i="15" s="1"/>
  <c r="O585" i="15" s="1"/>
  <c r="O586" i="15" s="1"/>
  <c r="O587" i="15" s="1"/>
  <c r="O588" i="15" s="1"/>
  <c r="O589" i="15" s="1"/>
  <c r="O590" i="15" s="1"/>
  <c r="O591" i="15" s="1"/>
  <c r="O592" i="15" s="1"/>
  <c r="O593" i="15" s="1"/>
  <c r="O594" i="15" s="1"/>
  <c r="O595" i="15" s="1"/>
  <c r="O596" i="15" s="1"/>
  <c r="O597" i="15" s="1"/>
  <c r="O598" i="15" s="1"/>
  <c r="O599" i="15" s="1"/>
  <c r="O600" i="15" s="1"/>
  <c r="O601" i="15" s="1"/>
  <c r="O602" i="15" s="1"/>
  <c r="O603" i="15" s="1"/>
  <c r="O604" i="15" s="1"/>
  <c r="O605" i="15" s="1"/>
  <c r="O606" i="15" s="1"/>
  <c r="O607" i="15" s="1"/>
  <c r="O608" i="15" s="1"/>
  <c r="O609" i="15" s="1"/>
  <c r="O610" i="15" s="1"/>
  <c r="O611" i="15" s="1"/>
  <c r="O612" i="15" s="1"/>
  <c r="O613" i="15" s="1"/>
  <c r="O614" i="15" s="1"/>
  <c r="O615" i="15" s="1"/>
  <c r="O616" i="15" s="1"/>
  <c r="O617" i="15" s="1"/>
  <c r="O618" i="15" s="1"/>
  <c r="O619" i="15" s="1"/>
  <c r="O620" i="15" s="1"/>
  <c r="O621" i="15" s="1"/>
  <c r="O622" i="15" s="1"/>
  <c r="O623" i="15" s="1"/>
  <c r="O624" i="15" s="1"/>
  <c r="O625" i="15" s="1"/>
  <c r="O626" i="15" s="1"/>
  <c r="O627" i="15" s="1"/>
  <c r="O628" i="15" s="1"/>
  <c r="O629" i="15" s="1"/>
  <c r="O630" i="15" s="1"/>
  <c r="O631" i="15" s="1"/>
  <c r="O632" i="15" s="1"/>
  <c r="O633" i="15" s="1"/>
  <c r="O634" i="15" s="1"/>
  <c r="O635" i="15" s="1"/>
  <c r="O636" i="15" s="1"/>
  <c r="O637" i="15" s="1"/>
  <c r="O638" i="15" s="1"/>
  <c r="O639" i="15" s="1"/>
  <c r="O640" i="15" s="1"/>
  <c r="O641" i="15" s="1"/>
  <c r="O642" i="15" s="1"/>
  <c r="O643" i="15" s="1"/>
  <c r="O644" i="15" s="1"/>
  <c r="O645" i="15" s="1"/>
  <c r="O646" i="15" s="1"/>
  <c r="O647" i="15" s="1"/>
  <c r="O648" i="15" s="1"/>
  <c r="O649" i="15" s="1"/>
  <c r="O650" i="15" s="1"/>
  <c r="O651" i="15" s="1"/>
  <c r="O652" i="15" s="1"/>
  <c r="O653" i="15" s="1"/>
  <c r="O654" i="15" s="1"/>
  <c r="O655" i="15" s="1"/>
  <c r="O656" i="15" s="1"/>
  <c r="O657" i="15" s="1"/>
  <c r="O658" i="15" s="1"/>
  <c r="O659" i="15" s="1"/>
  <c r="O660" i="15" s="1"/>
  <c r="O661" i="15" s="1"/>
  <c r="O662" i="15" s="1"/>
  <c r="O663" i="15" s="1"/>
  <c r="O664" i="15" s="1"/>
  <c r="O665" i="15" s="1"/>
  <c r="O666" i="15" s="1"/>
  <c r="O667" i="15" s="1"/>
  <c r="O668" i="15" s="1"/>
  <c r="O669" i="15" s="1"/>
  <c r="O670" i="15" s="1"/>
  <c r="O671" i="15" s="1"/>
  <c r="O672" i="15" s="1"/>
  <c r="O673" i="15" s="1"/>
  <c r="O674" i="15" s="1"/>
  <c r="O675" i="15" s="1"/>
  <c r="O676" i="15" s="1"/>
  <c r="O677" i="15" s="1"/>
  <c r="O678" i="15" s="1"/>
  <c r="O679" i="15" s="1"/>
  <c r="O680" i="15" s="1"/>
  <c r="O681" i="15" s="1"/>
  <c r="O682" i="15" s="1"/>
  <c r="O683" i="15" s="1"/>
  <c r="O684" i="15" s="1"/>
  <c r="O685" i="15" s="1"/>
  <c r="O686" i="15" s="1"/>
  <c r="O687" i="15" s="1"/>
  <c r="O688" i="15" s="1"/>
  <c r="O689" i="15" s="1"/>
  <c r="O690" i="15" s="1"/>
  <c r="O691" i="15" s="1"/>
  <c r="O692" i="15" s="1"/>
  <c r="O693" i="15" s="1"/>
  <c r="O694" i="15" s="1"/>
  <c r="O695" i="15" s="1"/>
  <c r="O696" i="15" s="1"/>
  <c r="O697" i="15" s="1"/>
  <c r="O698" i="15" s="1"/>
  <c r="O699" i="15" s="1"/>
  <c r="O700" i="15" s="1"/>
  <c r="O701" i="15" s="1"/>
  <c r="O702" i="15" s="1"/>
  <c r="O703" i="15" s="1"/>
  <c r="O704" i="15" s="1"/>
  <c r="O705" i="15" s="1"/>
  <c r="O706" i="15" s="1"/>
  <c r="O707" i="15" s="1"/>
  <c r="O708" i="15" s="1"/>
  <c r="O709" i="15" s="1"/>
  <c r="O710" i="15" s="1"/>
  <c r="O711" i="15" s="1"/>
  <c r="O712" i="15" s="1"/>
  <c r="O713" i="15" s="1"/>
  <c r="O714" i="15" s="1"/>
  <c r="O715" i="15" s="1"/>
  <c r="O716" i="15" s="1"/>
  <c r="O717" i="15" s="1"/>
  <c r="O718" i="15" s="1"/>
  <c r="O719" i="15" s="1"/>
  <c r="O720" i="15" s="1"/>
  <c r="O721" i="15" s="1"/>
  <c r="O722" i="15" s="1"/>
  <c r="O723" i="15" s="1"/>
  <c r="O724" i="15" s="1"/>
  <c r="O725" i="15" s="1"/>
  <c r="O726" i="15" s="1"/>
  <c r="O727" i="15" s="1"/>
  <c r="O728" i="15" s="1"/>
  <c r="O729" i="15" s="1"/>
  <c r="O730" i="15" s="1"/>
  <c r="O731" i="15" s="1"/>
  <c r="O732" i="15" s="1"/>
  <c r="O733" i="15" s="1"/>
  <c r="O734" i="15" s="1"/>
  <c r="O735" i="15" s="1"/>
  <c r="O736" i="15" s="1"/>
  <c r="O737" i="15" s="1"/>
  <c r="O738" i="15" s="1"/>
  <c r="O739" i="15" s="1"/>
  <c r="O740" i="15" s="1"/>
  <c r="O741" i="15" s="1"/>
  <c r="O742" i="15" s="1"/>
  <c r="O743" i="15" s="1"/>
  <c r="O744" i="15" s="1"/>
  <c r="O745" i="15" s="1"/>
  <c r="O746" i="15" s="1"/>
  <c r="O747" i="15" s="1"/>
  <c r="O748" i="15" s="1"/>
  <c r="O749" i="15" s="1"/>
  <c r="O750" i="15" s="1"/>
  <c r="O751" i="15" s="1"/>
  <c r="O752" i="15" s="1"/>
  <c r="O753" i="15" s="1"/>
  <c r="O754" i="15" s="1"/>
  <c r="O755" i="15" s="1"/>
  <c r="O756" i="15" s="1"/>
  <c r="O757" i="15" s="1"/>
  <c r="O758" i="15" s="1"/>
  <c r="O759" i="15" s="1"/>
  <c r="O760" i="15" s="1"/>
  <c r="O761" i="15" s="1"/>
  <c r="O762" i="15" s="1"/>
  <c r="O763" i="15" s="1"/>
  <c r="O764" i="15" s="1"/>
  <c r="O765" i="15" s="1"/>
  <c r="O766" i="15" s="1"/>
  <c r="O767" i="15" s="1"/>
  <c r="O768" i="15" s="1"/>
  <c r="O769" i="15" s="1"/>
  <c r="O770" i="15" s="1"/>
  <c r="O771" i="15" s="1"/>
  <c r="O772" i="15" s="1"/>
  <c r="O773" i="15" s="1"/>
  <c r="O774" i="15" s="1"/>
  <c r="O775" i="15" s="1"/>
  <c r="O776" i="15" s="1"/>
  <c r="O777" i="15" s="1"/>
  <c r="O778" i="15" s="1"/>
  <c r="O779" i="15" s="1"/>
  <c r="O780" i="15" s="1"/>
  <c r="O781" i="15" s="1"/>
  <c r="O782" i="15" s="1"/>
  <c r="O783" i="15" s="1"/>
  <c r="O784" i="15" s="1"/>
  <c r="O785" i="15" s="1"/>
  <c r="O786" i="15" s="1"/>
  <c r="O787" i="15" s="1"/>
  <c r="O788" i="15" s="1"/>
  <c r="O789" i="15" s="1"/>
  <c r="O790" i="15" s="1"/>
  <c r="O791" i="15" s="1"/>
  <c r="O792" i="15" s="1"/>
  <c r="O793" i="15" s="1"/>
  <c r="O794" i="15" s="1"/>
  <c r="O795" i="15" s="1"/>
  <c r="O796" i="15" s="1"/>
  <c r="O797" i="15" s="1"/>
  <c r="O798" i="15" s="1"/>
  <c r="O799" i="15" s="1"/>
  <c r="O800" i="15" s="1"/>
  <c r="O801" i="15" s="1"/>
  <c r="O802" i="15" s="1"/>
  <c r="O803" i="15" s="1"/>
  <c r="O804" i="15" s="1"/>
  <c r="O805" i="15" s="1"/>
  <c r="O806" i="15" s="1"/>
  <c r="O807" i="15" s="1"/>
  <c r="O808" i="15" s="1"/>
  <c r="O809" i="15" s="1"/>
  <c r="O810" i="15" s="1"/>
  <c r="O811" i="15" s="1"/>
  <c r="O812" i="15" s="1"/>
  <c r="O813" i="15" s="1"/>
  <c r="O814" i="15" s="1"/>
  <c r="O815" i="15" s="1"/>
  <c r="O816" i="15" s="1"/>
  <c r="O817" i="15" s="1"/>
  <c r="O818" i="15" s="1"/>
  <c r="O819" i="15" s="1"/>
  <c r="O820" i="15" s="1"/>
  <c r="O821" i="15" s="1"/>
  <c r="O822" i="15" s="1"/>
  <c r="O823" i="15" s="1"/>
  <c r="O824" i="15" s="1"/>
  <c r="O825" i="15" s="1"/>
  <c r="O826" i="15" s="1"/>
  <c r="O827" i="15" s="1"/>
  <c r="O828" i="15" s="1"/>
  <c r="O829" i="15" s="1"/>
  <c r="O830" i="15" s="1"/>
  <c r="O831" i="15" s="1"/>
  <c r="O832" i="15" s="1"/>
  <c r="O833" i="15" s="1"/>
  <c r="O834" i="15" s="1"/>
  <c r="O835" i="15" s="1"/>
  <c r="O836" i="15" s="1"/>
  <c r="O837" i="15" s="1"/>
  <c r="O838" i="15" s="1"/>
  <c r="O839" i="15" s="1"/>
  <c r="O840" i="15" s="1"/>
  <c r="O841" i="15" s="1"/>
  <c r="O842" i="15" s="1"/>
  <c r="O843" i="15" s="1"/>
  <c r="O844" i="15" s="1"/>
  <c r="O845" i="15" s="1"/>
  <c r="O846" i="15" s="1"/>
  <c r="O847" i="15" s="1"/>
  <c r="O848" i="15" s="1"/>
  <c r="O849" i="15" s="1"/>
  <c r="O850" i="15" s="1"/>
  <c r="O851" i="15" s="1"/>
  <c r="O852" i="15" s="1"/>
  <c r="O853" i="15" s="1"/>
  <c r="O854" i="15" s="1"/>
  <c r="O855" i="15" s="1"/>
  <c r="O856" i="15" s="1"/>
  <c r="O857" i="15" s="1"/>
  <c r="O858" i="15" s="1"/>
  <c r="O859" i="15" s="1"/>
  <c r="O860" i="15" s="1"/>
  <c r="O861" i="15" s="1"/>
  <c r="O862" i="15" s="1"/>
  <c r="O863" i="15" s="1"/>
  <c r="O864" i="15" s="1"/>
  <c r="O865" i="15" s="1"/>
  <c r="O866" i="15" s="1"/>
  <c r="O867" i="15" s="1"/>
  <c r="O868" i="15" s="1"/>
  <c r="O869" i="15" s="1"/>
  <c r="O870" i="15" s="1"/>
  <c r="O871" i="15" s="1"/>
  <c r="O872" i="15" s="1"/>
  <c r="O873" i="15" s="1"/>
  <c r="O874" i="15" s="1"/>
  <c r="O875" i="15" s="1"/>
  <c r="O876" i="15" s="1"/>
  <c r="O877" i="15" s="1"/>
  <c r="O878" i="15" s="1"/>
  <c r="O879" i="15" s="1"/>
  <c r="O880" i="15" s="1"/>
  <c r="O881" i="15" s="1"/>
  <c r="O882" i="15" s="1"/>
  <c r="O883" i="15" s="1"/>
  <c r="O884" i="15" s="1"/>
  <c r="O885" i="15" s="1"/>
  <c r="O886" i="15" s="1"/>
  <c r="O887" i="15" s="1"/>
  <c r="O888" i="15" s="1"/>
  <c r="O889" i="15" s="1"/>
  <c r="O890" i="15" s="1"/>
  <c r="O891" i="15" s="1"/>
  <c r="O892" i="15" s="1"/>
  <c r="O893" i="15" s="1"/>
  <c r="O894" i="15" s="1"/>
  <c r="O895" i="15" s="1"/>
  <c r="O896" i="15" s="1"/>
  <c r="O897" i="15" s="1"/>
  <c r="O898" i="15" s="1"/>
  <c r="O899" i="15" s="1"/>
  <c r="O900" i="15" s="1"/>
  <c r="O901" i="15" s="1"/>
  <c r="O902" i="15" s="1"/>
  <c r="O903" i="15" s="1"/>
  <c r="O904" i="15" s="1"/>
  <c r="O905" i="15" s="1"/>
  <c r="O906" i="15" s="1"/>
  <c r="O907" i="15" s="1"/>
  <c r="O908" i="15" s="1"/>
  <c r="O909" i="15" s="1"/>
  <c r="O910" i="15" s="1"/>
  <c r="O911" i="15" s="1"/>
  <c r="O912" i="15" s="1"/>
  <c r="O913" i="15" s="1"/>
  <c r="O914" i="15" s="1"/>
  <c r="O915" i="15" s="1"/>
  <c r="O916" i="15" s="1"/>
  <c r="O917" i="15" s="1"/>
  <c r="O918" i="15" s="1"/>
  <c r="O919" i="15" s="1"/>
  <c r="O920" i="15" s="1"/>
  <c r="O921" i="15" s="1"/>
  <c r="O922" i="15" s="1"/>
  <c r="O923" i="15" s="1"/>
  <c r="O924" i="15" s="1"/>
  <c r="O925" i="15" s="1"/>
  <c r="O926" i="15" s="1"/>
  <c r="O927" i="15" s="1"/>
  <c r="O928" i="15" s="1"/>
  <c r="O929" i="15" s="1"/>
  <c r="O930" i="15" s="1"/>
  <c r="O931" i="15" s="1"/>
  <c r="O932" i="15" s="1"/>
  <c r="O933" i="15" s="1"/>
  <c r="O934" i="15" s="1"/>
  <c r="O935" i="15" s="1"/>
  <c r="O936" i="15" s="1"/>
  <c r="O937" i="15" s="1"/>
  <c r="O938" i="15" s="1"/>
  <c r="O939" i="15" s="1"/>
  <c r="O940" i="15" s="1"/>
  <c r="O941" i="15" s="1"/>
  <c r="O942" i="15" s="1"/>
  <c r="O943" i="15" s="1"/>
  <c r="O944" i="15" s="1"/>
  <c r="O945" i="15" s="1"/>
  <c r="O946" i="15" s="1"/>
  <c r="O947" i="15" s="1"/>
  <c r="O948" i="15" s="1"/>
  <c r="O949" i="15" s="1"/>
  <c r="O950" i="15" s="1"/>
  <c r="O951" i="15" s="1"/>
  <c r="O952" i="15" s="1"/>
  <c r="O953" i="15" s="1"/>
  <c r="O954" i="15" s="1"/>
  <c r="O955" i="15" s="1"/>
  <c r="O956" i="15" s="1"/>
  <c r="O957" i="15" s="1"/>
  <c r="O958" i="15" s="1"/>
  <c r="O959" i="15" s="1"/>
  <c r="O960" i="15" s="1"/>
  <c r="O961" i="15" s="1"/>
  <c r="O962" i="15" s="1"/>
  <c r="O963" i="15" s="1"/>
  <c r="O964" i="15" s="1"/>
  <c r="O965" i="15" s="1"/>
  <c r="O966" i="15" s="1"/>
  <c r="O967" i="15" s="1"/>
  <c r="O968" i="15" s="1"/>
  <c r="O969" i="15" s="1"/>
  <c r="O970" i="15" s="1"/>
  <c r="O971" i="15" s="1"/>
  <c r="O972" i="15" s="1"/>
  <c r="O973" i="15" s="1"/>
  <c r="O974" i="15" s="1"/>
  <c r="O975" i="15" s="1"/>
  <c r="O976" i="15" s="1"/>
  <c r="O977" i="15" s="1"/>
  <c r="O978" i="15" s="1"/>
  <c r="O979" i="15" s="1"/>
  <c r="O980" i="15" s="1"/>
  <c r="O981" i="15" s="1"/>
  <c r="O982" i="15" s="1"/>
  <c r="O983" i="15" s="1"/>
  <c r="O984" i="15" s="1"/>
  <c r="O985" i="15" s="1"/>
  <c r="O986" i="15" s="1"/>
  <c r="O987" i="15" s="1"/>
  <c r="O988" i="15" s="1"/>
  <c r="O989" i="15" s="1"/>
  <c r="O990" i="15" s="1"/>
  <c r="O991" i="15" s="1"/>
  <c r="O992" i="15" s="1"/>
  <c r="O993" i="15" s="1"/>
  <c r="O994" i="15" s="1"/>
  <c r="O995" i="15" s="1"/>
  <c r="O996" i="15" s="1"/>
  <c r="O997" i="15" s="1"/>
  <c r="O998" i="15" s="1"/>
  <c r="O999" i="15" s="1"/>
  <c r="O1000" i="15" s="1"/>
  <c r="O1001" i="15" s="1"/>
  <c r="O1002" i="15" s="1"/>
  <c r="O1003" i="15" s="1"/>
  <c r="O1004" i="15" s="1"/>
  <c r="O1005" i="15" s="1"/>
  <c r="O1006" i="15" s="1"/>
  <c r="O1007" i="15" s="1"/>
  <c r="M11" i="15"/>
  <c r="N11" i="15"/>
  <c r="M12" i="15"/>
  <c r="N12" i="15"/>
  <c r="M13" i="15"/>
  <c r="N13" i="15"/>
  <c r="M14" i="15"/>
  <c r="N14" i="15"/>
  <c r="M15" i="15"/>
  <c r="N15" i="15"/>
  <c r="M16" i="15"/>
  <c r="N16" i="15"/>
  <c r="M17" i="15"/>
  <c r="N17" i="15"/>
  <c r="M18" i="15"/>
  <c r="N18" i="15"/>
  <c r="M19" i="15"/>
  <c r="N19" i="15"/>
  <c r="M20" i="15"/>
  <c r="N20" i="15"/>
  <c r="M21" i="15"/>
  <c r="N21" i="15"/>
  <c r="M22" i="15"/>
  <c r="N22" i="15"/>
  <c r="M23" i="15"/>
  <c r="N23" i="15"/>
  <c r="M10" i="15"/>
  <c r="N10" i="15"/>
  <c r="L23" i="15"/>
  <c r="L22" i="15"/>
  <c r="L21" i="15"/>
  <c r="L20" i="15"/>
  <c r="L19" i="15"/>
  <c r="L18" i="15"/>
  <c r="L17" i="15"/>
  <c r="L16" i="15"/>
  <c r="C19" i="19" s="1"/>
  <c r="L15" i="15"/>
  <c r="L14" i="15"/>
  <c r="L13" i="15"/>
  <c r="L12" i="15"/>
  <c r="L11" i="15"/>
  <c r="L10" i="15"/>
  <c r="K10" i="15"/>
  <c r="C18" i="19" l="1"/>
  <c r="C15" i="19"/>
  <c r="C13" i="19"/>
  <c r="C14" i="19"/>
  <c r="C17" i="19"/>
  <c r="C16" i="19"/>
  <c r="O1008" i="15"/>
  <c r="O1009" i="15" s="1"/>
  <c r="O1010" i="15" s="1"/>
  <c r="A14" i="22"/>
  <c r="A15" i="22"/>
  <c r="A16" i="22"/>
  <c r="A17" i="22"/>
  <c r="A18" i="22"/>
  <c r="A19" i="22"/>
  <c r="A20" i="22"/>
  <c r="A21" i="22"/>
  <c r="A22" i="22"/>
  <c r="A23" i="22"/>
  <c r="A24" i="22"/>
  <c r="A25" i="22"/>
  <c r="B56" i="18"/>
  <c r="D8" i="18"/>
  <c r="A2" i="22"/>
  <c r="B8" i="23"/>
  <c r="Q2" i="15"/>
  <c r="A9" i="22" l="1"/>
  <c r="A12" i="22"/>
  <c r="A7" i="22"/>
  <c r="A11" i="22"/>
  <c r="A6" i="22"/>
  <c r="A1" i="22"/>
  <c r="A10" i="22"/>
  <c r="A13" i="22"/>
  <c r="A5" i="22"/>
  <c r="A8" i="22"/>
  <c r="A4" i="22"/>
  <c r="A3" i="22"/>
  <c r="A39" i="23"/>
  <c r="A37" i="23" l="1"/>
  <c r="L3" i="26" l="1"/>
  <c r="D2" i="26" s="1"/>
  <c r="D4" i="26" s="1"/>
  <c r="E4" i="26" s="1"/>
  <c r="F4" i="26" s="1"/>
  <c r="G4" i="26" s="1"/>
  <c r="H4" i="26" s="1"/>
  <c r="I4" i="26" s="1"/>
  <c r="J4" i="26" s="1"/>
  <c r="D5" i="26" s="1"/>
  <c r="E5" i="26" s="1"/>
  <c r="F5" i="26" s="1"/>
  <c r="G5" i="26" s="1"/>
  <c r="H5" i="26" s="1"/>
  <c r="I5" i="26" s="1"/>
  <c r="J5" i="26" s="1"/>
  <c r="D6" i="26" s="1"/>
  <c r="E6" i="26" s="1"/>
  <c r="F6" i="26" s="1"/>
  <c r="G6" i="26" s="1"/>
  <c r="H6" i="26" s="1"/>
  <c r="I6" i="26" s="1"/>
  <c r="J6" i="26" s="1"/>
  <c r="D7" i="26" s="1"/>
  <c r="E7" i="26" s="1"/>
  <c r="F7" i="26" s="1"/>
  <c r="G7" i="26" s="1"/>
  <c r="H7" i="26" s="1"/>
  <c r="I7" i="26" s="1"/>
  <c r="J7" i="26" s="1"/>
  <c r="D8" i="26" s="1"/>
  <c r="E8" i="26" s="1"/>
  <c r="N1" i="26"/>
  <c r="F8" i="26" l="1"/>
  <c r="G8" i="26" s="1"/>
  <c r="H8" i="26" s="1"/>
  <c r="I8" i="26" s="1"/>
  <c r="J8" i="26" s="1"/>
  <c r="D9" i="26" s="1"/>
  <c r="E9" i="26" s="1"/>
  <c r="F9" i="26" s="1"/>
  <c r="G9" i="26" s="1"/>
  <c r="H9" i="26" s="1"/>
  <c r="I9" i="26" s="1"/>
  <c r="J9" i="26" s="1"/>
  <c r="L3" i="25"/>
  <c r="D2" i="25" s="1"/>
  <c r="D4" i="25" s="1"/>
  <c r="E4" i="25" s="1"/>
  <c r="F4" i="25" s="1"/>
  <c r="G4" i="25" s="1"/>
  <c r="H4" i="25" s="1"/>
  <c r="I4" i="25" s="1"/>
  <c r="J4" i="25" s="1"/>
  <c r="D5" i="25" s="1"/>
  <c r="E5" i="25" s="1"/>
  <c r="F5" i="25" s="1"/>
  <c r="G5" i="25" s="1"/>
  <c r="H5" i="25" s="1"/>
  <c r="I5" i="25" s="1"/>
  <c r="J5" i="25" s="1"/>
  <c r="D6" i="25" s="1"/>
  <c r="E6" i="25" s="1"/>
  <c r="F6" i="25" s="1"/>
  <c r="G6" i="25" s="1"/>
  <c r="H6" i="25" s="1"/>
  <c r="I6" i="25" s="1"/>
  <c r="J6" i="25" s="1"/>
  <c r="D7" i="25" s="1"/>
  <c r="E7" i="25" s="1"/>
  <c r="F7" i="25" s="1"/>
  <c r="G7" i="25" s="1"/>
  <c r="H7" i="25" s="1"/>
  <c r="I7" i="25" s="1"/>
  <c r="J7" i="25" s="1"/>
  <c r="D8" i="25" s="1"/>
  <c r="E8" i="25" s="1"/>
  <c r="F8" i="25" s="1"/>
  <c r="G8" i="25" s="1"/>
  <c r="H8" i="25" s="1"/>
  <c r="I8" i="25" s="1"/>
  <c r="J8" i="25" s="1"/>
  <c r="D9" i="25" s="1"/>
  <c r="E9" i="25" s="1"/>
  <c r="F9" i="25" s="1"/>
  <c r="G9" i="25" s="1"/>
  <c r="H9" i="25" s="1"/>
  <c r="I9" i="25" s="1"/>
  <c r="J9" i="25" s="1"/>
  <c r="N1" i="25"/>
  <c r="E2" i="22" l="1"/>
  <c r="E3" i="22"/>
  <c r="E4" i="22"/>
  <c r="E5" i="22"/>
  <c r="E6" i="22"/>
  <c r="E7" i="22"/>
  <c r="E8" i="22"/>
  <c r="E9" i="22"/>
  <c r="E10" i="22"/>
  <c r="E11" i="22"/>
  <c r="E12" i="22"/>
  <c r="E13" i="22"/>
  <c r="E14" i="22"/>
  <c r="E15" i="22"/>
  <c r="E16" i="22"/>
  <c r="E17" i="22"/>
  <c r="E18" i="22"/>
  <c r="E19" i="22"/>
  <c r="E20" i="22"/>
  <c r="E21" i="22"/>
  <c r="E22" i="22"/>
  <c r="E23" i="22"/>
  <c r="E24" i="22"/>
  <c r="E25" i="22"/>
  <c r="E1" i="22"/>
  <c r="H1" i="22" l="1"/>
  <c r="I1" i="22"/>
  <c r="I2" i="22" s="1"/>
  <c r="J1" i="22"/>
  <c r="O1" i="22" s="1"/>
  <c r="M1" i="22"/>
  <c r="H2" i="22"/>
  <c r="M2" i="22" l="1"/>
  <c r="J2" i="22"/>
  <c r="J3" i="22" s="1"/>
  <c r="J4" i="22" s="1"/>
  <c r="H3" i="22"/>
  <c r="N1" i="22"/>
  <c r="N2" i="22" s="1"/>
  <c r="O2" i="22" l="1"/>
  <c r="O3" i="22" s="1"/>
  <c r="O4" i="22" s="1"/>
  <c r="M3" i="22"/>
  <c r="H4" i="22"/>
  <c r="J5" i="22"/>
  <c r="H5" i="22" l="1"/>
  <c r="M4" i="22"/>
  <c r="O5" i="22"/>
  <c r="J6" i="22"/>
  <c r="J7" i="22" l="1"/>
  <c r="O6" i="22"/>
  <c r="H6" i="22"/>
  <c r="M5" i="22"/>
  <c r="M6" i="22" l="1"/>
  <c r="H7" i="22"/>
  <c r="O7" i="22"/>
  <c r="J8" i="22"/>
  <c r="O8" i="22" l="1"/>
  <c r="J9" i="22"/>
  <c r="H8" i="22"/>
  <c r="M7" i="22"/>
  <c r="O9" i="22" l="1"/>
  <c r="J10" i="22"/>
  <c r="H9" i="22"/>
  <c r="M8" i="22"/>
  <c r="J11" i="22" l="1"/>
  <c r="O10" i="22"/>
  <c r="M9" i="22"/>
  <c r="H10" i="22"/>
  <c r="B27" i="19"/>
  <c r="B28" i="19"/>
  <c r="B29" i="19"/>
  <c r="B30" i="19"/>
  <c r="B31" i="19"/>
  <c r="B32" i="19"/>
  <c r="B33" i="19"/>
  <c r="B34" i="19"/>
  <c r="B35" i="19"/>
  <c r="B36" i="19"/>
  <c r="B37" i="19"/>
  <c r="B38" i="19"/>
  <c r="B39" i="19"/>
  <c r="B40" i="19"/>
  <c r="B41" i="19"/>
  <c r="B42" i="19"/>
  <c r="B43" i="19"/>
  <c r="B44" i="19"/>
  <c r="B45" i="19"/>
  <c r="B46" i="19"/>
  <c r="B47" i="19"/>
  <c r="B48" i="19"/>
  <c r="B49" i="19"/>
  <c r="B50" i="19"/>
  <c r="B26" i="19"/>
  <c r="M10" i="22" l="1"/>
  <c r="H11" i="22"/>
  <c r="J12" i="22"/>
  <c r="O11" i="22"/>
  <c r="K2529" i="15"/>
  <c r="L2529" i="15"/>
  <c r="M2529" i="15"/>
  <c r="K2530" i="15"/>
  <c r="L2530" i="15"/>
  <c r="M2530" i="15"/>
  <c r="K2531" i="15"/>
  <c r="L2531" i="15"/>
  <c r="M2531" i="15"/>
  <c r="K2532" i="15"/>
  <c r="L2532" i="15"/>
  <c r="M2532" i="15"/>
  <c r="K2533" i="15"/>
  <c r="L2533" i="15"/>
  <c r="M2533" i="15"/>
  <c r="K2534" i="15"/>
  <c r="L2534" i="15"/>
  <c r="M2534" i="15"/>
  <c r="K2535" i="15"/>
  <c r="L2535" i="15"/>
  <c r="M2535" i="15"/>
  <c r="K2536" i="15"/>
  <c r="L2536" i="15"/>
  <c r="M2536" i="15"/>
  <c r="K2537" i="15"/>
  <c r="L2537" i="15"/>
  <c r="M2537" i="15"/>
  <c r="K2538" i="15"/>
  <c r="L2538" i="15"/>
  <c r="M2538" i="15"/>
  <c r="K2539" i="15"/>
  <c r="L2539" i="15"/>
  <c r="M2539" i="15"/>
  <c r="K2540" i="15"/>
  <c r="L2540" i="15"/>
  <c r="M2540" i="15"/>
  <c r="K2541" i="15"/>
  <c r="L2541" i="15"/>
  <c r="M2541" i="15"/>
  <c r="K2542" i="15"/>
  <c r="L2542" i="15"/>
  <c r="M2542" i="15"/>
  <c r="K2543" i="15"/>
  <c r="L2543" i="15"/>
  <c r="M2543" i="15"/>
  <c r="K2544" i="15"/>
  <c r="L2544" i="15"/>
  <c r="M2544" i="15"/>
  <c r="K2545" i="15"/>
  <c r="L2545" i="15"/>
  <c r="M2545" i="15"/>
  <c r="K2546" i="15"/>
  <c r="L2546" i="15"/>
  <c r="M2546" i="15"/>
  <c r="K2547" i="15"/>
  <c r="L2547" i="15"/>
  <c r="M2547" i="15"/>
  <c r="K2548" i="15"/>
  <c r="L2548" i="15"/>
  <c r="M2548" i="15"/>
  <c r="K2549" i="15"/>
  <c r="L2549" i="15"/>
  <c r="M2549" i="15"/>
  <c r="K2550" i="15"/>
  <c r="L2550" i="15"/>
  <c r="M2550" i="15"/>
  <c r="K2551" i="15"/>
  <c r="L2551" i="15"/>
  <c r="M2551" i="15"/>
  <c r="K2552" i="15"/>
  <c r="L2552" i="15"/>
  <c r="M2552" i="15"/>
  <c r="K2553" i="15"/>
  <c r="L2553" i="15"/>
  <c r="M2553" i="15"/>
  <c r="K2554" i="15"/>
  <c r="L2554" i="15"/>
  <c r="M2554" i="15"/>
  <c r="K2555" i="15"/>
  <c r="L2555" i="15"/>
  <c r="M2555" i="15"/>
  <c r="K2556" i="15"/>
  <c r="L2556" i="15"/>
  <c r="M2556" i="15"/>
  <c r="K2557" i="15"/>
  <c r="L2557" i="15"/>
  <c r="M2557" i="15"/>
  <c r="K2558" i="15"/>
  <c r="L2558" i="15"/>
  <c r="M2558" i="15"/>
  <c r="K2559" i="15"/>
  <c r="L2559" i="15"/>
  <c r="M2559" i="15"/>
  <c r="K2560" i="15"/>
  <c r="L2560" i="15"/>
  <c r="M2560" i="15"/>
  <c r="K2561" i="15"/>
  <c r="L2561" i="15"/>
  <c r="M2561" i="15"/>
  <c r="K2562" i="15"/>
  <c r="L2562" i="15"/>
  <c r="M2562" i="15"/>
  <c r="K2563" i="15"/>
  <c r="L2563" i="15"/>
  <c r="M2563" i="15"/>
  <c r="K2564" i="15"/>
  <c r="L2564" i="15"/>
  <c r="M2564" i="15"/>
  <c r="K2565" i="15"/>
  <c r="L2565" i="15"/>
  <c r="M2565" i="15"/>
  <c r="K2566" i="15"/>
  <c r="L2566" i="15"/>
  <c r="M2566" i="15"/>
  <c r="K2567" i="15"/>
  <c r="L2567" i="15"/>
  <c r="M2567" i="15"/>
  <c r="K2568" i="15"/>
  <c r="L2568" i="15"/>
  <c r="M2568" i="15"/>
  <c r="K2569" i="15"/>
  <c r="L2569" i="15"/>
  <c r="M2569" i="15"/>
  <c r="K2570" i="15"/>
  <c r="L2570" i="15"/>
  <c r="M2570" i="15"/>
  <c r="K2571" i="15"/>
  <c r="L2571" i="15"/>
  <c r="M2571" i="15"/>
  <c r="K2572" i="15"/>
  <c r="L2572" i="15"/>
  <c r="M2572" i="15"/>
  <c r="K2573" i="15"/>
  <c r="L2573" i="15"/>
  <c r="M2573" i="15"/>
  <c r="K2574" i="15"/>
  <c r="L2574" i="15"/>
  <c r="M2574" i="15"/>
  <c r="K2575" i="15"/>
  <c r="L2575" i="15"/>
  <c r="M2575" i="15"/>
  <c r="K2576" i="15"/>
  <c r="L2576" i="15"/>
  <c r="M2576" i="15"/>
  <c r="K2577" i="15"/>
  <c r="L2577" i="15"/>
  <c r="M2577" i="15"/>
  <c r="K2578" i="15"/>
  <c r="L2578" i="15"/>
  <c r="M2578" i="15"/>
  <c r="K2579" i="15"/>
  <c r="L2579" i="15"/>
  <c r="M2579" i="15"/>
  <c r="K2580" i="15"/>
  <c r="L2580" i="15"/>
  <c r="M2580" i="15"/>
  <c r="K2581" i="15"/>
  <c r="L2581" i="15"/>
  <c r="M2581" i="15"/>
  <c r="K2582" i="15"/>
  <c r="L2582" i="15"/>
  <c r="M2582" i="15"/>
  <c r="K2583" i="15"/>
  <c r="L2583" i="15"/>
  <c r="M2583" i="15"/>
  <c r="K2584" i="15"/>
  <c r="L2584" i="15"/>
  <c r="M2584" i="15"/>
  <c r="K2585" i="15"/>
  <c r="L2585" i="15"/>
  <c r="M2585" i="15"/>
  <c r="K2586" i="15"/>
  <c r="L2586" i="15"/>
  <c r="M2586" i="15"/>
  <c r="K2587" i="15"/>
  <c r="L2587" i="15"/>
  <c r="M2587" i="15"/>
  <c r="K2588" i="15"/>
  <c r="L2588" i="15"/>
  <c r="M2588" i="15"/>
  <c r="K2589" i="15"/>
  <c r="L2589" i="15"/>
  <c r="M2589" i="15"/>
  <c r="K2590" i="15"/>
  <c r="L2590" i="15"/>
  <c r="M2590" i="15"/>
  <c r="K2591" i="15"/>
  <c r="L2591" i="15"/>
  <c r="M2591" i="15"/>
  <c r="K2592" i="15"/>
  <c r="L2592" i="15"/>
  <c r="M2592" i="15"/>
  <c r="K2593" i="15"/>
  <c r="L2593" i="15"/>
  <c r="M2593" i="15"/>
  <c r="K2594" i="15"/>
  <c r="L2594" i="15"/>
  <c r="M2594" i="15"/>
  <c r="K2595" i="15"/>
  <c r="L2595" i="15"/>
  <c r="M2595" i="15"/>
  <c r="K2596" i="15"/>
  <c r="L2596" i="15"/>
  <c r="M2596" i="15"/>
  <c r="K2597" i="15"/>
  <c r="L2597" i="15"/>
  <c r="M2597" i="15"/>
  <c r="K2598" i="15"/>
  <c r="L2598" i="15"/>
  <c r="M2598" i="15"/>
  <c r="K2599" i="15"/>
  <c r="L2599" i="15"/>
  <c r="M2599" i="15"/>
  <c r="K2600" i="15"/>
  <c r="L2600" i="15"/>
  <c r="M2600" i="15"/>
  <c r="K2601" i="15"/>
  <c r="L2601" i="15"/>
  <c r="M2601" i="15"/>
  <c r="K2602" i="15"/>
  <c r="L2602" i="15"/>
  <c r="M2602" i="15"/>
  <c r="K2603" i="15"/>
  <c r="L2603" i="15"/>
  <c r="M2603" i="15"/>
  <c r="K2604" i="15"/>
  <c r="L2604" i="15"/>
  <c r="M2604" i="15"/>
  <c r="K2605" i="15"/>
  <c r="L2605" i="15"/>
  <c r="M2605" i="15"/>
  <c r="K2606" i="15"/>
  <c r="L2606" i="15"/>
  <c r="M2606" i="15"/>
  <c r="K2607" i="15"/>
  <c r="L2607" i="15"/>
  <c r="M2607" i="15"/>
  <c r="K2608" i="15"/>
  <c r="L2608" i="15"/>
  <c r="M2608" i="15"/>
  <c r="K2609" i="15"/>
  <c r="L2609" i="15"/>
  <c r="M2609" i="15"/>
  <c r="K2610" i="15"/>
  <c r="L2610" i="15"/>
  <c r="M2610" i="15"/>
  <c r="K2611" i="15"/>
  <c r="L2611" i="15"/>
  <c r="M2611" i="15"/>
  <c r="K2612" i="15"/>
  <c r="L2612" i="15"/>
  <c r="M2612" i="15"/>
  <c r="K2613" i="15"/>
  <c r="L2613" i="15"/>
  <c r="M2613" i="15"/>
  <c r="K2614" i="15"/>
  <c r="L2614" i="15"/>
  <c r="M2614" i="15"/>
  <c r="K2615" i="15"/>
  <c r="L2615" i="15"/>
  <c r="M2615" i="15"/>
  <c r="K2616" i="15"/>
  <c r="L2616" i="15"/>
  <c r="M2616" i="15"/>
  <c r="K2617" i="15"/>
  <c r="L2617" i="15"/>
  <c r="M2617" i="15"/>
  <c r="K2618" i="15"/>
  <c r="L2618" i="15"/>
  <c r="M2618" i="15"/>
  <c r="K2619" i="15"/>
  <c r="L2619" i="15"/>
  <c r="M2619" i="15"/>
  <c r="K2620" i="15"/>
  <c r="L2620" i="15"/>
  <c r="M2620" i="15"/>
  <c r="K2621" i="15"/>
  <c r="L2621" i="15"/>
  <c r="M2621" i="15"/>
  <c r="K2622" i="15"/>
  <c r="L2622" i="15"/>
  <c r="M2622" i="15"/>
  <c r="K2623" i="15"/>
  <c r="L2623" i="15"/>
  <c r="M2623" i="15"/>
  <c r="K2624" i="15"/>
  <c r="L2624" i="15"/>
  <c r="M2624" i="15"/>
  <c r="K2625" i="15"/>
  <c r="L2625" i="15"/>
  <c r="M2625" i="15"/>
  <c r="K2626" i="15"/>
  <c r="L2626" i="15"/>
  <c r="M2626" i="15"/>
  <c r="K2627" i="15"/>
  <c r="L2627" i="15"/>
  <c r="M2627" i="15"/>
  <c r="K2628" i="15"/>
  <c r="L2628" i="15"/>
  <c r="M2628" i="15"/>
  <c r="K2629" i="15"/>
  <c r="L2629" i="15"/>
  <c r="M2629" i="15"/>
  <c r="K2630" i="15"/>
  <c r="L2630" i="15"/>
  <c r="M2630" i="15"/>
  <c r="K2631" i="15"/>
  <c r="L2631" i="15"/>
  <c r="M2631" i="15"/>
  <c r="K2632" i="15"/>
  <c r="L2632" i="15"/>
  <c r="M2632" i="15"/>
  <c r="K2633" i="15"/>
  <c r="L2633" i="15"/>
  <c r="M2633" i="15"/>
  <c r="K2634" i="15"/>
  <c r="L2634" i="15"/>
  <c r="M2634" i="15"/>
  <c r="K2635" i="15"/>
  <c r="L2635" i="15"/>
  <c r="M2635" i="15"/>
  <c r="K2636" i="15"/>
  <c r="L2636" i="15"/>
  <c r="M2636" i="15"/>
  <c r="K2637" i="15"/>
  <c r="L2637" i="15"/>
  <c r="M2637" i="15"/>
  <c r="K2638" i="15"/>
  <c r="L2638" i="15"/>
  <c r="M2638" i="15"/>
  <c r="K2639" i="15"/>
  <c r="L2639" i="15"/>
  <c r="M2639" i="15"/>
  <c r="K2640" i="15"/>
  <c r="L2640" i="15"/>
  <c r="M2640" i="15"/>
  <c r="K2641" i="15"/>
  <c r="L2641" i="15"/>
  <c r="M2641" i="15"/>
  <c r="K2642" i="15"/>
  <c r="L2642" i="15"/>
  <c r="M2642" i="15"/>
  <c r="K2643" i="15"/>
  <c r="L2643" i="15"/>
  <c r="M2643" i="15"/>
  <c r="K2644" i="15"/>
  <c r="L2644" i="15"/>
  <c r="M2644" i="15"/>
  <c r="K2645" i="15"/>
  <c r="L2645" i="15"/>
  <c r="M2645" i="15"/>
  <c r="K2646" i="15"/>
  <c r="L2646" i="15"/>
  <c r="M2646" i="15"/>
  <c r="K2647" i="15"/>
  <c r="L2647" i="15"/>
  <c r="M2647" i="15"/>
  <c r="K2648" i="15"/>
  <c r="L2648" i="15"/>
  <c r="M2648" i="15"/>
  <c r="K2649" i="15"/>
  <c r="L2649" i="15"/>
  <c r="M2649" i="15"/>
  <c r="K2650" i="15"/>
  <c r="L2650" i="15"/>
  <c r="M2650" i="15"/>
  <c r="K2651" i="15"/>
  <c r="L2651" i="15"/>
  <c r="M2651" i="15"/>
  <c r="K2652" i="15"/>
  <c r="L2652" i="15"/>
  <c r="M2652" i="15"/>
  <c r="K2653" i="15"/>
  <c r="L2653" i="15"/>
  <c r="M2653" i="15"/>
  <c r="K2654" i="15"/>
  <c r="L2654" i="15"/>
  <c r="M2654" i="15"/>
  <c r="K2655" i="15"/>
  <c r="L2655" i="15"/>
  <c r="M2655" i="15"/>
  <c r="K2656" i="15"/>
  <c r="L2656" i="15"/>
  <c r="M2656" i="15"/>
  <c r="K2657" i="15"/>
  <c r="L2657" i="15"/>
  <c r="M2657" i="15"/>
  <c r="K2658" i="15"/>
  <c r="L2658" i="15"/>
  <c r="M2658" i="15"/>
  <c r="K2659" i="15"/>
  <c r="L2659" i="15"/>
  <c r="M2659" i="15"/>
  <c r="K2660" i="15"/>
  <c r="L2660" i="15"/>
  <c r="M2660" i="15"/>
  <c r="K2661" i="15"/>
  <c r="L2661" i="15"/>
  <c r="M2661" i="15"/>
  <c r="K2662" i="15"/>
  <c r="L2662" i="15"/>
  <c r="M2662" i="15"/>
  <c r="K2663" i="15"/>
  <c r="L2663" i="15"/>
  <c r="M2663" i="15"/>
  <c r="K2664" i="15"/>
  <c r="L2664" i="15"/>
  <c r="M2664" i="15"/>
  <c r="K2665" i="15"/>
  <c r="L2665" i="15"/>
  <c r="M2665" i="15"/>
  <c r="K2666" i="15"/>
  <c r="L2666" i="15"/>
  <c r="M2666" i="15"/>
  <c r="K2667" i="15"/>
  <c r="L2667" i="15"/>
  <c r="M2667" i="15"/>
  <c r="K2668" i="15"/>
  <c r="L2668" i="15"/>
  <c r="M2668" i="15"/>
  <c r="K2669" i="15"/>
  <c r="L2669" i="15"/>
  <c r="M2669" i="15"/>
  <c r="K2670" i="15"/>
  <c r="L2670" i="15"/>
  <c r="M2670" i="15"/>
  <c r="K2671" i="15"/>
  <c r="L2671" i="15"/>
  <c r="M2671" i="15"/>
  <c r="K2672" i="15"/>
  <c r="L2672" i="15"/>
  <c r="M2672" i="15"/>
  <c r="K2673" i="15"/>
  <c r="L2673" i="15"/>
  <c r="M2673" i="15"/>
  <c r="K2674" i="15"/>
  <c r="L2674" i="15"/>
  <c r="M2674" i="15"/>
  <c r="K2675" i="15"/>
  <c r="L2675" i="15"/>
  <c r="M2675" i="15"/>
  <c r="K2676" i="15"/>
  <c r="L2676" i="15"/>
  <c r="M2676" i="15"/>
  <c r="K2677" i="15"/>
  <c r="L2677" i="15"/>
  <c r="M2677" i="15"/>
  <c r="K2678" i="15"/>
  <c r="L2678" i="15"/>
  <c r="M2678" i="15"/>
  <c r="K2679" i="15"/>
  <c r="L2679" i="15"/>
  <c r="M2679" i="15"/>
  <c r="K2680" i="15"/>
  <c r="L2680" i="15"/>
  <c r="M2680" i="15"/>
  <c r="K2681" i="15"/>
  <c r="L2681" i="15"/>
  <c r="M2681" i="15"/>
  <c r="K2682" i="15"/>
  <c r="L2682" i="15"/>
  <c r="M2682" i="15"/>
  <c r="K2683" i="15"/>
  <c r="L2683" i="15"/>
  <c r="M2683" i="15"/>
  <c r="K2684" i="15"/>
  <c r="L2684" i="15"/>
  <c r="M2684" i="15"/>
  <c r="K2685" i="15"/>
  <c r="L2685" i="15"/>
  <c r="M2685" i="15"/>
  <c r="K2686" i="15"/>
  <c r="L2686" i="15"/>
  <c r="M2686" i="15"/>
  <c r="K2687" i="15"/>
  <c r="L2687" i="15"/>
  <c r="M2687" i="15"/>
  <c r="K2688" i="15"/>
  <c r="L2688" i="15"/>
  <c r="M2688" i="15"/>
  <c r="K2689" i="15"/>
  <c r="L2689" i="15"/>
  <c r="M2689" i="15"/>
  <c r="K2690" i="15"/>
  <c r="L2690" i="15"/>
  <c r="M2690" i="15"/>
  <c r="K2691" i="15"/>
  <c r="L2691" i="15"/>
  <c r="M2691" i="15"/>
  <c r="K2692" i="15"/>
  <c r="L2692" i="15"/>
  <c r="M2692" i="15"/>
  <c r="K2693" i="15"/>
  <c r="L2693" i="15"/>
  <c r="M2693" i="15"/>
  <c r="K2694" i="15"/>
  <c r="L2694" i="15"/>
  <c r="M2694" i="15"/>
  <c r="K2695" i="15"/>
  <c r="L2695" i="15"/>
  <c r="M2695" i="15"/>
  <c r="K2696" i="15"/>
  <c r="L2696" i="15"/>
  <c r="M2696" i="15"/>
  <c r="K2697" i="15"/>
  <c r="L2697" i="15"/>
  <c r="M2697" i="15"/>
  <c r="K2698" i="15"/>
  <c r="L2698" i="15"/>
  <c r="M2698" i="15"/>
  <c r="K2699" i="15"/>
  <c r="L2699" i="15"/>
  <c r="M2699" i="15"/>
  <c r="K2700" i="15"/>
  <c r="L2700" i="15"/>
  <c r="M2700" i="15"/>
  <c r="K2701" i="15"/>
  <c r="L2701" i="15"/>
  <c r="M2701" i="15"/>
  <c r="K2702" i="15"/>
  <c r="L2702" i="15"/>
  <c r="M2702" i="15"/>
  <c r="K2703" i="15"/>
  <c r="L2703" i="15"/>
  <c r="M2703" i="15"/>
  <c r="K2704" i="15"/>
  <c r="L2704" i="15"/>
  <c r="M2704" i="15"/>
  <c r="K2705" i="15"/>
  <c r="L2705" i="15"/>
  <c r="M2705" i="15"/>
  <c r="K2706" i="15"/>
  <c r="L2706" i="15"/>
  <c r="M2706" i="15"/>
  <c r="K2707" i="15"/>
  <c r="L2707" i="15"/>
  <c r="M2707" i="15"/>
  <c r="K2708" i="15"/>
  <c r="L2708" i="15"/>
  <c r="M2708" i="15"/>
  <c r="K2709" i="15"/>
  <c r="L2709" i="15"/>
  <c r="M2709" i="15"/>
  <c r="K2710" i="15"/>
  <c r="L2710" i="15"/>
  <c r="M2710" i="15"/>
  <c r="K2711" i="15"/>
  <c r="L2711" i="15"/>
  <c r="M2711" i="15"/>
  <c r="K2712" i="15"/>
  <c r="L2712" i="15"/>
  <c r="M2712" i="15"/>
  <c r="K2713" i="15"/>
  <c r="L2713" i="15"/>
  <c r="M2713" i="15"/>
  <c r="K2714" i="15"/>
  <c r="L2714" i="15"/>
  <c r="M2714" i="15"/>
  <c r="K2715" i="15"/>
  <c r="L2715" i="15"/>
  <c r="M2715" i="15"/>
  <c r="K2716" i="15"/>
  <c r="L2716" i="15"/>
  <c r="M2716" i="15"/>
  <c r="K2717" i="15"/>
  <c r="L2717" i="15"/>
  <c r="M2717" i="15"/>
  <c r="K2718" i="15"/>
  <c r="L2718" i="15"/>
  <c r="M2718" i="15"/>
  <c r="K2719" i="15"/>
  <c r="L2719" i="15"/>
  <c r="M2719" i="15"/>
  <c r="K2720" i="15"/>
  <c r="L2720" i="15"/>
  <c r="M2720" i="15"/>
  <c r="K2721" i="15"/>
  <c r="L2721" i="15"/>
  <c r="M2721" i="15"/>
  <c r="K2722" i="15"/>
  <c r="L2722" i="15"/>
  <c r="M2722" i="15"/>
  <c r="K2723" i="15"/>
  <c r="L2723" i="15"/>
  <c r="M2723" i="15"/>
  <c r="K2724" i="15"/>
  <c r="L2724" i="15"/>
  <c r="M2724" i="15"/>
  <c r="K2725" i="15"/>
  <c r="L2725" i="15"/>
  <c r="M2725" i="15"/>
  <c r="K2726" i="15"/>
  <c r="L2726" i="15"/>
  <c r="M2726" i="15"/>
  <c r="K2727" i="15"/>
  <c r="L2727" i="15"/>
  <c r="M2727" i="15"/>
  <c r="K2728" i="15"/>
  <c r="L2728" i="15"/>
  <c r="M2728" i="15"/>
  <c r="K2729" i="15"/>
  <c r="L2729" i="15"/>
  <c r="M2729" i="15"/>
  <c r="K2730" i="15"/>
  <c r="L2730" i="15"/>
  <c r="M2730" i="15"/>
  <c r="K2731" i="15"/>
  <c r="L2731" i="15"/>
  <c r="M2731" i="15"/>
  <c r="K2732" i="15"/>
  <c r="L2732" i="15"/>
  <c r="M2732" i="15"/>
  <c r="K2733" i="15"/>
  <c r="L2733" i="15"/>
  <c r="M2733" i="15"/>
  <c r="K2734" i="15"/>
  <c r="L2734" i="15"/>
  <c r="M2734" i="15"/>
  <c r="K2735" i="15"/>
  <c r="L2735" i="15"/>
  <c r="M2735" i="15"/>
  <c r="K2736" i="15"/>
  <c r="L2736" i="15"/>
  <c r="M2736" i="15"/>
  <c r="K2737" i="15"/>
  <c r="L2737" i="15"/>
  <c r="M2737" i="15"/>
  <c r="K2738" i="15"/>
  <c r="L2738" i="15"/>
  <c r="M2738" i="15"/>
  <c r="K2739" i="15"/>
  <c r="L2739" i="15"/>
  <c r="M2739" i="15"/>
  <c r="K2740" i="15"/>
  <c r="L2740" i="15"/>
  <c r="M2740" i="15"/>
  <c r="K2741" i="15"/>
  <c r="L2741" i="15"/>
  <c r="M2741" i="15"/>
  <c r="K2742" i="15"/>
  <c r="L2742" i="15"/>
  <c r="M2742" i="15"/>
  <c r="K2743" i="15"/>
  <c r="L2743" i="15"/>
  <c r="M2743" i="15"/>
  <c r="K2744" i="15"/>
  <c r="L2744" i="15"/>
  <c r="M2744" i="15"/>
  <c r="K2745" i="15"/>
  <c r="L2745" i="15"/>
  <c r="M2745" i="15"/>
  <c r="K2746" i="15"/>
  <c r="L2746" i="15"/>
  <c r="M2746" i="15"/>
  <c r="K2747" i="15"/>
  <c r="L2747" i="15"/>
  <c r="M2747" i="15"/>
  <c r="K2748" i="15"/>
  <c r="L2748" i="15"/>
  <c r="M2748" i="15"/>
  <c r="K2749" i="15"/>
  <c r="L2749" i="15"/>
  <c r="M2749" i="15"/>
  <c r="K2750" i="15"/>
  <c r="L2750" i="15"/>
  <c r="M2750" i="15"/>
  <c r="K2751" i="15"/>
  <c r="L2751" i="15"/>
  <c r="M2751" i="15"/>
  <c r="K2752" i="15"/>
  <c r="L2752" i="15"/>
  <c r="M2752" i="15"/>
  <c r="K2753" i="15"/>
  <c r="L2753" i="15"/>
  <c r="M2753" i="15"/>
  <c r="K2754" i="15"/>
  <c r="L2754" i="15"/>
  <c r="M2754" i="15"/>
  <c r="K2755" i="15"/>
  <c r="L2755" i="15"/>
  <c r="M2755" i="15"/>
  <c r="K2756" i="15"/>
  <c r="L2756" i="15"/>
  <c r="M2756" i="15"/>
  <c r="K2757" i="15"/>
  <c r="L2757" i="15"/>
  <c r="M2757" i="15"/>
  <c r="K2758" i="15"/>
  <c r="L2758" i="15"/>
  <c r="M2758" i="15"/>
  <c r="K2759" i="15"/>
  <c r="L2759" i="15"/>
  <c r="M2759" i="15"/>
  <c r="K2760" i="15"/>
  <c r="L2760" i="15"/>
  <c r="M2760" i="15"/>
  <c r="K2761" i="15"/>
  <c r="L2761" i="15"/>
  <c r="M2761" i="15"/>
  <c r="K2762" i="15"/>
  <c r="L2762" i="15"/>
  <c r="M2762" i="15"/>
  <c r="K2763" i="15"/>
  <c r="L2763" i="15"/>
  <c r="M2763" i="15"/>
  <c r="K2764" i="15"/>
  <c r="L2764" i="15"/>
  <c r="M2764" i="15"/>
  <c r="K2765" i="15"/>
  <c r="L2765" i="15"/>
  <c r="M2765" i="15"/>
  <c r="K2766" i="15"/>
  <c r="L2766" i="15"/>
  <c r="M2766" i="15"/>
  <c r="K2767" i="15"/>
  <c r="L2767" i="15"/>
  <c r="M2767" i="15"/>
  <c r="K2768" i="15"/>
  <c r="L2768" i="15"/>
  <c r="M2768" i="15"/>
  <c r="K2769" i="15"/>
  <c r="L2769" i="15"/>
  <c r="M2769" i="15"/>
  <c r="K2770" i="15"/>
  <c r="L2770" i="15"/>
  <c r="M2770" i="15"/>
  <c r="K2771" i="15"/>
  <c r="L2771" i="15"/>
  <c r="M2771" i="15"/>
  <c r="K2772" i="15"/>
  <c r="L2772" i="15"/>
  <c r="M2772" i="15"/>
  <c r="K2773" i="15"/>
  <c r="L2773" i="15"/>
  <c r="M2773" i="15"/>
  <c r="K2774" i="15"/>
  <c r="L2774" i="15"/>
  <c r="M2774" i="15"/>
  <c r="K2775" i="15"/>
  <c r="L2775" i="15"/>
  <c r="M2775" i="15"/>
  <c r="K2776" i="15"/>
  <c r="L2776" i="15"/>
  <c r="M2776" i="15"/>
  <c r="K2777" i="15"/>
  <c r="L2777" i="15"/>
  <c r="M2777" i="15"/>
  <c r="K2778" i="15"/>
  <c r="L2778" i="15"/>
  <c r="M2778" i="15"/>
  <c r="K2779" i="15"/>
  <c r="L2779" i="15"/>
  <c r="M2779" i="15"/>
  <c r="K2780" i="15"/>
  <c r="L2780" i="15"/>
  <c r="M2780" i="15"/>
  <c r="K2781" i="15"/>
  <c r="L2781" i="15"/>
  <c r="M2781" i="15"/>
  <c r="K2782" i="15"/>
  <c r="L2782" i="15"/>
  <c r="M2782" i="15"/>
  <c r="K2783" i="15"/>
  <c r="L2783" i="15"/>
  <c r="M2783" i="15"/>
  <c r="K2784" i="15"/>
  <c r="L2784" i="15"/>
  <c r="M2784" i="15"/>
  <c r="K2785" i="15"/>
  <c r="L2785" i="15"/>
  <c r="M2785" i="15"/>
  <c r="K2786" i="15"/>
  <c r="L2786" i="15"/>
  <c r="M2786" i="15"/>
  <c r="K2787" i="15"/>
  <c r="L2787" i="15"/>
  <c r="M2787" i="15"/>
  <c r="K2788" i="15"/>
  <c r="L2788" i="15"/>
  <c r="M2788" i="15"/>
  <c r="K2789" i="15"/>
  <c r="L2789" i="15"/>
  <c r="M2789" i="15"/>
  <c r="K2790" i="15"/>
  <c r="L2790" i="15"/>
  <c r="M2790" i="15"/>
  <c r="K2791" i="15"/>
  <c r="L2791" i="15"/>
  <c r="M2791" i="15"/>
  <c r="K2792" i="15"/>
  <c r="L2792" i="15"/>
  <c r="M2792" i="15"/>
  <c r="K2793" i="15"/>
  <c r="L2793" i="15"/>
  <c r="M2793" i="15"/>
  <c r="K2794" i="15"/>
  <c r="L2794" i="15"/>
  <c r="M2794" i="15"/>
  <c r="K2795" i="15"/>
  <c r="L2795" i="15"/>
  <c r="M2795" i="15"/>
  <c r="K2796" i="15"/>
  <c r="L2796" i="15"/>
  <c r="M2796" i="15"/>
  <c r="K2797" i="15"/>
  <c r="L2797" i="15"/>
  <c r="M2797" i="15"/>
  <c r="K2798" i="15"/>
  <c r="L2798" i="15"/>
  <c r="M2798" i="15"/>
  <c r="K2799" i="15"/>
  <c r="L2799" i="15"/>
  <c r="M2799" i="15"/>
  <c r="K2800" i="15"/>
  <c r="L2800" i="15"/>
  <c r="M2800" i="15"/>
  <c r="K2801" i="15"/>
  <c r="L2801" i="15"/>
  <c r="M2801" i="15"/>
  <c r="K2802" i="15"/>
  <c r="L2802" i="15"/>
  <c r="M2802" i="15"/>
  <c r="K2803" i="15"/>
  <c r="L2803" i="15"/>
  <c r="M2803" i="15"/>
  <c r="K2804" i="15"/>
  <c r="L2804" i="15"/>
  <c r="M2804" i="15"/>
  <c r="K2805" i="15"/>
  <c r="L2805" i="15"/>
  <c r="M2805" i="15"/>
  <c r="K2806" i="15"/>
  <c r="L2806" i="15"/>
  <c r="M2806" i="15"/>
  <c r="K2807" i="15"/>
  <c r="L2807" i="15"/>
  <c r="M2807" i="15"/>
  <c r="K2808" i="15"/>
  <c r="L2808" i="15"/>
  <c r="M2808" i="15"/>
  <c r="K2809" i="15"/>
  <c r="L2809" i="15"/>
  <c r="M2809" i="15"/>
  <c r="K2810" i="15"/>
  <c r="L2810" i="15"/>
  <c r="M2810" i="15"/>
  <c r="K2811" i="15"/>
  <c r="L2811" i="15"/>
  <c r="M2811" i="15"/>
  <c r="K2812" i="15"/>
  <c r="L2812" i="15"/>
  <c r="M2812" i="15"/>
  <c r="K2813" i="15"/>
  <c r="L2813" i="15"/>
  <c r="M2813" i="15"/>
  <c r="K2814" i="15"/>
  <c r="L2814" i="15"/>
  <c r="M2814" i="15"/>
  <c r="K2815" i="15"/>
  <c r="L2815" i="15"/>
  <c r="M2815" i="15"/>
  <c r="K2816" i="15"/>
  <c r="L2816" i="15"/>
  <c r="M2816" i="15"/>
  <c r="K2817" i="15"/>
  <c r="L2817" i="15"/>
  <c r="M2817" i="15"/>
  <c r="K2818" i="15"/>
  <c r="L2818" i="15"/>
  <c r="M2818" i="15"/>
  <c r="K2819" i="15"/>
  <c r="L2819" i="15"/>
  <c r="M2819" i="15"/>
  <c r="K2820" i="15"/>
  <c r="L2820" i="15"/>
  <c r="M2820" i="15"/>
  <c r="K2821" i="15"/>
  <c r="L2821" i="15"/>
  <c r="M2821" i="15"/>
  <c r="K2822" i="15"/>
  <c r="L2822" i="15"/>
  <c r="M2822" i="15"/>
  <c r="K2823" i="15"/>
  <c r="L2823" i="15"/>
  <c r="M2823" i="15"/>
  <c r="K2824" i="15"/>
  <c r="L2824" i="15"/>
  <c r="M2824" i="15"/>
  <c r="K2825" i="15"/>
  <c r="L2825" i="15"/>
  <c r="M2825" i="15"/>
  <c r="K2826" i="15"/>
  <c r="L2826" i="15"/>
  <c r="M2826" i="15"/>
  <c r="K2827" i="15"/>
  <c r="L2827" i="15"/>
  <c r="M2827" i="15"/>
  <c r="K2828" i="15"/>
  <c r="L2828" i="15"/>
  <c r="M2828" i="15"/>
  <c r="K2829" i="15"/>
  <c r="L2829" i="15"/>
  <c r="M2829" i="15"/>
  <c r="K2830" i="15"/>
  <c r="L2830" i="15"/>
  <c r="M2830" i="15"/>
  <c r="K2831" i="15"/>
  <c r="L2831" i="15"/>
  <c r="M2831" i="15"/>
  <c r="K2832" i="15"/>
  <c r="L2832" i="15"/>
  <c r="M2832" i="15"/>
  <c r="K2833" i="15"/>
  <c r="L2833" i="15"/>
  <c r="M2833" i="15"/>
  <c r="K2834" i="15"/>
  <c r="L2834" i="15"/>
  <c r="M2834" i="15"/>
  <c r="K2835" i="15"/>
  <c r="L2835" i="15"/>
  <c r="M2835" i="15"/>
  <c r="K2836" i="15"/>
  <c r="L2836" i="15"/>
  <c r="M2836" i="15"/>
  <c r="K2837" i="15"/>
  <c r="L2837" i="15"/>
  <c r="M2837" i="15"/>
  <c r="K2838" i="15"/>
  <c r="L2838" i="15"/>
  <c r="M2838" i="15"/>
  <c r="K2839" i="15"/>
  <c r="L2839" i="15"/>
  <c r="M2839" i="15"/>
  <c r="K2840" i="15"/>
  <c r="L2840" i="15"/>
  <c r="M2840" i="15"/>
  <c r="K2841" i="15"/>
  <c r="L2841" i="15"/>
  <c r="M2841" i="15"/>
  <c r="K2842" i="15"/>
  <c r="L2842" i="15"/>
  <c r="M2842" i="15"/>
  <c r="K2843" i="15"/>
  <c r="L2843" i="15"/>
  <c r="M2843" i="15"/>
  <c r="K2844" i="15"/>
  <c r="L2844" i="15"/>
  <c r="M2844" i="15"/>
  <c r="K2845" i="15"/>
  <c r="L2845" i="15"/>
  <c r="M2845" i="15"/>
  <c r="K2846" i="15"/>
  <c r="L2846" i="15"/>
  <c r="M2846" i="15"/>
  <c r="K2847" i="15"/>
  <c r="L2847" i="15"/>
  <c r="M2847" i="15"/>
  <c r="K2848" i="15"/>
  <c r="L2848" i="15"/>
  <c r="M2848" i="15"/>
  <c r="K2849" i="15"/>
  <c r="L2849" i="15"/>
  <c r="M2849" i="15"/>
  <c r="K2850" i="15"/>
  <c r="L2850" i="15"/>
  <c r="M2850" i="15"/>
  <c r="K2851" i="15"/>
  <c r="L2851" i="15"/>
  <c r="M2851" i="15"/>
  <c r="K2852" i="15"/>
  <c r="L2852" i="15"/>
  <c r="M2852" i="15"/>
  <c r="K2853" i="15"/>
  <c r="L2853" i="15"/>
  <c r="M2853" i="15"/>
  <c r="K2854" i="15"/>
  <c r="L2854" i="15"/>
  <c r="M2854" i="15"/>
  <c r="K2855" i="15"/>
  <c r="L2855" i="15"/>
  <c r="M2855" i="15"/>
  <c r="K2856" i="15"/>
  <c r="L2856" i="15"/>
  <c r="M2856" i="15"/>
  <c r="K2857" i="15"/>
  <c r="L2857" i="15"/>
  <c r="M2857" i="15"/>
  <c r="K2858" i="15"/>
  <c r="L2858" i="15"/>
  <c r="M2858" i="15"/>
  <c r="K2859" i="15"/>
  <c r="L2859" i="15"/>
  <c r="M2859" i="15"/>
  <c r="K2860" i="15"/>
  <c r="L2860" i="15"/>
  <c r="M2860" i="15"/>
  <c r="K2861" i="15"/>
  <c r="L2861" i="15"/>
  <c r="M2861" i="15"/>
  <c r="K2862" i="15"/>
  <c r="L2862" i="15"/>
  <c r="M2862" i="15"/>
  <c r="K2863" i="15"/>
  <c r="L2863" i="15"/>
  <c r="M2863" i="15"/>
  <c r="K2864" i="15"/>
  <c r="L2864" i="15"/>
  <c r="M2864" i="15"/>
  <c r="K2865" i="15"/>
  <c r="L2865" i="15"/>
  <c r="M2865" i="15"/>
  <c r="K2866" i="15"/>
  <c r="L2866" i="15"/>
  <c r="M2866" i="15"/>
  <c r="K2867" i="15"/>
  <c r="L2867" i="15"/>
  <c r="M2867" i="15"/>
  <c r="K2868" i="15"/>
  <c r="L2868" i="15"/>
  <c r="M2868" i="15"/>
  <c r="K2869" i="15"/>
  <c r="L2869" i="15"/>
  <c r="M2869" i="15"/>
  <c r="K2870" i="15"/>
  <c r="L2870" i="15"/>
  <c r="M2870" i="15"/>
  <c r="K2871" i="15"/>
  <c r="L2871" i="15"/>
  <c r="M2871" i="15"/>
  <c r="K2872" i="15"/>
  <c r="L2872" i="15"/>
  <c r="M2872" i="15"/>
  <c r="K2873" i="15"/>
  <c r="L2873" i="15"/>
  <c r="M2873" i="15"/>
  <c r="K2874" i="15"/>
  <c r="L2874" i="15"/>
  <c r="M2874" i="15"/>
  <c r="K2875" i="15"/>
  <c r="L2875" i="15"/>
  <c r="M2875" i="15"/>
  <c r="K2876" i="15"/>
  <c r="L2876" i="15"/>
  <c r="M2876" i="15"/>
  <c r="K2877" i="15"/>
  <c r="L2877" i="15"/>
  <c r="M2877" i="15"/>
  <c r="K2878" i="15"/>
  <c r="L2878" i="15"/>
  <c r="M2878" i="15"/>
  <c r="K2879" i="15"/>
  <c r="L2879" i="15"/>
  <c r="M2879" i="15"/>
  <c r="K2880" i="15"/>
  <c r="L2880" i="15"/>
  <c r="M2880" i="15"/>
  <c r="K2881" i="15"/>
  <c r="L2881" i="15"/>
  <c r="M2881" i="15"/>
  <c r="K2882" i="15"/>
  <c r="L2882" i="15"/>
  <c r="M2882" i="15"/>
  <c r="K2883" i="15"/>
  <c r="L2883" i="15"/>
  <c r="M2883" i="15"/>
  <c r="K2884" i="15"/>
  <c r="L2884" i="15"/>
  <c r="M2884" i="15"/>
  <c r="K2885" i="15"/>
  <c r="L2885" i="15"/>
  <c r="M2885" i="15"/>
  <c r="K2886" i="15"/>
  <c r="L2886" i="15"/>
  <c r="M2886" i="15"/>
  <c r="K2887" i="15"/>
  <c r="L2887" i="15"/>
  <c r="M2887" i="15"/>
  <c r="K2888" i="15"/>
  <c r="L2888" i="15"/>
  <c r="M2888" i="15"/>
  <c r="K2889" i="15"/>
  <c r="L2889" i="15"/>
  <c r="M2889" i="15"/>
  <c r="K2890" i="15"/>
  <c r="L2890" i="15"/>
  <c r="M2890" i="15"/>
  <c r="K2891" i="15"/>
  <c r="L2891" i="15"/>
  <c r="M2891" i="15"/>
  <c r="K2892" i="15"/>
  <c r="L2892" i="15"/>
  <c r="M2892" i="15"/>
  <c r="K2893" i="15"/>
  <c r="L2893" i="15"/>
  <c r="M2893" i="15"/>
  <c r="K2894" i="15"/>
  <c r="L2894" i="15"/>
  <c r="M2894" i="15"/>
  <c r="K2895" i="15"/>
  <c r="L2895" i="15"/>
  <c r="M2895" i="15"/>
  <c r="K2896" i="15"/>
  <c r="L2896" i="15"/>
  <c r="M2896" i="15"/>
  <c r="K2897" i="15"/>
  <c r="L2897" i="15"/>
  <c r="M2897" i="15"/>
  <c r="K2898" i="15"/>
  <c r="L2898" i="15"/>
  <c r="M2898" i="15"/>
  <c r="K2899" i="15"/>
  <c r="L2899" i="15"/>
  <c r="M2899" i="15"/>
  <c r="K2900" i="15"/>
  <c r="L2900" i="15"/>
  <c r="M2900" i="15"/>
  <c r="K2901" i="15"/>
  <c r="L2901" i="15"/>
  <c r="M2901" i="15"/>
  <c r="K2902" i="15"/>
  <c r="L2902" i="15"/>
  <c r="M2902" i="15"/>
  <c r="K2903" i="15"/>
  <c r="L2903" i="15"/>
  <c r="M2903" i="15"/>
  <c r="K2904" i="15"/>
  <c r="L2904" i="15"/>
  <c r="M2904" i="15"/>
  <c r="K2905" i="15"/>
  <c r="L2905" i="15"/>
  <c r="M2905" i="15"/>
  <c r="K2906" i="15"/>
  <c r="L2906" i="15"/>
  <c r="M2906" i="15"/>
  <c r="K2907" i="15"/>
  <c r="L2907" i="15"/>
  <c r="M2907" i="15"/>
  <c r="K2908" i="15"/>
  <c r="L2908" i="15"/>
  <c r="M2908" i="15"/>
  <c r="K2909" i="15"/>
  <c r="L2909" i="15"/>
  <c r="M2909" i="15"/>
  <c r="K2910" i="15"/>
  <c r="L2910" i="15"/>
  <c r="M2910" i="15"/>
  <c r="K2911" i="15"/>
  <c r="L2911" i="15"/>
  <c r="M2911" i="15"/>
  <c r="K2912" i="15"/>
  <c r="L2912" i="15"/>
  <c r="M2912" i="15"/>
  <c r="K2913" i="15"/>
  <c r="L2913" i="15"/>
  <c r="M2913" i="15"/>
  <c r="K2914" i="15"/>
  <c r="L2914" i="15"/>
  <c r="M2914" i="15"/>
  <c r="K2915" i="15"/>
  <c r="L2915" i="15"/>
  <c r="M2915" i="15"/>
  <c r="K2916" i="15"/>
  <c r="L2916" i="15"/>
  <c r="M2916" i="15"/>
  <c r="K2917" i="15"/>
  <c r="L2917" i="15"/>
  <c r="M2917" i="15"/>
  <c r="K2918" i="15"/>
  <c r="L2918" i="15"/>
  <c r="M2918" i="15"/>
  <c r="K2919" i="15"/>
  <c r="L2919" i="15"/>
  <c r="M2919" i="15"/>
  <c r="K2920" i="15"/>
  <c r="L2920" i="15"/>
  <c r="M2920" i="15"/>
  <c r="K2921" i="15"/>
  <c r="L2921" i="15"/>
  <c r="M2921" i="15"/>
  <c r="K2922" i="15"/>
  <c r="L2922" i="15"/>
  <c r="M2922" i="15"/>
  <c r="K2923" i="15"/>
  <c r="L2923" i="15"/>
  <c r="M2923" i="15"/>
  <c r="K2924" i="15"/>
  <c r="L2924" i="15"/>
  <c r="M2924" i="15"/>
  <c r="K2925" i="15"/>
  <c r="L2925" i="15"/>
  <c r="M2925" i="15"/>
  <c r="K2926" i="15"/>
  <c r="L2926" i="15"/>
  <c r="M2926" i="15"/>
  <c r="K2927" i="15"/>
  <c r="L2927" i="15"/>
  <c r="M2927" i="15"/>
  <c r="K2928" i="15"/>
  <c r="L2928" i="15"/>
  <c r="M2928" i="15"/>
  <c r="K2929" i="15"/>
  <c r="L2929" i="15"/>
  <c r="M2929" i="15"/>
  <c r="K2930" i="15"/>
  <c r="L2930" i="15"/>
  <c r="M2930" i="15"/>
  <c r="K2931" i="15"/>
  <c r="L2931" i="15"/>
  <c r="M2931" i="15"/>
  <c r="K2932" i="15"/>
  <c r="L2932" i="15"/>
  <c r="M2932" i="15"/>
  <c r="K2933" i="15"/>
  <c r="L2933" i="15"/>
  <c r="M2933" i="15"/>
  <c r="K2934" i="15"/>
  <c r="L2934" i="15"/>
  <c r="M2934" i="15"/>
  <c r="K2935" i="15"/>
  <c r="L2935" i="15"/>
  <c r="M2935" i="15"/>
  <c r="K2936" i="15"/>
  <c r="L2936" i="15"/>
  <c r="M2936" i="15"/>
  <c r="K2937" i="15"/>
  <c r="L2937" i="15"/>
  <c r="M2937" i="15"/>
  <c r="K2938" i="15"/>
  <c r="L2938" i="15"/>
  <c r="M2938" i="15"/>
  <c r="K2939" i="15"/>
  <c r="L2939" i="15"/>
  <c r="M2939" i="15"/>
  <c r="K2940" i="15"/>
  <c r="L2940" i="15"/>
  <c r="M2940" i="15"/>
  <c r="K2941" i="15"/>
  <c r="L2941" i="15"/>
  <c r="M2941" i="15"/>
  <c r="K2942" i="15"/>
  <c r="L2942" i="15"/>
  <c r="M2942" i="15"/>
  <c r="K2943" i="15"/>
  <c r="L2943" i="15"/>
  <c r="M2943" i="15"/>
  <c r="K2944" i="15"/>
  <c r="L2944" i="15"/>
  <c r="M2944" i="15"/>
  <c r="K2945" i="15"/>
  <c r="L2945" i="15"/>
  <c r="M2945" i="15"/>
  <c r="K2946" i="15"/>
  <c r="L2946" i="15"/>
  <c r="M2946" i="15"/>
  <c r="K2947" i="15"/>
  <c r="L2947" i="15"/>
  <c r="M2947" i="15"/>
  <c r="K2948" i="15"/>
  <c r="L2948" i="15"/>
  <c r="M2948" i="15"/>
  <c r="K2949" i="15"/>
  <c r="L2949" i="15"/>
  <c r="M2949" i="15"/>
  <c r="K2950" i="15"/>
  <c r="L2950" i="15"/>
  <c r="M2950" i="15"/>
  <c r="K2951" i="15"/>
  <c r="L2951" i="15"/>
  <c r="M2951" i="15"/>
  <c r="K2952" i="15"/>
  <c r="L2952" i="15"/>
  <c r="M2952" i="15"/>
  <c r="K2953" i="15"/>
  <c r="L2953" i="15"/>
  <c r="M2953" i="15"/>
  <c r="K2954" i="15"/>
  <c r="L2954" i="15"/>
  <c r="M2954" i="15"/>
  <c r="K2955" i="15"/>
  <c r="L2955" i="15"/>
  <c r="M2955" i="15"/>
  <c r="K2956" i="15"/>
  <c r="L2956" i="15"/>
  <c r="M2956" i="15"/>
  <c r="K2957" i="15"/>
  <c r="L2957" i="15"/>
  <c r="M2957" i="15"/>
  <c r="K2958" i="15"/>
  <c r="L2958" i="15"/>
  <c r="M2958" i="15"/>
  <c r="K2959" i="15"/>
  <c r="L2959" i="15"/>
  <c r="M2959" i="15"/>
  <c r="K2960" i="15"/>
  <c r="L2960" i="15"/>
  <c r="M2960" i="15"/>
  <c r="K2961" i="15"/>
  <c r="L2961" i="15"/>
  <c r="M2961" i="15"/>
  <c r="K2962" i="15"/>
  <c r="L2962" i="15"/>
  <c r="M2962" i="15"/>
  <c r="K2963" i="15"/>
  <c r="L2963" i="15"/>
  <c r="M2963" i="15"/>
  <c r="K2964" i="15"/>
  <c r="L2964" i="15"/>
  <c r="M2964" i="15"/>
  <c r="K2965" i="15"/>
  <c r="L2965" i="15"/>
  <c r="M2965" i="15"/>
  <c r="K2966" i="15"/>
  <c r="L2966" i="15"/>
  <c r="M2966" i="15"/>
  <c r="K2967" i="15"/>
  <c r="L2967" i="15"/>
  <c r="M2967" i="15"/>
  <c r="K2968" i="15"/>
  <c r="L2968" i="15"/>
  <c r="M2968" i="15"/>
  <c r="K2969" i="15"/>
  <c r="L2969" i="15"/>
  <c r="M2969" i="15"/>
  <c r="K2970" i="15"/>
  <c r="L2970" i="15"/>
  <c r="M2970" i="15"/>
  <c r="K2971" i="15"/>
  <c r="L2971" i="15"/>
  <c r="M2971" i="15"/>
  <c r="K2972" i="15"/>
  <c r="L2972" i="15"/>
  <c r="M2972" i="15"/>
  <c r="K2973" i="15"/>
  <c r="L2973" i="15"/>
  <c r="M2973" i="15"/>
  <c r="K2974" i="15"/>
  <c r="L2974" i="15"/>
  <c r="M2974" i="15"/>
  <c r="K2975" i="15"/>
  <c r="L2975" i="15"/>
  <c r="M2975" i="15"/>
  <c r="K2976" i="15"/>
  <c r="L2976" i="15"/>
  <c r="M2976" i="15"/>
  <c r="K2977" i="15"/>
  <c r="L2977" i="15"/>
  <c r="M2977" i="15"/>
  <c r="K2978" i="15"/>
  <c r="L2978" i="15"/>
  <c r="M2978" i="15"/>
  <c r="K2979" i="15"/>
  <c r="L2979" i="15"/>
  <c r="M2979" i="15"/>
  <c r="K2980" i="15"/>
  <c r="L2980" i="15"/>
  <c r="M2980" i="15"/>
  <c r="K2981" i="15"/>
  <c r="L2981" i="15"/>
  <c r="M2981" i="15"/>
  <c r="K2982" i="15"/>
  <c r="L2982" i="15"/>
  <c r="M2982" i="15"/>
  <c r="K2983" i="15"/>
  <c r="L2983" i="15"/>
  <c r="M2983" i="15"/>
  <c r="M11" i="22" l="1"/>
  <c r="H12" i="22"/>
  <c r="O12" i="22"/>
  <c r="J13" i="22"/>
  <c r="H13" i="22" l="1"/>
  <c r="M12" i="22"/>
  <c r="O13" i="22"/>
  <c r="J14" i="22"/>
  <c r="J15" i="22" l="1"/>
  <c r="O14" i="22"/>
  <c r="H14" i="22"/>
  <c r="M13" i="22"/>
  <c r="F1" i="22"/>
  <c r="K1" i="22" s="1"/>
  <c r="F2" i="22" l="1"/>
  <c r="K2" i="22" s="1"/>
  <c r="M14" i="22"/>
  <c r="H15" i="22"/>
  <c r="J16" i="22"/>
  <c r="O15" i="22"/>
  <c r="F3" i="22" l="1"/>
  <c r="K3" i="22" s="1"/>
  <c r="M15" i="22"/>
  <c r="H16" i="22"/>
  <c r="O16" i="22"/>
  <c r="J17" i="22"/>
  <c r="F4" i="22" l="1"/>
  <c r="F5" i="22" s="1"/>
  <c r="O17" i="22"/>
  <c r="J18" i="22"/>
  <c r="H17" i="22"/>
  <c r="M16" i="22"/>
  <c r="A27" i="19"/>
  <c r="C27" i="19" s="1"/>
  <c r="A28" i="19"/>
  <c r="C28" i="19" s="1"/>
  <c r="A29" i="19"/>
  <c r="C29" i="19" s="1"/>
  <c r="A30" i="19"/>
  <c r="C30" i="19" s="1"/>
  <c r="A31" i="19"/>
  <c r="C31" i="19" s="1"/>
  <c r="A32" i="19"/>
  <c r="C32" i="19" s="1"/>
  <c r="A33" i="19"/>
  <c r="C33" i="19" s="1"/>
  <c r="A34" i="19"/>
  <c r="C34" i="19" s="1"/>
  <c r="A35" i="19"/>
  <c r="C35" i="19" s="1"/>
  <c r="A36" i="19"/>
  <c r="C36" i="19" s="1"/>
  <c r="A38" i="19"/>
  <c r="C38" i="19" s="1"/>
  <c r="A39" i="19"/>
  <c r="C39" i="19" s="1"/>
  <c r="A40" i="19"/>
  <c r="C40" i="19" s="1"/>
  <c r="A41" i="19"/>
  <c r="C41" i="19" s="1"/>
  <c r="A42" i="19"/>
  <c r="C42" i="19" s="1"/>
  <c r="A43" i="19"/>
  <c r="C43" i="19" s="1"/>
  <c r="A44" i="19"/>
  <c r="C44" i="19" s="1"/>
  <c r="A45" i="19"/>
  <c r="C45" i="19" s="1"/>
  <c r="A46" i="19"/>
  <c r="C46" i="19" s="1"/>
  <c r="A47" i="19"/>
  <c r="C47" i="19" s="1"/>
  <c r="A48" i="19"/>
  <c r="C48" i="19" s="1"/>
  <c r="A49" i="19"/>
  <c r="C49" i="19" s="1"/>
  <c r="A50" i="19"/>
  <c r="C50" i="19" s="1"/>
  <c r="A26" i="19"/>
  <c r="C26" i="19" s="1"/>
  <c r="A5" i="19"/>
  <c r="C5" i="19" s="1"/>
  <c r="A6" i="19"/>
  <c r="C6" i="19" s="1"/>
  <c r="A7" i="19"/>
  <c r="C7" i="19" s="1"/>
  <c r="A8" i="19"/>
  <c r="C8" i="19" s="1"/>
  <c r="A9" i="19"/>
  <c r="C9" i="19" s="1"/>
  <c r="A10" i="19"/>
  <c r="C10" i="19" s="1"/>
  <c r="A11" i="19"/>
  <c r="C11" i="19" s="1"/>
  <c r="A12" i="19"/>
  <c r="C12" i="19" s="1"/>
  <c r="A4" i="19"/>
  <c r="C4" i="19" s="1"/>
  <c r="H4" i="19" l="1"/>
  <c r="H6" i="19"/>
  <c r="H33" i="19"/>
  <c r="H29" i="19"/>
  <c r="H5" i="19"/>
  <c r="H32" i="19"/>
  <c r="H8" i="19"/>
  <c r="H26" i="19"/>
  <c r="H31" i="19"/>
  <c r="H27" i="19"/>
  <c r="H7" i="19"/>
  <c r="H34" i="19"/>
  <c r="H30" i="19"/>
  <c r="K4" i="22"/>
  <c r="K5" i="22" s="1"/>
  <c r="F6" i="22"/>
  <c r="H28" i="19"/>
  <c r="H16" i="19"/>
  <c r="H39" i="19"/>
  <c r="H35" i="19"/>
  <c r="H19" i="19"/>
  <c r="H15" i="19"/>
  <c r="H11" i="19"/>
  <c r="H50" i="19"/>
  <c r="H46" i="19"/>
  <c r="H42" i="19"/>
  <c r="H38" i="19"/>
  <c r="H24" i="19"/>
  <c r="H43" i="19"/>
  <c r="H22" i="19"/>
  <c r="H14" i="19"/>
  <c r="H10" i="19"/>
  <c r="H49" i="19"/>
  <c r="H45" i="19"/>
  <c r="H41" i="19"/>
  <c r="H37" i="19"/>
  <c r="H20" i="19"/>
  <c r="H12" i="19"/>
  <c r="H47" i="19"/>
  <c r="H23" i="19"/>
  <c r="H18" i="19"/>
  <c r="H21" i="19"/>
  <c r="H13" i="19"/>
  <c r="H9" i="19"/>
  <c r="H48" i="19"/>
  <c r="H44" i="19"/>
  <c r="H40" i="19"/>
  <c r="H36" i="19"/>
  <c r="H18" i="22"/>
  <c r="M17" i="22"/>
  <c r="J19" i="22"/>
  <c r="O18" i="22"/>
  <c r="D30" i="18"/>
  <c r="D4" i="18"/>
  <c r="F7" i="22" l="1"/>
  <c r="K6" i="22"/>
  <c r="M18" i="22"/>
  <c r="H19" i="22"/>
  <c r="J20" i="22"/>
  <c r="O19" i="22"/>
  <c r="F8" i="22" l="1"/>
  <c r="K7" i="22"/>
  <c r="G45" i="19"/>
  <c r="I45" i="19" s="1"/>
  <c r="G49" i="19"/>
  <c r="I49" i="19" s="1"/>
  <c r="G50" i="19"/>
  <c r="I50" i="19" s="1"/>
  <c r="G39" i="19"/>
  <c r="I39" i="19" s="1"/>
  <c r="G23" i="19"/>
  <c r="I23" i="19" s="1"/>
  <c r="G24" i="19"/>
  <c r="I24" i="19" s="1"/>
  <c r="G40" i="19"/>
  <c r="I40" i="19" s="1"/>
  <c r="G20" i="19"/>
  <c r="I20" i="19" s="1"/>
  <c r="G47" i="19"/>
  <c r="I47" i="19" s="1"/>
  <c r="G21" i="19"/>
  <c r="I21" i="19" s="1"/>
  <c r="G42" i="19"/>
  <c r="I42" i="19" s="1"/>
  <c r="G46" i="19"/>
  <c r="I46" i="19" s="1"/>
  <c r="G48" i="19"/>
  <c r="I48" i="19" s="1"/>
  <c r="G22" i="19"/>
  <c r="I22" i="19" s="1"/>
  <c r="G43" i="19"/>
  <c r="I43" i="19" s="1"/>
  <c r="G44" i="19"/>
  <c r="I44" i="19" s="1"/>
  <c r="G19" i="19"/>
  <c r="I19" i="19" s="1"/>
  <c r="G41" i="19"/>
  <c r="I41" i="19" s="1"/>
  <c r="O20" i="22"/>
  <c r="J21" i="22"/>
  <c r="H20" i="22"/>
  <c r="M19" i="22"/>
  <c r="G38" i="19"/>
  <c r="I38" i="19" s="1"/>
  <c r="G37" i="19" l="1"/>
  <c r="I37" i="19" s="1"/>
  <c r="F9" i="22"/>
  <c r="K8" i="22"/>
  <c r="J22" i="22"/>
  <c r="O21" i="22"/>
  <c r="H21" i="22"/>
  <c r="M20" i="22"/>
  <c r="G18" i="19"/>
  <c r="I18" i="19" s="1"/>
  <c r="G17" i="19"/>
  <c r="I17" i="19" s="1"/>
  <c r="F10" i="22" l="1"/>
  <c r="K9" i="22"/>
  <c r="H22" i="22"/>
  <c r="M21" i="22"/>
  <c r="J23" i="22"/>
  <c r="O22" i="22"/>
  <c r="K10" i="22" l="1"/>
  <c r="F11" i="22"/>
  <c r="M22" i="22"/>
  <c r="H23" i="22"/>
  <c r="J24" i="22"/>
  <c r="O23" i="22"/>
  <c r="K11" i="22" l="1"/>
  <c r="F12" i="22"/>
  <c r="M23" i="22"/>
  <c r="H24" i="22"/>
  <c r="O24" i="22"/>
  <c r="J25" i="22"/>
  <c r="B15" i="22"/>
  <c r="B16" i="22"/>
  <c r="B17" i="22"/>
  <c r="B18" i="22"/>
  <c r="B19" i="22"/>
  <c r="B20" i="22"/>
  <c r="B21" i="22"/>
  <c r="B22" i="22"/>
  <c r="B23" i="22"/>
  <c r="B24" i="22"/>
  <c r="B25" i="22"/>
  <c r="K12" i="22" l="1"/>
  <c r="F13" i="22"/>
  <c r="O25" i="22"/>
  <c r="H25" i="22"/>
  <c r="M24" i="22"/>
  <c r="B1" i="22"/>
  <c r="G1" i="22" s="1"/>
  <c r="L1" i="22" s="1"/>
  <c r="B2" i="22"/>
  <c r="B3" i="22"/>
  <c r="B4" i="22"/>
  <c r="B5" i="22"/>
  <c r="B6" i="22"/>
  <c r="B7" i="22"/>
  <c r="B8" i="22"/>
  <c r="B9" i="22"/>
  <c r="B10" i="22"/>
  <c r="B11" i="22"/>
  <c r="B12" i="22"/>
  <c r="B13" i="22"/>
  <c r="B14" i="22"/>
  <c r="G2" i="22" l="1"/>
  <c r="L2" i="22" s="1"/>
  <c r="F14" i="22"/>
  <c r="K13" i="22"/>
  <c r="M25" i="22"/>
  <c r="I3" i="22"/>
  <c r="G3" i="22" l="1"/>
  <c r="K14" i="22"/>
  <c r="F15" i="22"/>
  <c r="N3" i="22"/>
  <c r="I4" i="22"/>
  <c r="B4" i="19"/>
  <c r="L3" i="22" l="1"/>
  <c r="G4" i="22"/>
  <c r="K15" i="22"/>
  <c r="F16" i="22"/>
  <c r="N4" i="22"/>
  <c r="I5" i="22"/>
  <c r="B55" i="18"/>
  <c r="B57" i="18" s="1"/>
  <c r="L4" i="22" l="1"/>
  <c r="G5" i="22"/>
  <c r="F17" i="22"/>
  <c r="K16" i="22"/>
  <c r="I6" i="22"/>
  <c r="N5" i="22"/>
  <c r="G16" i="19"/>
  <c r="I16" i="19" s="1"/>
  <c r="G14" i="19"/>
  <c r="I14" i="19" s="1"/>
  <c r="G15" i="19" l="1"/>
  <c r="I15" i="19" s="1"/>
  <c r="L5" i="22"/>
  <c r="G6" i="22"/>
  <c r="G36" i="19"/>
  <c r="I36" i="19" s="1"/>
  <c r="G13" i="19"/>
  <c r="I13" i="19" s="1"/>
  <c r="G12" i="19"/>
  <c r="I12" i="19" s="1"/>
  <c r="G11" i="19"/>
  <c r="I11" i="19" s="1"/>
  <c r="G10" i="19"/>
  <c r="I10" i="19" s="1"/>
  <c r="G9" i="19"/>
  <c r="I9" i="19" s="1"/>
  <c r="F18" i="22"/>
  <c r="K17" i="22"/>
  <c r="N6" i="22"/>
  <c r="I7" i="22"/>
  <c r="L6" i="22" l="1"/>
  <c r="G7" i="22"/>
  <c r="F19" i="22"/>
  <c r="K18" i="22"/>
  <c r="I8" i="22"/>
  <c r="N7" i="22"/>
  <c r="L7" i="22" l="1"/>
  <c r="G8" i="22"/>
  <c r="F20" i="22"/>
  <c r="K19" i="22"/>
  <c r="I9" i="22"/>
  <c r="N8" i="22"/>
  <c r="L8" i="22" l="1"/>
  <c r="G9" i="22"/>
  <c r="F21" i="22"/>
  <c r="K20" i="22"/>
  <c r="I10" i="22"/>
  <c r="N9" i="22"/>
  <c r="B5" i="19"/>
  <c r="B6" i="19"/>
  <c r="B7" i="19"/>
  <c r="B8" i="19"/>
  <c r="B9" i="19"/>
  <c r="B10" i="19"/>
  <c r="B11" i="19"/>
  <c r="B12" i="19"/>
  <c r="B13" i="19"/>
  <c r="B14" i="19"/>
  <c r="B15" i="19"/>
  <c r="B16" i="19"/>
  <c r="B17" i="19"/>
  <c r="B18" i="19"/>
  <c r="B19" i="19"/>
  <c r="B20" i="19"/>
  <c r="B21" i="19"/>
  <c r="B22" i="19"/>
  <c r="B23" i="19"/>
  <c r="B24" i="19"/>
  <c r="L9" i="22" l="1"/>
  <c r="G10" i="22"/>
  <c r="F22" i="22"/>
  <c r="K21" i="22"/>
  <c r="I11" i="22"/>
  <c r="N10" i="22"/>
  <c r="B51" i="19"/>
  <c r="D14" i="19"/>
  <c r="E14" i="19" s="1"/>
  <c r="D16" i="19"/>
  <c r="E16" i="19" s="1"/>
  <c r="D21" i="19"/>
  <c r="E21" i="19" s="1"/>
  <c r="D23" i="19"/>
  <c r="E23" i="19" s="1"/>
  <c r="D18" i="19"/>
  <c r="E18" i="19" s="1"/>
  <c r="D13" i="19"/>
  <c r="E13" i="19" s="1"/>
  <c r="D15" i="19"/>
  <c r="E15" i="19" s="1"/>
  <c r="D22" i="19"/>
  <c r="E22" i="19" s="1"/>
  <c r="D24" i="19"/>
  <c r="E24" i="19" s="1"/>
  <c r="D11" i="19"/>
  <c r="E11" i="19" s="1"/>
  <c r="D20" i="19"/>
  <c r="E20" i="19" s="1"/>
  <c r="D12" i="19"/>
  <c r="E12" i="19" s="1"/>
  <c r="D17" i="19"/>
  <c r="E17" i="19" s="1"/>
  <c r="D19" i="19"/>
  <c r="E19" i="19" s="1"/>
  <c r="G11" i="22" l="1"/>
  <c r="L10" i="22"/>
  <c r="F23" i="22"/>
  <c r="K22" i="22"/>
  <c r="N11" i="22"/>
  <c r="I12" i="22"/>
  <c r="L11" i="22" l="1"/>
  <c r="G12" i="22"/>
  <c r="G7" i="19"/>
  <c r="I7" i="19" s="1"/>
  <c r="G8" i="19"/>
  <c r="I8" i="19" s="1"/>
  <c r="K23" i="22"/>
  <c r="F24" i="22"/>
  <c r="G35" i="19"/>
  <c r="I35" i="19" s="1"/>
  <c r="G6" i="19"/>
  <c r="I6" i="19" s="1"/>
  <c r="G33" i="19"/>
  <c r="I33" i="19" s="1"/>
  <c r="G31" i="19"/>
  <c r="I31" i="19" s="1"/>
  <c r="G32" i="19"/>
  <c r="I32" i="19" s="1"/>
  <c r="G5" i="19"/>
  <c r="I5" i="19" s="1"/>
  <c r="G30" i="19"/>
  <c r="I30" i="19" s="1"/>
  <c r="G28" i="19"/>
  <c r="I28" i="19" s="1"/>
  <c r="G29" i="19"/>
  <c r="I29" i="19" s="1"/>
  <c r="G26" i="19"/>
  <c r="I26" i="19" s="1"/>
  <c r="N12" i="22"/>
  <c r="I13" i="22"/>
  <c r="D41" i="19"/>
  <c r="E41" i="19" s="1"/>
  <c r="D39" i="19"/>
  <c r="E39" i="19" s="1"/>
  <c r="D37" i="19"/>
  <c r="E37" i="19" s="1"/>
  <c r="L12" i="22" l="1"/>
  <c r="G13" i="22"/>
  <c r="F25" i="22"/>
  <c r="K24" i="22"/>
  <c r="D35" i="19"/>
  <c r="E35" i="19" s="1"/>
  <c r="I14" i="22"/>
  <c r="N13" i="22"/>
  <c r="D34" i="19"/>
  <c r="E34" i="19" s="1"/>
  <c r="G34" i="19"/>
  <c r="I34" i="19" s="1"/>
  <c r="D27" i="19"/>
  <c r="E27" i="19" s="1"/>
  <c r="G27" i="19"/>
  <c r="I27" i="19" s="1"/>
  <c r="D49" i="19"/>
  <c r="E49" i="19" s="1"/>
  <c r="D50" i="19"/>
  <c r="E50" i="19" s="1"/>
  <c r="D47" i="19"/>
  <c r="E47" i="19" s="1"/>
  <c r="D48" i="19"/>
  <c r="E48" i="19" s="1"/>
  <c r="D45" i="19"/>
  <c r="E45" i="19" s="1"/>
  <c r="D46" i="19"/>
  <c r="E46" i="19" s="1"/>
  <c r="D43" i="19"/>
  <c r="E43" i="19" s="1"/>
  <c r="D44" i="19"/>
  <c r="E44" i="19" s="1"/>
  <c r="D42" i="19"/>
  <c r="E42" i="19" s="1"/>
  <c r="D40" i="19"/>
  <c r="E40" i="19" s="1"/>
  <c r="D38" i="19"/>
  <c r="E38" i="19" s="1"/>
  <c r="D36" i="19"/>
  <c r="E36" i="19" s="1"/>
  <c r="D10" i="19"/>
  <c r="E10" i="19" s="1"/>
  <c r="D8" i="19"/>
  <c r="E8" i="19" s="1"/>
  <c r="D7" i="19"/>
  <c r="E7" i="19" s="1"/>
  <c r="D9" i="19"/>
  <c r="E9" i="19" s="1"/>
  <c r="D6" i="19"/>
  <c r="E6" i="19" s="1"/>
  <c r="D33" i="19"/>
  <c r="E33" i="19" s="1"/>
  <c r="D32" i="19"/>
  <c r="E32" i="19" s="1"/>
  <c r="D31" i="19"/>
  <c r="E31" i="19" s="1"/>
  <c r="D30" i="19"/>
  <c r="E30" i="19" s="1"/>
  <c r="D29" i="19"/>
  <c r="E29" i="19" s="1"/>
  <c r="D28" i="19"/>
  <c r="E28" i="19" s="1"/>
  <c r="D26" i="19"/>
  <c r="E26" i="19" s="1"/>
  <c r="D5" i="19"/>
  <c r="E5" i="19" s="1"/>
  <c r="G4" i="19"/>
  <c r="I4" i="19" s="1"/>
  <c r="C51" i="19"/>
  <c r="D4" i="19"/>
  <c r="J9" i="15"/>
  <c r="J10" i="15" s="1"/>
  <c r="J11" i="15" s="1"/>
  <c r="J12" i="15" s="1"/>
  <c r="J13" i="15" s="1"/>
  <c r="J14" i="15" s="1"/>
  <c r="J15" i="15" s="1"/>
  <c r="J16" i="15" s="1"/>
  <c r="J17" i="15" s="1"/>
  <c r="J18" i="15" s="1"/>
  <c r="J19" i="15" s="1"/>
  <c r="J20" i="15" s="1"/>
  <c r="J21" i="15" s="1"/>
  <c r="J22" i="15" s="1"/>
  <c r="J23" i="15" s="1"/>
  <c r="J24" i="15" s="1"/>
  <c r="J25" i="15" s="1"/>
  <c r="J26" i="15" s="1"/>
  <c r="J27" i="15" s="1"/>
  <c r="J28" i="15" s="1"/>
  <c r="J29" i="15" s="1"/>
  <c r="J30" i="15" s="1"/>
  <c r="J31" i="15" s="1"/>
  <c r="J32" i="15" s="1"/>
  <c r="J33" i="15" s="1"/>
  <c r="J34" i="15" s="1"/>
  <c r="J35" i="15" s="1"/>
  <c r="J36" i="15" s="1"/>
  <c r="J37" i="15" s="1"/>
  <c r="J38" i="15" s="1"/>
  <c r="J39" i="15" s="1"/>
  <c r="J40" i="15" s="1"/>
  <c r="J41" i="15" s="1"/>
  <c r="J42" i="15" s="1"/>
  <c r="J43" i="15" s="1"/>
  <c r="J44" i="15" s="1"/>
  <c r="J45" i="15" s="1"/>
  <c r="J46" i="15" s="1"/>
  <c r="J47" i="15" s="1"/>
  <c r="J48" i="15" s="1"/>
  <c r="J49" i="15" s="1"/>
  <c r="J50" i="15" s="1"/>
  <c r="J51" i="15" s="1"/>
  <c r="I10" i="15"/>
  <c r="I11" i="15" s="1"/>
  <c r="I12" i="15" s="1"/>
  <c r="I13" i="15" s="1"/>
  <c r="I14" i="15" s="1"/>
  <c r="I15" i="15" s="1"/>
  <c r="I16" i="15" s="1"/>
  <c r="I17" i="15" s="1"/>
  <c r="I18" i="15" l="1"/>
  <c r="I19" i="15" s="1"/>
  <c r="I20" i="15" s="1"/>
  <c r="I21" i="15" s="1"/>
  <c r="I22" i="15" s="1"/>
  <c r="I23" i="15" s="1"/>
  <c r="I24" i="15" s="1"/>
  <c r="I25" i="15" s="1"/>
  <c r="I26" i="15" s="1"/>
  <c r="I27" i="15" s="1"/>
  <c r="I28" i="15" s="1"/>
  <c r="I29" i="15" s="1"/>
  <c r="I30" i="15" s="1"/>
  <c r="I31" i="15" s="1"/>
  <c r="I32" i="15" s="1"/>
  <c r="I33" i="15" s="1"/>
  <c r="I34" i="15" s="1"/>
  <c r="I35" i="15" s="1"/>
  <c r="I36" i="15" s="1"/>
  <c r="I37" i="15" s="1"/>
  <c r="I38" i="15" s="1"/>
  <c r="I39" i="15" s="1"/>
  <c r="I40" i="15" s="1"/>
  <c r="I41" i="15" s="1"/>
  <c r="I42" i="15" s="1"/>
  <c r="I43" i="15" s="1"/>
  <c r="I44" i="15" s="1"/>
  <c r="I45" i="15" s="1"/>
  <c r="I46" i="15" s="1"/>
  <c r="I47" i="15" s="1"/>
  <c r="I48" i="15" s="1"/>
  <c r="I49" i="15" s="1"/>
  <c r="I50" i="15" s="1"/>
  <c r="I51" i="15" s="1"/>
  <c r="I52" i="15" s="1"/>
  <c r="I53" i="15" s="1"/>
  <c r="I54" i="15" s="1"/>
  <c r="I55" i="15" s="1"/>
  <c r="I56" i="15" s="1"/>
  <c r="I57" i="15" s="1"/>
  <c r="I58" i="15" s="1"/>
  <c r="I59" i="15" s="1"/>
  <c r="I60" i="15" s="1"/>
  <c r="I61" i="15" s="1"/>
  <c r="I62" i="15" s="1"/>
  <c r="I63" i="15" s="1"/>
  <c r="E4" i="19"/>
  <c r="D51" i="19"/>
  <c r="G14" i="22"/>
  <c r="L13" i="22"/>
  <c r="K25" i="22"/>
  <c r="I15" i="22"/>
  <c r="N14" i="22"/>
  <c r="J52" i="15"/>
  <c r="J53" i="15" s="1"/>
  <c r="J54" i="15" s="1"/>
  <c r="J55" i="15" s="1"/>
  <c r="J56" i="15" s="1"/>
  <c r="J57" i="15" s="1"/>
  <c r="J58" i="15" s="1"/>
  <c r="J59" i="15" s="1"/>
  <c r="J60" i="15" s="1"/>
  <c r="J61" i="15" s="1"/>
  <c r="J62" i="15" s="1"/>
  <c r="J63" i="15" s="1"/>
  <c r="J64" i="15" s="1"/>
  <c r="J65" i="15" s="1"/>
  <c r="J66" i="15" s="1"/>
  <c r="J67" i="15" s="1"/>
  <c r="E51" i="19" l="1"/>
  <c r="L14" i="22"/>
  <c r="G15" i="22"/>
  <c r="J68" i="15"/>
  <c r="J69" i="15" s="1"/>
  <c r="J70" i="15" s="1"/>
  <c r="J71" i="15" s="1"/>
  <c r="J72" i="15" s="1"/>
  <c r="J73" i="15" s="1"/>
  <c r="J74" i="15" s="1"/>
  <c r="J75" i="15" s="1"/>
  <c r="J76" i="15" s="1"/>
  <c r="J77" i="15" s="1"/>
  <c r="J78" i="15" s="1"/>
  <c r="J79" i="15" s="1"/>
  <c r="J80" i="15" s="1"/>
  <c r="J81" i="15" s="1"/>
  <c r="J82" i="15" s="1"/>
  <c r="J83" i="15" s="1"/>
  <c r="J84" i="15" s="1"/>
  <c r="J85" i="15" s="1"/>
  <c r="J86" i="15" s="1"/>
  <c r="J87" i="15" s="1"/>
  <c r="J88" i="15" s="1"/>
  <c r="J89" i="15" s="1"/>
  <c r="J90" i="15" s="1"/>
  <c r="J91" i="15" s="1"/>
  <c r="J92" i="15" s="1"/>
  <c r="J93" i="15" s="1"/>
  <c r="J94" i="15" s="1"/>
  <c r="J95" i="15" s="1"/>
  <c r="J96" i="15" s="1"/>
  <c r="J97" i="15" s="1"/>
  <c r="J98" i="15" s="1"/>
  <c r="J99" i="15" s="1"/>
  <c r="J100" i="15" s="1"/>
  <c r="J101" i="15" s="1"/>
  <c r="J102" i="15" s="1"/>
  <c r="J103" i="15" s="1"/>
  <c r="J104" i="15" s="1"/>
  <c r="J105" i="15" s="1"/>
  <c r="J106" i="15" s="1"/>
  <c r="J107" i="15" s="1"/>
  <c r="J108" i="15" s="1"/>
  <c r="J109" i="15" s="1"/>
  <c r="J110" i="15" s="1"/>
  <c r="J111" i="15" s="1"/>
  <c r="J112" i="15" s="1"/>
  <c r="J113" i="15" s="1"/>
  <c r="J114" i="15" s="1"/>
  <c r="J115" i="15" s="1"/>
  <c r="J116" i="15" s="1"/>
  <c r="J117" i="15" s="1"/>
  <c r="J118" i="15" s="1"/>
  <c r="J119" i="15" s="1"/>
  <c r="J120" i="15" s="1"/>
  <c r="J121" i="15" s="1"/>
  <c r="J122" i="15" s="1"/>
  <c r="J123" i="15" s="1"/>
  <c r="J124" i="15" s="1"/>
  <c r="J125" i="15" s="1"/>
  <c r="J126" i="15" s="1"/>
  <c r="J127" i="15" s="1"/>
  <c r="J128" i="15" s="1"/>
  <c r="J129" i="15" s="1"/>
  <c r="J130" i="15" s="1"/>
  <c r="J131" i="15" s="1"/>
  <c r="J132" i="15" s="1"/>
  <c r="J133" i="15" s="1"/>
  <c r="J134" i="15" s="1"/>
  <c r="J135" i="15" s="1"/>
  <c r="J136" i="15" s="1"/>
  <c r="J137" i="15" s="1"/>
  <c r="J138" i="15" s="1"/>
  <c r="J139" i="15" s="1"/>
  <c r="J140" i="15" s="1"/>
  <c r="J141" i="15" s="1"/>
  <c r="J142" i="15" s="1"/>
  <c r="J143" i="15" s="1"/>
  <c r="J144" i="15" s="1"/>
  <c r="J145" i="15" s="1"/>
  <c r="J146" i="15" s="1"/>
  <c r="J147" i="15" s="1"/>
  <c r="J148" i="15" s="1"/>
  <c r="J149" i="15" s="1"/>
  <c r="J150" i="15" s="1"/>
  <c r="J151" i="15" s="1"/>
  <c r="J152" i="15" s="1"/>
  <c r="J153" i="15" s="1"/>
  <c r="J154" i="15" s="1"/>
  <c r="J155" i="15" s="1"/>
  <c r="J156" i="15" s="1"/>
  <c r="J157" i="15" s="1"/>
  <c r="J158" i="15" s="1"/>
  <c r="J159" i="15" s="1"/>
  <c r="J160" i="15" s="1"/>
  <c r="J161" i="15" s="1"/>
  <c r="J162" i="15" s="1"/>
  <c r="J163" i="15" s="1"/>
  <c r="J164" i="15" s="1"/>
  <c r="J165" i="15" s="1"/>
  <c r="J166" i="15" s="1"/>
  <c r="J167" i="15" s="1"/>
  <c r="J168" i="15" s="1"/>
  <c r="J169" i="15" s="1"/>
  <c r="J170" i="15" s="1"/>
  <c r="J171" i="15" s="1"/>
  <c r="J172" i="15" s="1"/>
  <c r="J173" i="15" s="1"/>
  <c r="J174" i="15" s="1"/>
  <c r="J175" i="15" s="1"/>
  <c r="J176" i="15" s="1"/>
  <c r="J177" i="15" s="1"/>
  <c r="J178" i="15" s="1"/>
  <c r="J179" i="15" s="1"/>
  <c r="J180" i="15" s="1"/>
  <c r="J181" i="15" s="1"/>
  <c r="J182" i="15" s="1"/>
  <c r="J183" i="15" s="1"/>
  <c r="J184" i="15" s="1"/>
  <c r="J185" i="15" s="1"/>
  <c r="J186" i="15" s="1"/>
  <c r="J187" i="15" s="1"/>
  <c r="J188" i="15" s="1"/>
  <c r="J189" i="15" s="1"/>
  <c r="J190" i="15" s="1"/>
  <c r="J191" i="15" s="1"/>
  <c r="J192" i="15" s="1"/>
  <c r="J193" i="15" s="1"/>
  <c r="J194" i="15" s="1"/>
  <c r="J195" i="15" s="1"/>
  <c r="J196" i="15" s="1"/>
  <c r="J197" i="15" s="1"/>
  <c r="J198" i="15" s="1"/>
  <c r="J199" i="15" s="1"/>
  <c r="J200" i="15" s="1"/>
  <c r="J201" i="15" s="1"/>
  <c r="J202" i="15" s="1"/>
  <c r="J203" i="15" s="1"/>
  <c r="J204" i="15" s="1"/>
  <c r="J205" i="15" s="1"/>
  <c r="J206" i="15" s="1"/>
  <c r="J207" i="15" s="1"/>
  <c r="N15" i="22"/>
  <c r="I16" i="22"/>
  <c r="I64" i="15"/>
  <c r="I65" i="15" s="1"/>
  <c r="I66" i="15" s="1"/>
  <c r="I67" i="15" s="1"/>
  <c r="J208" i="15" l="1"/>
  <c r="J209" i="15" s="1"/>
  <c r="J210" i="15" s="1"/>
  <c r="J211" i="15" s="1"/>
  <c r="J212" i="15" s="1"/>
  <c r="J213" i="15" s="1"/>
  <c r="J214" i="15" s="1"/>
  <c r="J215" i="15" s="1"/>
  <c r="J216" i="15" s="1"/>
  <c r="J217" i="15" s="1"/>
  <c r="J218" i="15" s="1"/>
  <c r="J219" i="15" s="1"/>
  <c r="J220" i="15" s="1"/>
  <c r="J221" i="15" s="1"/>
  <c r="J222" i="15" s="1"/>
  <c r="J223" i="15" s="1"/>
  <c r="J224" i="15" s="1"/>
  <c r="J225" i="15" s="1"/>
  <c r="J226" i="15" s="1"/>
  <c r="J227" i="15" s="1"/>
  <c r="J228" i="15" s="1"/>
  <c r="J229" i="15" s="1"/>
  <c r="J230" i="15" s="1"/>
  <c r="J231" i="15" s="1"/>
  <c r="J232" i="15" s="1"/>
  <c r="J233" i="15" s="1"/>
  <c r="J234" i="15" s="1"/>
  <c r="J235" i="15" s="1"/>
  <c r="J236" i="15" s="1"/>
  <c r="J237" i="15" s="1"/>
  <c r="J238" i="15" s="1"/>
  <c r="J239" i="15" s="1"/>
  <c r="J240" i="15" s="1"/>
  <c r="J241" i="15" s="1"/>
  <c r="J242" i="15" s="1"/>
  <c r="J243" i="15" s="1"/>
  <c r="J244" i="15" s="1"/>
  <c r="J245" i="15" s="1"/>
  <c r="J246" i="15" s="1"/>
  <c r="J247" i="15" s="1"/>
  <c r="J248" i="15" s="1"/>
  <c r="J249" i="15" s="1"/>
  <c r="J250" i="15" s="1"/>
  <c r="J251" i="15" s="1"/>
  <c r="J252" i="15" s="1"/>
  <c r="J253" i="15" s="1"/>
  <c r="J254" i="15" s="1"/>
  <c r="J255" i="15" s="1"/>
  <c r="J256" i="15" s="1"/>
  <c r="J257" i="15" s="1"/>
  <c r="J258" i="15" s="1"/>
  <c r="J259" i="15" s="1"/>
  <c r="J260" i="15" s="1"/>
  <c r="J261" i="15" s="1"/>
  <c r="J262" i="15" s="1"/>
  <c r="J263" i="15" s="1"/>
  <c r="J264" i="15" s="1"/>
  <c r="J265" i="15" s="1"/>
  <c r="J266" i="15" s="1"/>
  <c r="J267" i="15" s="1"/>
  <c r="J268" i="15" s="1"/>
  <c r="J269" i="15" s="1"/>
  <c r="J270" i="15" s="1"/>
  <c r="J271" i="15" s="1"/>
  <c r="J272" i="15" s="1"/>
  <c r="J273" i="15" s="1"/>
  <c r="J274" i="15" s="1"/>
  <c r="J275" i="15" s="1"/>
  <c r="J276" i="15" s="1"/>
  <c r="J277" i="15" s="1"/>
  <c r="J278" i="15" s="1"/>
  <c r="J279" i="15" s="1"/>
  <c r="J280" i="15" s="1"/>
  <c r="J281" i="15" s="1"/>
  <c r="J282" i="15" s="1"/>
  <c r="J283" i="15" s="1"/>
  <c r="J284" i="15" s="1"/>
  <c r="J285" i="15" s="1"/>
  <c r="J286" i="15" s="1"/>
  <c r="J287" i="15" s="1"/>
  <c r="J288" i="15" s="1"/>
  <c r="J289" i="15" s="1"/>
  <c r="J290" i="15" s="1"/>
  <c r="J291" i="15" s="1"/>
  <c r="J292" i="15" s="1"/>
  <c r="J293" i="15" s="1"/>
  <c r="J294" i="15" s="1"/>
  <c r="J295" i="15" s="1"/>
  <c r="J296" i="15" s="1"/>
  <c r="J297" i="15" s="1"/>
  <c r="J298" i="15" s="1"/>
  <c r="J299" i="15" s="1"/>
  <c r="J300" i="15" s="1"/>
  <c r="J301" i="15" s="1"/>
  <c r="J302" i="15" s="1"/>
  <c r="J303" i="15" s="1"/>
  <c r="J304" i="15" s="1"/>
  <c r="J305" i="15" s="1"/>
  <c r="J306" i="15" s="1"/>
  <c r="J307" i="15" s="1"/>
  <c r="J308" i="15" s="1"/>
  <c r="J309" i="15" s="1"/>
  <c r="J310" i="15" s="1"/>
  <c r="J311" i="15" s="1"/>
  <c r="J312" i="15" s="1"/>
  <c r="J313" i="15" s="1"/>
  <c r="J314" i="15" s="1"/>
  <c r="J315" i="15" s="1"/>
  <c r="J316" i="15" s="1"/>
  <c r="J317" i="15" s="1"/>
  <c r="J318" i="15" s="1"/>
  <c r="J319" i="15" s="1"/>
  <c r="J320" i="15" s="1"/>
  <c r="J321" i="15" s="1"/>
  <c r="J322" i="15" s="1"/>
  <c r="J323" i="15" s="1"/>
  <c r="J324" i="15" s="1"/>
  <c r="J325" i="15" s="1"/>
  <c r="J326" i="15" s="1"/>
  <c r="J327" i="15" s="1"/>
  <c r="J328" i="15" s="1"/>
  <c r="J329" i="15" s="1"/>
  <c r="J330" i="15" s="1"/>
  <c r="J331" i="15" s="1"/>
  <c r="J332" i="15" s="1"/>
  <c r="J333" i="15" s="1"/>
  <c r="J334" i="15" s="1"/>
  <c r="J335" i="15" s="1"/>
  <c r="J336" i="15" s="1"/>
  <c r="J337" i="15" s="1"/>
  <c r="J338" i="15" s="1"/>
  <c r="J339" i="15" s="1"/>
  <c r="J340" i="15" s="1"/>
  <c r="J341" i="15" s="1"/>
  <c r="J342" i="15" s="1"/>
  <c r="J343" i="15" s="1"/>
  <c r="J344" i="15" s="1"/>
  <c r="J345" i="15" s="1"/>
  <c r="J346" i="15" s="1"/>
  <c r="J347" i="15" s="1"/>
  <c r="J348" i="15" s="1"/>
  <c r="J349" i="15" s="1"/>
  <c r="J350" i="15" s="1"/>
  <c r="J351" i="15" s="1"/>
  <c r="J352" i="15" s="1"/>
  <c r="J353" i="15" s="1"/>
  <c r="J354" i="15" s="1"/>
  <c r="J355" i="15" s="1"/>
  <c r="J356" i="15" s="1"/>
  <c r="J357" i="15" s="1"/>
  <c r="J358" i="15" s="1"/>
  <c r="J359" i="15" s="1"/>
  <c r="J360" i="15" s="1"/>
  <c r="J361" i="15" s="1"/>
  <c r="J362" i="15" s="1"/>
  <c r="J363" i="15" s="1"/>
  <c r="J364" i="15" s="1"/>
  <c r="J365" i="15" s="1"/>
  <c r="J366" i="15" s="1"/>
  <c r="J367" i="15" s="1"/>
  <c r="J368" i="15" s="1"/>
  <c r="J369" i="15" s="1"/>
  <c r="J370" i="15" s="1"/>
  <c r="J371" i="15" s="1"/>
  <c r="J372" i="15" s="1"/>
  <c r="J373" i="15" s="1"/>
  <c r="J374" i="15" s="1"/>
  <c r="J375" i="15" s="1"/>
  <c r="J376" i="15" s="1"/>
  <c r="J377" i="15" s="1"/>
  <c r="J378" i="15" s="1"/>
  <c r="J379" i="15" s="1"/>
  <c r="J380" i="15" s="1"/>
  <c r="J381" i="15" s="1"/>
  <c r="J382" i="15" s="1"/>
  <c r="J383" i="15" s="1"/>
  <c r="J384" i="15" s="1"/>
  <c r="J385" i="15" s="1"/>
  <c r="J386" i="15" s="1"/>
  <c r="J387" i="15" s="1"/>
  <c r="J388" i="15" s="1"/>
  <c r="J389" i="15" s="1"/>
  <c r="J390" i="15" s="1"/>
  <c r="J391" i="15" s="1"/>
  <c r="J392" i="15" s="1"/>
  <c r="J393" i="15" s="1"/>
  <c r="J394" i="15" s="1"/>
  <c r="J395" i="15" s="1"/>
  <c r="J396" i="15" s="1"/>
  <c r="J397" i="15" s="1"/>
  <c r="J398" i="15" s="1"/>
  <c r="J399" i="15" s="1"/>
  <c r="J400" i="15" s="1"/>
  <c r="J401" i="15" s="1"/>
  <c r="J402" i="15" s="1"/>
  <c r="J403" i="15" s="1"/>
  <c r="J404" i="15" s="1"/>
  <c r="J405" i="15" s="1"/>
  <c r="J406" i="15" s="1"/>
  <c r="J407" i="15" s="1"/>
  <c r="J408" i="15" s="1"/>
  <c r="J409" i="15" s="1"/>
  <c r="J410" i="15" s="1"/>
  <c r="J411" i="15" s="1"/>
  <c r="J412" i="15" s="1"/>
  <c r="J413" i="15" s="1"/>
  <c r="J414" i="15" s="1"/>
  <c r="J415" i="15" s="1"/>
  <c r="J416" i="15" s="1"/>
  <c r="J417" i="15" s="1"/>
  <c r="J418" i="15" s="1"/>
  <c r="J419" i="15" s="1"/>
  <c r="J420" i="15" s="1"/>
  <c r="J421" i="15" s="1"/>
  <c r="J422" i="15" s="1"/>
  <c r="J423" i="15" s="1"/>
  <c r="J424" i="15" s="1"/>
  <c r="J425" i="15" s="1"/>
  <c r="J426" i="15" s="1"/>
  <c r="J427" i="15" s="1"/>
  <c r="J428" i="15" s="1"/>
  <c r="J429" i="15" s="1"/>
  <c r="J430" i="15" s="1"/>
  <c r="J431" i="15" s="1"/>
  <c r="J432" i="15" s="1"/>
  <c r="J433" i="15" s="1"/>
  <c r="J434" i="15" s="1"/>
  <c r="J435" i="15" s="1"/>
  <c r="J436" i="15" s="1"/>
  <c r="J437" i="15" s="1"/>
  <c r="J438" i="15" s="1"/>
  <c r="J439" i="15" s="1"/>
  <c r="J440" i="15" s="1"/>
  <c r="J441" i="15" s="1"/>
  <c r="J442" i="15" s="1"/>
  <c r="J443" i="15" s="1"/>
  <c r="J444" i="15" s="1"/>
  <c r="J445" i="15" s="1"/>
  <c r="J446" i="15" s="1"/>
  <c r="J447" i="15" s="1"/>
  <c r="J448" i="15" s="1"/>
  <c r="J449" i="15" s="1"/>
  <c r="J450" i="15" s="1"/>
  <c r="J451" i="15" s="1"/>
  <c r="J452" i="15" s="1"/>
  <c r="J453" i="15" s="1"/>
  <c r="J454" i="15" s="1"/>
  <c r="J455" i="15" s="1"/>
  <c r="J456" i="15" s="1"/>
  <c r="J457" i="15" s="1"/>
  <c r="J458" i="15" s="1"/>
  <c r="J459" i="15" s="1"/>
  <c r="J460" i="15" s="1"/>
  <c r="J461" i="15" s="1"/>
  <c r="J462" i="15" s="1"/>
  <c r="J463" i="15" s="1"/>
  <c r="J464" i="15" s="1"/>
  <c r="J465" i="15" s="1"/>
  <c r="J466" i="15" s="1"/>
  <c r="J467" i="15" s="1"/>
  <c r="J468" i="15" s="1"/>
  <c r="J469" i="15" s="1"/>
  <c r="J470" i="15" s="1"/>
  <c r="J471" i="15" s="1"/>
  <c r="J472" i="15" s="1"/>
  <c r="J473" i="15" s="1"/>
  <c r="J474" i="15" s="1"/>
  <c r="J475" i="15" s="1"/>
  <c r="J476" i="15" s="1"/>
  <c r="J477" i="15" s="1"/>
  <c r="J478" i="15" s="1"/>
  <c r="J479" i="15" s="1"/>
  <c r="J480" i="15" s="1"/>
  <c r="J481" i="15" s="1"/>
  <c r="J482" i="15" s="1"/>
  <c r="J483" i="15" s="1"/>
  <c r="J484" i="15" s="1"/>
  <c r="J485" i="15" s="1"/>
  <c r="J486" i="15" s="1"/>
  <c r="J487" i="15" s="1"/>
  <c r="J488" i="15" s="1"/>
  <c r="J489" i="15" s="1"/>
  <c r="J490" i="15" s="1"/>
  <c r="J491" i="15" s="1"/>
  <c r="J492" i="15" s="1"/>
  <c r="J493" i="15" s="1"/>
  <c r="J494" i="15" s="1"/>
  <c r="J495" i="15" s="1"/>
  <c r="J496" i="15" s="1"/>
  <c r="J497" i="15" s="1"/>
  <c r="J498" i="15" s="1"/>
  <c r="J499" i="15" s="1"/>
  <c r="J500" i="15" s="1"/>
  <c r="J501" i="15" s="1"/>
  <c r="J502" i="15" s="1"/>
  <c r="J503" i="15" s="1"/>
  <c r="J504" i="15" s="1"/>
  <c r="J505" i="15" s="1"/>
  <c r="J506" i="15" s="1"/>
  <c r="J507" i="15" s="1"/>
  <c r="J508" i="15" s="1"/>
  <c r="J509" i="15" s="1"/>
  <c r="J510" i="15" s="1"/>
  <c r="J511" i="15" s="1"/>
  <c r="J512" i="15" s="1"/>
  <c r="J513" i="15" s="1"/>
  <c r="J514" i="15" s="1"/>
  <c r="J515" i="15" s="1"/>
  <c r="J516" i="15" s="1"/>
  <c r="J517" i="15" s="1"/>
  <c r="J518" i="15" s="1"/>
  <c r="J519" i="15" s="1"/>
  <c r="J520" i="15" s="1"/>
  <c r="J521" i="15" s="1"/>
  <c r="J522" i="15" s="1"/>
  <c r="J523" i="15" s="1"/>
  <c r="J524" i="15" s="1"/>
  <c r="J525" i="15" s="1"/>
  <c r="J526" i="15" s="1"/>
  <c r="J527" i="15" s="1"/>
  <c r="J528" i="15" s="1"/>
  <c r="J529" i="15" s="1"/>
  <c r="J530" i="15" s="1"/>
  <c r="J531" i="15" s="1"/>
  <c r="J532" i="15" s="1"/>
  <c r="J533" i="15" s="1"/>
  <c r="J534" i="15" s="1"/>
  <c r="J535" i="15" s="1"/>
  <c r="J536" i="15" s="1"/>
  <c r="J537" i="15" s="1"/>
  <c r="J538" i="15" s="1"/>
  <c r="J539" i="15" s="1"/>
  <c r="J540" i="15" s="1"/>
  <c r="J541" i="15" s="1"/>
  <c r="J542" i="15" s="1"/>
  <c r="J543" i="15" s="1"/>
  <c r="J544" i="15" s="1"/>
  <c r="J545" i="15" s="1"/>
  <c r="J546" i="15" s="1"/>
  <c r="J547" i="15" s="1"/>
  <c r="J548" i="15" s="1"/>
  <c r="J549" i="15" s="1"/>
  <c r="J550" i="15" s="1"/>
  <c r="J551" i="15" s="1"/>
  <c r="J552" i="15" s="1"/>
  <c r="J553" i="15" s="1"/>
  <c r="J554" i="15" s="1"/>
  <c r="J555" i="15" s="1"/>
  <c r="J556" i="15" s="1"/>
  <c r="J557" i="15" s="1"/>
  <c r="J558" i="15" s="1"/>
  <c r="J559" i="15" s="1"/>
  <c r="J560" i="15" s="1"/>
  <c r="J561" i="15" s="1"/>
  <c r="J562" i="15" s="1"/>
  <c r="J563" i="15" s="1"/>
  <c r="J564" i="15" s="1"/>
  <c r="J565" i="15" s="1"/>
  <c r="J566" i="15" s="1"/>
  <c r="J567" i="15" s="1"/>
  <c r="J568" i="15" s="1"/>
  <c r="J569" i="15" s="1"/>
  <c r="J570" i="15" s="1"/>
  <c r="J571" i="15" s="1"/>
  <c r="J572" i="15" s="1"/>
  <c r="J573" i="15" s="1"/>
  <c r="J574" i="15" s="1"/>
  <c r="J575" i="15" s="1"/>
  <c r="J576" i="15" s="1"/>
  <c r="J577" i="15" s="1"/>
  <c r="J578" i="15" s="1"/>
  <c r="J579" i="15" s="1"/>
  <c r="J580" i="15" s="1"/>
  <c r="J581" i="15" s="1"/>
  <c r="J582" i="15" s="1"/>
  <c r="J583" i="15" s="1"/>
  <c r="J584" i="15" s="1"/>
  <c r="J585" i="15" s="1"/>
  <c r="J586" i="15" s="1"/>
  <c r="J587" i="15" s="1"/>
  <c r="J588" i="15" s="1"/>
  <c r="J589" i="15" s="1"/>
  <c r="J590" i="15" s="1"/>
  <c r="J591" i="15" s="1"/>
  <c r="J592" i="15" s="1"/>
  <c r="J593" i="15" s="1"/>
  <c r="J594" i="15" s="1"/>
  <c r="J595" i="15" s="1"/>
  <c r="J596" i="15" s="1"/>
  <c r="J597" i="15" s="1"/>
  <c r="J598" i="15" s="1"/>
  <c r="J599" i="15" s="1"/>
  <c r="J600" i="15" s="1"/>
  <c r="J601" i="15" s="1"/>
  <c r="J602" i="15" s="1"/>
  <c r="J603" i="15" s="1"/>
  <c r="J604" i="15" s="1"/>
  <c r="J605" i="15" s="1"/>
  <c r="J606" i="15" s="1"/>
  <c r="J607" i="15" s="1"/>
  <c r="J608" i="15" s="1"/>
  <c r="J609" i="15" s="1"/>
  <c r="J610" i="15" s="1"/>
  <c r="J611" i="15" s="1"/>
  <c r="J612" i="15" s="1"/>
  <c r="J613" i="15" s="1"/>
  <c r="J614" i="15" s="1"/>
  <c r="J615" i="15" s="1"/>
  <c r="J616" i="15" s="1"/>
  <c r="J617" i="15" s="1"/>
  <c r="J618" i="15" s="1"/>
  <c r="J619" i="15" s="1"/>
  <c r="J620" i="15" s="1"/>
  <c r="J621" i="15" s="1"/>
  <c r="J622" i="15" s="1"/>
  <c r="J623" i="15" s="1"/>
  <c r="J624" i="15" s="1"/>
  <c r="J625" i="15" s="1"/>
  <c r="J626" i="15" s="1"/>
  <c r="J627" i="15" s="1"/>
  <c r="J628" i="15" s="1"/>
  <c r="J629" i="15" s="1"/>
  <c r="J630" i="15" s="1"/>
  <c r="J631" i="15" s="1"/>
  <c r="J632" i="15" s="1"/>
  <c r="J633" i="15" s="1"/>
  <c r="J634" i="15" s="1"/>
  <c r="J635" i="15" s="1"/>
  <c r="J636" i="15" s="1"/>
  <c r="J637" i="15" s="1"/>
  <c r="J638" i="15" s="1"/>
  <c r="J639" i="15" s="1"/>
  <c r="J640" i="15" s="1"/>
  <c r="J641" i="15" s="1"/>
  <c r="J642" i="15" s="1"/>
  <c r="J643" i="15" s="1"/>
  <c r="J644" i="15" s="1"/>
  <c r="J645" i="15" s="1"/>
  <c r="J646" i="15" s="1"/>
  <c r="J647" i="15" s="1"/>
  <c r="J648" i="15" s="1"/>
  <c r="J649" i="15" s="1"/>
  <c r="J650" i="15" s="1"/>
  <c r="J651" i="15" s="1"/>
  <c r="J652" i="15" s="1"/>
  <c r="J653" i="15" s="1"/>
  <c r="J654" i="15" s="1"/>
  <c r="J655" i="15" s="1"/>
  <c r="J656" i="15" s="1"/>
  <c r="J657" i="15" s="1"/>
  <c r="J658" i="15" s="1"/>
  <c r="J659" i="15" s="1"/>
  <c r="J660" i="15" s="1"/>
  <c r="J661" i="15" s="1"/>
  <c r="J662" i="15" s="1"/>
  <c r="J663" i="15" s="1"/>
  <c r="J664" i="15" s="1"/>
  <c r="J665" i="15" s="1"/>
  <c r="J666" i="15" s="1"/>
  <c r="J667" i="15" s="1"/>
  <c r="J668" i="15" s="1"/>
  <c r="J669" i="15" s="1"/>
  <c r="J670" i="15" s="1"/>
  <c r="J671" i="15" s="1"/>
  <c r="J672" i="15" s="1"/>
  <c r="J673" i="15" s="1"/>
  <c r="J674" i="15" s="1"/>
  <c r="J675" i="15" s="1"/>
  <c r="J676" i="15" s="1"/>
  <c r="J677" i="15" s="1"/>
  <c r="J678" i="15" s="1"/>
  <c r="J679" i="15" s="1"/>
  <c r="J680" i="15" s="1"/>
  <c r="J681" i="15" s="1"/>
  <c r="J682" i="15" s="1"/>
  <c r="J683" i="15" s="1"/>
  <c r="J684" i="15" s="1"/>
  <c r="J685" i="15" s="1"/>
  <c r="J686" i="15" s="1"/>
  <c r="J687" i="15" s="1"/>
  <c r="J688" i="15" s="1"/>
  <c r="J689" i="15" s="1"/>
  <c r="J690" i="15" s="1"/>
  <c r="J691" i="15" s="1"/>
  <c r="J692" i="15" s="1"/>
  <c r="J693" i="15" s="1"/>
  <c r="J694" i="15" s="1"/>
  <c r="J695" i="15" s="1"/>
  <c r="J696" i="15" s="1"/>
  <c r="J697" i="15" s="1"/>
  <c r="J698" i="15" s="1"/>
  <c r="J699" i="15" s="1"/>
  <c r="J700" i="15" s="1"/>
  <c r="J701" i="15" s="1"/>
  <c r="J702" i="15" s="1"/>
  <c r="J703" i="15" s="1"/>
  <c r="J704" i="15" s="1"/>
  <c r="J705" i="15" s="1"/>
  <c r="J706" i="15" s="1"/>
  <c r="J707" i="15" s="1"/>
  <c r="J708" i="15" s="1"/>
  <c r="J709" i="15" s="1"/>
  <c r="J710" i="15" s="1"/>
  <c r="J711" i="15" s="1"/>
  <c r="J712" i="15" s="1"/>
  <c r="J713" i="15" s="1"/>
  <c r="J714" i="15" s="1"/>
  <c r="J715" i="15" s="1"/>
  <c r="J716" i="15" s="1"/>
  <c r="J717" i="15" s="1"/>
  <c r="J718" i="15" s="1"/>
  <c r="J719" i="15" s="1"/>
  <c r="J720" i="15" s="1"/>
  <c r="J721" i="15" s="1"/>
  <c r="J722" i="15" s="1"/>
  <c r="J723" i="15" s="1"/>
  <c r="J724" i="15" s="1"/>
  <c r="J725" i="15" s="1"/>
  <c r="J726" i="15" s="1"/>
  <c r="J727" i="15" s="1"/>
  <c r="J728" i="15" s="1"/>
  <c r="J729" i="15" s="1"/>
  <c r="J730" i="15" s="1"/>
  <c r="J731" i="15" s="1"/>
  <c r="J732" i="15" s="1"/>
  <c r="J733" i="15" s="1"/>
  <c r="J734" i="15" s="1"/>
  <c r="J735" i="15" s="1"/>
  <c r="J736" i="15" s="1"/>
  <c r="J737" i="15" s="1"/>
  <c r="J738" i="15" s="1"/>
  <c r="J739" i="15" s="1"/>
  <c r="J740" i="15" s="1"/>
  <c r="J741" i="15" s="1"/>
  <c r="J742" i="15" s="1"/>
  <c r="J743" i="15" s="1"/>
  <c r="J744" i="15" s="1"/>
  <c r="J745" i="15" s="1"/>
  <c r="J746" i="15" s="1"/>
  <c r="J747" i="15" s="1"/>
  <c r="J748" i="15" s="1"/>
  <c r="J749" i="15" s="1"/>
  <c r="J750" i="15" s="1"/>
  <c r="J751" i="15" s="1"/>
  <c r="J752" i="15" s="1"/>
  <c r="J753" i="15" s="1"/>
  <c r="J754" i="15" s="1"/>
  <c r="J755" i="15" s="1"/>
  <c r="J756" i="15" s="1"/>
  <c r="J757" i="15" s="1"/>
  <c r="J758" i="15" s="1"/>
  <c r="J759" i="15" s="1"/>
  <c r="J760" i="15" s="1"/>
  <c r="J761" i="15" s="1"/>
  <c r="J762" i="15" s="1"/>
  <c r="J763" i="15" s="1"/>
  <c r="J764" i="15" s="1"/>
  <c r="J765" i="15" s="1"/>
  <c r="J766" i="15" s="1"/>
  <c r="J767" i="15" s="1"/>
  <c r="J768" i="15" s="1"/>
  <c r="J769" i="15" s="1"/>
  <c r="J770" i="15" s="1"/>
  <c r="J771" i="15" s="1"/>
  <c r="J772" i="15" s="1"/>
  <c r="J773" i="15" s="1"/>
  <c r="J774" i="15" s="1"/>
  <c r="J775" i="15" s="1"/>
  <c r="J776" i="15" s="1"/>
  <c r="J777" i="15" s="1"/>
  <c r="J778" i="15" s="1"/>
  <c r="J779" i="15" s="1"/>
  <c r="J780" i="15" s="1"/>
  <c r="J781" i="15" s="1"/>
  <c r="J782" i="15" s="1"/>
  <c r="J783" i="15" s="1"/>
  <c r="J784" i="15" s="1"/>
  <c r="J785" i="15" s="1"/>
  <c r="J786" i="15" s="1"/>
  <c r="J787" i="15" s="1"/>
  <c r="J788" i="15" s="1"/>
  <c r="J789" i="15" s="1"/>
  <c r="J790" i="15" s="1"/>
  <c r="J791" i="15" s="1"/>
  <c r="J792" i="15" s="1"/>
  <c r="J793" i="15" s="1"/>
  <c r="J794" i="15" s="1"/>
  <c r="J795" i="15" s="1"/>
  <c r="J796" i="15" s="1"/>
  <c r="J797" i="15" s="1"/>
  <c r="J798" i="15" s="1"/>
  <c r="J799" i="15" s="1"/>
  <c r="J800" i="15" s="1"/>
  <c r="J801" i="15" s="1"/>
  <c r="J802" i="15" s="1"/>
  <c r="J803" i="15" s="1"/>
  <c r="J804" i="15" s="1"/>
  <c r="J805" i="15" s="1"/>
  <c r="J806" i="15" s="1"/>
  <c r="J807" i="15" s="1"/>
  <c r="J808" i="15" s="1"/>
  <c r="J809" i="15" s="1"/>
  <c r="J810" i="15" s="1"/>
  <c r="J811" i="15" s="1"/>
  <c r="J812" i="15" s="1"/>
  <c r="J813" i="15" s="1"/>
  <c r="J814" i="15" s="1"/>
  <c r="J815" i="15" s="1"/>
  <c r="J816" i="15" s="1"/>
  <c r="J817" i="15" s="1"/>
  <c r="J818" i="15" s="1"/>
  <c r="J819" i="15" s="1"/>
  <c r="J820" i="15" s="1"/>
  <c r="J821" i="15" s="1"/>
  <c r="J822" i="15" s="1"/>
  <c r="J823" i="15" s="1"/>
  <c r="J824" i="15" s="1"/>
  <c r="J825" i="15" s="1"/>
  <c r="J826" i="15" s="1"/>
  <c r="J827" i="15" s="1"/>
  <c r="J828" i="15" s="1"/>
  <c r="J829" i="15" s="1"/>
  <c r="J830" i="15" s="1"/>
  <c r="J831" i="15" s="1"/>
  <c r="J832" i="15" s="1"/>
  <c r="J833" i="15" s="1"/>
  <c r="J834" i="15" s="1"/>
  <c r="J835" i="15" s="1"/>
  <c r="J836" i="15" s="1"/>
  <c r="J837" i="15" s="1"/>
  <c r="J838" i="15" s="1"/>
  <c r="J839" i="15" s="1"/>
  <c r="J840" i="15" s="1"/>
  <c r="J841" i="15" s="1"/>
  <c r="J842" i="15" s="1"/>
  <c r="J843" i="15" s="1"/>
  <c r="J844" i="15" s="1"/>
  <c r="J845" i="15" s="1"/>
  <c r="J846" i="15" s="1"/>
  <c r="J847" i="15" s="1"/>
  <c r="J848" i="15" s="1"/>
  <c r="J849" i="15" s="1"/>
  <c r="J850" i="15" s="1"/>
  <c r="J851" i="15" s="1"/>
  <c r="J852" i="15" s="1"/>
  <c r="J853" i="15" s="1"/>
  <c r="J854" i="15" s="1"/>
  <c r="J855" i="15" s="1"/>
  <c r="J856" i="15" s="1"/>
  <c r="J857" i="15" s="1"/>
  <c r="J858" i="15" s="1"/>
  <c r="J859" i="15" s="1"/>
  <c r="J860" i="15" s="1"/>
  <c r="J861" i="15" s="1"/>
  <c r="J862" i="15" s="1"/>
  <c r="J863" i="15" s="1"/>
  <c r="J864" i="15" s="1"/>
  <c r="J865" i="15" s="1"/>
  <c r="J866" i="15" s="1"/>
  <c r="J867" i="15" s="1"/>
  <c r="J868" i="15" s="1"/>
  <c r="J869" i="15" s="1"/>
  <c r="J870" i="15" s="1"/>
  <c r="J871" i="15" s="1"/>
  <c r="J872" i="15" s="1"/>
  <c r="J873" i="15" s="1"/>
  <c r="J874" i="15" s="1"/>
  <c r="J875" i="15" s="1"/>
  <c r="J876" i="15" s="1"/>
  <c r="J877" i="15" s="1"/>
  <c r="J878" i="15" s="1"/>
  <c r="J879" i="15" s="1"/>
  <c r="J880" i="15" s="1"/>
  <c r="J881" i="15" s="1"/>
  <c r="J882" i="15" s="1"/>
  <c r="J883" i="15" s="1"/>
  <c r="J884" i="15" s="1"/>
  <c r="J885" i="15" s="1"/>
  <c r="J886" i="15" s="1"/>
  <c r="J887" i="15" s="1"/>
  <c r="J888" i="15" s="1"/>
  <c r="J889" i="15" s="1"/>
  <c r="J890" i="15" s="1"/>
  <c r="J891" i="15" s="1"/>
  <c r="J892" i="15" s="1"/>
  <c r="J893" i="15" s="1"/>
  <c r="J894" i="15" s="1"/>
  <c r="J895" i="15" s="1"/>
  <c r="J896" i="15" s="1"/>
  <c r="J897" i="15" s="1"/>
  <c r="J898" i="15" s="1"/>
  <c r="J899" i="15" s="1"/>
  <c r="J900" i="15" s="1"/>
  <c r="J901" i="15" s="1"/>
  <c r="J902" i="15" s="1"/>
  <c r="J903" i="15" s="1"/>
  <c r="J904" i="15" s="1"/>
  <c r="J905" i="15" s="1"/>
  <c r="J906" i="15" s="1"/>
  <c r="J907" i="15" s="1"/>
  <c r="J908" i="15" s="1"/>
  <c r="J909" i="15" s="1"/>
  <c r="J910" i="15" s="1"/>
  <c r="J911" i="15" s="1"/>
  <c r="J912" i="15" s="1"/>
  <c r="J913" i="15" s="1"/>
  <c r="J914" i="15" s="1"/>
  <c r="J915" i="15" s="1"/>
  <c r="J916" i="15" s="1"/>
  <c r="J917" i="15" s="1"/>
  <c r="J918" i="15" s="1"/>
  <c r="J919" i="15" s="1"/>
  <c r="J920" i="15" s="1"/>
  <c r="J921" i="15" s="1"/>
  <c r="J922" i="15" s="1"/>
  <c r="J923" i="15" s="1"/>
  <c r="J924" i="15" s="1"/>
  <c r="J925" i="15" s="1"/>
  <c r="J926" i="15" s="1"/>
  <c r="J927" i="15" s="1"/>
  <c r="J928" i="15" s="1"/>
  <c r="J929" i="15" s="1"/>
  <c r="J930" i="15" s="1"/>
  <c r="J931" i="15" s="1"/>
  <c r="J932" i="15" s="1"/>
  <c r="J933" i="15" s="1"/>
  <c r="J934" i="15" s="1"/>
  <c r="J935" i="15" s="1"/>
  <c r="J936" i="15" s="1"/>
  <c r="J937" i="15" s="1"/>
  <c r="J938" i="15" s="1"/>
  <c r="J939" i="15" s="1"/>
  <c r="J940" i="15" s="1"/>
  <c r="J941" i="15" s="1"/>
  <c r="J942" i="15" s="1"/>
  <c r="J943" i="15" s="1"/>
  <c r="J944" i="15" s="1"/>
  <c r="J945" i="15" s="1"/>
  <c r="J946" i="15" s="1"/>
  <c r="J947" i="15" s="1"/>
  <c r="J948" i="15" s="1"/>
  <c r="J949" i="15" s="1"/>
  <c r="J950" i="15" s="1"/>
  <c r="J951" i="15" s="1"/>
  <c r="J952" i="15" s="1"/>
  <c r="J953" i="15" s="1"/>
  <c r="J954" i="15" s="1"/>
  <c r="J955" i="15" s="1"/>
  <c r="J956" i="15" s="1"/>
  <c r="J957" i="15" s="1"/>
  <c r="J958" i="15" s="1"/>
  <c r="J959" i="15" s="1"/>
  <c r="J960" i="15" s="1"/>
  <c r="J961" i="15" s="1"/>
  <c r="J962" i="15" s="1"/>
  <c r="J963" i="15" s="1"/>
  <c r="J964" i="15" s="1"/>
  <c r="J965" i="15" s="1"/>
  <c r="J966" i="15" s="1"/>
  <c r="J967" i="15" s="1"/>
  <c r="J968" i="15" s="1"/>
  <c r="J969" i="15" s="1"/>
  <c r="J970" i="15" s="1"/>
  <c r="J971" i="15" s="1"/>
  <c r="J972" i="15" s="1"/>
  <c r="J973" i="15" s="1"/>
  <c r="J974" i="15" s="1"/>
  <c r="J975" i="15" s="1"/>
  <c r="J976" i="15" s="1"/>
  <c r="J977" i="15" s="1"/>
  <c r="J978" i="15" s="1"/>
  <c r="J979" i="15" s="1"/>
  <c r="J980" i="15" s="1"/>
  <c r="J981" i="15" s="1"/>
  <c r="J982" i="15" s="1"/>
  <c r="J983" i="15" s="1"/>
  <c r="J984" i="15" s="1"/>
  <c r="J985" i="15" s="1"/>
  <c r="J986" i="15" s="1"/>
  <c r="J987" i="15" s="1"/>
  <c r="J988" i="15" s="1"/>
  <c r="J989" i="15" s="1"/>
  <c r="J990" i="15" s="1"/>
  <c r="J991" i="15" s="1"/>
  <c r="J992" i="15" s="1"/>
  <c r="J993" i="15" s="1"/>
  <c r="J994" i="15" s="1"/>
  <c r="J995" i="15" s="1"/>
  <c r="J996" i="15" s="1"/>
  <c r="J997" i="15" s="1"/>
  <c r="J998" i="15" s="1"/>
  <c r="J999" i="15" s="1"/>
  <c r="J1000" i="15" s="1"/>
  <c r="J1001" i="15" s="1"/>
  <c r="J1002" i="15" s="1"/>
  <c r="J1003" i="15" s="1"/>
  <c r="J1004" i="15" s="1"/>
  <c r="J1005" i="15" s="1"/>
  <c r="J1006" i="15" s="1"/>
  <c r="J1007" i="15" s="1"/>
  <c r="J1008" i="15" s="1"/>
  <c r="J1009" i="15" s="1"/>
  <c r="G16" i="22"/>
  <c r="L15" i="22"/>
  <c r="I68" i="15"/>
  <c r="I69" i="15" s="1"/>
  <c r="I70" i="15" s="1"/>
  <c r="I71" i="15" s="1"/>
  <c r="I72" i="15" s="1"/>
  <c r="I73" i="15" s="1"/>
  <c r="I74" i="15" s="1"/>
  <c r="I75" i="15" s="1"/>
  <c r="I76" i="15" s="1"/>
  <c r="I77" i="15" s="1"/>
  <c r="I78" i="15" s="1"/>
  <c r="I79" i="15" s="1"/>
  <c r="I80" i="15" s="1"/>
  <c r="I81" i="15" s="1"/>
  <c r="I82" i="15" s="1"/>
  <c r="I83" i="15" s="1"/>
  <c r="I84" i="15" s="1"/>
  <c r="I85" i="15" s="1"/>
  <c r="I86" i="15" s="1"/>
  <c r="I87" i="15" s="1"/>
  <c r="I88" i="15" s="1"/>
  <c r="I89" i="15" s="1"/>
  <c r="I90" i="15" s="1"/>
  <c r="I91" i="15" s="1"/>
  <c r="I92" i="15" s="1"/>
  <c r="I93" i="15" s="1"/>
  <c r="I94" i="15" s="1"/>
  <c r="I95" i="15" s="1"/>
  <c r="I96" i="15" s="1"/>
  <c r="I97" i="15" s="1"/>
  <c r="I98" i="15" s="1"/>
  <c r="I99" i="15" s="1"/>
  <c r="I100" i="15" s="1"/>
  <c r="I101" i="15" s="1"/>
  <c r="I102" i="15" s="1"/>
  <c r="I103" i="15" s="1"/>
  <c r="I104" i="15" s="1"/>
  <c r="I105" i="15" s="1"/>
  <c r="I106" i="15" s="1"/>
  <c r="I107" i="15" s="1"/>
  <c r="I108" i="15" s="1"/>
  <c r="I109" i="15" s="1"/>
  <c r="I110" i="15" s="1"/>
  <c r="I111" i="15" s="1"/>
  <c r="I112" i="15" s="1"/>
  <c r="I113" i="15" s="1"/>
  <c r="I114" i="15" s="1"/>
  <c r="I115" i="15" s="1"/>
  <c r="I116" i="15" s="1"/>
  <c r="I117" i="15" s="1"/>
  <c r="I118" i="15" s="1"/>
  <c r="I119" i="15" s="1"/>
  <c r="I120" i="15" s="1"/>
  <c r="I121" i="15" s="1"/>
  <c r="I122" i="15" s="1"/>
  <c r="I123" i="15" s="1"/>
  <c r="I124" i="15" s="1"/>
  <c r="I125" i="15" s="1"/>
  <c r="I126" i="15" s="1"/>
  <c r="I127" i="15" s="1"/>
  <c r="I128" i="15" s="1"/>
  <c r="I129" i="15" s="1"/>
  <c r="I130" i="15" s="1"/>
  <c r="I131" i="15" s="1"/>
  <c r="I132" i="15" s="1"/>
  <c r="I133" i="15" s="1"/>
  <c r="I134" i="15" s="1"/>
  <c r="I135" i="15" s="1"/>
  <c r="I136" i="15" s="1"/>
  <c r="I137" i="15" s="1"/>
  <c r="I138" i="15" s="1"/>
  <c r="I139" i="15" s="1"/>
  <c r="I140" i="15" s="1"/>
  <c r="I141" i="15" s="1"/>
  <c r="I142" i="15" s="1"/>
  <c r="I143" i="15" s="1"/>
  <c r="I144" i="15" s="1"/>
  <c r="I145" i="15" s="1"/>
  <c r="I146" i="15" s="1"/>
  <c r="I147" i="15" s="1"/>
  <c r="I148" i="15" s="1"/>
  <c r="I149" i="15" s="1"/>
  <c r="I150" i="15" s="1"/>
  <c r="I151" i="15" s="1"/>
  <c r="I152" i="15" s="1"/>
  <c r="I153" i="15" s="1"/>
  <c r="I154" i="15" s="1"/>
  <c r="I155" i="15" s="1"/>
  <c r="I156" i="15" s="1"/>
  <c r="I157" i="15" s="1"/>
  <c r="I158" i="15" s="1"/>
  <c r="I159" i="15" s="1"/>
  <c r="I160" i="15" s="1"/>
  <c r="I161" i="15" s="1"/>
  <c r="I162" i="15" s="1"/>
  <c r="I163" i="15" s="1"/>
  <c r="I164" i="15" s="1"/>
  <c r="I165" i="15" s="1"/>
  <c r="I166" i="15" s="1"/>
  <c r="I167" i="15" s="1"/>
  <c r="I168" i="15" s="1"/>
  <c r="I169" i="15" s="1"/>
  <c r="I170" i="15" s="1"/>
  <c r="I171" i="15" s="1"/>
  <c r="I172" i="15" s="1"/>
  <c r="I173" i="15" s="1"/>
  <c r="I174" i="15" s="1"/>
  <c r="I175" i="15" s="1"/>
  <c r="I176" i="15" s="1"/>
  <c r="I177" i="15" s="1"/>
  <c r="I178" i="15" s="1"/>
  <c r="I179" i="15" s="1"/>
  <c r="I180" i="15" s="1"/>
  <c r="I181" i="15" s="1"/>
  <c r="I182" i="15" s="1"/>
  <c r="I183" i="15" s="1"/>
  <c r="I184" i="15" s="1"/>
  <c r="I185" i="15" s="1"/>
  <c r="I186" i="15" s="1"/>
  <c r="I187" i="15" s="1"/>
  <c r="I188" i="15" s="1"/>
  <c r="I189" i="15" s="1"/>
  <c r="I190" i="15" s="1"/>
  <c r="I191" i="15" s="1"/>
  <c r="I192" i="15" s="1"/>
  <c r="I193" i="15" s="1"/>
  <c r="I194" i="15" s="1"/>
  <c r="I195" i="15" s="1"/>
  <c r="I196" i="15" s="1"/>
  <c r="I197" i="15" s="1"/>
  <c r="I198" i="15" s="1"/>
  <c r="I199" i="15" s="1"/>
  <c r="I200" i="15" s="1"/>
  <c r="I201" i="15" s="1"/>
  <c r="I202" i="15" s="1"/>
  <c r="I203" i="15" s="1"/>
  <c r="I204" i="15" s="1"/>
  <c r="I205" i="15" s="1"/>
  <c r="I206" i="15" s="1"/>
  <c r="I207" i="15" s="1"/>
  <c r="I17" i="22"/>
  <c r="N16" i="22"/>
  <c r="I208" i="15" l="1"/>
  <c r="I209" i="15" s="1"/>
  <c r="I210" i="15" s="1"/>
  <c r="I211" i="15" s="1"/>
  <c r="I212" i="15" s="1"/>
  <c r="I213" i="15" s="1"/>
  <c r="I214" i="15" s="1"/>
  <c r="I215" i="15" s="1"/>
  <c r="I216" i="15" s="1"/>
  <c r="I217" i="15" s="1"/>
  <c r="I218" i="15" s="1"/>
  <c r="I219" i="15" s="1"/>
  <c r="I220" i="15" s="1"/>
  <c r="I221" i="15" s="1"/>
  <c r="I222" i="15" s="1"/>
  <c r="I223" i="15" s="1"/>
  <c r="I224" i="15" s="1"/>
  <c r="I225" i="15" s="1"/>
  <c r="I226" i="15" s="1"/>
  <c r="I227" i="15" s="1"/>
  <c r="I228" i="15" s="1"/>
  <c r="I229" i="15" s="1"/>
  <c r="I230" i="15" s="1"/>
  <c r="I231" i="15" s="1"/>
  <c r="I232" i="15" s="1"/>
  <c r="I233" i="15" s="1"/>
  <c r="I234" i="15" s="1"/>
  <c r="I235" i="15" s="1"/>
  <c r="I236" i="15" s="1"/>
  <c r="I237" i="15" s="1"/>
  <c r="I238" i="15" s="1"/>
  <c r="I239" i="15" s="1"/>
  <c r="I240" i="15" s="1"/>
  <c r="I241" i="15" s="1"/>
  <c r="I242" i="15" s="1"/>
  <c r="I243" i="15" s="1"/>
  <c r="I244" i="15" s="1"/>
  <c r="I245" i="15" s="1"/>
  <c r="I246" i="15" s="1"/>
  <c r="I247" i="15" s="1"/>
  <c r="I248" i="15" s="1"/>
  <c r="I249" i="15" s="1"/>
  <c r="I250" i="15" s="1"/>
  <c r="I251" i="15" s="1"/>
  <c r="I252" i="15" s="1"/>
  <c r="I253" i="15" s="1"/>
  <c r="I254" i="15" s="1"/>
  <c r="I255" i="15" s="1"/>
  <c r="I256" i="15" s="1"/>
  <c r="I257" i="15" s="1"/>
  <c r="I258" i="15" s="1"/>
  <c r="I259" i="15" s="1"/>
  <c r="I260" i="15" s="1"/>
  <c r="I261" i="15" s="1"/>
  <c r="I262" i="15" s="1"/>
  <c r="I263" i="15" s="1"/>
  <c r="I264" i="15" s="1"/>
  <c r="I265" i="15" s="1"/>
  <c r="I266" i="15" s="1"/>
  <c r="I267" i="15" s="1"/>
  <c r="I268" i="15" s="1"/>
  <c r="I269" i="15" s="1"/>
  <c r="I270" i="15" s="1"/>
  <c r="I271" i="15" s="1"/>
  <c r="I272" i="15" s="1"/>
  <c r="I273" i="15" s="1"/>
  <c r="I274" i="15" s="1"/>
  <c r="I275" i="15" s="1"/>
  <c r="I276" i="15" s="1"/>
  <c r="I277" i="15" s="1"/>
  <c r="I278" i="15" s="1"/>
  <c r="I279" i="15" s="1"/>
  <c r="I280" i="15" s="1"/>
  <c r="I281" i="15" s="1"/>
  <c r="I282" i="15" s="1"/>
  <c r="I283" i="15" s="1"/>
  <c r="I284" i="15" s="1"/>
  <c r="I285" i="15" s="1"/>
  <c r="I286" i="15" s="1"/>
  <c r="I287" i="15" s="1"/>
  <c r="I288" i="15" s="1"/>
  <c r="I289" i="15" s="1"/>
  <c r="I290" i="15" s="1"/>
  <c r="I291" i="15" s="1"/>
  <c r="I292" i="15" s="1"/>
  <c r="I293" i="15" s="1"/>
  <c r="I294" i="15" s="1"/>
  <c r="I295" i="15" s="1"/>
  <c r="I296" i="15" s="1"/>
  <c r="I297" i="15" s="1"/>
  <c r="I298" i="15" s="1"/>
  <c r="I299" i="15" s="1"/>
  <c r="I300" i="15" s="1"/>
  <c r="I301" i="15" s="1"/>
  <c r="I302" i="15" s="1"/>
  <c r="I303" i="15" s="1"/>
  <c r="I304" i="15" s="1"/>
  <c r="I305" i="15" s="1"/>
  <c r="I306" i="15" s="1"/>
  <c r="I307" i="15" s="1"/>
  <c r="I308" i="15" s="1"/>
  <c r="I309" i="15" s="1"/>
  <c r="I310" i="15" s="1"/>
  <c r="I311" i="15" s="1"/>
  <c r="I312" i="15" s="1"/>
  <c r="I313" i="15" s="1"/>
  <c r="I314" i="15" s="1"/>
  <c r="I315" i="15" s="1"/>
  <c r="I316" i="15" s="1"/>
  <c r="I317" i="15" s="1"/>
  <c r="I318" i="15" s="1"/>
  <c r="I319" i="15" s="1"/>
  <c r="I320" i="15" s="1"/>
  <c r="I321" i="15" s="1"/>
  <c r="I322" i="15" s="1"/>
  <c r="I323" i="15" s="1"/>
  <c r="I324" i="15" s="1"/>
  <c r="I325" i="15" s="1"/>
  <c r="I326" i="15" s="1"/>
  <c r="I327" i="15" s="1"/>
  <c r="I328" i="15" s="1"/>
  <c r="I329" i="15" s="1"/>
  <c r="I330" i="15" s="1"/>
  <c r="I331" i="15" s="1"/>
  <c r="I332" i="15" s="1"/>
  <c r="I333" i="15" s="1"/>
  <c r="I334" i="15" s="1"/>
  <c r="I335" i="15" s="1"/>
  <c r="I336" i="15" s="1"/>
  <c r="I337" i="15" s="1"/>
  <c r="I338" i="15" s="1"/>
  <c r="I339" i="15" s="1"/>
  <c r="I340" i="15" s="1"/>
  <c r="I341" i="15" s="1"/>
  <c r="I342" i="15" s="1"/>
  <c r="I343" i="15" s="1"/>
  <c r="I344" i="15" s="1"/>
  <c r="I345" i="15" s="1"/>
  <c r="I346" i="15" s="1"/>
  <c r="I347" i="15" s="1"/>
  <c r="I348" i="15" s="1"/>
  <c r="I349" i="15" s="1"/>
  <c r="I350" i="15" s="1"/>
  <c r="I351" i="15" s="1"/>
  <c r="I352" i="15" s="1"/>
  <c r="I353" i="15" s="1"/>
  <c r="I354" i="15" s="1"/>
  <c r="I355" i="15" s="1"/>
  <c r="I356" i="15" s="1"/>
  <c r="I357" i="15" s="1"/>
  <c r="I358" i="15" s="1"/>
  <c r="I359" i="15" s="1"/>
  <c r="I360" i="15" s="1"/>
  <c r="I361" i="15" s="1"/>
  <c r="I362" i="15" s="1"/>
  <c r="I363" i="15" s="1"/>
  <c r="I364" i="15" s="1"/>
  <c r="I365" i="15" s="1"/>
  <c r="I366" i="15" s="1"/>
  <c r="I367" i="15" s="1"/>
  <c r="I368" i="15" s="1"/>
  <c r="I369" i="15" s="1"/>
  <c r="I370" i="15" s="1"/>
  <c r="I371" i="15" s="1"/>
  <c r="I372" i="15" s="1"/>
  <c r="I373" i="15" s="1"/>
  <c r="I374" i="15" s="1"/>
  <c r="I375" i="15" s="1"/>
  <c r="I376" i="15" s="1"/>
  <c r="I377" i="15" s="1"/>
  <c r="I378" i="15" s="1"/>
  <c r="I379" i="15" s="1"/>
  <c r="I380" i="15" s="1"/>
  <c r="I381" i="15" s="1"/>
  <c r="I382" i="15" s="1"/>
  <c r="I383" i="15" s="1"/>
  <c r="I384" i="15" s="1"/>
  <c r="I385" i="15" s="1"/>
  <c r="I386" i="15" s="1"/>
  <c r="I387" i="15" s="1"/>
  <c r="I388" i="15" s="1"/>
  <c r="I389" i="15" s="1"/>
  <c r="I390" i="15" s="1"/>
  <c r="I391" i="15" s="1"/>
  <c r="I392" i="15" s="1"/>
  <c r="I393" i="15" s="1"/>
  <c r="I394" i="15" s="1"/>
  <c r="I395" i="15" s="1"/>
  <c r="I396" i="15" s="1"/>
  <c r="I397" i="15" s="1"/>
  <c r="I398" i="15" s="1"/>
  <c r="I399" i="15" s="1"/>
  <c r="I400" i="15" s="1"/>
  <c r="I401" i="15" s="1"/>
  <c r="I402" i="15" s="1"/>
  <c r="I403" i="15" s="1"/>
  <c r="I404" i="15" s="1"/>
  <c r="I405" i="15" s="1"/>
  <c r="I406" i="15" s="1"/>
  <c r="I407" i="15" s="1"/>
  <c r="I408" i="15" s="1"/>
  <c r="I409" i="15" s="1"/>
  <c r="I410" i="15" s="1"/>
  <c r="I411" i="15" s="1"/>
  <c r="I412" i="15" s="1"/>
  <c r="I413" i="15" s="1"/>
  <c r="I414" i="15" s="1"/>
  <c r="I415" i="15" s="1"/>
  <c r="I416" i="15" s="1"/>
  <c r="I417" i="15" s="1"/>
  <c r="I418" i="15" s="1"/>
  <c r="I419" i="15" s="1"/>
  <c r="I420" i="15" s="1"/>
  <c r="I421" i="15" s="1"/>
  <c r="I422" i="15" s="1"/>
  <c r="I423" i="15" s="1"/>
  <c r="I424" i="15" s="1"/>
  <c r="I425" i="15" s="1"/>
  <c r="I426" i="15" s="1"/>
  <c r="I427" i="15" s="1"/>
  <c r="I428" i="15" s="1"/>
  <c r="I429" i="15" s="1"/>
  <c r="I430" i="15" s="1"/>
  <c r="I431" i="15" s="1"/>
  <c r="I432" i="15" s="1"/>
  <c r="I433" i="15" s="1"/>
  <c r="I434" i="15" s="1"/>
  <c r="I435" i="15" s="1"/>
  <c r="I436" i="15" s="1"/>
  <c r="I437" i="15" s="1"/>
  <c r="I438" i="15" s="1"/>
  <c r="I439" i="15" s="1"/>
  <c r="I440" i="15" s="1"/>
  <c r="I441" i="15" s="1"/>
  <c r="I442" i="15" s="1"/>
  <c r="I443" i="15" s="1"/>
  <c r="I444" i="15" s="1"/>
  <c r="I445" i="15" s="1"/>
  <c r="I446" i="15" s="1"/>
  <c r="I447" i="15" s="1"/>
  <c r="I448" i="15" s="1"/>
  <c r="I449" i="15" s="1"/>
  <c r="I450" i="15" s="1"/>
  <c r="I451" i="15" s="1"/>
  <c r="I452" i="15" s="1"/>
  <c r="I453" i="15" s="1"/>
  <c r="I454" i="15" s="1"/>
  <c r="I455" i="15" s="1"/>
  <c r="I456" i="15" s="1"/>
  <c r="I457" i="15" s="1"/>
  <c r="I458" i="15" s="1"/>
  <c r="I459" i="15" s="1"/>
  <c r="I460" i="15" s="1"/>
  <c r="I461" i="15" s="1"/>
  <c r="I462" i="15" s="1"/>
  <c r="I463" i="15" s="1"/>
  <c r="I464" i="15" s="1"/>
  <c r="I465" i="15" s="1"/>
  <c r="I466" i="15" s="1"/>
  <c r="I467" i="15" s="1"/>
  <c r="I468" i="15" s="1"/>
  <c r="I469" i="15" s="1"/>
  <c r="I470" i="15" s="1"/>
  <c r="I471" i="15" s="1"/>
  <c r="I472" i="15" s="1"/>
  <c r="I473" i="15" s="1"/>
  <c r="I474" i="15" s="1"/>
  <c r="I475" i="15" s="1"/>
  <c r="I476" i="15" s="1"/>
  <c r="I477" i="15" s="1"/>
  <c r="I478" i="15" s="1"/>
  <c r="I479" i="15" s="1"/>
  <c r="I480" i="15" s="1"/>
  <c r="I481" i="15" s="1"/>
  <c r="I482" i="15" s="1"/>
  <c r="I483" i="15" s="1"/>
  <c r="I484" i="15" s="1"/>
  <c r="I485" i="15" s="1"/>
  <c r="I486" i="15" s="1"/>
  <c r="I487" i="15" s="1"/>
  <c r="I488" i="15" s="1"/>
  <c r="I489" i="15" s="1"/>
  <c r="I490" i="15" s="1"/>
  <c r="I491" i="15" s="1"/>
  <c r="I492" i="15" s="1"/>
  <c r="I493" i="15" s="1"/>
  <c r="I494" i="15" s="1"/>
  <c r="I495" i="15" s="1"/>
  <c r="I496" i="15" s="1"/>
  <c r="I497" i="15" s="1"/>
  <c r="I498" i="15" s="1"/>
  <c r="I499" i="15" s="1"/>
  <c r="I500" i="15" s="1"/>
  <c r="I501" i="15" s="1"/>
  <c r="I502" i="15" s="1"/>
  <c r="I503" i="15" s="1"/>
  <c r="I504" i="15" s="1"/>
  <c r="I505" i="15" s="1"/>
  <c r="I506" i="15" s="1"/>
  <c r="I507" i="15" s="1"/>
  <c r="I508" i="15" s="1"/>
  <c r="I509" i="15" s="1"/>
  <c r="I510" i="15" s="1"/>
  <c r="I511" i="15" s="1"/>
  <c r="I512" i="15" s="1"/>
  <c r="I513" i="15" s="1"/>
  <c r="I514" i="15" s="1"/>
  <c r="I515" i="15" s="1"/>
  <c r="I516" i="15" s="1"/>
  <c r="I517" i="15" s="1"/>
  <c r="I518" i="15" s="1"/>
  <c r="I519" i="15" s="1"/>
  <c r="I520" i="15" s="1"/>
  <c r="I521" i="15" s="1"/>
  <c r="I522" i="15" s="1"/>
  <c r="I523" i="15" s="1"/>
  <c r="I524" i="15" s="1"/>
  <c r="I525" i="15" s="1"/>
  <c r="I526" i="15" s="1"/>
  <c r="I527" i="15" s="1"/>
  <c r="I528" i="15" s="1"/>
  <c r="I529" i="15" s="1"/>
  <c r="I530" i="15" s="1"/>
  <c r="I531" i="15" s="1"/>
  <c r="I532" i="15" s="1"/>
  <c r="I533" i="15" s="1"/>
  <c r="I534" i="15" s="1"/>
  <c r="I535" i="15" s="1"/>
  <c r="I536" i="15" s="1"/>
  <c r="I537" i="15" s="1"/>
  <c r="I538" i="15" s="1"/>
  <c r="I539" i="15" s="1"/>
  <c r="I540" i="15" s="1"/>
  <c r="I541" i="15" s="1"/>
  <c r="I542" i="15" s="1"/>
  <c r="I543" i="15" s="1"/>
  <c r="I544" i="15" s="1"/>
  <c r="I545" i="15" s="1"/>
  <c r="I546" i="15" s="1"/>
  <c r="I547" i="15" s="1"/>
  <c r="I548" i="15" s="1"/>
  <c r="I549" i="15" s="1"/>
  <c r="I550" i="15" s="1"/>
  <c r="I551" i="15" s="1"/>
  <c r="I552" i="15" s="1"/>
  <c r="I553" i="15" s="1"/>
  <c r="I554" i="15" s="1"/>
  <c r="I555" i="15" s="1"/>
  <c r="I556" i="15" s="1"/>
  <c r="I557" i="15" s="1"/>
  <c r="I558" i="15" s="1"/>
  <c r="I559" i="15" s="1"/>
  <c r="I560" i="15" s="1"/>
  <c r="I561" i="15" s="1"/>
  <c r="I562" i="15" s="1"/>
  <c r="I563" i="15" s="1"/>
  <c r="I564" i="15" s="1"/>
  <c r="I565" i="15" s="1"/>
  <c r="I566" i="15" s="1"/>
  <c r="I567" i="15" s="1"/>
  <c r="I568" i="15" s="1"/>
  <c r="I569" i="15" s="1"/>
  <c r="I570" i="15" s="1"/>
  <c r="I571" i="15" s="1"/>
  <c r="I572" i="15" s="1"/>
  <c r="I573" i="15" s="1"/>
  <c r="I574" i="15" s="1"/>
  <c r="I575" i="15" s="1"/>
  <c r="I576" i="15" s="1"/>
  <c r="I577" i="15" s="1"/>
  <c r="I578" i="15" s="1"/>
  <c r="I579" i="15" s="1"/>
  <c r="I580" i="15" s="1"/>
  <c r="I581" i="15" s="1"/>
  <c r="I582" i="15" s="1"/>
  <c r="I583" i="15" s="1"/>
  <c r="I584" i="15" s="1"/>
  <c r="I585" i="15" s="1"/>
  <c r="I586" i="15" s="1"/>
  <c r="I587" i="15" s="1"/>
  <c r="I588" i="15" s="1"/>
  <c r="I589" i="15" s="1"/>
  <c r="I590" i="15" s="1"/>
  <c r="I591" i="15" s="1"/>
  <c r="I592" i="15" s="1"/>
  <c r="I593" i="15" s="1"/>
  <c r="I594" i="15" s="1"/>
  <c r="I595" i="15" s="1"/>
  <c r="I596" i="15" s="1"/>
  <c r="I597" i="15" s="1"/>
  <c r="I598" i="15" s="1"/>
  <c r="I599" i="15" s="1"/>
  <c r="I600" i="15" s="1"/>
  <c r="I601" i="15" s="1"/>
  <c r="I602" i="15" s="1"/>
  <c r="I603" i="15" s="1"/>
  <c r="I604" i="15" s="1"/>
  <c r="I605" i="15" s="1"/>
  <c r="I606" i="15" s="1"/>
  <c r="I607" i="15" s="1"/>
  <c r="I608" i="15" s="1"/>
  <c r="I609" i="15" s="1"/>
  <c r="I610" i="15" s="1"/>
  <c r="I611" i="15" s="1"/>
  <c r="I612" i="15" s="1"/>
  <c r="I613" i="15" s="1"/>
  <c r="I614" i="15" s="1"/>
  <c r="I615" i="15" s="1"/>
  <c r="I616" i="15" s="1"/>
  <c r="I617" i="15" s="1"/>
  <c r="I618" i="15" s="1"/>
  <c r="I619" i="15" s="1"/>
  <c r="I620" i="15" s="1"/>
  <c r="I621" i="15" s="1"/>
  <c r="I622" i="15" s="1"/>
  <c r="I623" i="15" s="1"/>
  <c r="I624" i="15" s="1"/>
  <c r="I625" i="15" s="1"/>
  <c r="I626" i="15" s="1"/>
  <c r="I627" i="15" s="1"/>
  <c r="I628" i="15" s="1"/>
  <c r="I629" i="15" s="1"/>
  <c r="I630" i="15" s="1"/>
  <c r="I631" i="15" s="1"/>
  <c r="I632" i="15" s="1"/>
  <c r="I633" i="15" s="1"/>
  <c r="I634" i="15" s="1"/>
  <c r="I635" i="15" s="1"/>
  <c r="I636" i="15" s="1"/>
  <c r="I637" i="15" s="1"/>
  <c r="I638" i="15" s="1"/>
  <c r="I639" i="15" s="1"/>
  <c r="I640" i="15" s="1"/>
  <c r="I641" i="15" s="1"/>
  <c r="I642" i="15" s="1"/>
  <c r="I643" i="15" s="1"/>
  <c r="I644" i="15" s="1"/>
  <c r="I645" i="15" s="1"/>
  <c r="I646" i="15" s="1"/>
  <c r="I647" i="15" s="1"/>
  <c r="I648" i="15" s="1"/>
  <c r="I649" i="15" s="1"/>
  <c r="I650" i="15" s="1"/>
  <c r="I651" i="15" s="1"/>
  <c r="I652" i="15" s="1"/>
  <c r="I653" i="15" s="1"/>
  <c r="I654" i="15" s="1"/>
  <c r="I655" i="15" s="1"/>
  <c r="I656" i="15" s="1"/>
  <c r="I657" i="15" s="1"/>
  <c r="I658" i="15" s="1"/>
  <c r="I659" i="15" s="1"/>
  <c r="I660" i="15" s="1"/>
  <c r="I661" i="15" s="1"/>
  <c r="I662" i="15" s="1"/>
  <c r="I663" i="15" s="1"/>
  <c r="I664" i="15" s="1"/>
  <c r="I665" i="15" s="1"/>
  <c r="I666" i="15" s="1"/>
  <c r="I667" i="15" s="1"/>
  <c r="I668" i="15" s="1"/>
  <c r="I669" i="15" s="1"/>
  <c r="I670" i="15" s="1"/>
  <c r="I671" i="15" s="1"/>
  <c r="I672" i="15" s="1"/>
  <c r="I673" i="15" s="1"/>
  <c r="I674" i="15" s="1"/>
  <c r="I675" i="15" s="1"/>
  <c r="I676" i="15" s="1"/>
  <c r="I677" i="15" s="1"/>
  <c r="I678" i="15" s="1"/>
  <c r="I679" i="15" s="1"/>
  <c r="I680" i="15" s="1"/>
  <c r="I681" i="15" s="1"/>
  <c r="I682" i="15" s="1"/>
  <c r="I683" i="15" s="1"/>
  <c r="I684" i="15" s="1"/>
  <c r="I685" i="15" s="1"/>
  <c r="I686" i="15" s="1"/>
  <c r="I687" i="15" s="1"/>
  <c r="I688" i="15" s="1"/>
  <c r="I689" i="15" s="1"/>
  <c r="I690" i="15" s="1"/>
  <c r="I691" i="15" s="1"/>
  <c r="I692" i="15" s="1"/>
  <c r="I693" i="15" s="1"/>
  <c r="I694" i="15" s="1"/>
  <c r="I695" i="15" s="1"/>
  <c r="I696" i="15" s="1"/>
  <c r="I697" i="15" s="1"/>
  <c r="I698" i="15" s="1"/>
  <c r="I699" i="15" s="1"/>
  <c r="I700" i="15" s="1"/>
  <c r="I701" i="15" s="1"/>
  <c r="I702" i="15" s="1"/>
  <c r="I703" i="15" s="1"/>
  <c r="I704" i="15" s="1"/>
  <c r="I705" i="15" s="1"/>
  <c r="I706" i="15" s="1"/>
  <c r="I707" i="15" s="1"/>
  <c r="I708" i="15" s="1"/>
  <c r="I709" i="15" s="1"/>
  <c r="I710" i="15" s="1"/>
  <c r="I711" i="15" s="1"/>
  <c r="I712" i="15" s="1"/>
  <c r="I713" i="15" s="1"/>
  <c r="I714" i="15" s="1"/>
  <c r="I715" i="15" s="1"/>
  <c r="I716" i="15" s="1"/>
  <c r="I717" i="15" s="1"/>
  <c r="I718" i="15" s="1"/>
  <c r="I719" i="15" s="1"/>
  <c r="I720" i="15" s="1"/>
  <c r="I721" i="15" s="1"/>
  <c r="I722" i="15" s="1"/>
  <c r="I723" i="15" s="1"/>
  <c r="I724" i="15" s="1"/>
  <c r="I725" i="15" s="1"/>
  <c r="I726" i="15" s="1"/>
  <c r="I727" i="15" s="1"/>
  <c r="I728" i="15" s="1"/>
  <c r="I729" i="15" s="1"/>
  <c r="I730" i="15" s="1"/>
  <c r="I731" i="15" s="1"/>
  <c r="I732" i="15" s="1"/>
  <c r="I733" i="15" s="1"/>
  <c r="I734" i="15" s="1"/>
  <c r="I735" i="15" s="1"/>
  <c r="I736" i="15" s="1"/>
  <c r="I737" i="15" s="1"/>
  <c r="I738" i="15" s="1"/>
  <c r="I739" i="15" s="1"/>
  <c r="I740" i="15" s="1"/>
  <c r="I741" i="15" s="1"/>
  <c r="I742" i="15" s="1"/>
  <c r="I743" i="15" s="1"/>
  <c r="I744" i="15" s="1"/>
  <c r="I745" i="15" s="1"/>
  <c r="I746" i="15" s="1"/>
  <c r="I747" i="15" s="1"/>
  <c r="I748" i="15" s="1"/>
  <c r="I749" i="15" s="1"/>
  <c r="I750" i="15" s="1"/>
  <c r="I751" i="15" s="1"/>
  <c r="I752" i="15" s="1"/>
  <c r="I753" i="15" s="1"/>
  <c r="I754" i="15" s="1"/>
  <c r="I755" i="15" s="1"/>
  <c r="I756" i="15" s="1"/>
  <c r="I757" i="15" s="1"/>
  <c r="I758" i="15" s="1"/>
  <c r="I759" i="15" s="1"/>
  <c r="I760" i="15" s="1"/>
  <c r="I761" i="15" s="1"/>
  <c r="I762" i="15" s="1"/>
  <c r="I763" i="15" s="1"/>
  <c r="I764" i="15" s="1"/>
  <c r="I765" i="15" s="1"/>
  <c r="I766" i="15" s="1"/>
  <c r="I767" i="15" s="1"/>
  <c r="I768" i="15" s="1"/>
  <c r="I769" i="15" s="1"/>
  <c r="I770" i="15" s="1"/>
  <c r="I771" i="15" s="1"/>
  <c r="I772" i="15" s="1"/>
  <c r="I773" i="15" s="1"/>
  <c r="I774" i="15" s="1"/>
  <c r="I775" i="15" s="1"/>
  <c r="I776" i="15" s="1"/>
  <c r="I777" i="15" s="1"/>
  <c r="I778" i="15" s="1"/>
  <c r="I779" i="15" s="1"/>
  <c r="I780" i="15" s="1"/>
  <c r="I781" i="15" s="1"/>
  <c r="I782" i="15" s="1"/>
  <c r="I783" i="15" s="1"/>
  <c r="I784" i="15" s="1"/>
  <c r="I785" i="15" s="1"/>
  <c r="I786" i="15" s="1"/>
  <c r="I787" i="15" s="1"/>
  <c r="I788" i="15" s="1"/>
  <c r="I789" i="15" s="1"/>
  <c r="I790" i="15" s="1"/>
  <c r="I791" i="15" s="1"/>
  <c r="I792" i="15" s="1"/>
  <c r="I793" i="15" s="1"/>
  <c r="I794" i="15" s="1"/>
  <c r="I795" i="15" s="1"/>
  <c r="I796" i="15" s="1"/>
  <c r="I797" i="15" s="1"/>
  <c r="I798" i="15" s="1"/>
  <c r="I799" i="15" s="1"/>
  <c r="I800" i="15" s="1"/>
  <c r="I801" i="15" s="1"/>
  <c r="I802" i="15" s="1"/>
  <c r="I803" i="15" s="1"/>
  <c r="I804" i="15" s="1"/>
  <c r="I805" i="15" s="1"/>
  <c r="I806" i="15" s="1"/>
  <c r="I807" i="15" s="1"/>
  <c r="I808" i="15" s="1"/>
  <c r="I809" i="15" s="1"/>
  <c r="I810" i="15" s="1"/>
  <c r="I811" i="15" s="1"/>
  <c r="I812" i="15" s="1"/>
  <c r="I813" i="15" s="1"/>
  <c r="I814" i="15" s="1"/>
  <c r="I815" i="15" s="1"/>
  <c r="I816" i="15" s="1"/>
  <c r="I817" i="15" s="1"/>
  <c r="I818" i="15" s="1"/>
  <c r="I819" i="15" s="1"/>
  <c r="I820" i="15" s="1"/>
  <c r="I821" i="15" s="1"/>
  <c r="I822" i="15" s="1"/>
  <c r="I823" i="15" s="1"/>
  <c r="I824" i="15" s="1"/>
  <c r="I825" i="15" s="1"/>
  <c r="I826" i="15" s="1"/>
  <c r="I827" i="15" s="1"/>
  <c r="I828" i="15" s="1"/>
  <c r="I829" i="15" s="1"/>
  <c r="I830" i="15" s="1"/>
  <c r="I831" i="15" s="1"/>
  <c r="I832" i="15" s="1"/>
  <c r="I833" i="15" s="1"/>
  <c r="I834" i="15" s="1"/>
  <c r="I835" i="15" s="1"/>
  <c r="I836" i="15" s="1"/>
  <c r="I837" i="15" s="1"/>
  <c r="I838" i="15" s="1"/>
  <c r="I839" i="15" s="1"/>
  <c r="I840" i="15" s="1"/>
  <c r="I841" i="15" s="1"/>
  <c r="I842" i="15" s="1"/>
  <c r="I843" i="15" s="1"/>
  <c r="I844" i="15" s="1"/>
  <c r="I845" i="15" s="1"/>
  <c r="I846" i="15" s="1"/>
  <c r="I847" i="15" s="1"/>
  <c r="I848" i="15" s="1"/>
  <c r="I849" i="15" s="1"/>
  <c r="I850" i="15" s="1"/>
  <c r="I851" i="15" s="1"/>
  <c r="I852" i="15" s="1"/>
  <c r="I853" i="15" s="1"/>
  <c r="I854" i="15" s="1"/>
  <c r="I855" i="15" s="1"/>
  <c r="I856" i="15" s="1"/>
  <c r="I857" i="15" s="1"/>
  <c r="I858" i="15" s="1"/>
  <c r="I859" i="15" s="1"/>
  <c r="I860" i="15" s="1"/>
  <c r="I861" i="15" s="1"/>
  <c r="I862" i="15" s="1"/>
  <c r="I863" i="15" s="1"/>
  <c r="I864" i="15" s="1"/>
  <c r="I865" i="15" s="1"/>
  <c r="I866" i="15" s="1"/>
  <c r="I867" i="15" s="1"/>
  <c r="I868" i="15" s="1"/>
  <c r="I869" i="15" s="1"/>
  <c r="I870" i="15" s="1"/>
  <c r="I871" i="15" s="1"/>
  <c r="I872" i="15" s="1"/>
  <c r="I873" i="15" s="1"/>
  <c r="I874" i="15" s="1"/>
  <c r="I875" i="15" s="1"/>
  <c r="I876" i="15" s="1"/>
  <c r="I877" i="15" s="1"/>
  <c r="I878" i="15" s="1"/>
  <c r="I879" i="15" s="1"/>
  <c r="I880" i="15" s="1"/>
  <c r="I881" i="15" s="1"/>
  <c r="I882" i="15" s="1"/>
  <c r="I883" i="15" s="1"/>
  <c r="I884" i="15" s="1"/>
  <c r="I885" i="15" s="1"/>
  <c r="I886" i="15" s="1"/>
  <c r="I887" i="15" s="1"/>
  <c r="I888" i="15" s="1"/>
  <c r="I889" i="15" s="1"/>
  <c r="I890" i="15" s="1"/>
  <c r="I891" i="15" s="1"/>
  <c r="I892" i="15" s="1"/>
  <c r="I893" i="15" s="1"/>
  <c r="I894" i="15" s="1"/>
  <c r="I895" i="15" s="1"/>
  <c r="I896" i="15" s="1"/>
  <c r="I897" i="15" s="1"/>
  <c r="I898" i="15" s="1"/>
  <c r="I899" i="15" s="1"/>
  <c r="I900" i="15" s="1"/>
  <c r="I901" i="15" s="1"/>
  <c r="I902" i="15" s="1"/>
  <c r="I903" i="15" s="1"/>
  <c r="I904" i="15" s="1"/>
  <c r="I905" i="15" s="1"/>
  <c r="I906" i="15" s="1"/>
  <c r="I907" i="15" s="1"/>
  <c r="I908" i="15" s="1"/>
  <c r="I909" i="15" s="1"/>
  <c r="I910" i="15" s="1"/>
  <c r="I911" i="15" s="1"/>
  <c r="I912" i="15" s="1"/>
  <c r="I913" i="15" s="1"/>
  <c r="I914" i="15" s="1"/>
  <c r="I915" i="15" s="1"/>
  <c r="I916" i="15" s="1"/>
  <c r="I917" i="15" s="1"/>
  <c r="I918" i="15" s="1"/>
  <c r="I919" i="15" s="1"/>
  <c r="I920" i="15" s="1"/>
  <c r="I921" i="15" s="1"/>
  <c r="I922" i="15" s="1"/>
  <c r="I923" i="15" s="1"/>
  <c r="I924" i="15" s="1"/>
  <c r="I925" i="15" s="1"/>
  <c r="I926" i="15" s="1"/>
  <c r="I927" i="15" s="1"/>
  <c r="I928" i="15" s="1"/>
  <c r="I929" i="15" s="1"/>
  <c r="I930" i="15" s="1"/>
  <c r="I931" i="15" s="1"/>
  <c r="I932" i="15" s="1"/>
  <c r="I933" i="15" s="1"/>
  <c r="I934" i="15" s="1"/>
  <c r="I935" i="15" s="1"/>
  <c r="I936" i="15" s="1"/>
  <c r="I937" i="15" s="1"/>
  <c r="I938" i="15" s="1"/>
  <c r="I939" i="15" s="1"/>
  <c r="I940" i="15" s="1"/>
  <c r="I941" i="15" s="1"/>
  <c r="I942" i="15" s="1"/>
  <c r="I943" i="15" s="1"/>
  <c r="I944" i="15" s="1"/>
  <c r="I945" i="15" s="1"/>
  <c r="I946" i="15" s="1"/>
  <c r="I947" i="15" s="1"/>
  <c r="I948" i="15" s="1"/>
  <c r="I949" i="15" s="1"/>
  <c r="I950" i="15" s="1"/>
  <c r="I951" i="15" s="1"/>
  <c r="I952" i="15" s="1"/>
  <c r="I953" i="15" s="1"/>
  <c r="I954" i="15" s="1"/>
  <c r="I955" i="15" s="1"/>
  <c r="I956" i="15" s="1"/>
  <c r="I957" i="15" s="1"/>
  <c r="I958" i="15" s="1"/>
  <c r="I959" i="15" s="1"/>
  <c r="I960" i="15" s="1"/>
  <c r="I961" i="15" s="1"/>
  <c r="I962" i="15" s="1"/>
  <c r="I963" i="15" s="1"/>
  <c r="I964" i="15" s="1"/>
  <c r="I965" i="15" s="1"/>
  <c r="I966" i="15" s="1"/>
  <c r="I967" i="15" s="1"/>
  <c r="I968" i="15" s="1"/>
  <c r="I969" i="15" s="1"/>
  <c r="I970" i="15" s="1"/>
  <c r="I971" i="15" s="1"/>
  <c r="I972" i="15" s="1"/>
  <c r="I973" i="15" s="1"/>
  <c r="I974" i="15" s="1"/>
  <c r="I975" i="15" s="1"/>
  <c r="I976" i="15" s="1"/>
  <c r="I977" i="15" s="1"/>
  <c r="I978" i="15" s="1"/>
  <c r="I979" i="15" s="1"/>
  <c r="I980" i="15" s="1"/>
  <c r="I981" i="15" s="1"/>
  <c r="I982" i="15" s="1"/>
  <c r="I983" i="15" s="1"/>
  <c r="I984" i="15" s="1"/>
  <c r="I985" i="15" s="1"/>
  <c r="I986" i="15" s="1"/>
  <c r="I987" i="15" s="1"/>
  <c r="I988" i="15" s="1"/>
  <c r="I989" i="15" s="1"/>
  <c r="I990" i="15" s="1"/>
  <c r="I991" i="15" s="1"/>
  <c r="I992" i="15" s="1"/>
  <c r="I993" i="15" s="1"/>
  <c r="I994" i="15" s="1"/>
  <c r="I995" i="15" s="1"/>
  <c r="I996" i="15" s="1"/>
  <c r="I997" i="15" s="1"/>
  <c r="I998" i="15" s="1"/>
  <c r="I999" i="15" s="1"/>
  <c r="I1000" i="15" s="1"/>
  <c r="I1001" i="15" s="1"/>
  <c r="I1002" i="15" s="1"/>
  <c r="I1003" i="15" s="1"/>
  <c r="I1004" i="15" s="1"/>
  <c r="I1005" i="15" s="1"/>
  <c r="I1006" i="15" s="1"/>
  <c r="I1007" i="15" s="1"/>
  <c r="I1008" i="15" s="1"/>
  <c r="I1009" i="15" s="1"/>
  <c r="G17" i="22"/>
  <c r="L16" i="22"/>
  <c r="N17" i="22"/>
  <c r="I18" i="22"/>
  <c r="G18" i="22" l="1"/>
  <c r="L17" i="22"/>
  <c r="I19" i="22"/>
  <c r="N18" i="22"/>
  <c r="L18" i="22" l="1"/>
  <c r="G19" i="22"/>
  <c r="I20" i="22"/>
  <c r="N19" i="22"/>
  <c r="L19" i="22" l="1"/>
  <c r="G20" i="22"/>
  <c r="N20" i="22"/>
  <c r="I21" i="22"/>
  <c r="G21" i="22" l="1"/>
  <c r="L20" i="22"/>
  <c r="I22" i="22"/>
  <c r="N21" i="22"/>
  <c r="G22" i="22" l="1"/>
  <c r="L21" i="22"/>
  <c r="I23" i="22"/>
  <c r="N22" i="22"/>
  <c r="L22" i="22" l="1"/>
  <c r="G23" i="22"/>
  <c r="N23" i="22"/>
  <c r="I24" i="22"/>
  <c r="L23" i="22" l="1"/>
  <c r="G24" i="22"/>
  <c r="N24" i="22"/>
  <c r="I25" i="22"/>
  <c r="G25" i="22" l="1"/>
  <c r="L24" i="22"/>
  <c r="N25" i="22"/>
  <c r="L25" i="22" l="1"/>
</calcChain>
</file>

<file path=xl/sharedStrings.xml><?xml version="1.0" encoding="utf-8"?>
<sst xmlns="http://schemas.openxmlformats.org/spreadsheetml/2006/main" count="191" uniqueCount="123">
  <si>
    <t xml:space="preserve"> </t>
  </si>
  <si>
    <t>CB</t>
  </si>
  <si>
    <t>CHEQUE</t>
  </si>
  <si>
    <t>Reste</t>
  </si>
  <si>
    <t>DATE</t>
  </si>
  <si>
    <t>AUTRES DEPENSES</t>
  </si>
  <si>
    <t>LOYER</t>
  </si>
  <si>
    <t>EAU</t>
  </si>
  <si>
    <t>Dépensé</t>
  </si>
  <si>
    <t>TOTAUX</t>
  </si>
  <si>
    <t>BANQUE</t>
  </si>
  <si>
    <t xml:space="preserve">                                                                                                                                                                                                                                                                                               </t>
  </si>
  <si>
    <t>Budget</t>
  </si>
  <si>
    <t>RUBRIQUE</t>
  </si>
  <si>
    <t>TOTAL DES RECETTES</t>
  </si>
  <si>
    <t>RECAPITULATIF RECETTES</t>
  </si>
  <si>
    <t>RECAPITULATIF DEPENSES</t>
  </si>
  <si>
    <t>RECETTES</t>
  </si>
  <si>
    <t>DEPENSES</t>
  </si>
  <si>
    <t>REVENU3</t>
  </si>
  <si>
    <t>MOIS</t>
  </si>
  <si>
    <t>ANNEE</t>
  </si>
  <si>
    <t>Saisissez ci-dessous vos différents budgets</t>
  </si>
  <si>
    <t>jour de  prélèvement</t>
  </si>
  <si>
    <t>JANVIER</t>
  </si>
  <si>
    <t>FEVRIER</t>
  </si>
  <si>
    <t>MARS</t>
  </si>
  <si>
    <t>AVRIL</t>
  </si>
  <si>
    <t>MAI</t>
  </si>
  <si>
    <t>JUIN</t>
  </si>
  <si>
    <t>JUILLET</t>
  </si>
  <si>
    <t>AOÛT</t>
  </si>
  <si>
    <t>SEPTEMBRE</t>
  </si>
  <si>
    <t>OCTOBRE</t>
  </si>
  <si>
    <t>NOVEMBRE</t>
  </si>
  <si>
    <t>DÉCEMBRE</t>
  </si>
  <si>
    <t>Entrez le mois et l'année ici :</t>
  </si>
  <si>
    <t>reste (%)</t>
  </si>
  <si>
    <t xml:space="preserve">de vert à orange </t>
  </si>
  <si>
    <t xml:space="preserve">de orange à rouge </t>
  </si>
  <si>
    <t>du budget</t>
  </si>
  <si>
    <t>LIBRE</t>
  </si>
  <si>
    <t>INTERNET</t>
  </si>
  <si>
    <t>ALIMENTATION</t>
  </si>
  <si>
    <t>DIVERS</t>
  </si>
  <si>
    <t>CARBURANT</t>
  </si>
  <si>
    <t>COIFFEUR</t>
  </si>
  <si>
    <t>SANTE</t>
  </si>
  <si>
    <t>PRELEV. AUTO</t>
  </si>
  <si>
    <t>Seuils de changement de couleur (tableau)</t>
  </si>
  <si>
    <t>LIBELLE</t>
  </si>
  <si>
    <t>RETRAIT</t>
  </si>
  <si>
    <t>ASSURANCE</t>
  </si>
  <si>
    <t>PREL.AUTO</t>
  </si>
  <si>
    <t>Mois select.</t>
  </si>
  <si>
    <t>Année select.</t>
  </si>
  <si>
    <t>LUN</t>
  </si>
  <si>
    <t>MAR.</t>
  </si>
  <si>
    <t>MER.</t>
  </si>
  <si>
    <t>JEU.</t>
  </si>
  <si>
    <t>VEN.</t>
  </si>
  <si>
    <t>SAM.</t>
  </si>
  <si>
    <t>DIM.</t>
  </si>
  <si>
    <t>DEPOT ESP.</t>
  </si>
  <si>
    <t>DEPOT CH.</t>
  </si>
  <si>
    <t>VIREMENT</t>
  </si>
  <si>
    <t>VERSEMENT</t>
  </si>
  <si>
    <t>NUMERO CHEQUE</t>
  </si>
  <si>
    <t>RECETTE (+/-10%)</t>
  </si>
  <si>
    <t>DEPENSE (+/-10%)</t>
  </si>
  <si>
    <t>CHEQUE    2915</t>
  </si>
  <si>
    <t>PRELEVEMENT EUROPEEN 2301725381 DE: SFR-SOCIETE FRANCAISE DU RADIOTELEP HONE - SF ID: FR44ZZZ332801</t>
  </si>
  <si>
    <t>PREVISIONNEL-PARAMETRAGE</t>
  </si>
  <si>
    <t>SAISIE_COMPTES</t>
  </si>
  <si>
    <t>GESTION DE BUDGET</t>
  </si>
  <si>
    <t>Vous ne pouvez pas aller au-delà de 200 opérations ( ligne 206) avec cette version d'évaluation.                                                                                                                                                                                                    Pour acquérir la version Premium et étendre la zone de saisie, merci de visiter notre site:http://ftp.comptespersofacile.com</t>
  </si>
  <si>
    <t>COMPTES PERSO FACILE V6.4 (Version Premium)</t>
  </si>
  <si>
    <t xml:space="preserve">Pour importer vos opérations bancaires directement depuis votre banque:                               </t>
  </si>
  <si>
    <t>2) Copiez le sur le bureau de votre PC</t>
  </si>
  <si>
    <t>ENTREZ CI-DESSOUS VOS DEPENSES ET RECETTES (pour la date tapez 1/10 pour le 1er octobre)</t>
  </si>
  <si>
    <t>IMPORTEZ VOS PRELEVEMENTS MENSUELS (cliquez ici)</t>
  </si>
  <si>
    <t>TRIEZ LES OPERATIONS PAR DATE (cliquez ici)</t>
  </si>
  <si>
    <t xml:space="preserve">   </t>
  </si>
  <si>
    <t>TOTAL DES PRELEVEMENTS MENSUELS</t>
  </si>
  <si>
    <t xml:space="preserve">RECHERCHEZ UNE OPERATION CI-DESSOUS                                                                                                                                                                                                                                                                                                                                                       </t>
  </si>
  <si>
    <t>TOTAL DES DEPENSES (hors prélèvements mensuels)</t>
  </si>
  <si>
    <t>PRELEVEMENTS AUTOMATIQUES</t>
  </si>
  <si>
    <t>DEPENSE</t>
  </si>
  <si>
    <t>RECETTE</t>
  </si>
  <si>
    <t>MOYEN de paiement</t>
  </si>
  <si>
    <t>RAPPROCH. BANCAIRE   Tapez *</t>
  </si>
  <si>
    <t>ENERGIE</t>
  </si>
  <si>
    <t>3) Renommez le: "Banque.csv"</t>
  </si>
  <si>
    <t>4) Puis renommez le "Banque.xlsx"</t>
  </si>
  <si>
    <t>1) Importez  le fichier ".CSV" depuis le site de votre banque</t>
  </si>
  <si>
    <t>(par date,  montant, moyen, rubrique,  libellé, n° chèque)</t>
  </si>
  <si>
    <t>VOITURE</t>
  </si>
  <si>
    <t>SALAIRE ML</t>
  </si>
  <si>
    <t>RETRAITE CH</t>
  </si>
  <si>
    <t>RAVEN</t>
  </si>
  <si>
    <t>RESULTAT PREVISIONNEL DU MOIS</t>
  </si>
  <si>
    <t>Solde des budgets</t>
  </si>
  <si>
    <t>SKI</t>
  </si>
  <si>
    <t>ENTREZ LE SOLDE INITIAL CI-DESSOUS</t>
  </si>
  <si>
    <t>Ce programme enregistre les 1000 dernières opérations (soit jusqu'à la ligne 1009) puis il efface la premiere ligne à chaque fois que vous saisissez une opération</t>
  </si>
  <si>
    <t>IMPOT</t>
  </si>
  <si>
    <t>ALTERNA</t>
  </si>
  <si>
    <t>CREDIT</t>
  </si>
  <si>
    <t>ASS.MOTO</t>
  </si>
  <si>
    <t>JAZZ</t>
  </si>
  <si>
    <t>MOBILE CH+ML</t>
  </si>
  <si>
    <t>BAR</t>
  </si>
  <si>
    <t>KDO</t>
  </si>
  <si>
    <t>MOTO</t>
  </si>
  <si>
    <t>WAKEBOARD</t>
  </si>
  <si>
    <t>DEPLACEMENT PRO</t>
  </si>
  <si>
    <t>(Mois modifiable sur l’onglet : PREVISIONNEL-PARAMETRAGE)</t>
  </si>
  <si>
    <t>TEL CHRIS</t>
  </si>
  <si>
    <t>AMENDES</t>
  </si>
  <si>
    <t xml:space="preserve">CHAUSS. SPORT </t>
  </si>
  <si>
    <t>SOLDE ESTIMATIF FIN DE MOIS: 1603,5 euros  (ajoutez les recettes non encore créditées)</t>
  </si>
  <si>
    <t>Veuillez entrer une date de DEBUT importation entre le 03/02/2023 et le 02/08/2023</t>
  </si>
  <si>
    <t>Veuillez entrer une date de FIN importation entre le 15/07/2023 et le 02/08/2023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</si>
</sst>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40C]mmm\-yy;@"/>
    <numFmt numFmtId="165" formatCode="dd/mm/yy;@"/>
    <numFmt numFmtId="166" formatCode="mmmm\ yyyy"/>
    <numFmt numFmtId="167" formatCode="[$-40C]mmmm\-yy;@"/>
    <numFmt numFmtId="168" formatCode="d"/>
    <numFmt numFmtId="169" formatCode="d/m/yy;@"/>
  </numFmts>
  <fonts count="36" x14ac:knownFonts="1">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sz val="11"/>
      <color rgb="FF9C0006"/>
      <name val="Calibri"/>
      <family val="2"/>
      <scheme val="minor"/>
    </font>
    <font>
      <b/>
      <sz val="14"/>
      <color theme="1"/>
      <name val="Calibri"/>
      <family val="2"/>
      <scheme val="minor"/>
    </font>
    <font>
      <b/>
      <sz val="20"/>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8"/>
      <name val="Calibri"/>
      <family val="2"/>
      <scheme val="minor"/>
    </font>
    <font>
      <sz val="10"/>
      <color theme="1"/>
      <name val="Calibri"/>
      <family val="2"/>
      <scheme val="minor"/>
    </font>
    <font>
      <sz val="14"/>
      <color theme="1"/>
      <name val="Calibri"/>
      <family val="2"/>
      <scheme val="minor"/>
    </font>
    <font>
      <b/>
      <sz val="16"/>
      <color theme="1"/>
      <name val="Calibri"/>
      <family val="2"/>
      <scheme val="minor"/>
    </font>
    <font>
      <b/>
      <sz val="18"/>
      <color theme="1"/>
      <name val="Calibri"/>
      <family val="2"/>
      <scheme val="minor"/>
    </font>
    <font>
      <sz val="11"/>
      <color theme="0" tint="-0.14996795556505021"/>
      <name val="Calibri"/>
      <family val="2"/>
      <scheme val="minor"/>
    </font>
    <font>
      <sz val="11"/>
      <color rgb="FF9C5700"/>
      <name val="Calibri"/>
      <family val="2"/>
      <scheme val="minor"/>
    </font>
    <font>
      <b/>
      <sz val="18"/>
      <color theme="0" tint="-0.14996795556505021"/>
      <name val="Calibri"/>
      <family val="2"/>
      <scheme val="minor"/>
    </font>
    <font>
      <b/>
      <sz val="11"/>
      <color theme="0" tint="-0.14996795556505021"/>
      <name val="Calibri"/>
      <family val="2"/>
      <scheme val="minor"/>
    </font>
    <font>
      <sz val="26"/>
      <color theme="1"/>
      <name val="Calibri"/>
      <family val="2"/>
      <scheme val="minor"/>
    </font>
    <font>
      <sz val="22"/>
      <color theme="1"/>
      <name val="Calibri"/>
      <family val="2"/>
      <scheme val="minor"/>
    </font>
    <font>
      <b/>
      <sz val="11"/>
      <name val="Calibri"/>
      <family val="2"/>
      <scheme val="minor"/>
    </font>
    <font>
      <b/>
      <sz val="11"/>
      <color theme="0"/>
      <name val="Calibri"/>
      <family val="2"/>
      <scheme val="minor"/>
    </font>
    <font>
      <b/>
      <sz val="14"/>
      <color theme="0"/>
      <name val="Calibri"/>
      <family val="2"/>
      <scheme val="minor"/>
    </font>
    <font>
      <sz val="14"/>
      <color theme="0"/>
      <name val="Calibri"/>
      <family val="2"/>
      <scheme val="minor"/>
    </font>
    <font>
      <b/>
      <sz val="26"/>
      <color theme="1"/>
      <name val="Calibri"/>
      <family val="2"/>
      <scheme val="minor"/>
    </font>
    <font>
      <sz val="20"/>
      <color theme="0"/>
      <name val="Calibri"/>
      <family val="2"/>
      <scheme val="minor"/>
    </font>
    <font>
      <b/>
      <sz val="20"/>
      <color theme="0"/>
      <name val="Calibri"/>
      <family val="2"/>
      <scheme val="minor"/>
    </font>
    <font>
      <sz val="12"/>
      <color rgb="FF202124"/>
      <name val="Arial"/>
      <family val="2"/>
    </font>
    <font>
      <b/>
      <sz val="14"/>
      <name val="Calibri"/>
      <family val="2"/>
      <scheme val="minor"/>
    </font>
    <font>
      <sz val="14"/>
      <name val="Calibri"/>
      <family val="2"/>
      <scheme val="minor"/>
    </font>
    <font>
      <b/>
      <sz val="14"/>
      <color theme="0" tint="-0.14996795556505021"/>
      <name val="Calibri"/>
      <family val="2"/>
      <scheme val="minor"/>
    </font>
    <font>
      <b/>
      <sz val="28"/>
      <color theme="1"/>
      <name val="Calibri"/>
      <family val="2"/>
      <scheme val="minor"/>
    </font>
    <font>
      <sz val="20"/>
      <color theme="1"/>
      <name val="Calibri"/>
      <family val="2"/>
      <scheme val="minor"/>
    </font>
    <font>
      <sz val="22"/>
      <color theme="0"/>
      <name val="Calibri"/>
      <family val="2"/>
      <scheme val="minor"/>
    </font>
    <font>
      <sz val="16"/>
      <color theme="1"/>
      <name val="Calibri"/>
      <family val="2"/>
      <scheme val="minor"/>
    </font>
  </fonts>
  <fills count="30">
    <fill>
      <patternFill patternType="none"/>
    </fill>
    <fill>
      <patternFill patternType="gray125"/>
    </fill>
    <fill>
      <patternFill patternType="solid">
        <fgColor rgb="FFFF0000"/>
        <bgColor indexed="64"/>
      </patternFill>
    </fill>
    <fill>
      <patternFill patternType="solid">
        <fgColor rgb="FFFFC7CE"/>
      </patternFill>
    </fill>
    <fill>
      <patternFill patternType="solid">
        <fgColor theme="0" tint="-0.14996795556505021"/>
        <bgColor indexed="64"/>
      </patternFill>
    </fill>
    <fill>
      <patternFill patternType="solid">
        <fgColor theme="0" tint="-0.34998626667073579"/>
        <bgColor indexed="64"/>
      </patternFill>
    </fill>
    <fill>
      <patternFill patternType="solid">
        <fgColor rgb="FF66CCFF"/>
        <bgColor indexed="64"/>
      </patternFill>
    </fill>
    <fill>
      <patternFill patternType="solid">
        <fgColor theme="9" tint="0.59996337778862885"/>
        <bgColor indexed="64"/>
      </patternFill>
    </fill>
    <fill>
      <patternFill patternType="solid">
        <fgColor rgb="FFFFFF99"/>
        <bgColor indexed="64"/>
      </patternFill>
    </fill>
    <fill>
      <patternFill patternType="solid">
        <fgColor theme="2" tint="-0.24994659260841701"/>
        <bgColor indexed="64"/>
      </patternFill>
    </fill>
    <fill>
      <patternFill patternType="solid">
        <fgColor theme="0"/>
        <bgColor indexed="64"/>
      </patternFill>
    </fill>
    <fill>
      <patternFill patternType="solid">
        <fgColor rgb="FFA6A6A6"/>
        <bgColor indexed="64"/>
      </patternFill>
    </fill>
    <fill>
      <patternFill patternType="solid">
        <fgColor rgb="FF99CCFF"/>
        <bgColor indexed="64"/>
      </patternFill>
    </fill>
    <fill>
      <patternFill patternType="solid">
        <fgColor rgb="FFFFFF00"/>
        <bgColor indexed="64"/>
      </patternFill>
    </fill>
    <fill>
      <patternFill patternType="solid">
        <fgColor rgb="FFC6E0B4"/>
        <bgColor indexed="64"/>
      </patternFill>
    </fill>
    <fill>
      <gradientFill degree="90">
        <stop position="0">
          <color theme="0"/>
        </stop>
        <stop position="1">
          <color rgb="FFFFFF99"/>
        </stop>
      </gradientFill>
    </fill>
    <fill>
      <gradientFill degree="270">
        <stop position="0">
          <color theme="0"/>
        </stop>
        <stop position="1">
          <color rgb="FFFFFF99"/>
        </stop>
      </gradientFill>
    </fill>
    <fill>
      <gradientFill degree="270">
        <stop position="0">
          <color theme="0"/>
        </stop>
        <stop position="1">
          <color theme="4"/>
        </stop>
      </gradientFill>
    </fill>
    <fill>
      <patternFill patternType="solid">
        <fgColor rgb="FFFFEB9C"/>
      </patternFill>
    </fill>
    <fill>
      <patternFill patternType="solid">
        <fgColor theme="8" tint="0.39994506668294322"/>
        <bgColor indexed="64"/>
      </patternFill>
    </fill>
    <fill>
      <patternFill patternType="solid">
        <fgColor theme="9"/>
        <bgColor indexed="64"/>
      </patternFill>
    </fill>
    <fill>
      <patternFill patternType="solid">
        <fgColor rgb="FF00B0F0"/>
        <bgColor indexed="64"/>
      </patternFill>
    </fill>
    <fill>
      <patternFill patternType="solid">
        <fgColor rgb="FFCF59BE"/>
        <bgColor indexed="64"/>
      </patternFill>
    </fill>
    <fill>
      <patternFill patternType="solid">
        <fgColor rgb="FFC65911"/>
        <bgColor indexed="64"/>
      </patternFill>
    </fill>
    <fill>
      <patternFill patternType="solid">
        <fgColor theme="0" tint="-0.499984740745262"/>
        <bgColor indexed="64"/>
      </patternFill>
    </fill>
    <fill>
      <patternFill patternType="solid">
        <fgColor theme="5" tint="0.59996337778862885"/>
        <bgColor indexed="64"/>
      </patternFill>
    </fill>
    <fill>
      <patternFill patternType="solid">
        <fgColor rgb="FF3399FF"/>
        <bgColor indexed="64"/>
      </patternFill>
    </fill>
    <fill>
      <gradientFill degree="90">
        <stop position="0">
          <color theme="0"/>
        </stop>
        <stop position="1">
          <color theme="4"/>
        </stop>
      </gradientFill>
    </fill>
    <fill>
      <patternFill patternType="solid">
        <fgColor rgb="FFFFFF00"/>
        <bgColor rgb="FFFFFF00"/>
      </patternFill>
    </fill>
    <fill>
      <patternFill patternType="solid">
        <fgColor rgb="FFFFFF00"/>
        <bgColor auto="1"/>
      </patternFill>
    </fill>
  </fills>
  <borders count="59">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style="thin">
        <color auto="1"/>
      </left>
      <right/>
      <top/>
      <bottom/>
      <diagonal/>
    </border>
    <border>
      <left style="thin">
        <color auto="1"/>
      </left>
      <right/>
      <top/>
      <bottom style="thin">
        <color auto="1"/>
      </bottom>
      <diagonal/>
    </border>
    <border>
      <left style="medium">
        <color auto="1"/>
      </left>
      <right/>
      <top/>
      <bottom/>
      <diagonal/>
    </border>
    <border>
      <left/>
      <right style="medium">
        <color auto="1"/>
      </right>
      <top/>
      <bottom/>
      <diagonal/>
    </border>
    <border>
      <left/>
      <right/>
      <top style="thin">
        <color auto="1"/>
      </top>
      <bottom/>
      <diagonal/>
    </border>
    <border>
      <left/>
      <right/>
      <top style="thin">
        <color auto="1"/>
      </top>
      <bottom style="thin">
        <color auto="1"/>
      </bottom>
      <diagonal/>
    </border>
    <border>
      <left/>
      <right style="thin">
        <color auto="1"/>
      </right>
      <top style="thin">
        <color auto="1"/>
      </top>
      <bottom style="thin">
        <color auto="1"/>
      </bottom>
      <diagonal/>
    </border>
    <border>
      <left/>
      <right style="thin">
        <color auto="1"/>
      </right>
      <top/>
      <bottom style="thin">
        <color auto="1"/>
      </bottom>
      <diagonal/>
    </border>
    <border>
      <left style="thin">
        <color auto="1"/>
      </left>
      <right style="thin">
        <color auto="1"/>
      </right>
      <top style="thin">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
      <left/>
      <right style="thin">
        <color auto="1"/>
      </right>
      <top style="thin">
        <color auto="1"/>
      </top>
      <bottom/>
      <diagonal/>
    </border>
    <border>
      <left/>
      <right/>
      <top style="medium">
        <color auto="1"/>
      </top>
      <bottom/>
      <diagonal/>
    </border>
    <border>
      <left/>
      <right/>
      <top/>
      <bottom style="medium">
        <color auto="1"/>
      </bottom>
      <diagonal/>
    </border>
    <border>
      <left/>
      <right/>
      <top style="medium">
        <color auto="1"/>
      </top>
      <bottom style="medium">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top style="thin">
        <color auto="1"/>
      </top>
      <bottom/>
      <diagonal/>
    </border>
    <border>
      <left/>
      <right style="thin">
        <color auto="1"/>
      </right>
      <top/>
      <bottom/>
      <diagonal/>
    </border>
    <border>
      <left/>
      <right/>
      <top/>
      <bottom style="thin">
        <color auto="1"/>
      </bottom>
      <diagonal/>
    </border>
    <border>
      <left style="thin">
        <color auto="1"/>
      </left>
      <right style="thin">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n">
        <color auto="1"/>
      </right>
      <top style="thin">
        <color auto="1"/>
      </top>
      <bottom style="thick">
        <color auto="1"/>
      </bottom>
      <diagonal/>
    </border>
    <border>
      <left/>
      <right style="thick">
        <color auto="1"/>
      </right>
      <top/>
      <bottom/>
      <diagonal/>
    </border>
    <border>
      <left/>
      <right/>
      <top/>
      <bottom style="thick">
        <color auto="1"/>
      </bottom>
      <diagonal/>
    </border>
    <border>
      <left/>
      <right style="thick">
        <color auto="1"/>
      </right>
      <top/>
      <bottom style="thick">
        <color auto="1"/>
      </bottom>
      <diagonal/>
    </border>
    <border>
      <left style="thick">
        <color auto="1"/>
      </left>
      <right style="thin">
        <color auto="1"/>
      </right>
      <top/>
      <bottom style="thick">
        <color auto="1"/>
      </bottom>
      <diagonal/>
    </border>
    <border>
      <left style="thin">
        <color auto="1"/>
      </left>
      <right style="thin">
        <color auto="1"/>
      </right>
      <top style="thick">
        <color auto="1"/>
      </top>
      <bottom/>
      <diagonal/>
    </border>
    <border>
      <left style="thick">
        <color auto="1"/>
      </left>
      <right/>
      <top style="thick">
        <color auto="1"/>
      </top>
      <bottom style="thick">
        <color auto="1"/>
      </bottom>
      <diagonal/>
    </border>
    <border>
      <left/>
      <right/>
      <top style="thick">
        <color auto="1"/>
      </top>
      <bottom style="thick">
        <color auto="1"/>
      </bottom>
      <diagonal/>
    </border>
    <border>
      <left style="thin">
        <color auto="1"/>
      </left>
      <right style="thick">
        <color auto="1"/>
      </right>
      <top style="thick">
        <color auto="1"/>
      </top>
      <bottom/>
      <diagonal/>
    </border>
    <border>
      <left style="thick">
        <color auto="1"/>
      </left>
      <right/>
      <top/>
      <bottom/>
      <diagonal/>
    </border>
    <border>
      <left style="thick">
        <color auto="1"/>
      </left>
      <right style="thin">
        <color auto="1"/>
      </right>
      <top style="thick">
        <color auto="1"/>
      </top>
      <bottom/>
      <diagonal/>
    </border>
    <border>
      <left style="medium">
        <color auto="1"/>
      </left>
      <right style="thin">
        <color auto="1"/>
      </right>
      <top style="thick">
        <color auto="1"/>
      </top>
      <bottom style="thin">
        <color auto="1"/>
      </bottom>
      <diagonal/>
    </border>
    <border>
      <left style="thin">
        <color auto="1"/>
      </left>
      <right/>
      <top style="thick">
        <color auto="1"/>
      </top>
      <bottom style="thin">
        <color auto="1"/>
      </bottom>
      <diagonal/>
    </border>
    <border>
      <left style="medium">
        <color auto="1"/>
      </left>
      <right style="thin">
        <color auto="1"/>
      </right>
      <top style="thin">
        <color auto="1"/>
      </top>
      <bottom style="thin">
        <color auto="1"/>
      </bottom>
      <diagonal/>
    </border>
    <border>
      <left style="thick">
        <color auto="1"/>
      </left>
      <right style="thin">
        <color auto="1"/>
      </right>
      <top/>
      <bottom style="thin">
        <color auto="1"/>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ck">
        <color auto="1"/>
      </bottom>
      <diagonal/>
    </border>
    <border>
      <left style="thin">
        <color auto="1"/>
      </left>
      <right style="thick">
        <color auto="1"/>
      </right>
      <top/>
      <bottom style="thin">
        <color auto="1"/>
      </bottom>
      <diagonal/>
    </border>
    <border>
      <left style="thick">
        <color auto="1"/>
      </left>
      <right style="thick">
        <color auto="1"/>
      </right>
      <top style="thick">
        <color auto="1"/>
      </top>
      <bottom style="thick">
        <color auto="1"/>
      </bottom>
      <diagonal/>
    </border>
  </borders>
  <cellStyleXfs count="3">
    <xf numFmtId="0" fontId="0" fillId="0" borderId="0"/>
    <xf numFmtId="0" fontId="4" fillId="3" borderId="0" applyNumberFormat="0" applyBorder="0" applyAlignment="0" applyProtection="0"/>
    <xf numFmtId="0" fontId="16" fillId="18" borderId="0" applyNumberFormat="0" applyBorder="0" applyAlignment="0" applyProtection="0"/>
  </cellStyleXfs>
  <cellXfs count="319">
    <xf numFmtId="0" fontId="0" fillId="0" borderId="0" xfId="0"/>
    <xf numFmtId="0" fontId="0" fillId="0" borderId="1" xfId="0" applyBorder="1" applyAlignment="1">
      <alignment horizontal="center"/>
    </xf>
    <xf numFmtId="0" fontId="0" fillId="0" borderId="0" xfId="0" applyAlignment="1">
      <alignment horizontal="center"/>
    </xf>
    <xf numFmtId="14" fontId="0" fillId="0" borderId="1" xfId="0" applyNumberFormat="1" applyBorder="1" applyAlignment="1">
      <alignment horizontal="center"/>
    </xf>
    <xf numFmtId="14" fontId="0" fillId="0" borderId="0" xfId="0" applyNumberFormat="1" applyAlignment="1">
      <alignment horizontal="center"/>
    </xf>
    <xf numFmtId="2" fontId="0" fillId="0" borderId="1" xfId="0" applyNumberFormat="1" applyBorder="1" applyAlignment="1">
      <alignment horizontal="right"/>
    </xf>
    <xf numFmtId="2" fontId="0" fillId="0" borderId="0" xfId="0" applyNumberFormat="1" applyAlignment="1">
      <alignment horizontal="right"/>
    </xf>
    <xf numFmtId="0" fontId="1" fillId="0" borderId="0" xfId="0" applyFont="1"/>
    <xf numFmtId="0" fontId="9" fillId="0" borderId="0" xfId="0" applyFont="1" applyAlignment="1">
      <alignment horizontal="center"/>
    </xf>
    <xf numFmtId="0" fontId="9" fillId="0" borderId="0" xfId="0" applyFont="1" applyAlignment="1">
      <alignment horizontal="right"/>
    </xf>
    <xf numFmtId="0" fontId="9" fillId="0" borderId="0" xfId="0" applyFont="1" applyAlignment="1">
      <alignment horizontal="center" vertical="top" wrapText="1"/>
    </xf>
    <xf numFmtId="0" fontId="0" fillId="4" borderId="0" xfId="0" applyFill="1" applyAlignment="1">
      <alignment horizontal="center"/>
    </xf>
    <xf numFmtId="0" fontId="0" fillId="4" borderId="0" xfId="0" applyFill="1"/>
    <xf numFmtId="0" fontId="1" fillId="4" borderId="0" xfId="0" applyFont="1" applyFill="1"/>
    <xf numFmtId="0" fontId="7" fillId="12" borderId="1" xfId="0" applyFont="1" applyFill="1" applyBorder="1" applyProtection="1">
      <protection locked="0"/>
    </xf>
    <xf numFmtId="2" fontId="7" fillId="12" borderId="1" xfId="0" applyNumberFormat="1" applyFont="1" applyFill="1" applyBorder="1" applyAlignment="1" applyProtection="1">
      <alignment horizontal="right"/>
      <protection locked="0"/>
    </xf>
    <xf numFmtId="0" fontId="7" fillId="12" borderId="1" xfId="0" applyFont="1" applyFill="1" applyBorder="1" applyAlignment="1" applyProtection="1">
      <alignment horizontal="center"/>
      <protection locked="0"/>
    </xf>
    <xf numFmtId="0" fontId="7" fillId="0" borderId="0" xfId="0" applyFont="1"/>
    <xf numFmtId="0" fontId="5" fillId="0" borderId="0" xfId="0" applyFont="1"/>
    <xf numFmtId="0" fontId="8" fillId="0" borderId="0" xfId="0" applyFont="1"/>
    <xf numFmtId="0" fontId="7" fillId="0" borderId="0" xfId="0" applyFont="1" applyAlignment="1">
      <alignment horizontal="center"/>
    </xf>
    <xf numFmtId="0" fontId="1" fillId="9" borderId="1" xfId="0" applyFont="1" applyFill="1" applyBorder="1" applyAlignment="1">
      <alignment horizontal="center" vertical="center"/>
    </xf>
    <xf numFmtId="0" fontId="0" fillId="9" borderId="1" xfId="0" applyFill="1" applyBorder="1" applyAlignment="1">
      <alignment horizontal="center" vertical="center"/>
    </xf>
    <xf numFmtId="0" fontId="7" fillId="12" borderId="1" xfId="0" applyFont="1" applyFill="1" applyBorder="1" applyAlignment="1" applyProtection="1">
      <alignment vertical="center"/>
      <protection locked="0"/>
    </xf>
    <xf numFmtId="0" fontId="11" fillId="4" borderId="1" xfId="0" applyFont="1" applyFill="1" applyBorder="1" applyAlignment="1">
      <alignment horizontal="center"/>
    </xf>
    <xf numFmtId="2" fontId="0" fillId="6" borderId="1" xfId="0" applyNumberFormat="1" applyFill="1" applyBorder="1" applyAlignment="1">
      <alignment horizontal="right"/>
    </xf>
    <xf numFmtId="2" fontId="0" fillId="7" borderId="1" xfId="0" applyNumberFormat="1" applyFill="1" applyBorder="1" applyAlignment="1">
      <alignment horizontal="right"/>
    </xf>
    <xf numFmtId="0" fontId="1" fillId="4" borderId="1" xfId="0" applyFont="1" applyFill="1" applyBorder="1"/>
    <xf numFmtId="0" fontId="0" fillId="6" borderId="12" xfId="0" applyFill="1" applyBorder="1" applyAlignment="1">
      <alignment horizontal="center" vertical="center"/>
    </xf>
    <xf numFmtId="0" fontId="3" fillId="8" borderId="12" xfId="1" applyFont="1" applyFill="1" applyBorder="1" applyAlignment="1">
      <alignment horizontal="center" vertical="center"/>
    </xf>
    <xf numFmtId="9" fontId="0" fillId="4" borderId="3" xfId="0" applyNumberFormat="1" applyFill="1" applyBorder="1" applyAlignment="1">
      <alignment horizontal="center"/>
    </xf>
    <xf numFmtId="9" fontId="0" fillId="7" borderId="1" xfId="0" applyNumberFormat="1" applyFill="1" applyBorder="1" applyAlignment="1">
      <alignment horizontal="center"/>
    </xf>
    <xf numFmtId="2" fontId="0" fillId="8" borderId="1" xfId="0" applyNumberFormat="1" applyFill="1" applyBorder="1" applyAlignment="1">
      <alignment horizontal="right"/>
    </xf>
    <xf numFmtId="0" fontId="0" fillId="14" borderId="12" xfId="0" applyFill="1" applyBorder="1" applyAlignment="1">
      <alignment horizontal="center" vertical="center"/>
    </xf>
    <xf numFmtId="9" fontId="15" fillId="4" borderId="0" xfId="0" applyNumberFormat="1" applyFont="1" applyFill="1"/>
    <xf numFmtId="9" fontId="0" fillId="4" borderId="0" xfId="0" applyNumberFormat="1" applyFill="1"/>
    <xf numFmtId="0" fontId="0" fillId="12" borderId="1" xfId="0" applyFill="1" applyBorder="1" applyProtection="1">
      <protection locked="0"/>
    </xf>
    <xf numFmtId="0" fontId="0" fillId="4" borderId="0" xfId="0" applyFill="1" applyAlignment="1">
      <alignment horizontal="center" wrapText="1"/>
    </xf>
    <xf numFmtId="0" fontId="0" fillId="4" borderId="0" xfId="0" applyFill="1" applyAlignment="1">
      <alignment horizontal="center" vertical="center"/>
    </xf>
    <xf numFmtId="9" fontId="0" fillId="4" borderId="0" xfId="0" applyNumberFormat="1" applyFill="1" applyAlignment="1">
      <alignment horizontal="center" vertical="center"/>
    </xf>
    <xf numFmtId="0" fontId="0" fillId="4" borderId="0" xfId="0" applyFill="1" applyAlignment="1">
      <alignment horizontal="center" vertical="center" wrapText="1"/>
    </xf>
    <xf numFmtId="9" fontId="15" fillId="4" borderId="0" xfId="0" applyNumberFormat="1" applyFont="1" applyFill="1" applyAlignment="1">
      <alignment horizontal="center" vertical="center"/>
    </xf>
    <xf numFmtId="0" fontId="15" fillId="4" borderId="0" xfId="0" applyFont="1" applyFill="1" applyAlignment="1">
      <alignment horizontal="center" vertical="center" wrapText="1"/>
    </xf>
    <xf numFmtId="0" fontId="15" fillId="4" borderId="0" xfId="0" applyFont="1" applyFill="1" applyAlignment="1">
      <alignment horizontal="center" wrapText="1"/>
    </xf>
    <xf numFmtId="164" fontId="1" fillId="4" borderId="0" xfId="0" applyNumberFormat="1" applyFont="1" applyFill="1" applyAlignment="1">
      <alignment horizontal="center"/>
    </xf>
    <xf numFmtId="0" fontId="15" fillId="4" borderId="0" xfId="0" applyFont="1" applyFill="1"/>
    <xf numFmtId="0" fontId="15" fillId="4" borderId="0" xfId="0" applyFont="1" applyFill="1" applyAlignment="1">
      <alignment horizontal="center"/>
    </xf>
    <xf numFmtId="0" fontId="15" fillId="4" borderId="0" xfId="0" applyFont="1" applyFill="1" applyAlignment="1">
      <alignment horizontal="center" vertical="center"/>
    </xf>
    <xf numFmtId="0" fontId="15" fillId="0" borderId="0" xfId="0" applyFont="1"/>
    <xf numFmtId="9" fontId="0" fillId="4" borderId="1" xfId="0" applyNumberFormat="1" applyFill="1" applyBorder="1"/>
    <xf numFmtId="0" fontId="0" fillId="0" borderId="1" xfId="0" applyBorder="1"/>
    <xf numFmtId="2" fontId="0" fillId="0" borderId="2" xfId="0" applyNumberFormat="1" applyBorder="1" applyAlignment="1">
      <alignment horizontal="right"/>
    </xf>
    <xf numFmtId="2" fontId="0" fillId="0" borderId="2" xfId="1" applyNumberFormat="1" applyFont="1" applyFill="1" applyBorder="1" applyAlignment="1">
      <alignment horizontal="right"/>
    </xf>
    <xf numFmtId="2" fontId="7" fillId="4" borderId="0" xfId="0" applyNumberFormat="1" applyFont="1" applyFill="1" applyAlignment="1" applyProtection="1">
      <alignment horizontal="right"/>
      <protection locked="0"/>
    </xf>
    <xf numFmtId="0" fontId="7" fillId="4" borderId="0" xfId="0" applyFont="1" applyFill="1" applyAlignment="1" applyProtection="1">
      <alignment horizontal="center"/>
      <protection locked="0"/>
    </xf>
    <xf numFmtId="0" fontId="0" fillId="4" borderId="0" xfId="0" applyFill="1" applyAlignment="1" applyProtection="1">
      <alignment horizontal="center"/>
      <protection locked="0"/>
    </xf>
    <xf numFmtId="2" fontId="9" fillId="4" borderId="0" xfId="0" applyNumberFormat="1" applyFont="1" applyFill="1" applyAlignment="1">
      <alignment horizontal="right"/>
    </xf>
    <xf numFmtId="14" fontId="9" fillId="4" borderId="0" xfId="0" applyNumberFormat="1" applyFont="1" applyFill="1" applyAlignment="1" applyProtection="1">
      <alignment horizontal="center"/>
      <protection locked="0"/>
    </xf>
    <xf numFmtId="2" fontId="9" fillId="4" borderId="0" xfId="0" applyNumberFormat="1" applyFont="1" applyFill="1" applyAlignment="1" applyProtection="1">
      <alignment horizontal="right"/>
      <protection locked="0"/>
    </xf>
    <xf numFmtId="14" fontId="0" fillId="0" borderId="0" xfId="0" applyNumberFormat="1"/>
    <xf numFmtId="0" fontId="1" fillId="5" borderId="1" xfId="0" applyFont="1" applyFill="1" applyBorder="1" applyAlignment="1">
      <alignment horizontal="center"/>
    </xf>
    <xf numFmtId="2" fontId="1" fillId="11" borderId="1" xfId="0" applyNumberFormat="1" applyFont="1" applyFill="1" applyBorder="1" applyAlignment="1">
      <alignment horizontal="right"/>
    </xf>
    <xf numFmtId="0" fontId="0" fillId="5" borderId="1" xfId="0" applyFill="1" applyBorder="1" applyAlignment="1">
      <alignment horizontal="center" vertical="center"/>
    </xf>
    <xf numFmtId="14" fontId="0" fillId="4" borderId="0" xfId="0" applyNumberFormat="1" applyFill="1" applyAlignment="1">
      <alignment horizontal="center" vertical="center"/>
    </xf>
    <xf numFmtId="0" fontId="9" fillId="4" borderId="0" xfId="0" applyFont="1" applyFill="1" applyAlignment="1">
      <alignment horizontal="center"/>
    </xf>
    <xf numFmtId="0" fontId="9" fillId="4" borderId="0" xfId="0" applyFont="1" applyFill="1" applyAlignment="1">
      <alignment horizontal="right"/>
    </xf>
    <xf numFmtId="0" fontId="12" fillId="4" borderId="0" xfId="0" applyFont="1" applyFill="1"/>
    <xf numFmtId="0" fontId="12" fillId="4" borderId="1" xfId="0" applyFont="1" applyFill="1" applyBorder="1" applyAlignment="1">
      <alignment horizontal="center" vertical="center"/>
    </xf>
    <xf numFmtId="0" fontId="12" fillId="8" borderId="1" xfId="0" applyFont="1" applyFill="1" applyBorder="1"/>
    <xf numFmtId="9" fontId="12" fillId="4" borderId="10" xfId="0" applyNumberFormat="1" applyFont="1" applyFill="1" applyBorder="1" applyAlignment="1">
      <alignment horizontal="center"/>
    </xf>
    <xf numFmtId="0" fontId="12" fillId="8" borderId="1" xfId="0" applyFont="1" applyFill="1" applyBorder="1" applyAlignment="1">
      <alignment horizontal="left" vertical="center"/>
    </xf>
    <xf numFmtId="9" fontId="5" fillId="0" borderId="1" xfId="0" applyNumberFormat="1" applyFont="1" applyBorder="1" applyAlignment="1" applyProtection="1">
      <alignment horizontal="center" vertical="center"/>
      <protection locked="0"/>
    </xf>
    <xf numFmtId="0" fontId="0" fillId="4" borderId="0" xfId="0" applyFill="1" applyAlignment="1">
      <alignment vertical="center"/>
    </xf>
    <xf numFmtId="14" fontId="9" fillId="4" borderId="0" xfId="0" applyNumberFormat="1" applyFont="1" applyFill="1" applyAlignment="1">
      <alignment horizontal="center"/>
    </xf>
    <xf numFmtId="2" fontId="7" fillId="4" borderId="0" xfId="0" applyNumberFormat="1" applyFont="1" applyFill="1" applyAlignment="1">
      <alignment horizontal="right" vertical="center"/>
    </xf>
    <xf numFmtId="0" fontId="7" fillId="4" borderId="0" xfId="0" applyFont="1" applyFill="1" applyAlignment="1">
      <alignment horizontal="center"/>
    </xf>
    <xf numFmtId="2" fontId="7" fillId="4" borderId="0" xfId="0" applyNumberFormat="1" applyFont="1" applyFill="1" applyAlignment="1">
      <alignment horizontal="right"/>
    </xf>
    <xf numFmtId="0" fontId="9" fillId="4" borderId="0" xfId="0" applyFont="1" applyFill="1" applyAlignment="1">
      <alignment horizontal="left"/>
    </xf>
    <xf numFmtId="0" fontId="0" fillId="4" borderId="0" xfId="0" applyFill="1" applyAlignment="1">
      <alignment horizontal="left"/>
    </xf>
    <xf numFmtId="0" fontId="0" fillId="4" borderId="0" xfId="0" applyFill="1" applyAlignment="1" applyProtection="1">
      <alignment horizontal="left"/>
      <protection locked="0"/>
    </xf>
    <xf numFmtId="0" fontId="9" fillId="0" borderId="0" xfId="0" applyFont="1" applyAlignment="1">
      <alignment horizontal="left"/>
    </xf>
    <xf numFmtId="0" fontId="19" fillId="0" borderId="0" xfId="0" applyFont="1" applyAlignment="1">
      <alignment horizontal="center" wrapText="1"/>
    </xf>
    <xf numFmtId="0" fontId="20" fillId="0" borderId="0" xfId="0" applyFont="1" applyAlignment="1">
      <alignment horizontal="center" vertical="center" wrapText="1"/>
    </xf>
    <xf numFmtId="0" fontId="20" fillId="0" borderId="0" xfId="0" applyFont="1" applyAlignment="1">
      <alignment horizontal="center" wrapText="1"/>
    </xf>
    <xf numFmtId="0" fontId="20" fillId="0" borderId="0" xfId="0" applyFont="1"/>
    <xf numFmtId="0" fontId="3" fillId="4" borderId="0" xfId="0" applyFont="1" applyFill="1" applyAlignment="1">
      <alignment horizontal="center" vertical="center"/>
    </xf>
    <xf numFmtId="0" fontId="3" fillId="4" borderId="0" xfId="0" applyFont="1" applyFill="1"/>
    <xf numFmtId="0" fontId="3" fillId="4" borderId="0" xfId="0" applyFont="1" applyFill="1" applyAlignment="1">
      <alignment horizontal="center"/>
    </xf>
    <xf numFmtId="9" fontId="3" fillId="4" borderId="0" xfId="0" applyNumberFormat="1" applyFont="1" applyFill="1" applyAlignment="1" applyProtection="1">
      <alignment horizontal="center"/>
      <protection locked="0"/>
    </xf>
    <xf numFmtId="9" fontId="3" fillId="4" borderId="0" xfId="0" applyNumberFormat="1" applyFont="1" applyFill="1"/>
    <xf numFmtId="0" fontId="21" fillId="4" borderId="0" xfId="0" applyFont="1" applyFill="1"/>
    <xf numFmtId="0" fontId="21" fillId="4" borderId="0" xfId="0" applyFont="1" applyFill="1" applyAlignment="1">
      <alignment horizontal="center"/>
    </xf>
    <xf numFmtId="0" fontId="19" fillId="4" borderId="0" xfId="0" applyFont="1" applyFill="1" applyAlignment="1">
      <alignment horizontal="center" wrapText="1"/>
    </xf>
    <xf numFmtId="0" fontId="3" fillId="0" borderId="0" xfId="0" applyFont="1"/>
    <xf numFmtId="0" fontId="2" fillId="10" borderId="0" xfId="0" applyFont="1" applyFill="1"/>
    <xf numFmtId="0" fontId="2" fillId="10" borderId="0" xfId="0" applyFont="1" applyFill="1" applyAlignment="1">
      <alignment horizontal="center"/>
    </xf>
    <xf numFmtId="0" fontId="2" fillId="0" borderId="0" xfId="0" applyFont="1"/>
    <xf numFmtId="0" fontId="23" fillId="0" borderId="0" xfId="0" applyFont="1"/>
    <xf numFmtId="0" fontId="22" fillId="0" borderId="0" xfId="0" applyFont="1"/>
    <xf numFmtId="0" fontId="23" fillId="10" borderId="0" xfId="0" applyFont="1" applyFill="1"/>
    <xf numFmtId="49" fontId="23" fillId="10" borderId="0" xfId="0" applyNumberFormat="1" applyFont="1" applyFill="1"/>
    <xf numFmtId="0" fontId="24" fillId="10" borderId="0" xfId="0" applyFont="1" applyFill="1"/>
    <xf numFmtId="0" fontId="26" fillId="10" borderId="4" xfId="0" applyFont="1" applyFill="1" applyBorder="1" applyAlignment="1">
      <alignment horizontal="center" vertical="center"/>
    </xf>
    <xf numFmtId="0" fontId="2" fillId="10" borderId="4" xfId="0" applyFont="1" applyFill="1" applyBorder="1" applyAlignment="1">
      <alignment horizontal="center"/>
    </xf>
    <xf numFmtId="0" fontId="22" fillId="10" borderId="0" xfId="0" applyFont="1" applyFill="1"/>
    <xf numFmtId="0" fontId="27" fillId="10" borderId="4" xfId="0" applyFont="1" applyFill="1" applyBorder="1" applyAlignment="1">
      <alignment horizontal="center" vertical="center"/>
    </xf>
    <xf numFmtId="2" fontId="2" fillId="10" borderId="0" xfId="0" applyNumberFormat="1" applyFont="1" applyFill="1"/>
    <xf numFmtId="0" fontId="13" fillId="19" borderId="0" xfId="0" applyFont="1" applyFill="1" applyAlignment="1">
      <alignment horizontal="center" vertical="center"/>
    </xf>
    <xf numFmtId="168" fontId="1" fillId="0" borderId="23" xfId="0" applyNumberFormat="1" applyFont="1" applyBorder="1" applyAlignment="1">
      <alignment horizontal="center" vertical="center"/>
    </xf>
    <xf numFmtId="168" fontId="1" fillId="0" borderId="24" xfId="0" applyNumberFormat="1" applyFont="1" applyBorder="1" applyAlignment="1">
      <alignment horizontal="center" vertical="center"/>
    </xf>
    <xf numFmtId="168" fontId="1" fillId="0" borderId="25" xfId="0" applyNumberFormat="1" applyFont="1" applyBorder="1" applyAlignment="1">
      <alignment horizontal="center" vertical="center"/>
    </xf>
    <xf numFmtId="168" fontId="1" fillId="0" borderId="26" xfId="0" applyNumberFormat="1" applyFont="1" applyBorder="1" applyAlignment="1">
      <alignment horizontal="center" vertical="center"/>
    </xf>
    <xf numFmtId="168" fontId="1" fillId="0" borderId="27" xfId="0" applyNumberFormat="1" applyFont="1" applyBorder="1" applyAlignment="1">
      <alignment horizontal="center" vertical="center"/>
    </xf>
    <xf numFmtId="168" fontId="1" fillId="0" borderId="28" xfId="0" applyNumberFormat="1" applyFont="1" applyBorder="1" applyAlignment="1">
      <alignment horizontal="center" vertical="center"/>
    </xf>
    <xf numFmtId="168" fontId="1" fillId="0" borderId="29" xfId="0" applyNumberFormat="1" applyFont="1" applyBorder="1" applyAlignment="1">
      <alignment horizontal="center" vertical="center"/>
    </xf>
    <xf numFmtId="168" fontId="1" fillId="0" borderId="30" xfId="0" applyNumberFormat="1" applyFont="1" applyBorder="1" applyAlignment="1">
      <alignment horizontal="center" vertical="center"/>
    </xf>
    <xf numFmtId="168" fontId="1" fillId="0" borderId="31" xfId="0" applyNumberFormat="1" applyFont="1" applyBorder="1" applyAlignment="1">
      <alignment horizontal="center" vertical="center"/>
    </xf>
    <xf numFmtId="0" fontId="19" fillId="4" borderId="0" xfId="0" applyFont="1" applyFill="1" applyAlignment="1" applyProtection="1">
      <alignment horizontal="center" wrapText="1"/>
      <protection locked="0"/>
    </xf>
    <xf numFmtId="0" fontId="29" fillId="10" borderId="0" xfId="0" applyFont="1" applyFill="1"/>
    <xf numFmtId="0" fontId="3" fillId="10" borderId="0" xfId="0" applyFont="1" applyFill="1"/>
    <xf numFmtId="0" fontId="30" fillId="10" borderId="0" xfId="0" applyFont="1" applyFill="1"/>
    <xf numFmtId="0" fontId="31" fillId="10" borderId="0" xfId="0" applyFont="1" applyFill="1"/>
    <xf numFmtId="0" fontId="15" fillId="10" borderId="0" xfId="0" applyFont="1" applyFill="1" applyAlignment="1">
      <alignment horizontal="center"/>
    </xf>
    <xf numFmtId="0" fontId="15" fillId="10" borderId="0" xfId="0" applyFont="1" applyFill="1"/>
    <xf numFmtId="0" fontId="18" fillId="10" borderId="0" xfId="0" applyFont="1" applyFill="1"/>
    <xf numFmtId="0" fontId="0" fillId="10" borderId="0" xfId="0" applyFill="1"/>
    <xf numFmtId="0" fontId="0" fillId="10" borderId="0" xfId="0" applyFill="1" applyAlignment="1">
      <alignment horizontal="center" vertical="center"/>
    </xf>
    <xf numFmtId="0" fontId="2" fillId="10" borderId="0" xfId="0" applyFont="1" applyFill="1" applyAlignment="1">
      <alignment horizontal="center" vertical="center"/>
    </xf>
    <xf numFmtId="0" fontId="2" fillId="10" borderId="0" xfId="0" applyFont="1" applyFill="1" applyAlignment="1">
      <alignment horizontal="left" vertical="center"/>
    </xf>
    <xf numFmtId="0" fontId="28" fillId="10" borderId="0" xfId="0" applyFont="1" applyFill="1"/>
    <xf numFmtId="0" fontId="20" fillId="10" borderId="0" xfId="0" applyFont="1" applyFill="1" applyAlignment="1">
      <alignment horizontal="center" vertical="center" wrapText="1"/>
    </xf>
    <xf numFmtId="0" fontId="20" fillId="10" borderId="0" xfId="0" applyFont="1" applyFill="1"/>
    <xf numFmtId="0" fontId="20" fillId="10" borderId="0" xfId="0" applyFont="1" applyFill="1" applyAlignment="1">
      <alignment horizontal="center" wrapText="1"/>
    </xf>
    <xf numFmtId="0" fontId="19" fillId="10" borderId="0" xfId="0" applyFont="1" applyFill="1" applyAlignment="1">
      <alignment horizontal="center" wrapText="1"/>
    </xf>
    <xf numFmtId="0" fontId="3" fillId="10" borderId="6" xfId="2" applyFont="1" applyFill="1" applyBorder="1" applyAlignment="1">
      <alignment horizontal="center"/>
    </xf>
    <xf numFmtId="0" fontId="0" fillId="10" borderId="6" xfId="0" applyFill="1" applyBorder="1" applyAlignment="1">
      <alignment horizontal="center"/>
    </xf>
    <xf numFmtId="0" fontId="0" fillId="10" borderId="17" xfId="0" applyFill="1" applyBorder="1" applyAlignment="1">
      <alignment horizontal="center"/>
    </xf>
    <xf numFmtId="0" fontId="0" fillId="10" borderId="0" xfId="0" applyFill="1" applyAlignment="1">
      <alignment horizontal="center"/>
    </xf>
    <xf numFmtId="0" fontId="0" fillId="10" borderId="7" xfId="0" applyFill="1" applyBorder="1" applyAlignment="1">
      <alignment horizontal="center"/>
    </xf>
    <xf numFmtId="0" fontId="0" fillId="10" borderId="18" xfId="0" applyFill="1" applyBorder="1" applyAlignment="1">
      <alignment horizontal="center"/>
    </xf>
    <xf numFmtId="168" fontId="0" fillId="10" borderId="21" xfId="0" applyNumberFormat="1" applyFill="1" applyBorder="1" applyAlignment="1">
      <alignment horizontal="center"/>
    </xf>
    <xf numFmtId="0" fontId="0" fillId="10" borderId="21" xfId="0" applyFill="1" applyBorder="1"/>
    <xf numFmtId="0" fontId="15" fillId="10" borderId="0" xfId="0" applyFont="1" applyFill="1" applyAlignment="1">
      <alignment horizontal="center" vertical="center"/>
    </xf>
    <xf numFmtId="166" fontId="17" fillId="10" borderId="0" xfId="0" applyNumberFormat="1" applyFont="1" applyFill="1" applyAlignment="1">
      <alignment horizontal="center" vertical="center"/>
    </xf>
    <xf numFmtId="0" fontId="18" fillId="10" borderId="0" xfId="0" applyFont="1" applyFill="1" applyAlignment="1">
      <alignment horizontal="center" vertical="center"/>
    </xf>
    <xf numFmtId="0" fontId="2" fillId="10" borderId="6" xfId="0" applyFont="1" applyFill="1" applyBorder="1" applyAlignment="1">
      <alignment horizontal="center" vertical="center"/>
    </xf>
    <xf numFmtId="14" fontId="2" fillId="10" borderId="0" xfId="0" applyNumberFormat="1" applyFont="1" applyFill="1" applyAlignment="1">
      <alignment horizontal="center" vertical="center"/>
    </xf>
    <xf numFmtId="0" fontId="3" fillId="10" borderId="32" xfId="2" applyFont="1" applyFill="1" applyBorder="1" applyAlignment="1">
      <alignment horizontal="center"/>
    </xf>
    <xf numFmtId="0" fontId="0" fillId="10" borderId="22" xfId="0" applyFill="1" applyBorder="1"/>
    <xf numFmtId="0" fontId="0" fillId="10" borderId="33" xfId="0" applyFill="1" applyBorder="1"/>
    <xf numFmtId="14" fontId="2" fillId="10" borderId="0" xfId="0" applyNumberFormat="1" applyFont="1" applyFill="1" applyAlignment="1">
      <alignment vertical="center"/>
    </xf>
    <xf numFmtId="0" fontId="15" fillId="10" borderId="0" xfId="0" applyFont="1" applyFill="1" applyAlignment="1">
      <alignment vertical="center"/>
    </xf>
    <xf numFmtId="0" fontId="1" fillId="0" borderId="0" xfId="0" applyFont="1" applyAlignment="1">
      <alignment horizontal="center" vertical="center" wrapText="1"/>
    </xf>
    <xf numFmtId="2" fontId="9" fillId="12" borderId="11" xfId="0" applyNumberFormat="1" applyFont="1" applyFill="1" applyBorder="1" applyAlignment="1">
      <alignment horizontal="right" vertical="center"/>
    </xf>
    <xf numFmtId="0" fontId="32" fillId="10" borderId="0" xfId="0" applyFont="1" applyFill="1" applyAlignment="1">
      <alignment horizontal="center" vertical="center" wrapText="1"/>
    </xf>
    <xf numFmtId="0" fontId="20" fillId="10" borderId="6" xfId="0" applyFont="1" applyFill="1" applyBorder="1"/>
    <xf numFmtId="0" fontId="33" fillId="10" borderId="7" xfId="0" applyFont="1" applyFill="1" applyBorder="1" applyAlignment="1">
      <alignment horizontal="left" vertical="top" wrapText="1"/>
    </xf>
    <xf numFmtId="165" fontId="7" fillId="10" borderId="43" xfId="0" applyNumberFormat="1" applyFont="1" applyFill="1" applyBorder="1" applyAlignment="1" applyProtection="1">
      <alignment horizontal="center" vertical="center"/>
      <protection locked="0"/>
    </xf>
    <xf numFmtId="0" fontId="0" fillId="10" borderId="39" xfId="0" applyFill="1" applyBorder="1" applyAlignment="1" applyProtection="1">
      <alignment horizontal="center" vertical="center" wrapText="1"/>
      <protection locked="0"/>
    </xf>
    <xf numFmtId="0" fontId="5" fillId="26" borderId="1" xfId="0" applyFont="1" applyFill="1" applyBorder="1" applyAlignment="1">
      <alignment horizontal="center" vertical="center"/>
    </xf>
    <xf numFmtId="2" fontId="5" fillId="26" borderId="1" xfId="0" applyNumberFormat="1" applyFont="1" applyFill="1" applyBorder="1" applyAlignment="1">
      <alignment horizontal="center" vertical="center"/>
    </xf>
    <xf numFmtId="0" fontId="1" fillId="26" borderId="4" xfId="0" applyFont="1" applyFill="1" applyBorder="1" applyAlignment="1">
      <alignment horizontal="center" vertical="center" wrapText="1"/>
    </xf>
    <xf numFmtId="0" fontId="1" fillId="26" borderId="0" xfId="0" applyFont="1" applyFill="1" applyAlignment="1">
      <alignment horizontal="center" vertical="center" wrapText="1"/>
    </xf>
    <xf numFmtId="0" fontId="0" fillId="26" borderId="0" xfId="0" applyFill="1" applyAlignment="1">
      <alignment horizontal="center" vertical="center" wrapText="1"/>
    </xf>
    <xf numFmtId="0" fontId="0" fillId="26" borderId="40" xfId="0" applyFill="1" applyBorder="1" applyAlignment="1">
      <alignment horizontal="center" vertical="center" wrapText="1"/>
    </xf>
    <xf numFmtId="169" fontId="0" fillId="0" borderId="1" xfId="0" applyNumberFormat="1" applyBorder="1" applyAlignment="1">
      <alignment horizontal="center"/>
    </xf>
    <xf numFmtId="0" fontId="15" fillId="0" borderId="0" xfId="0" applyFont="1" applyAlignment="1">
      <alignment horizontal="center"/>
    </xf>
    <xf numFmtId="0" fontId="19" fillId="10" borderId="0" xfId="0" applyFont="1" applyFill="1" applyAlignment="1">
      <alignment horizontal="center" vertical="center" wrapText="1"/>
    </xf>
    <xf numFmtId="14" fontId="34" fillId="10" borderId="0" xfId="0" applyNumberFormat="1" applyFont="1" applyFill="1" applyAlignment="1" applyProtection="1">
      <alignment horizontal="center" vertical="center" wrapText="1"/>
      <protection locked="0"/>
    </xf>
    <xf numFmtId="169" fontId="0" fillId="0" borderId="13" xfId="0" applyNumberFormat="1" applyBorder="1" applyAlignment="1">
      <alignment horizontal="center"/>
    </xf>
    <xf numFmtId="2" fontId="0" fillId="0" borderId="13" xfId="0" applyNumberFormat="1" applyBorder="1" applyAlignment="1">
      <alignment horizontal="right"/>
    </xf>
    <xf numFmtId="0" fontId="0" fillId="0" borderId="13" xfId="0" applyBorder="1" applyAlignment="1">
      <alignment horizontal="center"/>
    </xf>
    <xf numFmtId="169" fontId="0" fillId="0" borderId="0" xfId="0" applyNumberFormat="1" applyAlignment="1">
      <alignment horizontal="center"/>
    </xf>
    <xf numFmtId="14" fontId="1" fillId="4" borderId="0" xfId="0" applyNumberFormat="1" applyFont="1" applyFill="1" applyAlignment="1">
      <alignment horizontal="center"/>
    </xf>
    <xf numFmtId="2" fontId="0" fillId="4" borderId="0" xfId="0" applyNumberFormat="1" applyFill="1" applyAlignment="1">
      <alignment horizontal="right"/>
    </xf>
    <xf numFmtId="0" fontId="0" fillId="8" borderId="1" xfId="0" applyFill="1" applyBorder="1" applyAlignment="1">
      <alignment horizontal="left" vertical="center" wrapText="1"/>
    </xf>
    <xf numFmtId="0" fontId="15" fillId="4" borderId="0" xfId="0" applyFont="1" applyFill="1" applyAlignment="1">
      <alignment horizontal="center" vertical="top" wrapText="1"/>
    </xf>
    <xf numFmtId="0" fontId="18" fillId="4" borderId="0" xfId="0" applyFont="1" applyFill="1" applyAlignment="1">
      <alignment horizontal="center" vertical="center" wrapText="1"/>
    </xf>
    <xf numFmtId="0" fontId="15" fillId="4" borderId="0" xfId="0" quotePrefix="1" applyFont="1" applyFill="1" applyAlignment="1">
      <alignment wrapText="1"/>
    </xf>
    <xf numFmtId="0" fontId="15" fillId="4" borderId="0" xfId="0" applyFont="1" applyFill="1" applyAlignment="1">
      <alignment horizontal="right"/>
    </xf>
    <xf numFmtId="2" fontId="15" fillId="4" borderId="0" xfId="0" applyNumberFormat="1" applyFont="1" applyFill="1" applyAlignment="1">
      <alignment horizontal="right"/>
    </xf>
    <xf numFmtId="2" fontId="15" fillId="4" borderId="0" xfId="0" applyNumberFormat="1" applyFont="1" applyFill="1" applyAlignment="1">
      <alignment horizontal="center"/>
    </xf>
    <xf numFmtId="0" fontId="15" fillId="2" borderId="0" xfId="0" applyFont="1" applyFill="1" applyAlignment="1">
      <alignment horizontal="center" vertical="center"/>
    </xf>
    <xf numFmtId="0" fontId="7" fillId="12" borderId="36" xfId="0" applyFont="1" applyFill="1" applyBorder="1" applyAlignment="1" applyProtection="1">
      <alignment horizontal="center"/>
      <protection locked="0"/>
    </xf>
    <xf numFmtId="0" fontId="7" fillId="12" borderId="9" xfId="0" applyFont="1" applyFill="1" applyBorder="1" applyAlignment="1" applyProtection="1">
      <alignment horizontal="center"/>
      <protection locked="0"/>
    </xf>
    <xf numFmtId="0" fontId="0" fillId="4" borderId="3"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13" fillId="0" borderId="1" xfId="0" applyFont="1" applyBorder="1" applyAlignment="1" applyProtection="1">
      <alignment horizontal="center" wrapText="1"/>
      <protection locked="0"/>
    </xf>
    <xf numFmtId="0" fontId="14" fillId="0" borderId="1" xfId="0" applyFont="1" applyBorder="1" applyAlignment="1" applyProtection="1">
      <alignment horizontal="center" wrapText="1"/>
      <protection locked="0"/>
    </xf>
    <xf numFmtId="0" fontId="1" fillId="27" borderId="1" xfId="0" applyFont="1" applyFill="1" applyBorder="1" applyAlignment="1">
      <alignment horizontal="center"/>
    </xf>
    <xf numFmtId="0" fontId="7" fillId="12" borderId="50" xfId="0" applyFont="1" applyFill="1" applyBorder="1" applyProtection="1">
      <protection locked="0"/>
    </xf>
    <xf numFmtId="2" fontId="7" fillId="12" borderId="51" xfId="0" applyNumberFormat="1" applyFont="1" applyFill="1" applyBorder="1" applyAlignment="1" applyProtection="1">
      <alignment horizontal="right"/>
      <protection locked="0"/>
    </xf>
    <xf numFmtId="0" fontId="7" fillId="12" borderId="52" xfId="0" applyFont="1" applyFill="1" applyBorder="1" applyProtection="1">
      <protection locked="0"/>
    </xf>
    <xf numFmtId="2" fontId="7" fillId="12" borderId="3" xfId="0" applyNumberFormat="1" applyFont="1" applyFill="1" applyBorder="1" applyAlignment="1" applyProtection="1">
      <alignment horizontal="right"/>
      <protection locked="0"/>
    </xf>
    <xf numFmtId="2" fontId="1" fillId="5" borderId="39" xfId="0" applyNumberFormat="1" applyFont="1" applyFill="1" applyBorder="1" applyAlignment="1">
      <alignment horizontal="right"/>
    </xf>
    <xf numFmtId="2" fontId="7" fillId="12" borderId="5" xfId="0" applyNumberFormat="1" applyFont="1" applyFill="1" applyBorder="1" applyAlignment="1" applyProtection="1">
      <alignment horizontal="right"/>
      <protection locked="0"/>
    </xf>
    <xf numFmtId="0" fontId="1" fillId="5" borderId="39" xfId="0" applyFont="1" applyFill="1" applyBorder="1" applyAlignment="1">
      <alignment horizontal="center" vertical="center"/>
    </xf>
    <xf numFmtId="2" fontId="7" fillId="5" borderId="39" xfId="0" applyNumberFormat="1" applyFont="1" applyFill="1" applyBorder="1" applyAlignment="1">
      <alignment horizontal="right"/>
    </xf>
    <xf numFmtId="0" fontId="7" fillId="12" borderId="53" xfId="0" applyFont="1" applyFill="1" applyBorder="1" applyProtection="1">
      <protection locked="0"/>
    </xf>
    <xf numFmtId="2" fontId="7" fillId="12" borderId="2" xfId="0" applyNumberFormat="1" applyFont="1" applyFill="1" applyBorder="1" applyAlignment="1" applyProtection="1">
      <alignment horizontal="right"/>
      <protection locked="0"/>
    </xf>
    <xf numFmtId="0" fontId="7" fillId="12" borderId="38" xfId="0" applyFont="1" applyFill="1" applyBorder="1" applyProtection="1">
      <protection locked="0"/>
    </xf>
    <xf numFmtId="0" fontId="15" fillId="7" borderId="0" xfId="0" applyFont="1" applyFill="1" applyAlignment="1">
      <alignment horizontal="center" vertical="center"/>
    </xf>
    <xf numFmtId="2" fontId="0" fillId="10" borderId="39" xfId="0" applyNumberFormat="1" applyFill="1" applyBorder="1" applyAlignment="1" applyProtection="1">
      <alignment horizontal="center" vertical="center" wrapText="1"/>
      <protection locked="0"/>
    </xf>
    <xf numFmtId="0" fontId="15" fillId="0" borderId="0" xfId="0" applyFont="1" applyAlignment="1">
      <alignment horizontal="center" vertical="top" wrapText="1"/>
    </xf>
    <xf numFmtId="0" fontId="1" fillId="20" borderId="54" xfId="0" applyFont="1" applyFill="1" applyBorder="1" applyAlignment="1">
      <alignment horizontal="center" vertical="center" wrapText="1"/>
    </xf>
    <xf numFmtId="0" fontId="1" fillId="2" borderId="37" xfId="0" applyFont="1" applyFill="1" applyBorder="1" applyAlignment="1">
      <alignment horizontal="center" vertical="center" wrapText="1"/>
    </xf>
    <xf numFmtId="0" fontId="1" fillId="22" borderId="37" xfId="0" applyFont="1" applyFill="1" applyBorder="1" applyAlignment="1">
      <alignment horizontal="center" vertical="center" wrapText="1"/>
    </xf>
    <xf numFmtId="0" fontId="1" fillId="21" borderId="37" xfId="0" applyFont="1" applyFill="1" applyBorder="1" applyAlignment="1">
      <alignment horizontal="center" vertical="center" wrapText="1"/>
    </xf>
    <xf numFmtId="0" fontId="1" fillId="13" borderId="37" xfId="0" applyFont="1" applyFill="1" applyBorder="1" applyAlignment="1">
      <alignment horizontal="center" vertical="center" wrapText="1"/>
    </xf>
    <xf numFmtId="0" fontId="1" fillId="23" borderId="37" xfId="0" applyFont="1" applyFill="1" applyBorder="1" applyAlignment="1">
      <alignment horizontal="center" vertical="center" wrapText="1"/>
    </xf>
    <xf numFmtId="0" fontId="1" fillId="25" borderId="55" xfId="0" applyFont="1" applyFill="1" applyBorder="1" applyAlignment="1">
      <alignment horizontal="center" vertical="center" wrapText="1"/>
    </xf>
    <xf numFmtId="0" fontId="0" fillId="10" borderId="56" xfId="0" applyFill="1" applyBorder="1" applyAlignment="1" applyProtection="1">
      <alignment horizontal="center" vertical="center" wrapText="1"/>
      <protection locked="0"/>
    </xf>
    <xf numFmtId="0" fontId="0" fillId="4" borderId="2" xfId="0" applyFill="1" applyBorder="1" applyAlignment="1">
      <alignment horizontal="center"/>
    </xf>
    <xf numFmtId="0" fontId="0" fillId="4" borderId="2" xfId="0" applyFill="1" applyBorder="1"/>
    <xf numFmtId="0" fontId="0" fillId="4" borderId="2" xfId="0" applyFill="1" applyBorder="1" applyAlignment="1">
      <alignment vertical="center"/>
    </xf>
    <xf numFmtId="0" fontId="0" fillId="4" borderId="57" xfId="0" applyFill="1" applyBorder="1" applyAlignment="1">
      <alignment horizontal="center"/>
    </xf>
    <xf numFmtId="0" fontId="0" fillId="4" borderId="0" xfId="0" applyFill="1" applyAlignment="1">
      <alignment horizontal="center" vertical="top" wrapText="1"/>
    </xf>
    <xf numFmtId="0" fontId="0" fillId="12" borderId="38" xfId="0" applyFill="1" applyBorder="1" applyProtection="1">
      <protection locked="0"/>
    </xf>
    <xf numFmtId="0" fontId="9" fillId="0" borderId="0" xfId="0" applyFont="1" applyAlignment="1">
      <alignment horizontal="center" vertical="center"/>
    </xf>
    <xf numFmtId="165" fontId="7" fillId="12" borderId="2" xfId="0" applyNumberFormat="1" applyFont="1" applyFill="1" applyBorder="1" applyAlignment="1" applyProtection="1">
      <alignment horizontal="center"/>
      <protection locked="0"/>
    </xf>
    <xf numFmtId="0" fontId="0" fillId="12" borderId="1" xfId="0" applyFill="1" applyBorder="1" applyAlignment="1" applyProtection="1">
      <alignment horizontal="left"/>
      <protection locked="0"/>
    </xf>
    <xf numFmtId="0" fontId="7" fillId="12" borderId="2" xfId="0" applyFont="1" applyFill="1" applyBorder="1" applyAlignment="1" applyProtection="1">
      <alignment horizontal="center"/>
      <protection locked="0"/>
    </xf>
    <xf numFmtId="0" fontId="0" fillId="12" borderId="5" xfId="0" applyFill="1" applyBorder="1" applyAlignment="1" applyProtection="1">
      <alignment horizontal="center"/>
      <protection locked="0"/>
    </xf>
    <xf numFmtId="2" fontId="9" fillId="12" borderId="2" xfId="0" applyNumberFormat="1" applyFont="1" applyFill="1" applyBorder="1" applyAlignment="1">
      <alignment horizontal="right"/>
    </xf>
    <xf numFmtId="2" fontId="9" fillId="12" borderId="1" xfId="0" applyNumberFormat="1" applyFont="1" applyFill="1" applyBorder="1" applyAlignment="1">
      <alignment horizontal="right"/>
    </xf>
    <xf numFmtId="0" fontId="11" fillId="12" borderId="1" xfId="0" applyFont="1" applyFill="1" applyBorder="1" applyAlignment="1" applyProtection="1">
      <alignment horizontal="left" wrapText="1"/>
      <protection locked="0"/>
    </xf>
    <xf numFmtId="0" fontId="0" fillId="0" borderId="58" xfId="0" applyBorder="1" applyProtection="1">
      <protection locked="0"/>
    </xf>
    <xf numFmtId="0" fontId="1" fillId="4" borderId="9" xfId="0" applyFont="1" applyFill="1" applyBorder="1"/>
    <xf numFmtId="9" fontId="0" fillId="7" borderId="0" xfId="0" applyNumberFormat="1" applyFill="1" applyAlignment="1">
      <alignment horizontal="center"/>
    </xf>
    <xf numFmtId="0" fontId="13" fillId="26" borderId="13" xfId="0" applyFont="1" applyFill="1" applyBorder="1" applyAlignment="1">
      <alignment horizontal="center" vertical="center" wrapText="1"/>
    </xf>
    <xf numFmtId="0" fontId="35" fillId="26" borderId="2" xfId="0" applyFont="1" applyFill="1" applyBorder="1" applyAlignment="1">
      <alignment horizontal="center" vertical="center"/>
    </xf>
    <xf numFmtId="0" fontId="8" fillId="17" borderId="34" xfId="0" applyFont="1" applyFill="1" applyBorder="1" applyAlignment="1">
      <alignment horizontal="center"/>
    </xf>
    <xf numFmtId="0" fontId="0" fillId="17" borderId="8" xfId="0" applyFill="1" applyBorder="1"/>
    <xf numFmtId="0" fontId="0" fillId="17" borderId="19" xfId="0" applyFill="1" applyBorder="1"/>
    <xf numFmtId="0" fontId="0" fillId="17" borderId="4" xfId="0" applyFill="1" applyBorder="1"/>
    <xf numFmtId="0" fontId="0" fillId="17" borderId="0" xfId="0" applyFill="1"/>
    <xf numFmtId="0" fontId="0" fillId="17" borderId="35" xfId="0" applyFill="1" applyBorder="1"/>
    <xf numFmtId="0" fontId="0" fillId="17" borderId="5" xfId="0" applyFill="1" applyBorder="1"/>
    <xf numFmtId="0" fontId="0" fillId="17" borderId="36" xfId="0" applyFill="1" applyBorder="1"/>
    <xf numFmtId="0" fontId="0" fillId="17" borderId="11" xfId="0" applyFill="1" applyBorder="1"/>
    <xf numFmtId="0" fontId="13" fillId="26" borderId="1" xfId="0" applyFont="1" applyFill="1" applyBorder="1" applyAlignment="1">
      <alignment horizontal="right" vertical="center" wrapText="1"/>
    </xf>
    <xf numFmtId="2" fontId="6" fillId="17" borderId="1" xfId="0" applyNumberFormat="1" applyFont="1" applyFill="1" applyBorder="1" applyAlignment="1">
      <alignment horizontal="center" vertical="center"/>
    </xf>
    <xf numFmtId="0" fontId="6" fillId="17" borderId="1" xfId="0" applyFont="1" applyFill="1" applyBorder="1" applyAlignment="1">
      <alignment horizontal="center" vertical="center"/>
    </xf>
    <xf numFmtId="0" fontId="1" fillId="5" borderId="1" xfId="0" applyFont="1" applyFill="1" applyBorder="1" applyAlignment="1">
      <alignment horizontal="center" vertical="center"/>
    </xf>
    <xf numFmtId="0" fontId="1" fillId="0" borderId="1" xfId="0" applyFont="1" applyBorder="1" applyAlignment="1">
      <alignment horizontal="center" vertical="center"/>
    </xf>
    <xf numFmtId="0" fontId="0" fillId="17" borderId="1" xfId="0" applyFill="1" applyBorder="1" applyAlignment="1">
      <alignment horizontal="center" vertical="center"/>
    </xf>
    <xf numFmtId="0" fontId="1" fillId="11" borderId="1" xfId="0" applyFont="1" applyFill="1" applyBorder="1" applyAlignment="1">
      <alignment horizontal="center"/>
    </xf>
    <xf numFmtId="0" fontId="0" fillId="11" borderId="1" xfId="0" applyFill="1" applyBorder="1" applyAlignment="1">
      <alignment horizontal="center"/>
    </xf>
    <xf numFmtId="0" fontId="1" fillId="11" borderId="1" xfId="0" applyFont="1" applyFill="1" applyBorder="1" applyAlignment="1">
      <alignment horizontal="center" vertical="center"/>
    </xf>
    <xf numFmtId="0" fontId="0" fillId="11" borderId="1" xfId="0" applyFill="1" applyBorder="1" applyAlignment="1">
      <alignment horizontal="center" vertical="center"/>
    </xf>
    <xf numFmtId="2" fontId="7" fillId="12" borderId="13" xfId="0" applyNumberFormat="1" applyFont="1" applyFill="1" applyBorder="1" applyAlignment="1">
      <alignment horizontal="right"/>
    </xf>
    <xf numFmtId="0" fontId="0" fillId="0" borderId="14" xfId="0" applyBorder="1" applyAlignment="1">
      <alignment horizontal="right"/>
    </xf>
    <xf numFmtId="0" fontId="0" fillId="0" borderId="2" xfId="0" applyBorder="1" applyAlignment="1">
      <alignment horizontal="right"/>
    </xf>
    <xf numFmtId="0" fontId="1" fillId="4" borderId="44" xfId="0" applyFont="1" applyFill="1" applyBorder="1" applyAlignment="1">
      <alignment horizontal="center" vertical="center" wrapText="1"/>
    </xf>
    <xf numFmtId="0" fontId="0" fillId="0" borderId="14" xfId="0" applyBorder="1" applyAlignment="1">
      <alignment horizontal="center" vertical="center"/>
    </xf>
    <xf numFmtId="0" fontId="1" fillId="24" borderId="48" xfId="0" applyFont="1" applyFill="1" applyBorder="1" applyAlignment="1">
      <alignment horizontal="left" vertical="center" wrapText="1"/>
    </xf>
    <xf numFmtId="0" fontId="0" fillId="0" borderId="0" xfId="0" applyAlignment="1">
      <alignment horizontal="left" vertical="center" wrapText="1"/>
    </xf>
    <xf numFmtId="0" fontId="0" fillId="0" borderId="40" xfId="0" applyBorder="1" applyAlignment="1">
      <alignment horizontal="left" vertical="center" wrapText="1"/>
    </xf>
    <xf numFmtId="0" fontId="1" fillId="4" borderId="47" xfId="0" applyFont="1" applyFill="1" applyBorder="1" applyAlignment="1">
      <alignment horizontal="center" vertical="center" wrapText="1"/>
    </xf>
    <xf numFmtId="0" fontId="0" fillId="0" borderId="57" xfId="0" applyBorder="1" applyAlignment="1">
      <alignment horizontal="center" vertical="center"/>
    </xf>
    <xf numFmtId="14" fontId="0" fillId="16" borderId="15" xfId="0" applyNumberFormat="1" applyFill="1" applyBorder="1" applyAlignment="1">
      <alignment horizontal="center" vertical="center" wrapText="1"/>
    </xf>
    <xf numFmtId="0" fontId="0" fillId="16" borderId="20" xfId="0" applyFill="1" applyBorder="1" applyAlignment="1">
      <alignment vertical="center" wrapText="1"/>
    </xf>
    <xf numFmtId="0" fontId="0" fillId="16" borderId="16" xfId="0" applyFill="1" applyBorder="1" applyAlignment="1">
      <alignment vertical="center" wrapText="1"/>
    </xf>
    <xf numFmtId="0" fontId="0" fillId="16" borderId="6" xfId="0" applyFill="1" applyBorder="1" applyAlignment="1">
      <alignment vertical="center" wrapText="1"/>
    </xf>
    <xf numFmtId="0" fontId="0" fillId="16" borderId="0" xfId="0" applyFill="1" applyAlignment="1">
      <alignment vertical="center" wrapText="1"/>
    </xf>
    <xf numFmtId="0" fontId="0" fillId="16" borderId="7" xfId="0" applyFill="1" applyBorder="1" applyAlignment="1">
      <alignment vertical="center" wrapText="1"/>
    </xf>
    <xf numFmtId="0" fontId="0" fillId="16" borderId="17" xfId="0" applyFill="1" applyBorder="1" applyAlignment="1">
      <alignment vertical="center" wrapText="1"/>
    </xf>
    <xf numFmtId="0" fontId="0" fillId="16" borderId="21" xfId="0" applyFill="1" applyBorder="1" applyAlignment="1">
      <alignment vertical="center" wrapText="1"/>
    </xf>
    <xf numFmtId="0" fontId="0" fillId="16" borderId="18" xfId="0" applyFill="1" applyBorder="1" applyAlignment="1">
      <alignment vertical="center" wrapText="1"/>
    </xf>
    <xf numFmtId="0" fontId="0" fillId="0" borderId="14" xfId="0" applyBorder="1" applyAlignment="1">
      <alignment vertical="center"/>
    </xf>
    <xf numFmtId="0" fontId="15" fillId="4" borderId="0" xfId="0" applyFont="1" applyFill="1" applyAlignment="1">
      <alignment horizontal="center" vertical="center"/>
    </xf>
    <xf numFmtId="0" fontId="1" fillId="24" borderId="49" xfId="0" applyFont="1" applyFill="1" applyBorder="1" applyAlignment="1">
      <alignment horizontal="left" vertical="center" wrapText="1"/>
    </xf>
    <xf numFmtId="0" fontId="0" fillId="24" borderId="44" xfId="0" applyFill="1" applyBorder="1" applyAlignment="1">
      <alignment horizontal="left" vertical="center" wrapText="1"/>
    </xf>
    <xf numFmtId="0" fontId="0" fillId="24" borderId="47" xfId="0" applyFill="1" applyBorder="1" applyAlignment="1">
      <alignment horizontal="left" vertical="center" wrapText="1"/>
    </xf>
    <xf numFmtId="169" fontId="1" fillId="24" borderId="45" xfId="0" applyNumberFormat="1" applyFont="1" applyFill="1" applyBorder="1" applyAlignment="1">
      <alignment horizontal="left" vertical="center" wrapText="1"/>
    </xf>
    <xf numFmtId="0" fontId="0" fillId="24" borderId="46" xfId="0" applyFill="1" applyBorder="1" applyAlignment="1">
      <alignment horizontal="left" vertical="center" wrapText="1"/>
    </xf>
    <xf numFmtId="0" fontId="0" fillId="24" borderId="41" xfId="0" applyFill="1" applyBorder="1" applyAlignment="1">
      <alignment horizontal="left" vertical="center" wrapText="1"/>
    </xf>
    <xf numFmtId="0" fontId="0" fillId="24" borderId="42" xfId="0" applyFill="1" applyBorder="1" applyAlignment="1">
      <alignment horizontal="left" vertical="center" wrapText="1"/>
    </xf>
    <xf numFmtId="0" fontId="1" fillId="26" borderId="34" xfId="0" applyFont="1" applyFill="1" applyBorder="1" applyAlignment="1">
      <alignment horizontal="center" vertical="center" wrapText="1"/>
    </xf>
    <xf numFmtId="0" fontId="0" fillId="26" borderId="8" xfId="0" applyFill="1" applyBorder="1" applyAlignment="1">
      <alignment horizontal="center" vertical="center" wrapText="1"/>
    </xf>
    <xf numFmtId="0" fontId="0" fillId="26" borderId="19" xfId="0" applyFill="1" applyBorder="1" applyAlignment="1">
      <alignment horizontal="center" vertical="center" wrapText="1"/>
    </xf>
    <xf numFmtId="0" fontId="1" fillId="24" borderId="0" xfId="0" applyFont="1" applyFill="1" applyAlignment="1">
      <alignment horizontal="center" vertical="center" wrapText="1"/>
    </xf>
    <xf numFmtId="0" fontId="0" fillId="24" borderId="0" xfId="0" applyFill="1" applyAlignment="1">
      <alignment horizontal="center" vertical="center" wrapText="1"/>
    </xf>
    <xf numFmtId="0" fontId="0" fillId="24" borderId="40" xfId="0" applyFill="1" applyBorder="1" applyAlignment="1">
      <alignment horizontal="center" vertical="center" wrapText="1"/>
    </xf>
    <xf numFmtId="0" fontId="0" fillId="4" borderId="0" xfId="0" applyFill="1" applyAlignment="1">
      <alignment vertical="top"/>
    </xf>
    <xf numFmtId="0" fontId="0" fillId="0" borderId="0" xfId="0" applyAlignment="1">
      <alignment vertical="top"/>
    </xf>
    <xf numFmtId="0" fontId="0" fillId="8" borderId="0" xfId="0" applyFill="1" applyAlignment="1">
      <alignment horizontal="center" vertical="center" wrapText="1"/>
    </xf>
    <xf numFmtId="0" fontId="0" fillId="0" borderId="0" xfId="0" applyAlignment="1">
      <alignment horizontal="center" vertical="center" wrapText="1"/>
    </xf>
    <xf numFmtId="0" fontId="0" fillId="8" borderId="4" xfId="0" applyFill="1" applyBorder="1" applyAlignment="1">
      <alignment horizontal="center" vertical="center" wrapText="1"/>
    </xf>
    <xf numFmtId="0" fontId="5" fillId="29" borderId="15" xfId="0" applyFont="1" applyFill="1" applyBorder="1" applyAlignment="1">
      <alignment horizontal="center" vertical="center"/>
    </xf>
    <xf numFmtId="0" fontId="5" fillId="29" borderId="16" xfId="0" applyFont="1" applyFill="1" applyBorder="1" applyAlignment="1">
      <alignment horizontal="center" vertical="center"/>
    </xf>
    <xf numFmtId="0" fontId="5" fillId="29" borderId="17" xfId="0" applyFont="1" applyFill="1" applyBorder="1" applyAlignment="1">
      <alignment horizontal="center" vertical="center"/>
    </xf>
    <xf numFmtId="0" fontId="5" fillId="29" borderId="18" xfId="0" applyFont="1" applyFill="1" applyBorder="1" applyAlignment="1">
      <alignment horizontal="center" vertical="center"/>
    </xf>
    <xf numFmtId="0" fontId="0" fillId="15" borderId="34" xfId="0" applyFill="1" applyBorder="1" applyAlignment="1" applyProtection="1">
      <alignment horizontal="center" vertical="center"/>
      <protection locked="0"/>
    </xf>
    <xf numFmtId="0" fontId="0" fillId="0" borderId="8" xfId="0" applyBorder="1" applyAlignment="1" applyProtection="1">
      <alignment horizontal="center" vertical="center"/>
      <protection locked="0"/>
    </xf>
    <xf numFmtId="0" fontId="0" fillId="0" borderId="19" xfId="0" applyBorder="1" applyAlignment="1" applyProtection="1">
      <alignment horizontal="center" vertical="center"/>
      <protection locked="0"/>
    </xf>
    <xf numFmtId="0" fontId="0" fillId="0" borderId="4" xfId="0" applyBorder="1" applyAlignment="1" applyProtection="1">
      <alignment horizontal="center" vertical="center"/>
      <protection locked="0"/>
    </xf>
    <xf numFmtId="0" fontId="0" fillId="0" borderId="0" xfId="0" applyAlignment="1" applyProtection="1">
      <alignment horizontal="center" vertical="center"/>
      <protection locked="0"/>
    </xf>
    <xf numFmtId="0" fontId="0" fillId="0" borderId="35"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36" xfId="0" applyBorder="1" applyAlignment="1" applyProtection="1">
      <alignment horizontal="center" vertical="center"/>
      <protection locked="0"/>
    </xf>
    <xf numFmtId="0" fontId="0" fillId="0" borderId="11" xfId="0" applyBorder="1" applyAlignment="1" applyProtection="1">
      <alignment horizontal="center" vertical="center"/>
      <protection locked="0"/>
    </xf>
    <xf numFmtId="0" fontId="6" fillId="28" borderId="9" xfId="0" applyFont="1" applyFill="1" applyBorder="1" applyAlignment="1">
      <alignment horizontal="center" vertical="center"/>
    </xf>
    <xf numFmtId="169" fontId="32" fillId="17" borderId="32" xfId="0" applyNumberFormat="1" applyFont="1" applyFill="1" applyBorder="1" applyAlignment="1">
      <alignment horizontal="center" vertical="center" wrapText="1"/>
    </xf>
    <xf numFmtId="0" fontId="0" fillId="17" borderId="33" xfId="0" applyFill="1" applyBorder="1" applyAlignment="1">
      <alignment horizontal="center" wrapText="1"/>
    </xf>
    <xf numFmtId="0" fontId="20" fillId="10" borderId="6" xfId="0" applyFont="1" applyFill="1" applyBorder="1" applyAlignment="1">
      <alignment horizontal="center" vertical="center" wrapText="1"/>
    </xf>
    <xf numFmtId="0" fontId="0" fillId="0" borderId="7" xfId="0" applyBorder="1" applyAlignment="1">
      <alignment horizontal="center" vertical="center" wrapText="1"/>
    </xf>
    <xf numFmtId="0" fontId="0" fillId="10" borderId="0" xfId="0" applyFill="1" applyAlignment="1">
      <alignment horizontal="left" vertical="center"/>
    </xf>
    <xf numFmtId="0" fontId="25" fillId="17" borderId="32" xfId="0" applyFont="1" applyFill="1" applyBorder="1" applyAlignment="1">
      <alignment horizontal="center" vertical="center" wrapText="1"/>
    </xf>
    <xf numFmtId="0" fontId="0" fillId="17" borderId="33" xfId="0" applyFill="1" applyBorder="1" applyAlignment="1">
      <alignment horizontal="center" vertical="center" wrapText="1"/>
    </xf>
    <xf numFmtId="0" fontId="13" fillId="0" borderId="15" xfId="0" applyFont="1" applyBorder="1" applyAlignment="1">
      <alignment horizontal="center" vertical="center" wrapText="1"/>
    </xf>
    <xf numFmtId="0" fontId="13" fillId="0" borderId="20" xfId="0" applyFont="1" applyBorder="1" applyAlignment="1">
      <alignment vertical="center" wrapText="1"/>
    </xf>
    <xf numFmtId="166" fontId="6" fillId="10" borderId="22" xfId="0" applyNumberFormat="1" applyFont="1" applyFill="1" applyBorder="1" applyAlignment="1">
      <alignment horizontal="center" vertical="center"/>
    </xf>
    <xf numFmtId="167" fontId="2" fillId="10" borderId="6" xfId="0" applyNumberFormat="1" applyFont="1" applyFill="1" applyBorder="1" applyAlignment="1">
      <alignment horizontal="center" vertical="center"/>
    </xf>
    <xf numFmtId="167" fontId="2" fillId="10" borderId="0" xfId="0" applyNumberFormat="1" applyFont="1" applyFill="1" applyAlignment="1">
      <alignment horizontal="center" vertical="center"/>
    </xf>
    <xf numFmtId="0" fontId="13" fillId="10" borderId="15" xfId="0" applyFont="1" applyFill="1" applyBorder="1" applyAlignment="1">
      <alignment horizontal="center" vertical="center" wrapText="1"/>
    </xf>
    <xf numFmtId="0" fontId="13" fillId="10" borderId="20" xfId="0" applyFont="1" applyFill="1" applyBorder="1" applyAlignment="1">
      <alignment vertical="center" wrapText="1"/>
    </xf>
    <xf numFmtId="0" fontId="13" fillId="10" borderId="16" xfId="0" applyFont="1" applyFill="1" applyBorder="1" applyAlignment="1">
      <alignment vertical="center" wrapText="1"/>
    </xf>
  </cellXfs>
  <cellStyles count="3">
    <cellStyle name="Insatisfaisant" xfId="1" builtinId="27"/>
    <cellStyle name="Neutre" xfId="2" builtinId="28"/>
    <cellStyle name="Normal" xfId="0" builtinId="0"/>
  </cellStyles>
  <dxfs count="75">
    <dxf>
      <font>
        <b/>
        <i val="0"/>
      </font>
      <fill>
        <patternFill>
          <bgColor rgb="FFFFFF00"/>
        </patternFill>
      </fill>
    </dxf>
    <dxf>
      <fill>
        <patternFill>
          <bgColor theme="0" tint="-0.14996795556505021"/>
        </patternFill>
      </fill>
    </dxf>
    <dxf>
      <font>
        <b/>
        <i val="0"/>
      </font>
      <fill>
        <patternFill>
          <bgColor rgb="FFFFFF00"/>
        </patternFill>
      </fill>
    </dxf>
    <dxf>
      <fill>
        <patternFill>
          <bgColor theme="0" tint="-0.14996795556505021"/>
        </patternFill>
      </fill>
    </dxf>
    <dxf>
      <font>
        <color theme="0" tint="-0.14996795556505021"/>
      </font>
      <fill>
        <patternFill>
          <bgColor theme="0" tint="-0.14996795556505021"/>
        </patternFill>
      </fill>
      <border>
        <left/>
        <right/>
        <top/>
        <bottom/>
      </border>
    </dxf>
    <dxf>
      <font>
        <color auto="1"/>
      </font>
      <fill>
        <patternFill>
          <bgColor rgb="FFC6E0B4"/>
        </patternFill>
      </fill>
    </dxf>
    <dxf>
      <fill>
        <patternFill>
          <bgColor rgb="FFFFCC29"/>
        </patternFill>
      </fill>
    </dxf>
    <dxf>
      <fill>
        <patternFill>
          <bgColor rgb="FFFF2F2F"/>
        </patternFill>
      </fill>
    </dxf>
    <dxf>
      <fill>
        <patternFill>
          <bgColor rgb="FFFF2F2F"/>
        </patternFill>
      </fill>
    </dxf>
    <dxf>
      <fill>
        <patternFill>
          <bgColor rgb="FFFF0000"/>
        </patternFill>
      </fill>
    </dxf>
    <dxf>
      <fill>
        <patternFill>
          <bgColor rgb="FF66FFFF"/>
        </patternFill>
      </fill>
    </dxf>
    <dxf>
      <font>
        <color rgb="FF002060"/>
      </font>
      <fill>
        <patternFill>
          <bgColor rgb="FFFFFF00"/>
        </patternFill>
      </fill>
    </dxf>
    <dxf>
      <font>
        <color auto="1"/>
      </font>
      <fill>
        <patternFill>
          <bgColor rgb="FFFF0000"/>
        </patternFill>
      </fill>
    </dxf>
    <dxf>
      <font>
        <color auto="1"/>
      </font>
      <fill>
        <patternFill>
          <bgColor rgb="FFCF59BE"/>
        </patternFill>
      </fill>
    </dxf>
    <dxf>
      <font>
        <color theme="1"/>
      </font>
      <fill>
        <patternFill patternType="solid">
          <bgColor rgb="FF00B0F0"/>
        </patternFill>
      </fill>
    </dxf>
    <dxf>
      <fill>
        <patternFill>
          <bgColor rgb="FF00B050"/>
        </patternFill>
      </fill>
    </dxf>
    <dxf>
      <font>
        <color auto="1"/>
      </font>
      <fill>
        <patternFill>
          <bgColor rgb="FFC65911"/>
        </patternFill>
      </fill>
    </dxf>
    <dxf>
      <font>
        <color auto="1"/>
      </font>
      <fill>
        <patternFill>
          <bgColor rgb="FFF8CBAD"/>
        </patternFill>
      </fill>
    </dxf>
    <dxf>
      <font>
        <color auto="1"/>
      </font>
      <fill>
        <patternFill>
          <bgColor rgb="FFFF0000"/>
        </patternFill>
      </fill>
    </dxf>
    <dxf>
      <fill>
        <patternFill>
          <bgColor rgb="FF66FFFF"/>
        </patternFill>
      </fill>
    </dxf>
    <dxf>
      <font>
        <color rgb="FF002060"/>
      </font>
      <fill>
        <patternFill>
          <bgColor rgb="FFFFFF00"/>
        </patternFill>
      </fill>
    </dxf>
    <dxf>
      <font>
        <color auto="1"/>
      </font>
      <fill>
        <patternFill>
          <bgColor rgb="FFFF0000"/>
        </patternFill>
      </fill>
    </dxf>
    <dxf>
      <font>
        <color auto="1"/>
      </font>
      <fill>
        <patternFill>
          <bgColor rgb="FFCF59BE"/>
        </patternFill>
      </fill>
    </dxf>
    <dxf>
      <font>
        <color theme="1"/>
      </font>
      <fill>
        <patternFill patternType="solid">
          <bgColor rgb="FF00B0F0"/>
        </patternFill>
      </fill>
    </dxf>
    <dxf>
      <fill>
        <patternFill>
          <bgColor rgb="FF00B050"/>
        </patternFill>
      </fill>
    </dxf>
    <dxf>
      <font>
        <color auto="1"/>
      </font>
      <fill>
        <patternFill>
          <bgColor rgb="FFC65911"/>
        </patternFill>
      </fill>
    </dxf>
    <dxf>
      <font>
        <color auto="1"/>
      </font>
      <fill>
        <patternFill>
          <bgColor rgb="FFF8CBAD"/>
        </patternFill>
      </fill>
    </dxf>
    <dxf>
      <font>
        <color auto="1"/>
      </font>
      <fill>
        <patternFill>
          <bgColor rgb="FFFF0000"/>
        </patternFill>
      </fill>
    </dxf>
    <dxf>
      <fill>
        <patternFill>
          <bgColor rgb="FF66FFFF"/>
        </patternFill>
      </fill>
    </dxf>
    <dxf>
      <font>
        <color rgb="FF002060"/>
      </font>
      <fill>
        <patternFill>
          <bgColor rgb="FFFFFF00"/>
        </patternFill>
      </fill>
    </dxf>
    <dxf>
      <font>
        <color auto="1"/>
      </font>
      <fill>
        <patternFill>
          <bgColor rgb="FFFF0000"/>
        </patternFill>
      </fill>
    </dxf>
    <dxf>
      <font>
        <color auto="1"/>
      </font>
      <fill>
        <patternFill>
          <bgColor rgb="FFCF59BE"/>
        </patternFill>
      </fill>
    </dxf>
    <dxf>
      <font>
        <color theme="1"/>
      </font>
      <fill>
        <patternFill patternType="solid">
          <bgColor rgb="FF00B0F0"/>
        </patternFill>
      </fill>
    </dxf>
    <dxf>
      <fill>
        <patternFill>
          <bgColor rgb="FF00B050"/>
        </patternFill>
      </fill>
    </dxf>
    <dxf>
      <font>
        <color auto="1"/>
      </font>
      <fill>
        <patternFill>
          <bgColor rgb="FFC65911"/>
        </patternFill>
      </fill>
    </dxf>
    <dxf>
      <font>
        <color auto="1"/>
      </font>
      <fill>
        <patternFill>
          <bgColor rgb="FFF8CBAD"/>
        </patternFill>
      </fill>
    </dxf>
    <dxf>
      <font>
        <color auto="1"/>
      </font>
      <fill>
        <patternFill>
          <bgColor rgb="FFFF0000"/>
        </patternFill>
      </fill>
    </dxf>
    <dxf>
      <fill>
        <patternFill>
          <bgColor rgb="FF66FFFF"/>
        </patternFill>
      </fill>
    </dxf>
    <dxf>
      <font>
        <color rgb="FF002060"/>
      </font>
      <fill>
        <patternFill>
          <bgColor rgb="FFFFFF00"/>
        </patternFill>
      </fill>
    </dxf>
    <dxf>
      <font>
        <color auto="1"/>
      </font>
      <fill>
        <patternFill>
          <bgColor rgb="FFFF0000"/>
        </patternFill>
      </fill>
    </dxf>
    <dxf>
      <font>
        <color auto="1"/>
      </font>
      <fill>
        <patternFill>
          <bgColor rgb="FFCF59BE"/>
        </patternFill>
      </fill>
    </dxf>
    <dxf>
      <font>
        <color theme="1"/>
      </font>
      <fill>
        <patternFill patternType="solid">
          <bgColor rgb="FF00B0F0"/>
        </patternFill>
      </fill>
    </dxf>
    <dxf>
      <fill>
        <patternFill>
          <bgColor rgb="FF00B050"/>
        </patternFill>
      </fill>
    </dxf>
    <dxf>
      <font>
        <color auto="1"/>
      </font>
      <fill>
        <patternFill>
          <bgColor rgb="FFC65911"/>
        </patternFill>
      </fill>
    </dxf>
    <dxf>
      <font>
        <color auto="1"/>
      </font>
      <fill>
        <patternFill>
          <bgColor rgb="FFF8CBAD"/>
        </patternFill>
      </fill>
    </dxf>
    <dxf>
      <font>
        <color auto="1"/>
      </font>
      <fill>
        <patternFill>
          <bgColor rgb="FFFF0000"/>
        </patternFill>
      </fill>
    </dxf>
    <dxf>
      <fill>
        <patternFill>
          <bgColor rgb="FF66FFFF"/>
        </patternFill>
      </fill>
    </dxf>
    <dxf>
      <fill>
        <patternFill>
          <bgColor rgb="FFFF0000"/>
        </patternFill>
      </fill>
    </dxf>
    <dxf>
      <fill>
        <patternFill>
          <bgColor rgb="FFF8CBAD"/>
        </patternFill>
      </fill>
    </dxf>
    <dxf>
      <fill>
        <patternFill>
          <bgColor rgb="FF00B050"/>
        </patternFill>
      </fill>
    </dxf>
    <dxf>
      <fill>
        <patternFill>
          <bgColor rgb="FF00B0F0"/>
        </patternFill>
      </fill>
    </dxf>
    <dxf>
      <fill>
        <patternFill>
          <bgColor rgb="FFCF59BE"/>
        </patternFill>
      </fill>
    </dxf>
    <dxf>
      <fill>
        <patternFill>
          <bgColor rgb="FFFFFF00"/>
        </patternFill>
      </fill>
    </dxf>
    <dxf>
      <fill>
        <patternFill>
          <bgColor rgb="FFC65911"/>
        </patternFill>
      </fill>
    </dxf>
    <dxf>
      <fill>
        <patternFill>
          <bgColor rgb="FF66FFFF"/>
        </patternFill>
      </fill>
    </dxf>
    <dxf>
      <fill>
        <patternFill>
          <bgColor rgb="FFFF0000"/>
        </patternFill>
      </fill>
    </dxf>
    <dxf>
      <fill>
        <patternFill>
          <bgColor rgb="FFF8CBAD"/>
        </patternFill>
      </fill>
    </dxf>
    <dxf>
      <fill>
        <patternFill>
          <bgColor rgb="FF00B050"/>
        </patternFill>
      </fill>
    </dxf>
    <dxf>
      <fill>
        <patternFill>
          <bgColor rgb="FF00B0F0"/>
        </patternFill>
      </fill>
    </dxf>
    <dxf>
      <fill>
        <patternFill>
          <bgColor rgb="FFCF59BE"/>
        </patternFill>
      </fill>
    </dxf>
    <dxf>
      <fill>
        <patternFill>
          <bgColor rgb="FFFFFF00"/>
        </patternFill>
      </fill>
    </dxf>
    <dxf>
      <fill>
        <patternFill>
          <bgColor rgb="FFC65911"/>
        </patternFill>
      </fill>
    </dxf>
    <dxf>
      <fill>
        <patternFill>
          <bgColor rgb="FFFF0000"/>
        </patternFill>
      </fill>
    </dxf>
    <dxf>
      <font>
        <color rgb="FF99CCFF"/>
      </font>
      <fill>
        <patternFill>
          <bgColor rgb="FF99CCFF"/>
        </patternFill>
      </fill>
    </dxf>
    <dxf>
      <fill>
        <patternFill>
          <bgColor rgb="FFFF0000"/>
        </patternFill>
      </fill>
    </dxf>
    <dxf>
      <fill>
        <patternFill>
          <bgColor rgb="FF66FFFF"/>
        </patternFill>
      </fill>
    </dxf>
    <dxf>
      <fill>
        <patternFill>
          <bgColor rgb="FFFF0000"/>
        </patternFill>
      </fill>
    </dxf>
    <dxf>
      <fill>
        <patternFill>
          <bgColor rgb="FFF8CBAD"/>
        </patternFill>
      </fill>
    </dxf>
    <dxf>
      <fill>
        <patternFill>
          <bgColor rgb="FF00B050"/>
        </patternFill>
      </fill>
    </dxf>
    <dxf>
      <fill>
        <patternFill>
          <bgColor rgb="FF00B0F0"/>
        </patternFill>
      </fill>
    </dxf>
    <dxf>
      <fill>
        <patternFill>
          <bgColor rgb="FFCF59BE"/>
        </patternFill>
      </fill>
    </dxf>
    <dxf>
      <fill>
        <patternFill>
          <bgColor rgb="FFFFFF00"/>
        </patternFill>
      </fill>
    </dxf>
    <dxf>
      <fill>
        <patternFill>
          <bgColor rgb="FFC65911"/>
        </patternFill>
      </fill>
    </dxf>
    <dxf>
      <font>
        <color rgb="FFFF0000"/>
      </font>
      <fill>
        <patternFill>
          <bgColor rgb="FFFF0000"/>
        </patternFill>
      </fill>
    </dxf>
    <dxf>
      <fill>
        <patternFill>
          <bgColor rgb="FFFF0000"/>
        </patternFill>
      </fill>
    </dxf>
  </dxfs>
  <tableStyles count="0" defaultTableStyle="TableStyleMedium2" defaultPivotStyle="PivotStyleLight16"/>
  <colors>
    <mruColors>
      <color rgb="FFFFFF00"/>
      <color rgb="FF99CCFF"/>
      <color rgb="FF00B0F0"/>
      <color rgb="FFC65911"/>
      <color rgb="FF66FFFF"/>
      <color rgb="FFCF59BE"/>
      <color rgb="FF00B050"/>
      <color rgb="FFF8CBAD"/>
      <color rgb="FFFF00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18" Type="http://schemas.microsoft.com/office/2017/10/relationships/person" Target="persons/person2.xml"/><Relationship Id="rId3" Type="http://schemas.openxmlformats.org/officeDocument/2006/relationships/worksheet" Target="worksheets/sheet3.xml"/><Relationship Id="rId21" Type="http://schemas.microsoft.com/office/2017/10/relationships/person" Target="persons/person5.xml"/><Relationship Id="rId7" Type="http://schemas.openxmlformats.org/officeDocument/2006/relationships/worksheet" Target="worksheets/sheet7.xml"/><Relationship Id="rId12" Type="http://schemas.openxmlformats.org/officeDocument/2006/relationships/calcChain" Target="calcChain.xml"/><Relationship Id="rId17" Type="http://schemas.microsoft.com/office/2017/10/relationships/person" Target="persons/person1.xml"/><Relationship Id="rId2" Type="http://schemas.openxmlformats.org/officeDocument/2006/relationships/worksheet" Target="worksheets/sheet2.xml"/><Relationship Id="rId16" Type="http://schemas.microsoft.com/office/2017/10/relationships/person" Target="persons/person0.xml"/><Relationship Id="rId20" Type="http://schemas.microsoft.com/office/2017/10/relationships/person" Target="persons/person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24" Type="http://schemas.microsoft.com/office/2017/10/relationships/person" Target="persons/person8.xml"/><Relationship Id="rId5" Type="http://schemas.openxmlformats.org/officeDocument/2006/relationships/worksheet" Target="worksheets/sheet5.xml"/><Relationship Id="rId15" Type="http://schemas.microsoft.com/office/2017/10/relationships/person" Target="persons/person3.xml"/><Relationship Id="rId23" Type="http://schemas.microsoft.com/office/2017/10/relationships/person" Target="persons/person7.xml"/><Relationship Id="rId10" Type="http://schemas.openxmlformats.org/officeDocument/2006/relationships/styles" Target="styles.xml"/><Relationship Id="rId19" Type="http://schemas.microsoft.com/office/2017/10/relationships/person" Target="persons/person6.xml"/><Relationship Id="rId4" Type="http://schemas.openxmlformats.org/officeDocument/2006/relationships/worksheet" Target="worksheets/sheet4.xml"/><Relationship Id="rId9" Type="http://schemas.openxmlformats.org/officeDocument/2006/relationships/theme" Target="theme/theme1.xml"/><Relationship Id="rId22" Type="http://schemas.microsoft.com/office/2017/10/relationships/person" Target="persons/perso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b="1" u="none" baseline="0"/>
              <a:t>QUE REPRESENTE CHAQUE RUBRIQUE DANS MES DEPENSES</a:t>
            </a:r>
          </a:p>
        </c:rich>
      </c:tx>
      <c:overlay val="0"/>
      <c:spPr>
        <a:noFill/>
        <a:ln w="19050">
          <a:solidFill>
            <a:schemeClr val="accent6"/>
          </a:solid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20752051591432727"/>
          <c:y val="0.21767672755702222"/>
          <c:w val="0.64870542041044432"/>
          <c:h val="0.73260576347939044"/>
        </c:manualLayout>
      </c:layout>
      <c:pieChart>
        <c:varyColors val="1"/>
        <c:ser>
          <c:idx val="0"/>
          <c:order val="0"/>
          <c:dPt>
            <c:idx val="0"/>
            <c:bubble3D val="0"/>
            <c:spPr>
              <a:solidFill>
                <a:srgbClr val="FF0000"/>
              </a:solidFill>
              <a:ln w="19050">
                <a:solidFill>
                  <a:schemeClr val="lt1"/>
                </a:solidFill>
              </a:ln>
              <a:effectLst/>
            </c:spPr>
            <c:extLst>
              <c:ext xmlns:c16="http://schemas.microsoft.com/office/drawing/2014/chart" uri="{C3380CC4-5D6E-409C-BE32-E72D297353CC}">
                <c16:uniqueId val="{00000005-48E7-418C-9AD4-B9466F12E99C}"/>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032C-446B-BF30-2A3E976147A6}"/>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032C-446B-BF30-2A3E976147A6}"/>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032C-446B-BF30-2A3E976147A6}"/>
              </c:ext>
            </c:extLst>
          </c:dPt>
          <c:dPt>
            <c:idx val="4"/>
            <c:bubble3D val="0"/>
            <c:spPr>
              <a:solidFill>
                <a:schemeClr val="accent5"/>
              </a:solidFill>
              <a:ln w="19050">
                <a:solidFill>
                  <a:schemeClr val="lt1"/>
                </a:solidFill>
              </a:ln>
              <a:effectLst/>
            </c:spPr>
            <c:extLst>
              <c:ext xmlns:c16="http://schemas.microsoft.com/office/drawing/2014/chart" uri="{C3380CC4-5D6E-409C-BE32-E72D297353CC}">
                <c16:uniqueId val="{00000009-032C-446B-BF30-2A3E976147A6}"/>
              </c:ext>
            </c:extLst>
          </c:dPt>
          <c:dPt>
            <c:idx val="5"/>
            <c:bubble3D val="0"/>
            <c:spPr>
              <a:solidFill>
                <a:schemeClr val="accent6"/>
              </a:solidFill>
              <a:ln w="19050">
                <a:solidFill>
                  <a:schemeClr val="lt1"/>
                </a:solidFill>
              </a:ln>
              <a:effectLst/>
            </c:spPr>
            <c:extLst>
              <c:ext xmlns:c16="http://schemas.microsoft.com/office/drawing/2014/chart" uri="{C3380CC4-5D6E-409C-BE32-E72D297353CC}">
                <c16:uniqueId val="{0000000B-032C-446B-BF30-2A3E976147A6}"/>
              </c:ext>
            </c:extLst>
          </c:dPt>
          <c:dPt>
            <c:idx val="6"/>
            <c:bubble3D val="0"/>
            <c:spPr>
              <a:solidFill>
                <a:schemeClr val="accent1">
                  <a:lumMod val="60000"/>
                </a:schemeClr>
              </a:solidFill>
              <a:ln w="19050">
                <a:solidFill>
                  <a:schemeClr val="lt1"/>
                </a:solidFill>
              </a:ln>
              <a:effectLst/>
            </c:spPr>
            <c:extLst>
              <c:ext xmlns:c16="http://schemas.microsoft.com/office/drawing/2014/chart" uri="{C3380CC4-5D6E-409C-BE32-E72D297353CC}">
                <c16:uniqueId val="{0000000D-032C-446B-BF30-2A3E976147A6}"/>
              </c:ext>
            </c:extLst>
          </c:dPt>
          <c:dPt>
            <c:idx val="7"/>
            <c:bubble3D val="0"/>
            <c:spPr>
              <a:solidFill>
                <a:schemeClr val="accent2">
                  <a:lumMod val="60000"/>
                </a:schemeClr>
              </a:solidFill>
              <a:ln w="19050">
                <a:solidFill>
                  <a:schemeClr val="lt1"/>
                </a:solidFill>
              </a:ln>
              <a:effectLst/>
            </c:spPr>
            <c:extLst>
              <c:ext xmlns:c16="http://schemas.microsoft.com/office/drawing/2014/chart" uri="{C3380CC4-5D6E-409C-BE32-E72D297353CC}">
                <c16:uniqueId val="{0000000F-032C-446B-BF30-2A3E976147A6}"/>
              </c:ext>
            </c:extLst>
          </c:dPt>
          <c:dPt>
            <c:idx val="8"/>
            <c:bubble3D val="0"/>
            <c:spPr>
              <a:solidFill>
                <a:schemeClr val="accent3">
                  <a:lumMod val="60000"/>
                </a:schemeClr>
              </a:solidFill>
              <a:ln w="19050">
                <a:solidFill>
                  <a:schemeClr val="lt1"/>
                </a:solidFill>
              </a:ln>
              <a:effectLst/>
            </c:spPr>
            <c:extLst>
              <c:ext xmlns:c16="http://schemas.microsoft.com/office/drawing/2014/chart" uri="{C3380CC4-5D6E-409C-BE32-E72D297353CC}">
                <c16:uniqueId val="{00000011-032C-446B-BF30-2A3E976147A6}"/>
              </c:ext>
            </c:extLst>
          </c:dPt>
          <c:dPt>
            <c:idx val="9"/>
            <c:bubble3D val="0"/>
            <c:spPr>
              <a:solidFill>
                <a:schemeClr val="accent4">
                  <a:lumMod val="60000"/>
                </a:schemeClr>
              </a:solidFill>
              <a:ln w="19050">
                <a:solidFill>
                  <a:schemeClr val="lt1"/>
                </a:solidFill>
              </a:ln>
              <a:effectLst/>
            </c:spPr>
            <c:extLst>
              <c:ext xmlns:c16="http://schemas.microsoft.com/office/drawing/2014/chart" uri="{C3380CC4-5D6E-409C-BE32-E72D297353CC}">
                <c16:uniqueId val="{00000013-032C-446B-BF30-2A3E976147A6}"/>
              </c:ext>
            </c:extLst>
          </c:dPt>
          <c:dPt>
            <c:idx val="10"/>
            <c:bubble3D val="0"/>
            <c:spPr>
              <a:solidFill>
                <a:schemeClr val="accent5">
                  <a:lumMod val="60000"/>
                </a:schemeClr>
              </a:solidFill>
              <a:ln w="19050">
                <a:solidFill>
                  <a:schemeClr val="lt1"/>
                </a:solidFill>
              </a:ln>
              <a:effectLst/>
            </c:spPr>
            <c:extLst>
              <c:ext xmlns:c16="http://schemas.microsoft.com/office/drawing/2014/chart" uri="{C3380CC4-5D6E-409C-BE32-E72D297353CC}">
                <c16:uniqueId val="{00000015-032C-446B-BF30-2A3E976147A6}"/>
              </c:ext>
            </c:extLst>
          </c:dPt>
          <c:dPt>
            <c:idx val="11"/>
            <c:bubble3D val="0"/>
            <c:spPr>
              <a:solidFill>
                <a:schemeClr val="accent6">
                  <a:lumMod val="60000"/>
                </a:schemeClr>
              </a:solidFill>
              <a:ln w="19050">
                <a:solidFill>
                  <a:schemeClr val="lt1"/>
                </a:solidFill>
              </a:ln>
              <a:effectLst/>
            </c:spPr>
            <c:extLst>
              <c:ext xmlns:c16="http://schemas.microsoft.com/office/drawing/2014/chart" uri="{C3380CC4-5D6E-409C-BE32-E72D297353CC}">
                <c16:uniqueId val="{00000017-032C-446B-BF30-2A3E976147A6}"/>
              </c:ext>
            </c:extLst>
          </c:dPt>
          <c:dPt>
            <c:idx val="12"/>
            <c:bubble3D val="0"/>
            <c:spPr>
              <a:solidFill>
                <a:schemeClr val="accent1">
                  <a:lumMod val="80000"/>
                  <a:lumOff val="20000"/>
                </a:schemeClr>
              </a:solidFill>
              <a:ln w="19050">
                <a:solidFill>
                  <a:schemeClr val="lt1"/>
                </a:solidFill>
              </a:ln>
              <a:effectLst/>
            </c:spPr>
            <c:extLst>
              <c:ext xmlns:c16="http://schemas.microsoft.com/office/drawing/2014/chart" uri="{C3380CC4-5D6E-409C-BE32-E72D297353CC}">
                <c16:uniqueId val="{00000019-032C-446B-BF30-2A3E976147A6}"/>
              </c:ext>
            </c:extLst>
          </c:dPt>
          <c:dPt>
            <c:idx val="13"/>
            <c:bubble3D val="0"/>
            <c:spPr>
              <a:solidFill>
                <a:schemeClr val="accent2">
                  <a:lumMod val="80000"/>
                  <a:lumOff val="20000"/>
                </a:schemeClr>
              </a:solidFill>
              <a:ln w="19050">
                <a:solidFill>
                  <a:schemeClr val="lt1"/>
                </a:solidFill>
              </a:ln>
              <a:effectLst/>
            </c:spPr>
            <c:extLst>
              <c:ext xmlns:c16="http://schemas.microsoft.com/office/drawing/2014/chart" uri="{C3380CC4-5D6E-409C-BE32-E72D297353CC}">
                <c16:uniqueId val="{0000001B-032C-446B-BF30-2A3E976147A6}"/>
              </c:ext>
            </c:extLst>
          </c:dPt>
          <c:dPt>
            <c:idx val="14"/>
            <c:bubble3D val="0"/>
            <c:spPr>
              <a:solidFill>
                <a:schemeClr val="accent3">
                  <a:lumMod val="80000"/>
                  <a:lumOff val="20000"/>
                </a:schemeClr>
              </a:solidFill>
              <a:ln w="19050">
                <a:solidFill>
                  <a:schemeClr val="lt1"/>
                </a:solidFill>
              </a:ln>
              <a:effectLst/>
            </c:spPr>
            <c:extLst>
              <c:ext xmlns:c16="http://schemas.microsoft.com/office/drawing/2014/chart" uri="{C3380CC4-5D6E-409C-BE32-E72D297353CC}">
                <c16:uniqueId val="{0000001D-032C-446B-BF30-2A3E976147A6}"/>
              </c:ext>
            </c:extLst>
          </c:dPt>
          <c:dPt>
            <c:idx val="15"/>
            <c:bubble3D val="0"/>
            <c:spPr>
              <a:solidFill>
                <a:schemeClr val="accent4">
                  <a:lumMod val="80000"/>
                  <a:lumOff val="20000"/>
                </a:schemeClr>
              </a:solidFill>
              <a:ln w="19050">
                <a:solidFill>
                  <a:schemeClr val="lt1"/>
                </a:solidFill>
              </a:ln>
              <a:effectLst/>
            </c:spPr>
            <c:extLst>
              <c:ext xmlns:c16="http://schemas.microsoft.com/office/drawing/2014/chart" uri="{C3380CC4-5D6E-409C-BE32-E72D297353CC}">
                <c16:uniqueId val="{0000001F-032C-446B-BF30-2A3E976147A6}"/>
              </c:ext>
            </c:extLst>
          </c:dPt>
          <c:dPt>
            <c:idx val="16"/>
            <c:bubble3D val="0"/>
            <c:spPr>
              <a:solidFill>
                <a:schemeClr val="accent5">
                  <a:lumMod val="80000"/>
                  <a:lumOff val="20000"/>
                </a:schemeClr>
              </a:solidFill>
              <a:ln w="19050">
                <a:solidFill>
                  <a:schemeClr val="lt1"/>
                </a:solidFill>
              </a:ln>
              <a:effectLst/>
            </c:spPr>
            <c:extLst>
              <c:ext xmlns:c16="http://schemas.microsoft.com/office/drawing/2014/chart" uri="{C3380CC4-5D6E-409C-BE32-E72D297353CC}">
                <c16:uniqueId val="{00000021-032C-446B-BF30-2A3E976147A6}"/>
              </c:ext>
            </c:extLst>
          </c:dPt>
          <c:dPt>
            <c:idx val="17"/>
            <c:bubble3D val="0"/>
            <c:spPr>
              <a:solidFill>
                <a:schemeClr val="accent6">
                  <a:lumMod val="80000"/>
                  <a:lumOff val="20000"/>
                </a:schemeClr>
              </a:solidFill>
              <a:ln w="19050">
                <a:solidFill>
                  <a:schemeClr val="lt1"/>
                </a:solidFill>
              </a:ln>
              <a:effectLst/>
            </c:spPr>
            <c:extLst>
              <c:ext xmlns:c16="http://schemas.microsoft.com/office/drawing/2014/chart" uri="{C3380CC4-5D6E-409C-BE32-E72D297353CC}">
                <c16:uniqueId val="{00000023-032C-446B-BF30-2A3E976147A6}"/>
              </c:ext>
            </c:extLst>
          </c:dPt>
          <c:dPt>
            <c:idx val="18"/>
            <c:bubble3D val="0"/>
            <c:spPr>
              <a:solidFill>
                <a:schemeClr val="accent1">
                  <a:lumMod val="80000"/>
                </a:schemeClr>
              </a:solidFill>
              <a:ln w="19050">
                <a:solidFill>
                  <a:schemeClr val="lt1"/>
                </a:solidFill>
              </a:ln>
              <a:effectLst/>
            </c:spPr>
            <c:extLst>
              <c:ext xmlns:c16="http://schemas.microsoft.com/office/drawing/2014/chart" uri="{C3380CC4-5D6E-409C-BE32-E72D297353CC}">
                <c16:uniqueId val="{00000025-032C-446B-BF30-2A3E976147A6}"/>
              </c:ext>
            </c:extLst>
          </c:dPt>
          <c:dPt>
            <c:idx val="19"/>
            <c:bubble3D val="0"/>
            <c:spPr>
              <a:solidFill>
                <a:schemeClr val="accent2">
                  <a:lumMod val="80000"/>
                </a:schemeClr>
              </a:solidFill>
              <a:ln w="19050">
                <a:solidFill>
                  <a:schemeClr val="lt1"/>
                </a:solidFill>
              </a:ln>
              <a:effectLst/>
            </c:spPr>
            <c:extLst>
              <c:ext xmlns:c16="http://schemas.microsoft.com/office/drawing/2014/chart" uri="{C3380CC4-5D6E-409C-BE32-E72D297353CC}">
                <c16:uniqueId val="{00000027-032C-446B-BF30-2A3E976147A6}"/>
              </c:ext>
            </c:extLst>
          </c:dPt>
          <c:dPt>
            <c:idx val="20"/>
            <c:bubble3D val="0"/>
            <c:spPr>
              <a:solidFill>
                <a:schemeClr val="accent3">
                  <a:lumMod val="80000"/>
                </a:schemeClr>
              </a:solidFill>
              <a:ln w="19050">
                <a:solidFill>
                  <a:schemeClr val="lt1"/>
                </a:solidFill>
              </a:ln>
              <a:effectLst/>
            </c:spPr>
            <c:extLst>
              <c:ext xmlns:c16="http://schemas.microsoft.com/office/drawing/2014/chart" uri="{C3380CC4-5D6E-409C-BE32-E72D297353CC}">
                <c16:uniqueId val="{00000029-032C-446B-BF30-2A3E976147A6}"/>
              </c:ext>
            </c:extLst>
          </c:dPt>
          <c:dPt>
            <c:idx val="21"/>
            <c:bubble3D val="0"/>
            <c:spPr>
              <a:solidFill>
                <a:schemeClr val="bg1">
                  <a:lumMod val="85000"/>
                </a:schemeClr>
              </a:solidFill>
              <a:ln w="19050">
                <a:solidFill>
                  <a:schemeClr val="lt1"/>
                </a:solidFill>
              </a:ln>
              <a:effectLst/>
            </c:spPr>
            <c:extLst>
              <c:ext xmlns:c16="http://schemas.microsoft.com/office/drawing/2014/chart" uri="{C3380CC4-5D6E-409C-BE32-E72D297353CC}">
                <c16:uniqueId val="{00000003-48E7-418C-9AD4-B9466F12E99C}"/>
              </c:ext>
            </c:extLst>
          </c:dPt>
          <c:dPt>
            <c:idx val="22"/>
            <c:bubble3D val="0"/>
            <c:spPr>
              <a:solidFill>
                <a:srgbClr val="0070C0"/>
              </a:solidFill>
              <a:ln w="19050">
                <a:solidFill>
                  <a:srgbClr val="92D050"/>
                </a:solidFill>
              </a:ln>
              <a:effectLst/>
            </c:spPr>
            <c:extLst>
              <c:ext xmlns:c16="http://schemas.microsoft.com/office/drawing/2014/chart" uri="{C3380CC4-5D6E-409C-BE32-E72D297353CC}">
                <c16:uniqueId val="{00000002-48E7-418C-9AD4-B9466F12E99C}"/>
              </c:ext>
            </c:extLst>
          </c:dPt>
          <c:dPt>
            <c:idx val="23"/>
            <c:bubble3D val="0"/>
            <c:spPr>
              <a:solidFill>
                <a:schemeClr val="accent6">
                  <a:lumMod val="80000"/>
                </a:schemeClr>
              </a:solidFill>
              <a:ln w="19050">
                <a:solidFill>
                  <a:schemeClr val="lt1"/>
                </a:solidFill>
              </a:ln>
              <a:effectLst/>
            </c:spPr>
            <c:extLst>
              <c:ext xmlns:c16="http://schemas.microsoft.com/office/drawing/2014/chart" uri="{C3380CC4-5D6E-409C-BE32-E72D297353CC}">
                <c16:uniqueId val="{0000002F-032C-446B-BF30-2A3E976147A6}"/>
              </c:ext>
            </c:extLst>
          </c:dPt>
          <c:dPt>
            <c:idx val="24"/>
            <c:bubble3D val="0"/>
            <c:spPr>
              <a:solidFill>
                <a:schemeClr val="accent1">
                  <a:lumMod val="60000"/>
                  <a:lumOff val="40000"/>
                </a:schemeClr>
              </a:solidFill>
              <a:ln w="19050">
                <a:solidFill>
                  <a:schemeClr val="lt1"/>
                </a:solidFill>
              </a:ln>
              <a:effectLst/>
            </c:spPr>
            <c:extLst>
              <c:ext xmlns:c16="http://schemas.microsoft.com/office/drawing/2014/chart" uri="{C3380CC4-5D6E-409C-BE32-E72D297353CC}">
                <c16:uniqueId val="{00000031-032C-446B-BF30-2A3E976147A6}"/>
              </c:ext>
            </c:extLst>
          </c:dPt>
          <c:dPt>
            <c:idx val="25"/>
            <c:bubble3D val="0"/>
            <c:spPr>
              <a:solidFill>
                <a:schemeClr val="accent2">
                  <a:lumMod val="60000"/>
                  <a:lumOff val="40000"/>
                </a:schemeClr>
              </a:solidFill>
              <a:ln w="19050">
                <a:solidFill>
                  <a:schemeClr val="lt1"/>
                </a:solidFill>
              </a:ln>
              <a:effectLst/>
            </c:spPr>
            <c:extLst>
              <c:ext xmlns:c16="http://schemas.microsoft.com/office/drawing/2014/chart" uri="{C3380CC4-5D6E-409C-BE32-E72D297353CC}">
                <c16:uniqueId val="{00000033-032C-446B-BF30-2A3E976147A6}"/>
              </c:ext>
            </c:extLst>
          </c:dPt>
          <c:dPt>
            <c:idx val="26"/>
            <c:bubble3D val="0"/>
            <c:spPr>
              <a:solidFill>
                <a:schemeClr val="accent3">
                  <a:lumMod val="60000"/>
                  <a:lumOff val="40000"/>
                </a:schemeClr>
              </a:solidFill>
              <a:ln w="19050">
                <a:solidFill>
                  <a:schemeClr val="lt1"/>
                </a:solidFill>
              </a:ln>
              <a:effectLst/>
            </c:spPr>
            <c:extLst>
              <c:ext xmlns:c16="http://schemas.microsoft.com/office/drawing/2014/chart" uri="{C3380CC4-5D6E-409C-BE32-E72D297353CC}">
                <c16:uniqueId val="{00000035-032C-446B-BF30-2A3E976147A6}"/>
              </c:ext>
            </c:extLst>
          </c:dPt>
          <c:dPt>
            <c:idx val="27"/>
            <c:bubble3D val="0"/>
            <c:spPr>
              <a:solidFill>
                <a:schemeClr val="accent4">
                  <a:lumMod val="60000"/>
                  <a:lumOff val="40000"/>
                </a:schemeClr>
              </a:solidFill>
              <a:ln w="19050">
                <a:solidFill>
                  <a:schemeClr val="lt1"/>
                </a:solidFill>
              </a:ln>
              <a:effectLst/>
            </c:spPr>
            <c:extLst>
              <c:ext xmlns:c16="http://schemas.microsoft.com/office/drawing/2014/chart" uri="{C3380CC4-5D6E-409C-BE32-E72D297353CC}">
                <c16:uniqueId val="{00000037-032C-446B-BF30-2A3E976147A6}"/>
              </c:ext>
            </c:extLst>
          </c:dPt>
          <c:dPt>
            <c:idx val="28"/>
            <c:bubble3D val="0"/>
            <c:spPr>
              <a:solidFill>
                <a:schemeClr val="accent5">
                  <a:lumMod val="60000"/>
                  <a:lumOff val="40000"/>
                </a:schemeClr>
              </a:solidFill>
              <a:ln w="19050">
                <a:solidFill>
                  <a:schemeClr val="lt1"/>
                </a:solidFill>
              </a:ln>
              <a:effectLst/>
            </c:spPr>
            <c:extLst>
              <c:ext xmlns:c16="http://schemas.microsoft.com/office/drawing/2014/chart" uri="{C3380CC4-5D6E-409C-BE32-E72D297353CC}">
                <c16:uniqueId val="{00000039-032C-446B-BF30-2A3E976147A6}"/>
              </c:ext>
            </c:extLst>
          </c:dPt>
          <c:dPt>
            <c:idx val="29"/>
            <c:bubble3D val="0"/>
            <c:spPr>
              <a:solidFill>
                <a:schemeClr val="accent6">
                  <a:lumMod val="60000"/>
                  <a:lumOff val="40000"/>
                </a:schemeClr>
              </a:solidFill>
              <a:ln w="19050">
                <a:solidFill>
                  <a:schemeClr val="lt1"/>
                </a:solidFill>
              </a:ln>
              <a:effectLst/>
            </c:spPr>
            <c:extLst>
              <c:ext xmlns:c16="http://schemas.microsoft.com/office/drawing/2014/chart" uri="{C3380CC4-5D6E-409C-BE32-E72D297353CC}">
                <c16:uniqueId val="{0000003B-032C-446B-BF30-2A3E976147A6}"/>
              </c:ext>
            </c:extLst>
          </c:dPt>
          <c:dPt>
            <c:idx val="30"/>
            <c:bubble3D val="0"/>
            <c:spPr>
              <a:solidFill>
                <a:schemeClr val="accent1">
                  <a:lumMod val="50000"/>
                </a:schemeClr>
              </a:solidFill>
              <a:ln w="19050">
                <a:solidFill>
                  <a:schemeClr val="lt1"/>
                </a:solidFill>
              </a:ln>
              <a:effectLst/>
            </c:spPr>
            <c:extLst>
              <c:ext xmlns:c16="http://schemas.microsoft.com/office/drawing/2014/chart" uri="{C3380CC4-5D6E-409C-BE32-E72D297353CC}">
                <c16:uniqueId val="{0000003D-032C-446B-BF30-2A3E976147A6}"/>
              </c:ext>
            </c:extLst>
          </c:dPt>
          <c:dPt>
            <c:idx val="31"/>
            <c:bubble3D val="0"/>
            <c:spPr>
              <a:solidFill>
                <a:schemeClr val="accent2">
                  <a:lumMod val="50000"/>
                </a:schemeClr>
              </a:solidFill>
              <a:ln w="19050">
                <a:solidFill>
                  <a:schemeClr val="lt1"/>
                </a:solidFill>
              </a:ln>
              <a:effectLst/>
            </c:spPr>
            <c:extLst>
              <c:ext xmlns:c16="http://schemas.microsoft.com/office/drawing/2014/chart" uri="{C3380CC4-5D6E-409C-BE32-E72D297353CC}">
                <c16:uniqueId val="{0000003F-032C-446B-BF30-2A3E976147A6}"/>
              </c:ext>
            </c:extLst>
          </c:dPt>
          <c:dPt>
            <c:idx val="32"/>
            <c:bubble3D val="0"/>
            <c:spPr>
              <a:solidFill>
                <a:schemeClr val="accent3">
                  <a:lumMod val="50000"/>
                </a:schemeClr>
              </a:solidFill>
              <a:ln w="19050">
                <a:solidFill>
                  <a:schemeClr val="lt1"/>
                </a:solidFill>
              </a:ln>
              <a:effectLst/>
            </c:spPr>
            <c:extLst>
              <c:ext xmlns:c16="http://schemas.microsoft.com/office/drawing/2014/chart" uri="{C3380CC4-5D6E-409C-BE32-E72D297353CC}">
                <c16:uniqueId val="{00000041-032C-446B-BF30-2A3E976147A6}"/>
              </c:ext>
            </c:extLst>
          </c:dPt>
          <c:dPt>
            <c:idx val="33"/>
            <c:bubble3D val="0"/>
            <c:spPr>
              <a:solidFill>
                <a:schemeClr val="accent4">
                  <a:lumMod val="50000"/>
                </a:schemeClr>
              </a:solidFill>
              <a:ln w="19050">
                <a:solidFill>
                  <a:schemeClr val="lt1"/>
                </a:solidFill>
              </a:ln>
              <a:effectLst/>
            </c:spPr>
            <c:extLst>
              <c:ext xmlns:c16="http://schemas.microsoft.com/office/drawing/2014/chart" uri="{C3380CC4-5D6E-409C-BE32-E72D297353CC}">
                <c16:uniqueId val="{00000043-032C-446B-BF30-2A3E976147A6}"/>
              </c:ext>
            </c:extLst>
          </c:dPt>
          <c:dPt>
            <c:idx val="34"/>
            <c:bubble3D val="0"/>
            <c:spPr>
              <a:solidFill>
                <a:schemeClr val="accent5">
                  <a:lumMod val="50000"/>
                </a:schemeClr>
              </a:solidFill>
              <a:ln w="19050">
                <a:solidFill>
                  <a:schemeClr val="lt1"/>
                </a:solidFill>
              </a:ln>
              <a:effectLst/>
            </c:spPr>
            <c:extLst>
              <c:ext xmlns:c16="http://schemas.microsoft.com/office/drawing/2014/chart" uri="{C3380CC4-5D6E-409C-BE32-E72D297353CC}">
                <c16:uniqueId val="{00000045-032C-446B-BF30-2A3E976147A6}"/>
              </c:ext>
            </c:extLst>
          </c:dPt>
          <c:dPt>
            <c:idx val="35"/>
            <c:bubble3D val="0"/>
            <c:spPr>
              <a:solidFill>
                <a:schemeClr val="accent6">
                  <a:lumMod val="50000"/>
                </a:schemeClr>
              </a:solidFill>
              <a:ln w="19050">
                <a:solidFill>
                  <a:schemeClr val="lt1"/>
                </a:solidFill>
              </a:ln>
              <a:effectLst/>
            </c:spPr>
            <c:extLst>
              <c:ext xmlns:c16="http://schemas.microsoft.com/office/drawing/2014/chart" uri="{C3380CC4-5D6E-409C-BE32-E72D297353CC}">
                <c16:uniqueId val="{00000047-032C-446B-BF30-2A3E976147A6}"/>
              </c:ext>
            </c:extLst>
          </c:dPt>
          <c:dPt>
            <c:idx val="36"/>
            <c:bubble3D val="0"/>
            <c:spPr>
              <a:solidFill>
                <a:schemeClr val="accent1">
                  <a:lumMod val="70000"/>
                  <a:lumOff val="30000"/>
                </a:schemeClr>
              </a:solidFill>
              <a:ln w="19050">
                <a:solidFill>
                  <a:schemeClr val="lt1"/>
                </a:solidFill>
              </a:ln>
              <a:effectLst/>
            </c:spPr>
            <c:extLst>
              <c:ext xmlns:c16="http://schemas.microsoft.com/office/drawing/2014/chart" uri="{C3380CC4-5D6E-409C-BE32-E72D297353CC}">
                <c16:uniqueId val="{00000049-032C-446B-BF30-2A3E976147A6}"/>
              </c:ext>
            </c:extLst>
          </c:dPt>
          <c:dPt>
            <c:idx val="37"/>
            <c:bubble3D val="0"/>
            <c:spPr>
              <a:solidFill>
                <a:schemeClr val="accent2">
                  <a:lumMod val="70000"/>
                  <a:lumOff val="30000"/>
                </a:schemeClr>
              </a:solidFill>
              <a:ln w="19050">
                <a:solidFill>
                  <a:schemeClr val="lt1"/>
                </a:solidFill>
              </a:ln>
              <a:effectLst/>
            </c:spPr>
            <c:extLst>
              <c:ext xmlns:c16="http://schemas.microsoft.com/office/drawing/2014/chart" uri="{C3380CC4-5D6E-409C-BE32-E72D297353CC}">
                <c16:uniqueId val="{0000004B-032C-446B-BF30-2A3E976147A6}"/>
              </c:ext>
            </c:extLst>
          </c:dPt>
          <c:dPt>
            <c:idx val="38"/>
            <c:bubble3D val="0"/>
            <c:spPr>
              <a:solidFill>
                <a:schemeClr val="accent3">
                  <a:lumMod val="70000"/>
                  <a:lumOff val="30000"/>
                </a:schemeClr>
              </a:solidFill>
              <a:ln w="19050">
                <a:solidFill>
                  <a:schemeClr val="lt1"/>
                </a:solidFill>
              </a:ln>
              <a:effectLst/>
            </c:spPr>
            <c:extLst>
              <c:ext xmlns:c16="http://schemas.microsoft.com/office/drawing/2014/chart" uri="{C3380CC4-5D6E-409C-BE32-E72D297353CC}">
                <c16:uniqueId val="{0000004D-032C-446B-BF30-2A3E976147A6}"/>
              </c:ext>
            </c:extLst>
          </c:dPt>
          <c:dPt>
            <c:idx val="39"/>
            <c:bubble3D val="0"/>
            <c:spPr>
              <a:solidFill>
                <a:schemeClr val="accent4">
                  <a:lumMod val="70000"/>
                  <a:lumOff val="30000"/>
                </a:schemeClr>
              </a:solidFill>
              <a:ln w="19050">
                <a:solidFill>
                  <a:schemeClr val="lt1"/>
                </a:solidFill>
              </a:ln>
              <a:effectLst/>
            </c:spPr>
            <c:extLst>
              <c:ext xmlns:c16="http://schemas.microsoft.com/office/drawing/2014/chart" uri="{C3380CC4-5D6E-409C-BE32-E72D297353CC}">
                <c16:uniqueId val="{0000004F-032C-446B-BF30-2A3E976147A6}"/>
              </c:ext>
            </c:extLst>
          </c:dPt>
          <c:dPt>
            <c:idx val="40"/>
            <c:bubble3D val="0"/>
            <c:spPr>
              <a:solidFill>
                <a:schemeClr val="accent5">
                  <a:lumMod val="70000"/>
                  <a:lumOff val="30000"/>
                </a:schemeClr>
              </a:solidFill>
              <a:ln w="19050">
                <a:solidFill>
                  <a:schemeClr val="lt1"/>
                </a:solidFill>
              </a:ln>
              <a:effectLst/>
            </c:spPr>
            <c:extLst>
              <c:ext xmlns:c16="http://schemas.microsoft.com/office/drawing/2014/chart" uri="{C3380CC4-5D6E-409C-BE32-E72D297353CC}">
                <c16:uniqueId val="{00000051-032C-446B-BF30-2A3E976147A6}"/>
              </c:ext>
            </c:extLst>
          </c:dPt>
          <c:dPt>
            <c:idx val="41"/>
            <c:bubble3D val="0"/>
            <c:spPr>
              <a:solidFill>
                <a:schemeClr val="accent6">
                  <a:lumMod val="70000"/>
                  <a:lumOff val="30000"/>
                </a:schemeClr>
              </a:solidFill>
              <a:ln w="19050">
                <a:solidFill>
                  <a:schemeClr val="lt1"/>
                </a:solidFill>
              </a:ln>
              <a:effectLst/>
            </c:spPr>
            <c:extLst>
              <c:ext xmlns:c16="http://schemas.microsoft.com/office/drawing/2014/chart" uri="{C3380CC4-5D6E-409C-BE32-E72D297353CC}">
                <c16:uniqueId val="{00000053-032C-446B-BF30-2A3E976147A6}"/>
              </c:ext>
            </c:extLst>
          </c:dPt>
          <c:dPt>
            <c:idx val="42"/>
            <c:bubble3D val="0"/>
            <c:spPr>
              <a:solidFill>
                <a:schemeClr val="accent1">
                  <a:lumMod val="70000"/>
                </a:schemeClr>
              </a:solidFill>
              <a:ln w="19050">
                <a:solidFill>
                  <a:schemeClr val="lt1"/>
                </a:solidFill>
              </a:ln>
              <a:effectLst/>
            </c:spPr>
            <c:extLst>
              <c:ext xmlns:c16="http://schemas.microsoft.com/office/drawing/2014/chart" uri="{C3380CC4-5D6E-409C-BE32-E72D297353CC}">
                <c16:uniqueId val="{00000055-032C-446B-BF30-2A3E976147A6}"/>
              </c:ext>
            </c:extLst>
          </c:dPt>
          <c:dPt>
            <c:idx val="43"/>
            <c:bubble3D val="0"/>
            <c:spPr>
              <a:solidFill>
                <a:schemeClr val="accent2">
                  <a:lumMod val="70000"/>
                </a:schemeClr>
              </a:solidFill>
              <a:ln w="19050">
                <a:solidFill>
                  <a:schemeClr val="lt1"/>
                </a:solidFill>
              </a:ln>
              <a:effectLst/>
            </c:spPr>
            <c:extLst>
              <c:ext xmlns:c16="http://schemas.microsoft.com/office/drawing/2014/chart" uri="{C3380CC4-5D6E-409C-BE32-E72D297353CC}">
                <c16:uniqueId val="{00000007-48E7-418C-9AD4-B9466F12E99C}"/>
              </c:ext>
            </c:extLst>
          </c:dPt>
          <c:dPt>
            <c:idx val="44"/>
            <c:bubble3D val="0"/>
            <c:spPr>
              <a:solidFill>
                <a:schemeClr val="accent3">
                  <a:lumMod val="70000"/>
                </a:schemeClr>
              </a:solidFill>
              <a:ln w="19050">
                <a:solidFill>
                  <a:schemeClr val="lt1"/>
                </a:solidFill>
              </a:ln>
              <a:effectLst/>
            </c:spPr>
            <c:extLst>
              <c:ext xmlns:c16="http://schemas.microsoft.com/office/drawing/2014/chart" uri="{C3380CC4-5D6E-409C-BE32-E72D297353CC}">
                <c16:uniqueId val="{00000006-48E7-418C-9AD4-B9466F12E99C}"/>
              </c:ext>
            </c:extLst>
          </c:dPt>
          <c:dPt>
            <c:idx val="45"/>
            <c:bubble3D val="0"/>
            <c:spPr>
              <a:solidFill>
                <a:srgbClr val="FFFF00"/>
              </a:solidFill>
              <a:ln w="19050">
                <a:solidFill>
                  <a:schemeClr val="lt1"/>
                </a:solidFill>
              </a:ln>
              <a:effectLst/>
            </c:spPr>
            <c:extLst>
              <c:ext xmlns:c16="http://schemas.microsoft.com/office/drawing/2014/chart" uri="{C3380CC4-5D6E-409C-BE32-E72D297353CC}">
                <c16:uniqueId val="{00000004-48E7-418C-9AD4-B9466F12E99C}"/>
              </c:ext>
            </c:extLst>
          </c:dPt>
          <c:dLbls>
            <c:dLbl>
              <c:idx val="0"/>
              <c:layout>
                <c:manualLayout>
                  <c:x val="-4.4174807506102642E-2"/>
                  <c:y val="-9.6774609229024651E-3"/>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5-48E7-418C-9AD4-B9466F12E99C}"/>
                </c:ext>
              </c:extLst>
            </c:dLbl>
            <c:dLbl>
              <c:idx val="1"/>
              <c:layout>
                <c:manualLayout>
                  <c:x val="7.149703047964831E-2"/>
                  <c:y val="-0.10263855826161265"/>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3-032C-446B-BF30-2A3E976147A6}"/>
                </c:ext>
              </c:extLst>
            </c:dLbl>
            <c:dLbl>
              <c:idx val="2"/>
              <c:layout>
                <c:manualLayout>
                  <c:x val="3.7328533060252939E-2"/>
                  <c:y val="-6.1907465055240189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5-032C-446B-BF30-2A3E976147A6}"/>
                </c:ext>
              </c:extLst>
            </c:dLbl>
            <c:dLbl>
              <c:idx val="3"/>
              <c:layout>
                <c:manualLayout>
                  <c:x val="6.8032895540220489E-2"/>
                  <c:y val="-2.9426274912190478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7-032C-446B-BF30-2A3E976147A6}"/>
                </c:ext>
              </c:extLst>
            </c:dLbl>
            <c:dLbl>
              <c:idx val="5"/>
              <c:layout>
                <c:manualLayout>
                  <c:x val="5.706406781254407E-2"/>
                  <c:y val="6.5765384697929544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B-032C-446B-BF30-2A3E976147A6}"/>
                </c:ext>
              </c:extLst>
            </c:dLbl>
            <c:dLbl>
              <c:idx val="6"/>
              <c:layout>
                <c:manualLayout>
                  <c:x val="7.020356439260679E-2"/>
                  <c:y val="0.14008837907055974"/>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D-032C-446B-BF30-2A3E976147A6}"/>
                </c:ext>
              </c:extLst>
            </c:dLbl>
            <c:dLbl>
              <c:idx val="7"/>
              <c:layout>
                <c:manualLayout>
                  <c:x val="9.1972615733642321E-2"/>
                  <c:y val="-3.5901391686504303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F-032C-446B-BF30-2A3E976147A6}"/>
                </c:ext>
              </c:extLst>
            </c:dLbl>
            <c:dLbl>
              <c:idx val="8"/>
              <c:layout>
                <c:manualLayout>
                  <c:x val="0.18125599842222376"/>
                  <c:y val="-2.8535479284179561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1-032C-446B-BF30-2A3E976147A6}"/>
                </c:ext>
              </c:extLst>
            </c:dLbl>
            <c:dLbl>
              <c:idx val="9"/>
              <c:layout>
                <c:manualLayout>
                  <c:x val="-4.1807869291809401E-2"/>
                  <c:y val="0.16442663299099261"/>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3-032C-446B-BF30-2A3E976147A6}"/>
                </c:ext>
              </c:extLst>
            </c:dLbl>
            <c:dLbl>
              <c:idx val="21"/>
              <c:layout>
                <c:manualLayout>
                  <c:x val="0.12427743021810599"/>
                  <c:y val="-6.2054822915316825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3-48E7-418C-9AD4-B9466F12E99C}"/>
                </c:ext>
              </c:extLst>
            </c:dLbl>
            <c:dLbl>
              <c:idx val="22"/>
              <c:layout>
                <c:manualLayout>
                  <c:x val="1.3583050394432455E-2"/>
                  <c:y val="3.0343829725733289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2-48E7-418C-9AD4-B9466F12E99C}"/>
                </c:ext>
              </c:extLst>
            </c:dLbl>
            <c:dLbl>
              <c:idx val="23"/>
              <c:layout>
                <c:manualLayout>
                  <c:x val="-2.2976490785901185E-3"/>
                  <c:y val="1.2574779698552894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2F-032C-446B-BF30-2A3E976147A6}"/>
                </c:ext>
              </c:extLst>
            </c:dLbl>
            <c:dLbl>
              <c:idx val="24"/>
              <c:layout>
                <c:manualLayout>
                  <c:x val="-5.1393001826231223E-2"/>
                  <c:y val="-9.1076314208807837E-4"/>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1-032C-446B-BF30-2A3E976147A6}"/>
                </c:ext>
              </c:extLst>
            </c:dLbl>
            <c:dLbl>
              <c:idx val="25"/>
              <c:layout>
                <c:manualLayout>
                  <c:x val="-0.12637952830359955"/>
                  <c:y val="-5.5042286304811845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3-032C-446B-BF30-2A3E976147A6}"/>
                </c:ext>
              </c:extLst>
            </c:dLbl>
            <c:dLbl>
              <c:idx val="26"/>
              <c:layout>
                <c:manualLayout>
                  <c:x val="-0.22535346738752726"/>
                  <c:y val="-5.4392879565369798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5-032C-446B-BF30-2A3E976147A6}"/>
                </c:ext>
              </c:extLst>
            </c:dLbl>
            <c:dLbl>
              <c:idx val="27"/>
              <c:layout>
                <c:manualLayout>
                  <c:x val="-0.1710621950696852"/>
                  <c:y val="-0.10727214146019308"/>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7-032C-446B-BF30-2A3E976147A6}"/>
                </c:ext>
              </c:extLst>
            </c:dLbl>
            <c:dLbl>
              <c:idx val="28"/>
              <c:layout>
                <c:manualLayout>
                  <c:x val="-9.0594299860551841E-2"/>
                  <c:y val="-5.443837087905147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9-032C-446B-BF30-2A3E976147A6}"/>
                </c:ext>
              </c:extLst>
            </c:dLbl>
            <c:dLbl>
              <c:idx val="29"/>
              <c:layout>
                <c:manualLayout>
                  <c:x val="-4.9140480988787066E-2"/>
                  <c:y val="8.1509796740523721E-3"/>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B-032C-446B-BF30-2A3E976147A6}"/>
                </c:ext>
              </c:extLst>
            </c:dLbl>
            <c:dLbl>
              <c:idx val="30"/>
              <c:layout>
                <c:manualLayout>
                  <c:x val="-5.4140044762190372E-2"/>
                  <c:y val="-6.4649026429835804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3D-032C-446B-BF30-2A3E976147A6}"/>
                </c:ext>
              </c:extLst>
            </c:dLbl>
            <c:dLbl>
              <c:idx val="34"/>
              <c:layout>
                <c:manualLayout>
                  <c:x val="-1.2978415752494064E-2"/>
                  <c:y val="-1.96307147653055E-2"/>
                </c:manualLayout>
              </c:layout>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45-032C-446B-BF30-2A3E976147A6}"/>
                </c:ext>
              </c:extLst>
            </c:dLbl>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bestFit"/>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('GESTION DE BUDGET'!$H$4:$H$24,'GESTION DE BUDGET'!$H$26:$H$50)</c:f>
              <c:strCache>
                <c:ptCount val="46"/>
                <c:pt idx="0">
                  <c:v>ALIMENTATION</c:v>
                </c:pt>
                <c:pt idx="1">
                  <c:v>CARBURANT</c:v>
                </c:pt>
                <c:pt idx="2">
                  <c:v>COIFFEUR</c:v>
                </c:pt>
                <c:pt idx="3">
                  <c:v>DIVERS</c:v>
                </c:pt>
                <c:pt idx="4">
                  <c:v>RAVEN</c:v>
                </c:pt>
                <c:pt idx="5">
                  <c:v>SANTE</c:v>
                </c:pt>
                <c:pt idx="6">
                  <c:v>SKI</c:v>
                </c:pt>
                <c:pt idx="7">
                  <c:v>VOITURE</c:v>
                </c:pt>
                <c:pt idx="8">
                  <c:v>KDO</c:v>
                </c:pt>
                <c:pt idx="9">
                  <c:v>MOTO</c:v>
                </c:pt>
                <c:pt idx="10">
                  <c:v>WAKEBOARD</c:v>
                </c:pt>
                <c:pt idx="11">
                  <c:v>DEPLACEMENT PRO</c:v>
                </c:pt>
                <c:pt idx="12">
                  <c:v>TEL CHRIS</c:v>
                </c:pt>
                <c:pt idx="13">
                  <c:v>0</c:v>
                </c:pt>
                <c:pt idx="14">
                  <c:v>CHAUSS. SPORT </c:v>
                </c:pt>
                <c:pt idx="15">
                  <c:v>BAR</c:v>
                </c:pt>
                <c:pt idx="16">
                  <c:v>LIBRE</c:v>
                </c:pt>
                <c:pt idx="17">
                  <c:v>LIBRE</c:v>
                </c:pt>
                <c:pt idx="18">
                  <c:v>LIBRE</c:v>
                </c:pt>
                <c:pt idx="19">
                  <c:v>LIBRE</c:v>
                </c:pt>
                <c:pt idx="20">
                  <c:v>LIBRE</c:v>
                </c:pt>
                <c:pt idx="21">
                  <c:v>LOYER</c:v>
                </c:pt>
                <c:pt idx="22">
                  <c:v>ALTERNA</c:v>
                </c:pt>
                <c:pt idx="23">
                  <c:v>ASS.MOTO</c:v>
                </c:pt>
                <c:pt idx="24">
                  <c:v>ASSURANCE</c:v>
                </c:pt>
                <c:pt idx="25">
                  <c:v>ENERGIE</c:v>
                </c:pt>
                <c:pt idx="26">
                  <c:v>INTERNET</c:v>
                </c:pt>
                <c:pt idx="27">
                  <c:v>EAU</c:v>
                </c:pt>
                <c:pt idx="28">
                  <c:v>IMPOT</c:v>
                </c:pt>
                <c:pt idx="29">
                  <c:v>JAZZ</c:v>
                </c:pt>
                <c:pt idx="30">
                  <c:v>CREDIT</c:v>
                </c:pt>
                <c:pt idx="31">
                  <c:v>MOBILE CH+ML</c:v>
                </c:pt>
                <c:pt idx="32">
                  <c:v>LIBRE</c:v>
                </c:pt>
                <c:pt idx="33">
                  <c:v>LIBRE</c:v>
                </c:pt>
                <c:pt idx="34">
                  <c:v>LIBRE</c:v>
                </c:pt>
                <c:pt idx="35">
                  <c:v>LIBRE</c:v>
                </c:pt>
                <c:pt idx="36">
                  <c:v>LIBRE</c:v>
                </c:pt>
                <c:pt idx="37">
                  <c:v>LIBRE</c:v>
                </c:pt>
                <c:pt idx="38">
                  <c:v>LIBRE</c:v>
                </c:pt>
                <c:pt idx="39">
                  <c:v>LIBRE</c:v>
                </c:pt>
                <c:pt idx="40">
                  <c:v>LIBRE</c:v>
                </c:pt>
                <c:pt idx="41">
                  <c:v>LIBRE</c:v>
                </c:pt>
                <c:pt idx="42">
                  <c:v>LIBRE</c:v>
                </c:pt>
                <c:pt idx="43">
                  <c:v>LIBRE</c:v>
                </c:pt>
                <c:pt idx="44">
                  <c:v>LIBRE</c:v>
                </c:pt>
                <c:pt idx="45">
                  <c:v>LIBRE</c:v>
                </c:pt>
              </c:strCache>
            </c:strRef>
          </c:cat>
          <c:val>
            <c:numRef>
              <c:f>('GESTION DE BUDGET'!$I$4:$I$24,'GESTION DE BUDGET'!$I$26:$I$50)</c:f>
              <c:numCache>
                <c:formatCode>General</c:formatCode>
                <c:ptCount val="46"/>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numCache>
            </c:numRef>
          </c:val>
          <c:extLst>
            <c:ext xmlns:c16="http://schemas.microsoft.com/office/drawing/2014/chart" uri="{C3380CC4-5D6E-409C-BE32-E72D297353CC}">
              <c16:uniqueId val="{00000000-48E7-418C-9AD4-B9466F12E99C}"/>
            </c:ext>
          </c:extLst>
        </c:ser>
        <c:dLbls>
          <c:showLegendKey val="0"/>
          <c:showVal val="0"/>
          <c:showCatName val="0"/>
          <c:showSerName val="0"/>
          <c:showPercent val="0"/>
          <c:showBubbleSize val="0"/>
          <c:showLeaderLines val="0"/>
        </c:dLbls>
        <c:firstSliceAng val="0"/>
      </c:pie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19050" cap="flat" cmpd="sng" algn="ctr">
      <a:solidFill>
        <a:schemeClr val="accent6">
          <a:alpha val="90000"/>
        </a:schemeClr>
      </a:solidFill>
      <a:round/>
    </a:ln>
    <a:effectLst>
      <a:glow rad="127000">
        <a:schemeClr val="bg1">
          <a:lumMod val="75000"/>
        </a:schemeClr>
      </a:glow>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7</xdr:col>
      <xdr:colOff>14073</xdr:colOff>
      <xdr:row>22</xdr:row>
      <xdr:rowOff>82261</xdr:rowOff>
    </xdr:from>
    <xdr:to>
      <xdr:col>13</xdr:col>
      <xdr:colOff>284665</xdr:colOff>
      <xdr:row>55</xdr:row>
      <xdr:rowOff>116898</xdr:rowOff>
    </xdr:to>
    <xdr:graphicFrame macro="">
      <xdr:nvGraphicFramePr>
        <xdr:cNvPr id="4" name="Graphique 3">
          <a:extLst>
            <a:ext uri="{FF2B5EF4-FFF2-40B4-BE49-F238E27FC236}">
              <a16:creationId xmlns:a16="http://schemas.microsoft.com/office/drawing/2014/main" id="{8B96E809-B769-4F97-9F08-5572D84C4A64}"/>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301985</xdr:colOff>
      <xdr:row>5</xdr:row>
      <xdr:rowOff>125560</xdr:rowOff>
    </xdr:from>
    <xdr:to>
      <xdr:col>14</xdr:col>
      <xdr:colOff>516297</xdr:colOff>
      <xdr:row>12</xdr:row>
      <xdr:rowOff>99582</xdr:rowOff>
    </xdr:to>
    <xdr:sp macro="" textlink="">
      <xdr:nvSpPr>
        <xdr:cNvPr id="2" name="Rectangle : coins arrondis 1">
          <a:extLst>
            <a:ext uri="{FF2B5EF4-FFF2-40B4-BE49-F238E27FC236}">
              <a16:creationId xmlns:a16="http://schemas.microsoft.com/office/drawing/2014/main" id="{58F3EE61-B7E0-4970-AA23-20993BC807DA}"/>
            </a:ext>
          </a:extLst>
        </xdr:cNvPr>
        <xdr:cNvSpPr/>
      </xdr:nvSpPr>
      <xdr:spPr>
        <a:xfrm>
          <a:off x="6216144" y="766333"/>
          <a:ext cx="8830108" cy="1307522"/>
        </a:xfrm>
        <a:prstGeom prst="roundRect">
          <a:avLst/>
        </a:prstGeom>
        <a:gradFill>
          <a:gsLst>
            <a:gs pos="0">
              <a:srgbClr val="FFFF99">
                <a:shade val="30000"/>
                <a:satMod val="115000"/>
              </a:srgbClr>
            </a:gs>
            <a:gs pos="50000">
              <a:srgbClr val="FFFF99">
                <a:shade val="67500"/>
                <a:satMod val="115000"/>
              </a:srgbClr>
            </a:gs>
            <a:gs pos="100000">
              <a:srgbClr val="FFFF99">
                <a:shade val="100000"/>
                <a:satMod val="115000"/>
              </a:srgbClr>
            </a:gs>
          </a:gsLst>
          <a:lin ang="2700000" scaled="1"/>
        </a:gra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r>
            <a:rPr lang="fr-FR" sz="1400" b="1" i="1">
              <a:solidFill>
                <a:sysClr val="windowText" lastClr="000000"/>
              </a:solidFill>
              <a:effectLst/>
              <a:latin typeface="+mn-lt"/>
              <a:ea typeface="+mn-ea"/>
              <a:cs typeface="+mn-cs"/>
            </a:rPr>
            <a:t>Ici, la</a:t>
          </a:r>
          <a:r>
            <a:rPr lang="fr-FR" sz="1400" b="1" i="1" baseline="0">
              <a:solidFill>
                <a:sysClr val="windowText" lastClr="000000"/>
              </a:solidFill>
              <a:effectLst/>
              <a:latin typeface="+mn-lt"/>
              <a:ea typeface="+mn-ea"/>
              <a:cs typeface="+mn-cs"/>
            </a:rPr>
            <a:t> seule saisie possible est le paramétrage des couleurs d'alerte de votre gestion de budget: si vous voulez que la couleur passe du vert à l'orange quand il vous reste 50% de votre budget, alors mettez 50 dans la case K14</a:t>
          </a:r>
          <a:endParaRPr lang="fr-FR" sz="1400">
            <a:solidFill>
              <a:sysClr val="windowText" lastClr="000000"/>
            </a:solidFill>
            <a:effectLst/>
          </a:endParaRPr>
        </a:p>
        <a:p>
          <a:pPr eaLnBrk="1" fontAlgn="auto" latinLnBrk="0" hangingPunct="1"/>
          <a:r>
            <a:rPr lang="fr-FR" sz="1400" b="1" i="1" baseline="0">
              <a:solidFill>
                <a:sysClr val="windowText" lastClr="000000"/>
              </a:solidFill>
              <a:effectLst/>
              <a:latin typeface="+mn-lt"/>
              <a:ea typeface="+mn-ea"/>
              <a:cs typeface="+mn-cs"/>
            </a:rPr>
            <a:t>Vous pouvez aussi modifier le moment du passage au rouge en changeant la valeur dans la case K15.</a:t>
          </a:r>
          <a:endParaRPr lang="fr-FR" sz="1400">
            <a:solidFill>
              <a:sysClr val="windowText" lastClr="000000"/>
            </a:solidFill>
            <a:effectLst/>
          </a:endParaRPr>
        </a:p>
        <a:p>
          <a:pPr algn="ctr"/>
          <a:endParaRPr lang="fr-FR" sz="1600">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165100</xdr:colOff>
      <xdr:row>0</xdr:row>
      <xdr:rowOff>177800</xdr:rowOff>
    </xdr:from>
    <xdr:to>
      <xdr:col>11</xdr:col>
      <xdr:colOff>679450</xdr:colOff>
      <xdr:row>9</xdr:row>
      <xdr:rowOff>19050</xdr:rowOff>
    </xdr:to>
    <xdr:sp macro="" textlink="">
      <xdr:nvSpPr>
        <xdr:cNvPr id="4" name="Rectangle : coins arrondis 3">
          <a:extLst>
            <a:ext uri="{FF2B5EF4-FFF2-40B4-BE49-F238E27FC236}">
              <a16:creationId xmlns:a16="http://schemas.microsoft.com/office/drawing/2014/main" id="{F0091087-27A2-4845-88CA-45F0920FB27F}"/>
            </a:ext>
          </a:extLst>
        </xdr:cNvPr>
        <xdr:cNvSpPr/>
      </xdr:nvSpPr>
      <xdr:spPr>
        <a:xfrm>
          <a:off x="6337300" y="177800"/>
          <a:ext cx="5086350" cy="1555750"/>
        </a:xfrm>
        <a:prstGeom prst="roundRect">
          <a:avLst/>
        </a:prstGeom>
        <a:gradFill flip="none" rotWithShape="1">
          <a:gsLst>
            <a:gs pos="0">
              <a:srgbClr val="FFFF99">
                <a:shade val="30000"/>
                <a:satMod val="115000"/>
              </a:srgbClr>
            </a:gs>
            <a:gs pos="50000">
              <a:srgbClr val="FFFF99">
                <a:shade val="67500"/>
                <a:satMod val="115000"/>
              </a:srgbClr>
            </a:gs>
            <a:gs pos="100000">
              <a:srgbClr val="FFFF99">
                <a:shade val="100000"/>
                <a:satMod val="115000"/>
              </a:srgbClr>
            </a:gs>
          </a:gsLst>
          <a:lin ang="16200000" scaled="1"/>
          <a:tileRect/>
        </a:gra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r>
            <a:rPr lang="fr-FR" sz="1200" b="1">
              <a:solidFill>
                <a:sysClr val="windowText" lastClr="000000"/>
              </a:solidFill>
              <a:effectLst/>
              <a:latin typeface="+mn-lt"/>
              <a:ea typeface="+mn-ea"/>
              <a:cs typeface="+mn-cs"/>
            </a:rPr>
            <a:t>Vous pouvez vérifier ici la cohérence de vos prélèvements avec ce que vous avez prévu.</a:t>
          </a:r>
          <a:endParaRPr lang="fr-FR" sz="1200">
            <a:solidFill>
              <a:sysClr val="windowText" lastClr="000000"/>
            </a:solidFill>
            <a:effectLst/>
          </a:endParaRPr>
        </a:p>
        <a:p>
          <a:r>
            <a:rPr lang="fr-FR" sz="1200" b="0">
              <a:solidFill>
                <a:sysClr val="windowText" lastClr="000000"/>
              </a:solidFill>
              <a:effectLst/>
              <a:latin typeface="+mn-lt"/>
              <a:ea typeface="+mn-ea"/>
              <a:cs typeface="+mn-cs"/>
            </a:rPr>
            <a:t>S'il</a:t>
          </a:r>
          <a:r>
            <a:rPr lang="fr-FR" sz="1200" b="0" baseline="0">
              <a:solidFill>
                <a:sysClr val="windowText" lastClr="000000"/>
              </a:solidFill>
              <a:effectLst/>
              <a:latin typeface="+mn-lt"/>
              <a:ea typeface="+mn-ea"/>
              <a:cs typeface="+mn-cs"/>
            </a:rPr>
            <a:t> y a une ligne vide c'est que vous avez sauté une ligne dans votre paramétrage lorsque vous avez entré les prélèvements automatiques.</a:t>
          </a:r>
          <a:endParaRPr lang="fr-FR" sz="1200">
            <a:solidFill>
              <a:sysClr val="windowText" lastClr="000000"/>
            </a:solidFill>
            <a:effectLst/>
          </a:endParaRPr>
        </a:p>
        <a:p>
          <a:r>
            <a:rPr lang="fr-FR" sz="1200" b="0" baseline="0">
              <a:solidFill>
                <a:sysClr val="windowText" lastClr="000000"/>
              </a:solidFill>
              <a:effectLst/>
              <a:latin typeface="+mn-lt"/>
              <a:ea typeface="+mn-ea"/>
              <a:cs typeface="+mn-cs"/>
            </a:rPr>
            <a:t>S'il manque une ligne, c'est que vous avez omis de saisir le jour de prélèvement.</a:t>
          </a:r>
          <a:endParaRPr lang="fr-FR" sz="1200">
            <a:solidFill>
              <a:sysClr val="windowText" lastClr="000000"/>
            </a:solidFill>
            <a:effectLst/>
          </a:endParaRPr>
        </a:p>
        <a:p>
          <a:pPr algn="l"/>
          <a:endParaRPr lang="fr-FR" sz="1100">
            <a:solidFill>
              <a:sysClr val="windowText" lastClr="000000"/>
            </a:solidFill>
          </a:endParaRPr>
        </a:p>
      </xdr:txBody>
    </xdr:sp>
    <xdr:clientData/>
  </xdr:twoCellAnchor>
  <xdr:twoCellAnchor>
    <xdr:from>
      <xdr:col>5</xdr:col>
      <xdr:colOff>203200</xdr:colOff>
      <xdr:row>9</xdr:row>
      <xdr:rowOff>165100</xdr:rowOff>
    </xdr:from>
    <xdr:to>
      <xdr:col>11</xdr:col>
      <xdr:colOff>717550</xdr:colOff>
      <xdr:row>18</xdr:row>
      <xdr:rowOff>6350</xdr:rowOff>
    </xdr:to>
    <xdr:sp macro="" textlink="">
      <xdr:nvSpPr>
        <xdr:cNvPr id="6" name="Rectangle : coins arrondis 5">
          <a:extLst>
            <a:ext uri="{FF2B5EF4-FFF2-40B4-BE49-F238E27FC236}">
              <a16:creationId xmlns:a16="http://schemas.microsoft.com/office/drawing/2014/main" id="{4B445F18-14D9-4080-976E-1313BD70C7CE}"/>
            </a:ext>
          </a:extLst>
        </xdr:cNvPr>
        <xdr:cNvSpPr/>
      </xdr:nvSpPr>
      <xdr:spPr>
        <a:xfrm>
          <a:off x="6375400" y="1879600"/>
          <a:ext cx="5086350" cy="1555750"/>
        </a:xfrm>
        <a:prstGeom prst="roundRect">
          <a:avLst/>
        </a:prstGeom>
        <a:gradFill flip="none" rotWithShape="1">
          <a:gsLst>
            <a:gs pos="0">
              <a:srgbClr val="FFFF99">
                <a:shade val="30000"/>
                <a:satMod val="115000"/>
              </a:srgbClr>
            </a:gs>
            <a:gs pos="50000">
              <a:srgbClr val="FFFF99">
                <a:shade val="67500"/>
                <a:satMod val="115000"/>
              </a:srgbClr>
            </a:gs>
            <a:gs pos="100000">
              <a:srgbClr val="FFFF99">
                <a:shade val="100000"/>
                <a:satMod val="115000"/>
              </a:srgbClr>
            </a:gs>
          </a:gsLst>
          <a:lin ang="16200000" scaled="1"/>
          <a:tileRect/>
        </a:gra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J'insiste: Si vous n'avez pas entré de date pour votre  prélèvement (dans l'onglet "Prévisionnel-paramétrage"), votre prélèvement n'apparaitra pas ici</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1262063</xdr:colOff>
      <xdr:row>8</xdr:row>
      <xdr:rowOff>47625</xdr:rowOff>
    </xdr:from>
    <xdr:to>
      <xdr:col>5</xdr:col>
      <xdr:colOff>589359</xdr:colOff>
      <xdr:row>8</xdr:row>
      <xdr:rowOff>47625</xdr:rowOff>
    </xdr:to>
    <xdr:cxnSp macro="">
      <xdr:nvCxnSpPr>
        <xdr:cNvPr id="5" name="Connecteur droit avec flèche 4">
          <a:extLst>
            <a:ext uri="{FF2B5EF4-FFF2-40B4-BE49-F238E27FC236}">
              <a16:creationId xmlns:a16="http://schemas.microsoft.com/office/drawing/2014/main" id="{00000000-0008-0000-0400-000005000000}"/>
            </a:ext>
          </a:extLst>
        </xdr:cNvPr>
        <xdr:cNvCxnSpPr/>
      </xdr:nvCxnSpPr>
      <xdr:spPr>
        <a:xfrm flipH="1">
          <a:off x="4060032" y="1583531"/>
          <a:ext cx="1363265" cy="0"/>
        </a:xfrm>
        <a:prstGeom prst="straightConnector1">
          <a:avLst/>
        </a:prstGeom>
        <a:ln w="2222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607217</xdr:colOff>
      <xdr:row>6</xdr:row>
      <xdr:rowOff>5952</xdr:rowOff>
    </xdr:from>
    <xdr:to>
      <xdr:col>11</xdr:col>
      <xdr:colOff>494108</xdr:colOff>
      <xdr:row>10</xdr:row>
      <xdr:rowOff>41671</xdr:rowOff>
    </xdr:to>
    <xdr:sp macro="" textlink="">
      <xdr:nvSpPr>
        <xdr:cNvPr id="3" name="Rectangle : coins arrondis 2">
          <a:extLst>
            <a:ext uri="{FF2B5EF4-FFF2-40B4-BE49-F238E27FC236}">
              <a16:creationId xmlns:a16="http://schemas.microsoft.com/office/drawing/2014/main" id="{F8B3E4BA-42E7-44F4-B7C5-7C53AAFDA526}"/>
            </a:ext>
          </a:extLst>
        </xdr:cNvPr>
        <xdr:cNvSpPr/>
      </xdr:nvSpPr>
      <xdr:spPr>
        <a:xfrm>
          <a:off x="5441155" y="1148952"/>
          <a:ext cx="4458891" cy="797719"/>
        </a:xfrm>
        <a:prstGeom prst="roundRect">
          <a:avLst/>
        </a:prstGeom>
        <a:gradFill flip="none" rotWithShape="1">
          <a:gsLst>
            <a:gs pos="0">
              <a:srgbClr val="FFFF99">
                <a:shade val="30000"/>
                <a:satMod val="115000"/>
              </a:srgbClr>
            </a:gs>
            <a:gs pos="50000">
              <a:srgbClr val="FFFF99">
                <a:shade val="67500"/>
                <a:satMod val="115000"/>
              </a:srgbClr>
            </a:gs>
            <a:gs pos="100000">
              <a:srgbClr val="FFFF99">
                <a:shade val="100000"/>
                <a:satMod val="115000"/>
              </a:srgbClr>
            </a:gs>
          </a:gsLst>
          <a:lin ang="2700000" scaled="1"/>
          <a:tileRect/>
        </a:gra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1200" b="1">
            <a:solidFill>
              <a:sysClr val="windowText" lastClr="000000"/>
            </a:solidFill>
            <a:effectLst/>
            <a:latin typeface="+mn-lt"/>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r>
            <a:rPr lang="fr-FR" sz="1200" b="1">
              <a:solidFill>
                <a:sysClr val="windowText" lastClr="000000"/>
              </a:solidFill>
              <a:effectLst/>
              <a:latin typeface="+mn-lt"/>
              <a:ea typeface="+mn-ea"/>
              <a:cs typeface="+mn-cs"/>
            </a:rPr>
            <a:t>AJOUTEZ</a:t>
          </a:r>
          <a:r>
            <a:rPr lang="fr-FR" sz="1200" b="1" baseline="0">
              <a:solidFill>
                <a:sysClr val="windowText" lastClr="000000"/>
              </a:solidFill>
              <a:effectLst/>
              <a:latin typeface="+mn-lt"/>
              <a:ea typeface="+mn-ea"/>
              <a:cs typeface="+mn-cs"/>
            </a:rPr>
            <a:t> ICI D'AUTRES MOYENS DE PAIEMENT </a:t>
          </a:r>
          <a:endParaRPr lang="fr-FR" sz="1200">
            <a:solidFill>
              <a:sysClr val="windowText" lastClr="000000"/>
            </a:solidFill>
            <a:effectLst/>
          </a:endParaRPr>
        </a:p>
        <a:p>
          <a:pPr marL="0" marR="0" lvl="0" indent="0" algn="ctr" defTabSz="914400" eaLnBrk="1" fontAlgn="auto" latinLnBrk="0" hangingPunct="1">
            <a:lnSpc>
              <a:spcPct val="100000"/>
            </a:lnSpc>
            <a:spcBef>
              <a:spcPts val="0"/>
            </a:spcBef>
            <a:spcAft>
              <a:spcPts val="0"/>
            </a:spcAft>
            <a:buClrTx/>
            <a:buSzTx/>
            <a:buFontTx/>
            <a:buNone/>
            <a:tabLst/>
            <a:defRPr/>
          </a:pPr>
          <a:endParaRPr lang="fr-FR" sz="1200" b="1">
            <a:solidFill>
              <a:sysClr val="windowText" lastClr="000000"/>
            </a:solidFill>
            <a:effectLst/>
            <a:latin typeface="+mn-lt"/>
            <a:ea typeface="+mn-ea"/>
            <a:cs typeface="+mn-cs"/>
          </a:endParaRPr>
        </a:p>
        <a:p>
          <a:pPr algn="ctr"/>
          <a:endParaRPr lang="fr-FR" sz="1100">
            <a:solidFill>
              <a:sysClr val="windowText" lastClr="000000"/>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485775</xdr:colOff>
      <xdr:row>1</xdr:row>
      <xdr:rowOff>42020</xdr:rowOff>
    </xdr:from>
    <xdr:to>
      <xdr:col>4</xdr:col>
      <xdr:colOff>533400</xdr:colOff>
      <xdr:row>1</xdr:row>
      <xdr:rowOff>419099</xdr:rowOff>
    </xdr:to>
    <xdr:sp macro="[0]!Feuil8.MoisPrecedent" textlink="">
      <xdr:nvSpPr>
        <xdr:cNvPr id="4" name="Flèche : gauche 3">
          <a:extLst>
            <a:ext uri="{FF2B5EF4-FFF2-40B4-BE49-F238E27FC236}">
              <a16:creationId xmlns:a16="http://schemas.microsoft.com/office/drawing/2014/main" id="{499C299B-30A8-4DAA-82F1-49FA7BA84097}"/>
            </a:ext>
          </a:extLst>
        </xdr:cNvPr>
        <xdr:cNvSpPr/>
      </xdr:nvSpPr>
      <xdr:spPr>
        <a:xfrm>
          <a:off x="5486400" y="594470"/>
          <a:ext cx="923925" cy="377079"/>
        </a:xfrm>
        <a:prstGeom prst="leftArrow">
          <a:avLst/>
        </a:prstGeom>
        <a:solidFill>
          <a:srgbClr val="FF0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472888</xdr:colOff>
      <xdr:row>1</xdr:row>
      <xdr:rowOff>57150</xdr:rowOff>
    </xdr:from>
    <xdr:to>
      <xdr:col>9</xdr:col>
      <xdr:colOff>484094</xdr:colOff>
      <xdr:row>1</xdr:row>
      <xdr:rowOff>400050</xdr:rowOff>
    </xdr:to>
    <xdr:sp macro="[0]!Feuil8.MoisSuivant" textlink="">
      <xdr:nvSpPr>
        <xdr:cNvPr id="5" name="Flèche : gauche 4">
          <a:extLst>
            <a:ext uri="{FF2B5EF4-FFF2-40B4-BE49-F238E27FC236}">
              <a16:creationId xmlns:a16="http://schemas.microsoft.com/office/drawing/2014/main" id="{CA20FD15-2D24-4CB2-8013-F32361551425}"/>
            </a:ext>
          </a:extLst>
        </xdr:cNvPr>
        <xdr:cNvSpPr/>
      </xdr:nvSpPr>
      <xdr:spPr>
        <a:xfrm rot="10800000">
          <a:off x="7654738" y="600075"/>
          <a:ext cx="516031" cy="342900"/>
        </a:xfrm>
        <a:prstGeom prst="leftArrow">
          <a:avLst/>
        </a:prstGeom>
        <a:solidFill>
          <a:srgbClr val="FF0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472888</xdr:colOff>
      <xdr:row>1</xdr:row>
      <xdr:rowOff>57150</xdr:rowOff>
    </xdr:from>
    <xdr:to>
      <xdr:col>9</xdr:col>
      <xdr:colOff>484094</xdr:colOff>
      <xdr:row>1</xdr:row>
      <xdr:rowOff>400050</xdr:rowOff>
    </xdr:to>
    <xdr:sp macro="[0]!Feuil9.MoisSuivant" textlink="">
      <xdr:nvSpPr>
        <xdr:cNvPr id="3" name="Flèche : gauche 2">
          <a:extLst>
            <a:ext uri="{FF2B5EF4-FFF2-40B4-BE49-F238E27FC236}">
              <a16:creationId xmlns:a16="http://schemas.microsoft.com/office/drawing/2014/main" id="{88129D8C-89C7-49F4-97FC-76A2BB02398E}"/>
            </a:ext>
          </a:extLst>
        </xdr:cNvPr>
        <xdr:cNvSpPr/>
      </xdr:nvSpPr>
      <xdr:spPr>
        <a:xfrm rot="10800000">
          <a:off x="7654738" y="600075"/>
          <a:ext cx="516031" cy="342900"/>
        </a:xfrm>
        <a:prstGeom prst="leftArrow">
          <a:avLst/>
        </a:prstGeom>
        <a:solidFill>
          <a:srgbClr val="FF0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606238</xdr:colOff>
      <xdr:row>1</xdr:row>
      <xdr:rowOff>66675</xdr:rowOff>
    </xdr:from>
    <xdr:to>
      <xdr:col>4</xdr:col>
      <xdr:colOff>617444</xdr:colOff>
      <xdr:row>1</xdr:row>
      <xdr:rowOff>409575</xdr:rowOff>
    </xdr:to>
    <xdr:sp macro="[0]!Feuil9.MoisPrecedent" textlink="">
      <xdr:nvSpPr>
        <xdr:cNvPr id="4" name="Flèche : gauche 3">
          <a:extLst>
            <a:ext uri="{FF2B5EF4-FFF2-40B4-BE49-F238E27FC236}">
              <a16:creationId xmlns:a16="http://schemas.microsoft.com/office/drawing/2014/main" id="{103FC39F-58FE-4E8A-8015-AE25022E6B19}"/>
            </a:ext>
          </a:extLst>
        </xdr:cNvPr>
        <xdr:cNvSpPr/>
      </xdr:nvSpPr>
      <xdr:spPr>
        <a:xfrm>
          <a:off x="5749738" y="609600"/>
          <a:ext cx="897031" cy="342900"/>
        </a:xfrm>
        <a:prstGeom prst="leftArrow">
          <a:avLst/>
        </a:prstGeom>
        <a:solidFill>
          <a:srgbClr val="FF0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persons/person3.xml><?xml version="1.0" encoding="utf-8"?>
<personList xmlns="http://schemas.microsoft.com/office/spreadsheetml/2018/threadedcomments" xmlns:x="http://schemas.openxmlformats.org/spreadsheetml/2006/main"/>
</file>

<file path=xl/persons/person4.xml><?xml version="1.0" encoding="utf-8"?>
<personList xmlns="http://schemas.microsoft.com/office/spreadsheetml/2018/threadedcomments" xmlns:x="http://schemas.openxmlformats.org/spreadsheetml/2006/main"/>
</file>

<file path=xl/persons/person5.xml><?xml version="1.0" encoding="utf-8"?>
<personList xmlns="http://schemas.microsoft.com/office/spreadsheetml/2018/threadedcomments" xmlns:x="http://schemas.openxmlformats.org/spreadsheetml/2006/main"/>
</file>

<file path=xl/persons/person6.xml><?xml version="1.0" encoding="utf-8"?>
<personList xmlns="http://schemas.microsoft.com/office/spreadsheetml/2018/threadedcomments" xmlns:x="http://schemas.openxmlformats.org/spreadsheetml/2006/main"/>
</file>

<file path=xl/persons/person7.xml><?xml version="1.0" encoding="utf-8"?>
<personList xmlns="http://schemas.microsoft.com/office/spreadsheetml/2018/threadedcomments" xmlns:x="http://schemas.openxmlformats.org/spreadsheetml/2006/main"/>
</file>

<file path=xl/persons/person8.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a:solidFill>
          <a:schemeClr val="accent1"/>
        </a:solidFill>
        <a:ln>
          <a:solidFill>
            <a:schemeClr val="tx1"/>
          </a:solidFill>
        </a:ln>
      </a:spPr>
      <a:bodyPr vertOverflow="clip" horzOverflow="clip" rtlCol="0" anchor="t"/>
      <a:lstStyle>
        <a:defPPr algn="l">
          <a:defRPr sz="1100">
            <a:solidFill>
              <a:sysClr val="windowText" lastClr="000000"/>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CCFF"/>
  </sheetPr>
  <dimension ref="A1:O204"/>
  <sheetViews>
    <sheetView zoomScale="120" zoomScaleNormal="120" workbookViewId="0">
      <pane ySplit="2" topLeftCell="A21" activePane="bottomLeft" state="frozen"/>
      <selection pane="bottomLeft" activeCell="A24" sqref="A24"/>
    </sheetView>
  </sheetViews>
  <sheetFormatPr baseColWidth="10" defaultRowHeight="15" x14ac:dyDescent="0.25"/>
  <cols>
    <col min="1" max="1" width="79.140625" style="17" customWidth="1"/>
    <col min="2" max="2" width="27.42578125" style="20" customWidth="1"/>
    <col min="3" max="3" width="22.42578125" style="20" customWidth="1"/>
    <col min="4" max="4" width="19.7109375" style="20" customWidth="1"/>
    <col min="5" max="5" width="71.7109375" style="17" customWidth="1"/>
    <col min="6" max="6" width="6.140625" style="93" customWidth="1"/>
    <col min="7" max="7" width="22.7109375" style="93" customWidth="1"/>
    <col min="8" max="8" width="11.42578125" style="93"/>
    <col min="9" max="9" width="13.42578125" style="96" customWidth="1"/>
    <col min="10" max="10" width="8.140625" style="48" bestFit="1" customWidth="1"/>
    <col min="11" max="11" width="11.42578125" style="93"/>
    <col min="12" max="16384" width="11.42578125" style="17"/>
  </cols>
  <sheetData>
    <row r="1" spans="1:15" ht="18.75" customHeight="1" x14ac:dyDescent="0.3">
      <c r="A1" s="230" t="s">
        <v>22</v>
      </c>
      <c r="B1" s="241" t="s">
        <v>36</v>
      </c>
      <c r="C1" s="241"/>
      <c r="D1" s="190" t="s">
        <v>20</v>
      </c>
      <c r="E1" s="190" t="s">
        <v>21</v>
      </c>
      <c r="F1" s="94"/>
      <c r="G1" s="94"/>
      <c r="H1" s="94"/>
      <c r="I1" s="99" t="s">
        <v>24</v>
      </c>
      <c r="J1" s="122">
        <f>_xlfn.SWITCH(D2,I1,1,I2,2,I3,3,I4,4,I5,5,I6,6,I7,7,I8,8,I9,9,I10,10,I11,11,I12,12)</f>
        <v>7</v>
      </c>
      <c r="K1" s="119"/>
      <c r="L1" s="96"/>
      <c r="M1" s="96"/>
      <c r="N1" s="96"/>
      <c r="O1" s="96"/>
    </row>
    <row r="2" spans="1:15" s="18" customFormat="1" ht="27" customHeight="1" x14ac:dyDescent="0.35">
      <c r="A2" s="231"/>
      <c r="B2" s="241"/>
      <c r="C2" s="241"/>
      <c r="D2" s="188" t="s">
        <v>30</v>
      </c>
      <c r="E2" s="189">
        <v>2022</v>
      </c>
      <c r="F2" s="99"/>
      <c r="G2" s="100" t="s">
        <v>0</v>
      </c>
      <c r="H2" s="99"/>
      <c r="I2" s="99" t="s">
        <v>25</v>
      </c>
      <c r="J2" s="121"/>
      <c r="K2" s="118"/>
      <c r="L2" s="97"/>
      <c r="M2" s="97"/>
      <c r="N2" s="97"/>
      <c r="O2" s="97"/>
    </row>
    <row r="3" spans="1:15" s="18" customFormat="1" ht="17.25" customHeight="1" thickBot="1" x14ac:dyDescent="0.35">
      <c r="A3" s="21" t="s">
        <v>17</v>
      </c>
      <c r="B3" s="22"/>
      <c r="C3" s="21"/>
      <c r="D3" s="249" t="s">
        <v>14</v>
      </c>
      <c r="E3" s="250"/>
      <c r="F3" s="99"/>
      <c r="G3" s="100"/>
      <c r="H3" s="99"/>
      <c r="I3" s="99" t="s">
        <v>26</v>
      </c>
      <c r="J3" s="121"/>
      <c r="K3" s="120"/>
      <c r="L3" s="97"/>
      <c r="M3" s="97"/>
      <c r="N3" s="97"/>
      <c r="O3" s="97"/>
    </row>
    <row r="4" spans="1:15" ht="15" customHeight="1" thickTop="1" x14ac:dyDescent="0.3">
      <c r="A4" s="191" t="s">
        <v>97</v>
      </c>
      <c r="B4" s="192">
        <v>2000</v>
      </c>
      <c r="C4" s="251"/>
      <c r="D4" s="242">
        <f>SUM(B4:B6)</f>
        <v>3800</v>
      </c>
      <c r="E4" s="246"/>
      <c r="F4" s="102"/>
      <c r="G4" s="94"/>
      <c r="H4" s="94"/>
      <c r="I4" s="99" t="s">
        <v>27</v>
      </c>
      <c r="J4" s="123"/>
      <c r="K4" s="101"/>
      <c r="L4" s="96"/>
      <c r="M4" s="96"/>
      <c r="N4" s="96"/>
      <c r="O4" s="96"/>
    </row>
    <row r="5" spans="1:15" ht="15" customHeight="1" x14ac:dyDescent="0.3">
      <c r="A5" s="193" t="s">
        <v>98</v>
      </c>
      <c r="B5" s="194">
        <v>1800</v>
      </c>
      <c r="C5" s="252"/>
      <c r="D5" s="246"/>
      <c r="E5" s="246"/>
      <c r="F5" s="102"/>
      <c r="G5" s="94"/>
      <c r="H5" s="94"/>
      <c r="I5" s="99" t="s">
        <v>28</v>
      </c>
      <c r="J5" s="123"/>
      <c r="K5" s="101"/>
      <c r="L5" s="96"/>
      <c r="M5" s="96"/>
      <c r="N5" s="96"/>
      <c r="O5" s="96"/>
    </row>
    <row r="6" spans="1:15" ht="15" customHeight="1" x14ac:dyDescent="0.3">
      <c r="A6" s="23" t="s">
        <v>19</v>
      </c>
      <c r="B6" s="15"/>
      <c r="C6" s="253"/>
      <c r="D6" s="246"/>
      <c r="E6" s="246"/>
      <c r="F6" s="102"/>
      <c r="G6" s="94"/>
      <c r="H6" s="94"/>
      <c r="I6" s="99" t="s">
        <v>29</v>
      </c>
      <c r="J6" s="123"/>
      <c r="K6" s="101"/>
      <c r="L6" s="96"/>
      <c r="M6" s="96"/>
      <c r="N6" s="96"/>
      <c r="O6" s="96"/>
    </row>
    <row r="7" spans="1:15" s="19" customFormat="1" ht="16.5" customHeight="1" thickBot="1" x14ac:dyDescent="0.35">
      <c r="A7" s="60" t="s">
        <v>18</v>
      </c>
      <c r="B7" s="195">
        <f>SUM(B4:B6)</f>
        <v>3800</v>
      </c>
      <c r="C7" s="61"/>
      <c r="D7" s="247" t="s">
        <v>85</v>
      </c>
      <c r="E7" s="248"/>
      <c r="F7" s="103"/>
      <c r="G7" s="104"/>
      <c r="H7" s="104"/>
      <c r="I7" s="99" t="s">
        <v>30</v>
      </c>
      <c r="J7" s="124"/>
      <c r="K7" s="101"/>
      <c r="L7" s="98"/>
      <c r="M7" s="98"/>
      <c r="N7" s="98"/>
      <c r="O7" s="98"/>
    </row>
    <row r="8" spans="1:15" ht="15" customHeight="1" thickTop="1" x14ac:dyDescent="0.3">
      <c r="A8" s="191" t="s">
        <v>43</v>
      </c>
      <c r="B8" s="196">
        <v>600</v>
      </c>
      <c r="C8" s="251"/>
      <c r="D8" s="242">
        <f>SUM(B8:B28)</f>
        <v>1000</v>
      </c>
      <c r="E8" s="246"/>
      <c r="F8" s="105"/>
      <c r="G8" s="94"/>
      <c r="H8" s="94"/>
      <c r="I8" s="99" t="s">
        <v>31</v>
      </c>
      <c r="J8" s="123"/>
      <c r="K8" s="101"/>
      <c r="L8" s="96"/>
      <c r="M8" s="96"/>
      <c r="N8" s="96"/>
      <c r="O8" s="96"/>
    </row>
    <row r="9" spans="1:15" ht="15" customHeight="1" x14ac:dyDescent="0.3">
      <c r="A9" s="193" t="s">
        <v>45</v>
      </c>
      <c r="B9" s="194">
        <v>200</v>
      </c>
      <c r="C9" s="252"/>
      <c r="D9" s="246"/>
      <c r="E9" s="246"/>
      <c r="F9" s="105"/>
      <c r="G9" s="94"/>
      <c r="H9" s="94"/>
      <c r="I9" s="99" t="s">
        <v>32</v>
      </c>
      <c r="J9" s="123"/>
      <c r="K9" s="101"/>
      <c r="L9" s="96"/>
      <c r="M9" s="96"/>
      <c r="N9" s="96"/>
      <c r="O9" s="96"/>
    </row>
    <row r="10" spans="1:15" ht="15" customHeight="1" x14ac:dyDescent="0.3">
      <c r="A10" s="193" t="s">
        <v>46</v>
      </c>
      <c r="B10" s="194">
        <v>50</v>
      </c>
      <c r="C10" s="252"/>
      <c r="D10" s="246"/>
      <c r="E10" s="246"/>
      <c r="F10" s="105"/>
      <c r="G10" s="106"/>
      <c r="H10" s="94"/>
      <c r="I10" s="99" t="s">
        <v>33</v>
      </c>
      <c r="J10" s="123"/>
      <c r="K10" s="101"/>
      <c r="L10" s="96"/>
      <c r="M10" s="96"/>
      <c r="N10" s="96"/>
      <c r="O10" s="96"/>
    </row>
    <row r="11" spans="1:15" ht="15" customHeight="1" x14ac:dyDescent="0.3">
      <c r="A11" s="193" t="s">
        <v>44</v>
      </c>
      <c r="B11" s="194">
        <v>150</v>
      </c>
      <c r="C11" s="252"/>
      <c r="D11" s="246"/>
      <c r="E11" s="246"/>
      <c r="F11" s="105"/>
      <c r="G11" s="94"/>
      <c r="H11" s="94"/>
      <c r="I11" s="99" t="s">
        <v>34</v>
      </c>
      <c r="J11" s="123"/>
      <c r="K11" s="101"/>
      <c r="L11" s="96"/>
      <c r="M11" s="96"/>
      <c r="N11" s="96"/>
      <c r="O11" s="96"/>
    </row>
    <row r="12" spans="1:15" ht="15" customHeight="1" x14ac:dyDescent="0.3">
      <c r="A12" s="193" t="s">
        <v>99</v>
      </c>
      <c r="B12" s="194">
        <v>0</v>
      </c>
      <c r="C12" s="252"/>
      <c r="D12" s="246"/>
      <c r="E12" s="246"/>
      <c r="F12" s="105"/>
      <c r="G12" s="94"/>
      <c r="H12" s="94"/>
      <c r="I12" s="99" t="s">
        <v>35</v>
      </c>
      <c r="J12" s="123"/>
      <c r="K12" s="101"/>
      <c r="L12" s="96"/>
      <c r="M12" s="96"/>
      <c r="N12" s="96"/>
      <c r="O12" s="96"/>
    </row>
    <row r="13" spans="1:15" ht="15" customHeight="1" x14ac:dyDescent="0.3">
      <c r="A13" s="193" t="s">
        <v>47</v>
      </c>
      <c r="B13" s="194">
        <v>0</v>
      </c>
      <c r="C13" s="252"/>
      <c r="D13" s="246"/>
      <c r="E13" s="246"/>
      <c r="F13" s="105"/>
      <c r="G13" s="94"/>
      <c r="H13" s="94"/>
      <c r="I13" s="94"/>
      <c r="J13" s="123"/>
      <c r="K13" s="101"/>
      <c r="L13" s="96"/>
      <c r="M13" s="96"/>
      <c r="N13" s="96"/>
      <c r="O13" s="96"/>
    </row>
    <row r="14" spans="1:15" ht="15" customHeight="1" x14ac:dyDescent="0.3">
      <c r="A14" s="14" t="s">
        <v>102</v>
      </c>
      <c r="B14" s="15"/>
      <c r="C14" s="252"/>
      <c r="D14" s="246"/>
      <c r="E14" s="246"/>
      <c r="F14" s="105"/>
      <c r="G14" s="94"/>
      <c r="H14" s="94"/>
      <c r="I14" s="94"/>
      <c r="J14" s="123"/>
      <c r="K14" s="101"/>
      <c r="L14" s="96"/>
      <c r="M14" s="96"/>
      <c r="N14" s="96"/>
      <c r="O14" s="96"/>
    </row>
    <row r="15" spans="1:15" ht="15" customHeight="1" x14ac:dyDescent="0.25">
      <c r="A15" s="14" t="s">
        <v>96</v>
      </c>
      <c r="B15" s="194"/>
      <c r="C15" s="252"/>
      <c r="D15" s="246"/>
      <c r="E15" s="246"/>
      <c r="F15" s="105"/>
      <c r="G15" s="94"/>
      <c r="H15" s="94"/>
      <c r="I15" s="94"/>
      <c r="J15" s="123"/>
      <c r="K15" s="94"/>
      <c r="L15" s="96"/>
      <c r="M15" s="96"/>
      <c r="N15" s="96"/>
      <c r="O15" s="96"/>
    </row>
    <row r="16" spans="1:15" ht="15" customHeight="1" x14ac:dyDescent="0.25">
      <c r="A16" s="14" t="s">
        <v>112</v>
      </c>
      <c r="B16" s="15"/>
      <c r="C16" s="252"/>
      <c r="D16" s="246"/>
      <c r="E16" s="246"/>
      <c r="F16" s="105"/>
      <c r="G16" s="94"/>
      <c r="H16" s="94"/>
      <c r="I16" s="94"/>
      <c r="J16" s="123"/>
      <c r="K16" s="94"/>
      <c r="L16" s="96"/>
      <c r="M16" s="96"/>
      <c r="N16" s="96"/>
      <c r="O16" s="96"/>
    </row>
    <row r="17" spans="1:15" ht="15" customHeight="1" x14ac:dyDescent="0.25">
      <c r="A17" s="14" t="s">
        <v>113</v>
      </c>
      <c r="B17" s="194"/>
      <c r="C17" s="252"/>
      <c r="D17" s="246"/>
      <c r="E17" s="246"/>
      <c r="F17" s="105"/>
      <c r="G17" s="94"/>
      <c r="H17" s="94"/>
      <c r="I17" s="94"/>
      <c r="J17" s="123"/>
      <c r="K17" s="94"/>
      <c r="L17" s="96"/>
      <c r="M17" s="96"/>
      <c r="N17" s="96"/>
      <c r="O17" s="96"/>
    </row>
    <row r="18" spans="1:15" ht="15" customHeight="1" x14ac:dyDescent="0.25">
      <c r="A18" s="14" t="s">
        <v>114</v>
      </c>
      <c r="B18" s="15"/>
      <c r="C18" s="252"/>
      <c r="D18" s="246"/>
      <c r="E18" s="246"/>
      <c r="F18" s="105"/>
      <c r="G18" s="94"/>
      <c r="H18" s="94"/>
      <c r="I18" s="94"/>
      <c r="J18" s="123"/>
      <c r="K18" s="94"/>
      <c r="L18" s="96"/>
      <c r="M18" s="96"/>
      <c r="N18" s="96"/>
      <c r="O18" s="96"/>
    </row>
    <row r="19" spans="1:15" ht="15" customHeight="1" x14ac:dyDescent="0.25">
      <c r="A19" s="14" t="s">
        <v>115</v>
      </c>
      <c r="B19" s="15"/>
      <c r="C19" s="252"/>
      <c r="D19" s="246"/>
      <c r="E19" s="246"/>
      <c r="F19" s="105"/>
      <c r="G19" s="94"/>
      <c r="H19" s="94"/>
      <c r="I19" s="94"/>
      <c r="J19" s="123"/>
      <c r="K19" s="94"/>
      <c r="L19" s="96"/>
      <c r="M19" s="96"/>
      <c r="N19" s="96"/>
      <c r="O19" s="96"/>
    </row>
    <row r="20" spans="1:15" ht="15" customHeight="1" x14ac:dyDescent="0.25">
      <c r="A20" s="14" t="s">
        <v>117</v>
      </c>
      <c r="B20" s="15"/>
      <c r="C20" s="252"/>
      <c r="D20" s="246"/>
      <c r="E20" s="246"/>
      <c r="F20" s="105"/>
      <c r="G20" s="94"/>
      <c r="H20" s="94"/>
      <c r="I20" s="94"/>
      <c r="J20" s="123"/>
      <c r="K20" s="94"/>
      <c r="L20" s="96"/>
      <c r="M20" s="96"/>
      <c r="N20" s="96"/>
      <c r="O20" s="96"/>
    </row>
    <row r="21" spans="1:15" ht="15" customHeight="1" x14ac:dyDescent="0.25">
      <c r="A21" s="14" t="s">
        <v>118</v>
      </c>
      <c r="B21" s="15"/>
      <c r="C21" s="252"/>
      <c r="D21" s="246"/>
      <c r="E21" s="246"/>
      <c r="F21" s="105"/>
      <c r="G21" s="94"/>
      <c r="H21" s="94"/>
      <c r="I21" s="94"/>
      <c r="J21" s="123"/>
      <c r="K21" s="94"/>
      <c r="L21" s="96"/>
      <c r="M21" s="96"/>
      <c r="N21" s="96"/>
      <c r="O21" s="96"/>
    </row>
    <row r="22" spans="1:15" ht="15" customHeight="1" x14ac:dyDescent="0.25">
      <c r="A22" s="14" t="s">
        <v>119</v>
      </c>
      <c r="B22" s="15"/>
      <c r="C22" s="252"/>
      <c r="D22" s="246"/>
      <c r="E22" s="246"/>
      <c r="F22" s="105"/>
      <c r="G22" s="94"/>
      <c r="H22" s="94"/>
      <c r="I22" s="94"/>
      <c r="J22" s="123"/>
      <c r="K22" s="94"/>
      <c r="L22" s="96"/>
      <c r="M22" s="96"/>
      <c r="N22" s="96"/>
      <c r="O22" s="96"/>
    </row>
    <row r="23" spans="1:15" ht="15" customHeight="1" x14ac:dyDescent="0.25">
      <c r="A23" s="14" t="s">
        <v>111</v>
      </c>
      <c r="B23" s="15"/>
      <c r="C23" s="252"/>
      <c r="D23" s="246"/>
      <c r="E23" s="246"/>
      <c r="F23" s="105"/>
      <c r="G23" s="94"/>
      <c r="H23" s="94"/>
      <c r="I23" s="94"/>
      <c r="J23" s="123"/>
      <c r="K23" s="94"/>
      <c r="L23" s="96"/>
      <c r="M23" s="96"/>
      <c r="N23" s="96"/>
      <c r="O23" s="96"/>
    </row>
    <row r="24" spans="1:15" ht="15" customHeight="1" x14ac:dyDescent="0.25">
      <c r="A24" s="14" t="s">
        <v>41</v>
      </c>
      <c r="B24" s="15"/>
      <c r="C24" s="252"/>
      <c r="D24" s="246"/>
      <c r="E24" s="246"/>
      <c r="F24" s="105"/>
      <c r="G24" s="94"/>
      <c r="H24" s="94"/>
      <c r="I24" s="94"/>
      <c r="J24" s="123"/>
      <c r="K24" s="94"/>
      <c r="L24" s="96"/>
      <c r="M24" s="96"/>
      <c r="N24" s="96"/>
      <c r="O24" s="96"/>
    </row>
    <row r="25" spans="1:15" ht="15" customHeight="1" x14ac:dyDescent="0.25">
      <c r="A25" s="14" t="s">
        <v>41</v>
      </c>
      <c r="B25" s="15"/>
      <c r="C25" s="252"/>
      <c r="D25" s="246"/>
      <c r="E25" s="246"/>
      <c r="F25" s="105"/>
      <c r="G25" s="94"/>
      <c r="H25" s="94"/>
      <c r="I25" s="94"/>
      <c r="J25" s="123"/>
      <c r="K25" s="94"/>
      <c r="L25" s="96"/>
      <c r="M25" s="96"/>
      <c r="N25" s="96"/>
      <c r="O25" s="96"/>
    </row>
    <row r="26" spans="1:15" ht="15" customHeight="1" x14ac:dyDescent="0.25">
      <c r="A26" s="14" t="s">
        <v>41</v>
      </c>
      <c r="B26" s="15"/>
      <c r="C26" s="252"/>
      <c r="D26" s="246"/>
      <c r="E26" s="246"/>
      <c r="F26" s="105"/>
      <c r="G26" s="94"/>
      <c r="H26" s="94"/>
      <c r="I26" s="94"/>
      <c r="J26" s="123"/>
      <c r="K26" s="94"/>
      <c r="L26" s="96"/>
      <c r="M26" s="96"/>
      <c r="N26" s="96"/>
      <c r="O26" s="96"/>
    </row>
    <row r="27" spans="1:15" ht="15" customHeight="1" x14ac:dyDescent="0.25">
      <c r="A27" s="14" t="s">
        <v>41</v>
      </c>
      <c r="B27" s="15"/>
      <c r="C27" s="252"/>
      <c r="D27" s="246"/>
      <c r="E27" s="246"/>
      <c r="F27" s="105"/>
      <c r="G27" s="94"/>
      <c r="H27" s="94"/>
      <c r="I27" s="94"/>
      <c r="J27" s="123"/>
      <c r="K27" s="94"/>
      <c r="L27" s="96"/>
      <c r="M27" s="96"/>
      <c r="N27" s="96"/>
      <c r="O27" s="96"/>
    </row>
    <row r="28" spans="1:15" ht="15" customHeight="1" x14ac:dyDescent="0.25">
      <c r="A28" s="14" t="s">
        <v>41</v>
      </c>
      <c r="B28" s="15"/>
      <c r="C28" s="253"/>
      <c r="D28" s="246"/>
      <c r="E28" s="246"/>
      <c r="F28" s="105"/>
      <c r="G28" s="94"/>
      <c r="H28" s="94"/>
      <c r="I28" s="94"/>
      <c r="J28" s="123"/>
      <c r="K28" s="94"/>
      <c r="L28" s="96"/>
      <c r="M28" s="96"/>
      <c r="N28" s="96"/>
      <c r="O28" s="96"/>
    </row>
    <row r="29" spans="1:15" ht="15" customHeight="1" thickBot="1" x14ac:dyDescent="0.3">
      <c r="A29" s="197" t="s">
        <v>86</v>
      </c>
      <c r="B29" s="198"/>
      <c r="C29" s="62" t="s">
        <v>23</v>
      </c>
      <c r="D29" s="244" t="s">
        <v>83</v>
      </c>
      <c r="E29" s="245"/>
      <c r="F29" s="94"/>
      <c r="G29" s="94"/>
      <c r="H29" s="94"/>
      <c r="I29" s="94"/>
      <c r="J29" s="123"/>
      <c r="K29" s="94"/>
      <c r="L29" s="96"/>
      <c r="M29" s="96"/>
      <c r="N29" s="96"/>
      <c r="O29" s="96"/>
    </row>
    <row r="30" spans="1:15" ht="15" customHeight="1" thickTop="1" x14ac:dyDescent="0.25">
      <c r="A30" s="199" t="s">
        <v>6</v>
      </c>
      <c r="B30" s="200">
        <v>985</v>
      </c>
      <c r="C30" s="183">
        <v>1</v>
      </c>
      <c r="D30" s="242">
        <f>SUM(B30:B54)</f>
        <v>1814.0400000000002</v>
      </c>
      <c r="E30" s="243"/>
      <c r="F30" s="94"/>
      <c r="G30" s="94"/>
      <c r="H30" s="94"/>
      <c r="I30" s="94"/>
      <c r="J30" s="123"/>
      <c r="K30" s="94"/>
      <c r="L30" s="96"/>
      <c r="M30" s="96"/>
      <c r="N30" s="96"/>
      <c r="O30" s="96"/>
    </row>
    <row r="31" spans="1:15" ht="15" customHeight="1" x14ac:dyDescent="0.25">
      <c r="A31" s="218" t="s">
        <v>106</v>
      </c>
      <c r="B31" s="15">
        <v>240</v>
      </c>
      <c r="C31" s="183">
        <v>3</v>
      </c>
      <c r="D31" s="243"/>
      <c r="E31" s="243"/>
      <c r="F31" s="94"/>
      <c r="G31" s="94"/>
      <c r="H31" s="94"/>
      <c r="I31" s="94"/>
      <c r="J31" s="123"/>
      <c r="K31" s="94"/>
      <c r="L31" s="96"/>
      <c r="M31" s="96"/>
      <c r="N31" s="96"/>
      <c r="O31" s="96"/>
    </row>
    <row r="32" spans="1:15" ht="15" customHeight="1" x14ac:dyDescent="0.25">
      <c r="A32" s="201" t="s">
        <v>108</v>
      </c>
      <c r="B32" s="15">
        <v>54.64</v>
      </c>
      <c r="C32" s="183">
        <v>5</v>
      </c>
      <c r="D32" s="243"/>
      <c r="E32" s="243"/>
      <c r="F32" s="94"/>
      <c r="G32" s="94"/>
      <c r="H32" s="94"/>
      <c r="I32" s="94"/>
      <c r="J32" s="123"/>
      <c r="K32" s="94"/>
      <c r="L32" s="96"/>
      <c r="M32" s="96"/>
      <c r="N32" s="96"/>
      <c r="O32" s="96"/>
    </row>
    <row r="33" spans="1:15" ht="15" customHeight="1" x14ac:dyDescent="0.25">
      <c r="A33" s="201" t="s">
        <v>52</v>
      </c>
      <c r="B33" s="15">
        <v>94.78</v>
      </c>
      <c r="C33" s="183">
        <v>5</v>
      </c>
      <c r="D33" s="243"/>
      <c r="E33" s="243"/>
      <c r="F33" s="94"/>
      <c r="G33" s="94"/>
      <c r="H33" s="94"/>
      <c r="I33" s="94"/>
      <c r="J33" s="123"/>
      <c r="K33" s="94"/>
      <c r="L33" s="96"/>
      <c r="M33" s="96"/>
      <c r="N33" s="96"/>
      <c r="O33" s="96"/>
    </row>
    <row r="34" spans="1:15" ht="15" customHeight="1" x14ac:dyDescent="0.25">
      <c r="A34" s="201" t="s">
        <v>91</v>
      </c>
      <c r="B34" s="15">
        <v>262.99</v>
      </c>
      <c r="C34" s="183">
        <v>9</v>
      </c>
      <c r="D34" s="243"/>
      <c r="E34" s="243"/>
      <c r="F34" s="94"/>
      <c r="G34" s="94"/>
      <c r="H34" s="94"/>
      <c r="I34" s="94"/>
      <c r="J34" s="123"/>
      <c r="K34" s="94"/>
      <c r="L34" s="96"/>
      <c r="M34" s="96"/>
      <c r="N34" s="96"/>
      <c r="O34" s="96"/>
    </row>
    <row r="35" spans="1:15" ht="15" customHeight="1" x14ac:dyDescent="0.25">
      <c r="A35" s="201" t="s">
        <v>42</v>
      </c>
      <c r="B35" s="15">
        <v>45</v>
      </c>
      <c r="C35" s="183">
        <v>9</v>
      </c>
      <c r="D35" s="243"/>
      <c r="E35" s="243"/>
      <c r="F35" s="94"/>
      <c r="G35" s="94"/>
      <c r="H35" s="94"/>
      <c r="I35" s="94"/>
      <c r="J35" s="123"/>
      <c r="K35" s="94"/>
      <c r="L35" s="96"/>
      <c r="M35" s="96"/>
      <c r="N35" s="96"/>
      <c r="O35" s="96"/>
    </row>
    <row r="36" spans="1:15" ht="15" customHeight="1" x14ac:dyDescent="0.25">
      <c r="A36" s="201" t="s">
        <v>7</v>
      </c>
      <c r="B36" s="15">
        <v>23.97</v>
      </c>
      <c r="C36" s="183">
        <v>10</v>
      </c>
      <c r="D36" s="243"/>
      <c r="E36" s="243"/>
      <c r="F36" s="94"/>
      <c r="G36" s="94"/>
      <c r="H36" s="94"/>
      <c r="I36" s="94"/>
      <c r="J36" s="123"/>
      <c r="K36" s="94"/>
      <c r="L36" s="96"/>
      <c r="M36" s="96"/>
      <c r="N36" s="96"/>
      <c r="O36" s="96"/>
    </row>
    <row r="37" spans="1:15" ht="15" customHeight="1" x14ac:dyDescent="0.25">
      <c r="A37" s="201" t="s">
        <v>105</v>
      </c>
      <c r="B37" s="15">
        <v>60</v>
      </c>
      <c r="C37" s="184">
        <v>15</v>
      </c>
      <c r="D37" s="243"/>
      <c r="E37" s="243"/>
      <c r="F37" s="94"/>
      <c r="G37" s="94"/>
      <c r="H37" s="94"/>
      <c r="I37" s="94"/>
      <c r="J37" s="123"/>
      <c r="K37" s="94"/>
      <c r="L37" s="96"/>
      <c r="M37" s="96"/>
      <c r="N37" s="96"/>
      <c r="O37" s="96"/>
    </row>
    <row r="38" spans="1:15" ht="15" customHeight="1" x14ac:dyDescent="0.25">
      <c r="A38" s="201" t="s">
        <v>109</v>
      </c>
      <c r="B38" s="15">
        <v>15.66</v>
      </c>
      <c r="C38" s="184">
        <v>20</v>
      </c>
      <c r="D38" s="243"/>
      <c r="E38" s="243"/>
      <c r="F38" s="94"/>
      <c r="G38" s="94"/>
      <c r="H38" s="94"/>
      <c r="I38" s="94"/>
      <c r="J38" s="123"/>
      <c r="K38" s="94"/>
      <c r="L38" s="96"/>
      <c r="M38" s="96"/>
      <c r="N38" s="96"/>
      <c r="O38" s="96"/>
    </row>
    <row r="39" spans="1:15" ht="15" customHeight="1" x14ac:dyDescent="0.25">
      <c r="A39" s="218" t="s">
        <v>107</v>
      </c>
      <c r="B39" s="15"/>
      <c r="C39" s="184"/>
      <c r="D39" s="243"/>
      <c r="E39" s="243"/>
      <c r="F39" s="94"/>
      <c r="G39" s="94"/>
      <c r="H39" s="94"/>
      <c r="I39" s="94"/>
      <c r="J39" s="123"/>
      <c r="K39" s="94"/>
      <c r="L39" s="96"/>
      <c r="M39" s="96"/>
      <c r="N39" s="96"/>
      <c r="O39" s="96"/>
    </row>
    <row r="40" spans="1:15" ht="15" customHeight="1" x14ac:dyDescent="0.25">
      <c r="A40" s="201" t="s">
        <v>110</v>
      </c>
      <c r="B40" s="15">
        <v>32</v>
      </c>
      <c r="C40" s="184">
        <v>21</v>
      </c>
      <c r="D40" s="243"/>
      <c r="E40" s="243"/>
      <c r="F40" s="94"/>
      <c r="G40" s="94"/>
      <c r="H40" s="94"/>
      <c r="I40" s="94"/>
      <c r="J40" s="123"/>
      <c r="K40" s="94"/>
      <c r="L40" s="96"/>
      <c r="M40" s="96"/>
      <c r="N40" s="96"/>
      <c r="O40" s="96"/>
    </row>
    <row r="41" spans="1:15" ht="15" customHeight="1" x14ac:dyDescent="0.25">
      <c r="A41" s="14" t="s">
        <v>41</v>
      </c>
      <c r="B41" s="15"/>
      <c r="C41" s="184"/>
      <c r="D41" s="243"/>
      <c r="E41" s="243"/>
      <c r="F41" s="94"/>
      <c r="G41" s="94"/>
      <c r="H41" s="94"/>
      <c r="I41" s="94"/>
      <c r="J41" s="123"/>
      <c r="K41" s="94"/>
      <c r="L41" s="96"/>
      <c r="M41" s="96"/>
      <c r="N41" s="96"/>
      <c r="O41" s="96"/>
    </row>
    <row r="42" spans="1:15" ht="15" customHeight="1" x14ac:dyDescent="0.25">
      <c r="A42" s="14" t="s">
        <v>41</v>
      </c>
      <c r="B42" s="15"/>
      <c r="C42" s="184"/>
      <c r="D42" s="243"/>
      <c r="E42" s="243"/>
      <c r="F42" s="94"/>
      <c r="G42" s="94"/>
      <c r="H42" s="94"/>
      <c r="I42" s="94"/>
      <c r="J42" s="123"/>
      <c r="K42" s="94"/>
      <c r="L42" s="96"/>
      <c r="M42" s="96"/>
      <c r="N42" s="96"/>
      <c r="O42" s="96"/>
    </row>
    <row r="43" spans="1:15" ht="15" customHeight="1" x14ac:dyDescent="0.25">
      <c r="A43" s="14" t="s">
        <v>41</v>
      </c>
      <c r="B43" s="15"/>
      <c r="C43" s="184"/>
      <c r="D43" s="243"/>
      <c r="E43" s="243"/>
      <c r="F43" s="94"/>
      <c r="G43" s="94"/>
      <c r="H43" s="94"/>
      <c r="I43" s="94"/>
      <c r="J43" s="123"/>
      <c r="K43" s="94"/>
      <c r="L43" s="96"/>
      <c r="M43" s="96"/>
      <c r="N43" s="96"/>
      <c r="O43" s="96"/>
    </row>
    <row r="44" spans="1:15" ht="15" customHeight="1" x14ac:dyDescent="0.25">
      <c r="A44" s="14" t="s">
        <v>41</v>
      </c>
      <c r="B44" s="15"/>
      <c r="C44" s="184"/>
      <c r="D44" s="243"/>
      <c r="E44" s="243"/>
      <c r="F44" s="94"/>
      <c r="G44" s="94"/>
      <c r="H44" s="94"/>
      <c r="I44" s="94"/>
      <c r="J44" s="123"/>
      <c r="K44" s="94"/>
      <c r="L44" s="96"/>
      <c r="M44" s="96"/>
      <c r="N44" s="96"/>
      <c r="O44" s="96"/>
    </row>
    <row r="45" spans="1:15" ht="15" customHeight="1" x14ac:dyDescent="0.25">
      <c r="A45" s="14" t="s">
        <v>41</v>
      </c>
      <c r="B45" s="15"/>
      <c r="C45" s="16"/>
      <c r="D45" s="243"/>
      <c r="E45" s="243"/>
      <c r="F45" s="94"/>
      <c r="G45" s="94"/>
      <c r="H45" s="94"/>
      <c r="I45" s="94"/>
      <c r="J45" s="123"/>
      <c r="K45" s="94"/>
      <c r="L45" s="96"/>
      <c r="M45" s="96"/>
      <c r="N45" s="96"/>
      <c r="O45" s="96"/>
    </row>
    <row r="46" spans="1:15" ht="15" customHeight="1" x14ac:dyDescent="0.25">
      <c r="A46" s="14" t="s">
        <v>41</v>
      </c>
      <c r="B46" s="15"/>
      <c r="C46" s="16"/>
      <c r="D46" s="243"/>
      <c r="E46" s="243"/>
      <c r="F46" s="94"/>
      <c r="G46" s="94"/>
      <c r="H46" s="94"/>
      <c r="I46" s="94"/>
      <c r="J46" s="123"/>
      <c r="K46" s="94"/>
      <c r="L46" s="96"/>
      <c r="M46" s="96"/>
      <c r="N46" s="96"/>
      <c r="O46" s="96"/>
    </row>
    <row r="47" spans="1:15" ht="15" customHeight="1" x14ac:dyDescent="0.25">
      <c r="A47" s="14" t="s">
        <v>41</v>
      </c>
      <c r="B47" s="15"/>
      <c r="C47" s="16"/>
      <c r="D47" s="243"/>
      <c r="E47" s="243"/>
      <c r="F47" s="94"/>
      <c r="G47" s="94"/>
      <c r="H47" s="94"/>
      <c r="I47" s="94"/>
      <c r="J47" s="123"/>
      <c r="K47" s="94"/>
      <c r="L47" s="96"/>
      <c r="M47" s="96"/>
      <c r="N47" s="96"/>
      <c r="O47" s="96"/>
    </row>
    <row r="48" spans="1:15" ht="15" customHeight="1" x14ac:dyDescent="0.25">
      <c r="A48" s="14" t="s">
        <v>41</v>
      </c>
      <c r="B48" s="15"/>
      <c r="C48" s="16"/>
      <c r="D48" s="243"/>
      <c r="E48" s="243"/>
      <c r="F48" s="94"/>
      <c r="G48" s="94"/>
      <c r="H48" s="94"/>
      <c r="I48" s="94"/>
      <c r="J48" s="123"/>
      <c r="K48" s="94"/>
      <c r="L48" s="96"/>
      <c r="M48" s="96"/>
      <c r="N48" s="96"/>
      <c r="O48" s="96"/>
    </row>
    <row r="49" spans="1:15" ht="15" customHeight="1" x14ac:dyDescent="0.25">
      <c r="A49" s="14" t="s">
        <v>41</v>
      </c>
      <c r="B49" s="15"/>
      <c r="C49" s="16"/>
      <c r="D49" s="243"/>
      <c r="E49" s="243"/>
      <c r="F49" s="94"/>
      <c r="G49" s="94"/>
      <c r="H49" s="94"/>
      <c r="I49" s="94"/>
      <c r="J49" s="123"/>
      <c r="K49" s="94"/>
      <c r="L49" s="96"/>
      <c r="M49" s="96"/>
      <c r="N49" s="96"/>
      <c r="O49" s="96"/>
    </row>
    <row r="50" spans="1:15" ht="15" customHeight="1" x14ac:dyDescent="0.25">
      <c r="A50" s="14" t="s">
        <v>41</v>
      </c>
      <c r="B50" s="15"/>
      <c r="C50" s="16"/>
      <c r="D50" s="243"/>
      <c r="E50" s="243"/>
      <c r="F50" s="94"/>
      <c r="G50" s="94"/>
      <c r="H50" s="94"/>
      <c r="I50" s="94"/>
      <c r="J50" s="123"/>
      <c r="K50" s="94"/>
      <c r="L50" s="96"/>
      <c r="M50" s="96"/>
      <c r="N50" s="96"/>
      <c r="O50" s="96"/>
    </row>
    <row r="51" spans="1:15" ht="15" customHeight="1" x14ac:dyDescent="0.25">
      <c r="A51" s="14" t="s">
        <v>41</v>
      </c>
      <c r="B51" s="15"/>
      <c r="C51" s="16"/>
      <c r="D51" s="243"/>
      <c r="E51" s="243"/>
      <c r="F51" s="94"/>
      <c r="G51" s="94"/>
      <c r="H51" s="94"/>
      <c r="I51" s="94"/>
      <c r="J51" s="123"/>
      <c r="K51" s="94"/>
      <c r="L51" s="96"/>
      <c r="M51" s="96"/>
      <c r="N51" s="96"/>
      <c r="O51" s="96"/>
    </row>
    <row r="52" spans="1:15" ht="15" customHeight="1" x14ac:dyDescent="0.25">
      <c r="A52" s="14" t="s">
        <v>41</v>
      </c>
      <c r="B52" s="15"/>
      <c r="C52" s="16"/>
      <c r="D52" s="243"/>
      <c r="E52" s="243"/>
      <c r="F52" s="94"/>
      <c r="G52" s="94"/>
      <c r="H52" s="94"/>
      <c r="I52" s="94"/>
      <c r="J52" s="123"/>
      <c r="K52" s="94"/>
      <c r="L52" s="96"/>
      <c r="M52" s="96"/>
      <c r="N52" s="96"/>
      <c r="O52" s="96"/>
    </row>
    <row r="53" spans="1:15" ht="15" customHeight="1" x14ac:dyDescent="0.25">
      <c r="A53" s="14" t="s">
        <v>41</v>
      </c>
      <c r="B53" s="15"/>
      <c r="C53" s="16"/>
      <c r="D53" s="243"/>
      <c r="E53" s="243"/>
      <c r="F53" s="94"/>
      <c r="G53" s="94"/>
      <c r="H53" s="94"/>
      <c r="I53" s="94"/>
      <c r="J53" s="123"/>
      <c r="K53" s="94"/>
      <c r="L53" s="96"/>
      <c r="M53" s="96"/>
      <c r="N53" s="96"/>
      <c r="O53" s="96"/>
    </row>
    <row r="54" spans="1:15" ht="15" customHeight="1" x14ac:dyDescent="0.25">
      <c r="A54" s="14" t="s">
        <v>41</v>
      </c>
      <c r="B54" s="15"/>
      <c r="C54" s="16"/>
      <c r="D54" s="243"/>
      <c r="E54" s="243"/>
      <c r="F54" s="94"/>
      <c r="G54" s="94"/>
      <c r="H54" s="94"/>
      <c r="I54" s="94"/>
      <c r="J54" s="123"/>
      <c r="K54" s="94"/>
      <c r="L54" s="96"/>
      <c r="M54" s="96"/>
      <c r="N54" s="96"/>
      <c r="O54" s="96"/>
    </row>
    <row r="55" spans="1:15" s="19" customFormat="1" ht="28.5" customHeight="1" x14ac:dyDescent="0.25">
      <c r="A55" s="159" t="s">
        <v>15</v>
      </c>
      <c r="B55" s="160">
        <f>B7</f>
        <v>3800</v>
      </c>
      <c r="C55" s="232"/>
      <c r="D55" s="233"/>
      <c r="E55" s="234"/>
      <c r="F55" s="94"/>
      <c r="G55" s="94"/>
      <c r="H55" s="94"/>
      <c r="I55" s="94"/>
      <c r="J55" s="124"/>
      <c r="K55" s="104"/>
      <c r="L55" s="98"/>
      <c r="M55" s="98"/>
      <c r="N55" s="98"/>
      <c r="O55" s="98"/>
    </row>
    <row r="56" spans="1:15" s="18" customFormat="1" ht="27.75" customHeight="1" x14ac:dyDescent="0.3">
      <c r="A56" s="159" t="s">
        <v>16</v>
      </c>
      <c r="B56" s="160">
        <f>SUM(B8:B54)</f>
        <v>2814.0399999999995</v>
      </c>
      <c r="C56" s="235"/>
      <c r="D56" s="236"/>
      <c r="E56" s="237"/>
      <c r="F56" s="99"/>
      <c r="G56" s="94"/>
      <c r="H56" s="94"/>
      <c r="I56" s="94"/>
      <c r="J56" s="123"/>
      <c r="K56" s="99"/>
      <c r="L56" s="97"/>
      <c r="M56" s="97"/>
      <c r="N56" s="97"/>
      <c r="O56" s="97"/>
    </row>
    <row r="57" spans="1:15" ht="32.25" customHeight="1" x14ac:dyDescent="0.25">
      <c r="A57" s="159" t="s">
        <v>100</v>
      </c>
      <c r="B57" s="160">
        <f>B55-B56</f>
        <v>985.96000000000049</v>
      </c>
      <c r="C57" s="238"/>
      <c r="D57" s="239"/>
      <c r="E57" s="240"/>
      <c r="F57" s="94"/>
      <c r="G57" s="94"/>
      <c r="H57" s="94"/>
      <c r="I57" s="94"/>
      <c r="J57" s="123"/>
      <c r="K57" s="94"/>
      <c r="L57" s="96"/>
      <c r="M57" s="96"/>
      <c r="N57" s="96"/>
      <c r="O57" s="96"/>
    </row>
    <row r="58" spans="1:15" x14ac:dyDescent="0.25">
      <c r="A58" s="125"/>
      <c r="B58" s="95"/>
      <c r="C58" s="95"/>
      <c r="D58" s="95"/>
      <c r="E58" s="94"/>
      <c r="F58" s="94"/>
      <c r="G58" s="94"/>
      <c r="H58" s="94"/>
      <c r="I58" s="94"/>
      <c r="J58" s="123"/>
      <c r="K58" s="94"/>
      <c r="L58" s="96"/>
      <c r="M58" s="96"/>
      <c r="N58" s="96"/>
      <c r="O58" s="96"/>
    </row>
    <row r="59" spans="1:15" x14ac:dyDescent="0.25">
      <c r="A59" s="125"/>
      <c r="B59" s="95"/>
      <c r="C59" s="95"/>
      <c r="D59" s="128" t="s">
        <v>72</v>
      </c>
      <c r="E59" s="94"/>
      <c r="F59" s="94"/>
      <c r="G59" s="94"/>
      <c r="H59" s="94"/>
      <c r="I59" s="94"/>
      <c r="J59" s="123"/>
      <c r="K59" s="94"/>
      <c r="L59" s="96"/>
      <c r="M59" s="96"/>
      <c r="N59" s="96"/>
      <c r="O59" s="96"/>
    </row>
    <row r="60" spans="1:15" ht="24.75" customHeight="1" x14ac:dyDescent="0.25">
      <c r="A60" s="125"/>
      <c r="B60" s="95"/>
      <c r="C60" s="95"/>
      <c r="D60" s="128" t="s">
        <v>73</v>
      </c>
      <c r="E60" s="94"/>
      <c r="F60" s="94"/>
      <c r="G60" s="94"/>
      <c r="H60" s="94"/>
      <c r="I60" s="94"/>
      <c r="J60" s="123"/>
      <c r="K60" s="94"/>
      <c r="L60" s="96"/>
      <c r="M60" s="96"/>
      <c r="N60" s="96"/>
      <c r="O60" s="96"/>
    </row>
    <row r="61" spans="1:15" x14ac:dyDescent="0.25">
      <c r="A61" s="125"/>
      <c r="B61" s="95"/>
      <c r="C61" s="95"/>
      <c r="D61" s="128" t="s">
        <v>74</v>
      </c>
      <c r="E61" s="94"/>
      <c r="F61" s="94"/>
      <c r="G61" s="94"/>
      <c r="H61" s="94"/>
      <c r="I61" s="94"/>
      <c r="J61" s="123"/>
      <c r="K61" s="94"/>
      <c r="L61" s="96"/>
      <c r="M61" s="96"/>
      <c r="N61" s="96"/>
      <c r="O61" s="96"/>
    </row>
    <row r="62" spans="1:15" x14ac:dyDescent="0.25">
      <c r="A62" s="125"/>
      <c r="B62" s="95"/>
      <c r="C62" s="95"/>
      <c r="D62" s="127"/>
      <c r="E62" s="94"/>
      <c r="F62" s="94"/>
      <c r="G62" s="94"/>
      <c r="H62" s="94"/>
      <c r="I62" s="94"/>
      <c r="J62" s="123"/>
      <c r="K62" s="94"/>
      <c r="L62" s="96"/>
      <c r="M62" s="96"/>
      <c r="N62" s="96"/>
      <c r="O62" s="96"/>
    </row>
    <row r="63" spans="1:15" x14ac:dyDescent="0.25">
      <c r="A63" s="125"/>
      <c r="B63" s="95"/>
      <c r="C63" s="95"/>
      <c r="D63" s="127"/>
      <c r="E63" s="94"/>
      <c r="F63" s="94"/>
      <c r="G63" s="94"/>
      <c r="H63" s="94"/>
      <c r="I63" s="94"/>
      <c r="J63" s="123"/>
      <c r="K63" s="94"/>
      <c r="L63" s="96"/>
      <c r="M63" s="96"/>
      <c r="N63" s="96"/>
      <c r="O63" s="96"/>
    </row>
    <row r="64" spans="1:15" x14ac:dyDescent="0.25">
      <c r="A64" s="125"/>
      <c r="B64" s="95"/>
      <c r="C64" s="95"/>
      <c r="D64" s="126"/>
      <c r="E64" s="94"/>
      <c r="F64" s="94"/>
      <c r="G64" s="94"/>
      <c r="H64" s="94"/>
      <c r="I64" s="94"/>
      <c r="J64" s="123"/>
      <c r="K64" s="94"/>
      <c r="L64" s="96"/>
      <c r="M64" s="96"/>
      <c r="N64" s="96"/>
      <c r="O64" s="96"/>
    </row>
    <row r="65" spans="1:15" x14ac:dyDescent="0.25">
      <c r="A65" s="94"/>
      <c r="B65" s="95"/>
      <c r="C65" s="95"/>
      <c r="D65" s="126"/>
      <c r="E65" s="94"/>
      <c r="F65" s="94"/>
      <c r="G65" s="94"/>
      <c r="H65" s="94"/>
      <c r="I65" s="94"/>
      <c r="J65" s="123"/>
      <c r="K65" s="94"/>
      <c r="L65" s="96"/>
      <c r="M65" s="96"/>
      <c r="N65" s="96"/>
      <c r="O65" s="96"/>
    </row>
    <row r="66" spans="1:15" x14ac:dyDescent="0.25">
      <c r="A66" s="94"/>
      <c r="B66" s="95"/>
      <c r="C66" s="95"/>
      <c r="D66" s="127"/>
      <c r="E66" s="94"/>
      <c r="F66" s="94"/>
      <c r="G66" s="94"/>
      <c r="H66" s="94"/>
      <c r="I66" s="94"/>
      <c r="J66" s="123"/>
      <c r="K66" s="94"/>
      <c r="L66" s="96"/>
      <c r="M66" s="96"/>
      <c r="N66" s="96"/>
      <c r="O66" s="96"/>
    </row>
    <row r="67" spans="1:15" x14ac:dyDescent="0.25">
      <c r="A67" s="94"/>
      <c r="B67" s="95"/>
      <c r="C67" s="95"/>
      <c r="D67" s="95"/>
      <c r="E67" s="94"/>
      <c r="F67" s="94"/>
      <c r="G67" s="94"/>
      <c r="H67" s="94"/>
      <c r="I67" s="94"/>
      <c r="J67" s="123"/>
      <c r="K67" s="94"/>
      <c r="L67" s="96"/>
      <c r="M67" s="96"/>
      <c r="N67" s="96"/>
      <c r="O67" s="96"/>
    </row>
    <row r="68" spans="1:15" x14ac:dyDescent="0.25">
      <c r="A68" s="94"/>
      <c r="B68" s="95"/>
      <c r="C68" s="95"/>
      <c r="D68" s="95"/>
      <c r="E68" s="94"/>
      <c r="F68" s="94"/>
      <c r="G68" s="94"/>
      <c r="H68" s="94"/>
      <c r="I68" s="94"/>
      <c r="J68" s="123"/>
      <c r="K68" s="94"/>
      <c r="L68" s="96"/>
      <c r="M68" s="96"/>
      <c r="N68" s="96"/>
      <c r="O68" s="96"/>
    </row>
    <row r="69" spans="1:15" x14ac:dyDescent="0.25">
      <c r="A69" s="94"/>
      <c r="B69" s="95"/>
      <c r="C69" s="95"/>
      <c r="D69" s="95"/>
      <c r="E69" s="94"/>
      <c r="F69" s="94"/>
      <c r="G69" s="94"/>
      <c r="H69" s="94"/>
      <c r="I69" s="94"/>
      <c r="J69" s="123"/>
      <c r="K69" s="94"/>
      <c r="L69" s="96"/>
      <c r="M69" s="96"/>
      <c r="N69" s="96"/>
      <c r="O69" s="96"/>
    </row>
    <row r="70" spans="1:15" x14ac:dyDescent="0.25">
      <c r="A70" s="94"/>
      <c r="B70" s="95"/>
      <c r="C70" s="95"/>
      <c r="D70" s="95"/>
      <c r="E70" s="94"/>
      <c r="F70" s="94"/>
      <c r="G70" s="94"/>
      <c r="H70" s="94"/>
      <c r="I70" s="94"/>
      <c r="J70" s="123"/>
      <c r="K70" s="94"/>
      <c r="L70" s="96"/>
      <c r="M70" s="96"/>
      <c r="N70" s="96"/>
      <c r="O70" s="96"/>
    </row>
    <row r="71" spans="1:15" x14ac:dyDescent="0.25">
      <c r="A71" s="94"/>
      <c r="B71" s="95"/>
      <c r="C71" s="95"/>
      <c r="D71" s="95"/>
      <c r="E71" s="94"/>
      <c r="F71" s="94"/>
      <c r="G71" s="94"/>
      <c r="H71" s="94"/>
      <c r="I71" s="94"/>
      <c r="J71" s="123"/>
      <c r="K71" s="94"/>
      <c r="L71" s="96"/>
      <c r="M71" s="96"/>
      <c r="N71" s="96"/>
      <c r="O71" s="96"/>
    </row>
    <row r="72" spans="1:15" x14ac:dyDescent="0.25">
      <c r="A72" s="94"/>
      <c r="B72" s="95"/>
      <c r="C72" s="95"/>
      <c r="D72" s="95"/>
      <c r="E72" s="94"/>
      <c r="F72" s="94"/>
      <c r="G72" s="94"/>
      <c r="H72" s="94"/>
      <c r="I72" s="94"/>
      <c r="J72" s="123"/>
      <c r="K72" s="94"/>
      <c r="L72" s="96"/>
      <c r="M72" s="96"/>
      <c r="N72" s="96"/>
      <c r="O72" s="96"/>
    </row>
    <row r="73" spans="1:15" x14ac:dyDescent="0.25">
      <c r="A73" s="94"/>
      <c r="B73" s="95"/>
      <c r="C73" s="95"/>
      <c r="D73" s="95"/>
      <c r="E73" s="94"/>
      <c r="F73" s="94"/>
      <c r="G73" s="94"/>
      <c r="H73" s="94"/>
      <c r="I73" s="94"/>
      <c r="J73" s="123"/>
      <c r="K73" s="94"/>
      <c r="L73" s="96"/>
      <c r="M73" s="96"/>
      <c r="N73" s="96"/>
      <c r="O73" s="96"/>
    </row>
    <row r="74" spans="1:15" x14ac:dyDescent="0.25">
      <c r="A74" s="94"/>
      <c r="B74" s="95"/>
      <c r="C74" s="95"/>
      <c r="D74" s="95"/>
      <c r="E74" s="94"/>
      <c r="F74" s="94"/>
      <c r="G74" s="94"/>
      <c r="H74" s="94"/>
      <c r="I74" s="94"/>
      <c r="J74" s="123"/>
      <c r="K74" s="94"/>
      <c r="L74" s="96"/>
      <c r="M74" s="96"/>
      <c r="N74" s="96"/>
      <c r="O74" s="96"/>
    </row>
    <row r="75" spans="1:15" x14ac:dyDescent="0.25">
      <c r="A75" s="94"/>
      <c r="B75" s="95"/>
      <c r="C75" s="95"/>
      <c r="D75" s="95"/>
      <c r="E75" s="94"/>
      <c r="F75" s="94"/>
      <c r="G75" s="94"/>
      <c r="H75" s="94"/>
      <c r="I75" s="94"/>
      <c r="J75" s="123"/>
      <c r="K75" s="94"/>
      <c r="L75" s="96"/>
      <c r="M75" s="96"/>
      <c r="N75" s="96"/>
      <c r="O75" s="96"/>
    </row>
    <row r="76" spans="1:15" x14ac:dyDescent="0.25">
      <c r="A76" s="94"/>
      <c r="B76" s="95"/>
      <c r="C76" s="95"/>
      <c r="D76" s="95"/>
      <c r="E76" s="94"/>
      <c r="F76" s="94"/>
      <c r="G76" s="94"/>
      <c r="H76" s="94"/>
      <c r="I76" s="94"/>
      <c r="J76" s="123"/>
      <c r="K76" s="94"/>
      <c r="L76" s="96"/>
      <c r="M76" s="96"/>
      <c r="N76" s="96"/>
      <c r="O76" s="96"/>
    </row>
    <row r="77" spans="1:15" x14ac:dyDescent="0.25">
      <c r="A77" s="94"/>
      <c r="B77" s="95"/>
      <c r="C77" s="95"/>
      <c r="D77" s="95"/>
      <c r="E77" s="94"/>
      <c r="F77" s="94"/>
      <c r="G77" s="94"/>
      <c r="H77" s="94"/>
      <c r="I77" s="94"/>
      <c r="J77" s="123"/>
      <c r="K77" s="94"/>
      <c r="L77" s="96"/>
      <c r="M77" s="96"/>
      <c r="N77" s="96"/>
      <c r="O77" s="96"/>
    </row>
    <row r="78" spans="1:15" x14ac:dyDescent="0.25">
      <c r="A78" s="94"/>
      <c r="B78" s="95"/>
      <c r="C78" s="95"/>
      <c r="D78" s="95"/>
      <c r="E78" s="94"/>
      <c r="F78" s="94"/>
      <c r="G78" s="94"/>
      <c r="H78" s="94"/>
      <c r="I78" s="94"/>
      <c r="J78" s="123"/>
      <c r="K78" s="94"/>
      <c r="L78" s="96"/>
      <c r="M78" s="96"/>
      <c r="N78" s="96"/>
      <c r="O78" s="96"/>
    </row>
    <row r="79" spans="1:15" x14ac:dyDescent="0.25">
      <c r="A79" s="94"/>
      <c r="B79" s="95"/>
      <c r="C79" s="95"/>
      <c r="D79" s="95"/>
      <c r="E79" s="94"/>
      <c r="F79" s="94"/>
      <c r="G79" s="94"/>
      <c r="H79" s="94"/>
      <c r="I79" s="94"/>
      <c r="J79" s="123"/>
      <c r="K79" s="94"/>
      <c r="L79" s="96"/>
      <c r="M79" s="96"/>
      <c r="N79" s="96"/>
      <c r="O79" s="96"/>
    </row>
    <row r="80" spans="1:15" x14ac:dyDescent="0.25">
      <c r="A80" s="94"/>
      <c r="B80" s="95"/>
      <c r="C80" s="95"/>
      <c r="D80" s="95"/>
      <c r="E80" s="94"/>
      <c r="F80" s="94"/>
      <c r="G80" s="94"/>
      <c r="H80" s="94"/>
      <c r="I80" s="94"/>
      <c r="J80" s="123"/>
      <c r="K80" s="94"/>
      <c r="L80" s="96"/>
      <c r="M80" s="96"/>
      <c r="N80" s="96"/>
      <c r="O80" s="96"/>
    </row>
    <row r="81" spans="1:15" x14ac:dyDescent="0.25">
      <c r="A81" s="94"/>
      <c r="B81" s="95"/>
      <c r="C81" s="95"/>
      <c r="D81" s="95"/>
      <c r="E81" s="94"/>
      <c r="F81" s="94"/>
      <c r="G81" s="94"/>
      <c r="H81" s="94"/>
      <c r="I81" s="94"/>
      <c r="J81" s="123"/>
      <c r="K81" s="94"/>
      <c r="L81" s="96"/>
      <c r="M81" s="96"/>
      <c r="N81" s="96"/>
      <c r="O81" s="96"/>
    </row>
    <row r="82" spans="1:15" x14ac:dyDescent="0.25">
      <c r="A82" s="94"/>
      <c r="B82" s="95"/>
      <c r="C82" s="95"/>
      <c r="D82" s="95"/>
      <c r="E82" s="94"/>
      <c r="F82" s="94"/>
      <c r="G82" s="94"/>
      <c r="H82" s="94"/>
      <c r="I82" s="94"/>
      <c r="J82" s="123"/>
      <c r="K82" s="94"/>
      <c r="L82" s="96"/>
      <c r="M82" s="96"/>
      <c r="N82" s="96"/>
      <c r="O82" s="96"/>
    </row>
    <row r="83" spans="1:15" x14ac:dyDescent="0.25">
      <c r="A83" s="94"/>
      <c r="B83" s="95"/>
      <c r="C83" s="95"/>
      <c r="D83" s="95"/>
      <c r="E83" s="94"/>
      <c r="F83" s="94"/>
      <c r="G83" s="94"/>
      <c r="H83" s="94"/>
      <c r="I83" s="94"/>
      <c r="J83" s="123"/>
      <c r="K83" s="94"/>
      <c r="L83" s="96"/>
      <c r="M83" s="96"/>
      <c r="N83" s="96"/>
      <c r="O83" s="96"/>
    </row>
    <row r="84" spans="1:15" x14ac:dyDescent="0.25">
      <c r="A84" s="94"/>
      <c r="B84" s="95"/>
      <c r="C84" s="95"/>
      <c r="D84" s="95"/>
      <c r="E84" s="94"/>
      <c r="F84" s="94"/>
      <c r="G84" s="94"/>
      <c r="H84" s="94"/>
      <c r="I84" s="94"/>
      <c r="J84" s="123"/>
      <c r="K84" s="94"/>
      <c r="L84" s="96"/>
      <c r="M84" s="96"/>
      <c r="N84" s="96"/>
      <c r="O84" s="96"/>
    </row>
    <row r="85" spans="1:15" x14ac:dyDescent="0.25">
      <c r="A85" s="94"/>
      <c r="B85" s="95"/>
      <c r="C85" s="95"/>
      <c r="D85" s="95"/>
      <c r="E85" s="94"/>
      <c r="F85" s="94"/>
      <c r="G85" s="94"/>
      <c r="H85" s="94"/>
      <c r="I85" s="94"/>
      <c r="J85" s="123"/>
      <c r="K85" s="94"/>
      <c r="L85" s="96"/>
      <c r="M85" s="96"/>
      <c r="N85" s="96"/>
      <c r="O85" s="96"/>
    </row>
    <row r="86" spans="1:15" x14ac:dyDescent="0.25">
      <c r="A86" s="94"/>
      <c r="B86" s="95"/>
      <c r="C86" s="95"/>
      <c r="D86" s="95"/>
      <c r="E86" s="94"/>
      <c r="F86" s="94"/>
      <c r="G86" s="94"/>
      <c r="H86" s="94"/>
      <c r="I86" s="94"/>
      <c r="J86" s="123"/>
      <c r="K86" s="94"/>
      <c r="L86" s="96"/>
      <c r="M86" s="96"/>
      <c r="N86" s="96"/>
      <c r="O86" s="96"/>
    </row>
    <row r="87" spans="1:15" x14ac:dyDescent="0.25">
      <c r="A87" s="94"/>
      <c r="B87" s="95"/>
      <c r="C87" s="95"/>
      <c r="D87" s="95"/>
      <c r="E87" s="94"/>
      <c r="F87" s="94"/>
      <c r="G87" s="94"/>
      <c r="H87" s="94"/>
      <c r="I87" s="94"/>
      <c r="J87" s="123"/>
      <c r="K87" s="94"/>
      <c r="L87" s="96"/>
      <c r="M87" s="96"/>
      <c r="N87" s="96"/>
      <c r="O87" s="96"/>
    </row>
    <row r="88" spans="1:15" x14ac:dyDescent="0.25">
      <c r="A88" s="94"/>
      <c r="B88" s="95"/>
      <c r="C88" s="95"/>
      <c r="D88" s="95"/>
      <c r="E88" s="94"/>
      <c r="F88" s="94"/>
      <c r="G88" s="94"/>
      <c r="H88" s="94"/>
      <c r="I88" s="94"/>
      <c r="J88" s="123"/>
      <c r="K88" s="94"/>
      <c r="L88" s="96"/>
      <c r="M88" s="96"/>
      <c r="N88" s="96"/>
      <c r="O88" s="96"/>
    </row>
    <row r="89" spans="1:15" x14ac:dyDescent="0.25">
      <c r="A89" s="94"/>
      <c r="B89" s="95"/>
      <c r="C89" s="95"/>
      <c r="D89" s="95"/>
      <c r="E89" s="94"/>
      <c r="F89" s="94"/>
      <c r="G89" s="94"/>
      <c r="H89" s="94"/>
      <c r="I89" s="94"/>
      <c r="J89" s="123"/>
      <c r="K89" s="94"/>
      <c r="L89" s="96"/>
      <c r="M89" s="96"/>
      <c r="N89" s="96"/>
      <c r="O89" s="96"/>
    </row>
    <row r="90" spans="1:15" x14ac:dyDescent="0.25">
      <c r="A90" s="94"/>
      <c r="B90" s="95"/>
      <c r="C90" s="95"/>
      <c r="D90" s="95"/>
      <c r="E90" s="94"/>
      <c r="F90" s="94"/>
      <c r="G90" s="94"/>
      <c r="H90" s="94"/>
      <c r="I90" s="94"/>
      <c r="J90" s="123"/>
      <c r="K90" s="94"/>
      <c r="L90" s="96"/>
      <c r="M90" s="96"/>
      <c r="N90" s="96"/>
      <c r="O90" s="96"/>
    </row>
    <row r="91" spans="1:15" x14ac:dyDescent="0.25">
      <c r="A91" s="94"/>
      <c r="B91" s="95"/>
      <c r="C91" s="95"/>
      <c r="D91" s="95"/>
      <c r="E91" s="94"/>
      <c r="F91" s="94"/>
      <c r="G91" s="94"/>
      <c r="H91" s="94"/>
      <c r="I91" s="94"/>
      <c r="J91" s="123"/>
      <c r="K91" s="94"/>
      <c r="L91" s="96"/>
      <c r="M91" s="96"/>
      <c r="N91" s="96"/>
      <c r="O91" s="96"/>
    </row>
    <row r="92" spans="1:15" x14ac:dyDescent="0.25">
      <c r="A92" s="94"/>
      <c r="B92" s="95"/>
      <c r="C92" s="95"/>
      <c r="D92" s="95"/>
      <c r="E92" s="94"/>
      <c r="F92" s="94"/>
      <c r="G92" s="94"/>
      <c r="H92" s="94"/>
      <c r="I92" s="94"/>
      <c r="J92" s="123"/>
      <c r="K92" s="94"/>
      <c r="L92" s="96"/>
      <c r="M92" s="96"/>
      <c r="N92" s="96"/>
      <c r="O92" s="96"/>
    </row>
    <row r="93" spans="1:15" x14ac:dyDescent="0.25">
      <c r="A93" s="94"/>
      <c r="B93" s="95"/>
      <c r="C93" s="95"/>
      <c r="D93" s="95"/>
      <c r="E93" s="94"/>
      <c r="F93" s="94"/>
      <c r="G93" s="94"/>
      <c r="H93" s="94"/>
      <c r="I93" s="94"/>
      <c r="J93" s="123"/>
      <c r="K93" s="94"/>
      <c r="L93" s="96"/>
      <c r="M93" s="96"/>
      <c r="N93" s="96"/>
      <c r="O93" s="96"/>
    </row>
    <row r="94" spans="1:15" x14ac:dyDescent="0.25">
      <c r="A94" s="94"/>
      <c r="B94" s="95"/>
      <c r="C94" s="95"/>
      <c r="D94" s="95"/>
      <c r="E94" s="94"/>
      <c r="F94" s="94"/>
      <c r="G94" s="94"/>
      <c r="H94" s="94"/>
      <c r="I94" s="94"/>
      <c r="J94" s="123"/>
      <c r="K94" s="94"/>
      <c r="L94" s="96"/>
      <c r="M94" s="96"/>
      <c r="N94" s="96"/>
      <c r="O94" s="96"/>
    </row>
    <row r="95" spans="1:15" x14ac:dyDescent="0.25">
      <c r="A95" s="94"/>
      <c r="B95" s="95"/>
      <c r="C95" s="95"/>
      <c r="D95" s="95"/>
      <c r="E95" s="94"/>
      <c r="F95" s="94"/>
      <c r="G95" s="94"/>
      <c r="H95" s="94"/>
      <c r="I95" s="94"/>
      <c r="J95" s="123"/>
      <c r="K95" s="94"/>
      <c r="L95" s="96"/>
      <c r="M95" s="96"/>
      <c r="N95" s="96"/>
      <c r="O95" s="96"/>
    </row>
    <row r="96" spans="1:15" x14ac:dyDescent="0.25">
      <c r="A96" s="94"/>
      <c r="B96" s="95"/>
      <c r="C96" s="95"/>
      <c r="D96" s="95"/>
      <c r="E96" s="94"/>
      <c r="F96" s="94"/>
      <c r="G96" s="94"/>
      <c r="H96" s="94"/>
      <c r="I96" s="94"/>
      <c r="J96" s="123"/>
      <c r="K96" s="94"/>
      <c r="L96" s="96"/>
      <c r="M96" s="96"/>
      <c r="N96" s="96"/>
      <c r="O96" s="96"/>
    </row>
    <row r="97" spans="1:15" x14ac:dyDescent="0.25">
      <c r="A97" s="94"/>
      <c r="B97" s="95"/>
      <c r="C97" s="95"/>
      <c r="D97" s="95"/>
      <c r="E97" s="94"/>
      <c r="F97" s="94"/>
      <c r="G97" s="94"/>
      <c r="H97" s="94"/>
      <c r="I97" s="94"/>
      <c r="J97" s="123"/>
      <c r="K97" s="94"/>
      <c r="L97" s="96"/>
      <c r="M97" s="96"/>
      <c r="N97" s="96"/>
      <c r="O97" s="96"/>
    </row>
    <row r="98" spans="1:15" x14ac:dyDescent="0.25">
      <c r="A98" s="94"/>
      <c r="B98" s="95"/>
      <c r="C98" s="95"/>
      <c r="D98" s="95"/>
      <c r="E98" s="94"/>
      <c r="F98" s="94"/>
      <c r="G98" s="94"/>
      <c r="H98" s="94"/>
      <c r="I98" s="94"/>
      <c r="J98" s="123"/>
      <c r="K98" s="94"/>
      <c r="L98" s="96"/>
      <c r="M98" s="96"/>
      <c r="N98" s="96"/>
      <c r="O98" s="96"/>
    </row>
    <row r="99" spans="1:15" x14ac:dyDescent="0.25">
      <c r="A99" s="94"/>
      <c r="B99" s="95"/>
      <c r="C99" s="95"/>
      <c r="D99" s="95"/>
      <c r="E99" s="94"/>
      <c r="F99" s="94"/>
      <c r="G99" s="94"/>
      <c r="H99" s="94"/>
      <c r="I99" s="94"/>
      <c r="J99" s="123"/>
      <c r="K99" s="94"/>
      <c r="L99" s="96"/>
      <c r="M99" s="96"/>
      <c r="N99" s="96"/>
      <c r="O99" s="96"/>
    </row>
    <row r="100" spans="1:15" x14ac:dyDescent="0.25">
      <c r="A100" s="94"/>
      <c r="B100" s="95"/>
      <c r="C100" s="95"/>
      <c r="D100" s="95"/>
      <c r="E100" s="94"/>
      <c r="F100" s="94"/>
      <c r="G100" s="94"/>
      <c r="H100" s="94"/>
      <c r="I100" s="94"/>
      <c r="J100" s="123"/>
      <c r="K100" s="94"/>
      <c r="L100" s="96"/>
      <c r="M100" s="96"/>
      <c r="N100" s="96"/>
      <c r="O100" s="96"/>
    </row>
    <row r="101" spans="1:15" x14ac:dyDescent="0.25">
      <c r="A101" s="94"/>
      <c r="B101" s="95"/>
      <c r="C101" s="95"/>
      <c r="D101" s="95"/>
      <c r="E101" s="94"/>
      <c r="F101" s="94"/>
      <c r="G101" s="94"/>
      <c r="H101" s="94"/>
      <c r="I101" s="94"/>
      <c r="J101" s="123"/>
      <c r="K101" s="94"/>
      <c r="L101" s="96"/>
      <c r="M101" s="96"/>
      <c r="N101" s="96"/>
      <c r="O101" s="96"/>
    </row>
    <row r="102" spans="1:15" x14ac:dyDescent="0.25">
      <c r="A102" s="94"/>
      <c r="B102" s="95"/>
      <c r="C102" s="95"/>
      <c r="D102" s="95"/>
      <c r="E102" s="94"/>
      <c r="F102" s="94"/>
      <c r="G102" s="94"/>
      <c r="H102" s="94"/>
      <c r="I102" s="94"/>
      <c r="J102" s="123"/>
      <c r="K102" s="94"/>
      <c r="L102" s="96"/>
      <c r="M102" s="96"/>
      <c r="N102" s="96"/>
      <c r="O102" s="96"/>
    </row>
    <row r="103" spans="1:15" x14ac:dyDescent="0.25">
      <c r="A103" s="94"/>
      <c r="B103" s="95"/>
      <c r="C103" s="95"/>
      <c r="D103" s="95"/>
      <c r="E103" s="94"/>
      <c r="F103" s="94"/>
      <c r="G103" s="94"/>
      <c r="H103" s="94"/>
      <c r="I103" s="94"/>
      <c r="J103" s="123"/>
      <c r="K103" s="94"/>
      <c r="L103" s="96"/>
      <c r="M103" s="96"/>
      <c r="N103" s="96"/>
      <c r="O103" s="96"/>
    </row>
    <row r="104" spans="1:15" x14ac:dyDescent="0.25">
      <c r="A104" s="94"/>
      <c r="B104" s="95"/>
      <c r="C104" s="95"/>
      <c r="D104" s="95"/>
      <c r="E104" s="94"/>
      <c r="F104" s="94"/>
      <c r="G104" s="94"/>
      <c r="H104" s="94"/>
      <c r="I104" s="94"/>
      <c r="J104" s="123"/>
      <c r="K104" s="94"/>
      <c r="L104" s="96"/>
      <c r="M104" s="96"/>
      <c r="N104" s="96"/>
      <c r="O104" s="96"/>
    </row>
    <row r="105" spans="1:15" x14ac:dyDescent="0.25">
      <c r="A105" s="94"/>
      <c r="B105" s="95"/>
      <c r="C105" s="95"/>
      <c r="D105" s="95"/>
      <c r="E105" s="94"/>
      <c r="F105" s="94"/>
      <c r="G105" s="94"/>
      <c r="H105" s="94"/>
      <c r="I105" s="94"/>
      <c r="J105" s="123"/>
      <c r="K105" s="94"/>
      <c r="L105" s="96"/>
      <c r="M105" s="96"/>
      <c r="N105" s="96"/>
      <c r="O105" s="96"/>
    </row>
    <row r="106" spans="1:15" x14ac:dyDescent="0.25">
      <c r="A106" s="94"/>
      <c r="B106" s="95"/>
      <c r="C106" s="95"/>
      <c r="D106" s="95"/>
      <c r="E106" s="94"/>
      <c r="F106" s="94"/>
      <c r="G106" s="94"/>
      <c r="H106" s="94"/>
      <c r="I106" s="94"/>
      <c r="J106" s="123"/>
      <c r="K106" s="94"/>
      <c r="L106" s="96"/>
      <c r="M106" s="96"/>
      <c r="N106" s="96"/>
      <c r="O106" s="96"/>
    </row>
    <row r="107" spans="1:15" x14ac:dyDescent="0.25">
      <c r="A107" s="94"/>
      <c r="B107" s="95"/>
      <c r="C107" s="95"/>
      <c r="D107" s="95"/>
      <c r="E107" s="94"/>
      <c r="F107" s="94"/>
      <c r="G107" s="94"/>
      <c r="H107" s="94"/>
      <c r="I107" s="94"/>
      <c r="J107" s="123"/>
      <c r="K107" s="94"/>
      <c r="L107" s="96"/>
      <c r="M107" s="96"/>
      <c r="N107" s="96"/>
      <c r="O107" s="96"/>
    </row>
    <row r="108" spans="1:15" x14ac:dyDescent="0.25">
      <c r="A108" s="94"/>
      <c r="B108" s="95"/>
      <c r="C108" s="95"/>
      <c r="D108" s="95"/>
      <c r="E108" s="94"/>
      <c r="F108" s="94"/>
      <c r="G108" s="94"/>
      <c r="H108" s="94"/>
      <c r="I108" s="94"/>
      <c r="J108" s="123"/>
      <c r="K108" s="94"/>
      <c r="L108" s="96"/>
      <c r="M108" s="96"/>
      <c r="N108" s="96"/>
      <c r="O108" s="96"/>
    </row>
    <row r="109" spans="1:15" x14ac:dyDescent="0.25">
      <c r="A109" s="94"/>
      <c r="B109" s="95"/>
      <c r="C109" s="95"/>
      <c r="D109" s="95"/>
      <c r="E109" s="94"/>
      <c r="F109" s="94"/>
      <c r="G109" s="94"/>
      <c r="H109" s="94"/>
      <c r="I109" s="94"/>
      <c r="J109" s="123"/>
      <c r="K109" s="94"/>
      <c r="L109" s="96"/>
      <c r="M109" s="96"/>
      <c r="N109" s="96"/>
      <c r="O109" s="96"/>
    </row>
    <row r="110" spans="1:15" x14ac:dyDescent="0.25">
      <c r="A110" s="94"/>
      <c r="B110" s="95"/>
      <c r="C110" s="95"/>
      <c r="D110" s="95"/>
      <c r="E110" s="94"/>
      <c r="F110" s="94"/>
      <c r="G110" s="94"/>
      <c r="H110" s="94"/>
      <c r="I110" s="94"/>
      <c r="J110" s="123"/>
      <c r="K110" s="94"/>
      <c r="L110" s="96"/>
      <c r="M110" s="96"/>
      <c r="N110" s="96"/>
      <c r="O110" s="96"/>
    </row>
    <row r="111" spans="1:15" x14ac:dyDescent="0.25">
      <c r="A111" s="94"/>
      <c r="B111" s="95"/>
      <c r="C111" s="95"/>
      <c r="D111" s="95"/>
      <c r="E111" s="94"/>
      <c r="F111" s="94"/>
      <c r="G111" s="94"/>
      <c r="H111" s="94"/>
      <c r="I111" s="94"/>
      <c r="J111" s="123"/>
      <c r="K111" s="94"/>
      <c r="L111" s="96"/>
      <c r="M111" s="96"/>
      <c r="N111" s="96"/>
      <c r="O111" s="96"/>
    </row>
    <row r="112" spans="1:15" x14ac:dyDescent="0.25">
      <c r="A112" s="94"/>
      <c r="B112" s="95"/>
      <c r="C112" s="95"/>
      <c r="D112" s="95"/>
      <c r="E112" s="94"/>
      <c r="F112" s="94"/>
      <c r="G112" s="94"/>
      <c r="H112" s="94"/>
      <c r="I112" s="94"/>
      <c r="J112" s="123"/>
      <c r="K112" s="94"/>
      <c r="L112" s="96"/>
      <c r="M112" s="96"/>
      <c r="N112" s="96"/>
      <c r="O112" s="96"/>
    </row>
    <row r="113" spans="1:15" x14ac:dyDescent="0.25">
      <c r="A113" s="94"/>
      <c r="B113" s="95"/>
      <c r="C113" s="95"/>
      <c r="D113" s="95"/>
      <c r="E113" s="94"/>
      <c r="F113" s="94"/>
      <c r="G113" s="94"/>
      <c r="H113" s="94"/>
      <c r="I113" s="94"/>
      <c r="J113" s="123"/>
      <c r="K113" s="94"/>
      <c r="L113" s="96"/>
      <c r="M113" s="96"/>
      <c r="N113" s="96"/>
      <c r="O113" s="96"/>
    </row>
    <row r="114" spans="1:15" x14ac:dyDescent="0.25">
      <c r="A114" s="94"/>
      <c r="B114" s="95"/>
      <c r="C114" s="95"/>
      <c r="D114" s="95"/>
      <c r="E114" s="94"/>
      <c r="F114" s="94"/>
      <c r="G114" s="94"/>
      <c r="H114" s="94"/>
      <c r="I114" s="94"/>
      <c r="J114" s="123"/>
      <c r="K114" s="94"/>
      <c r="L114" s="96"/>
      <c r="M114" s="96"/>
      <c r="N114" s="96"/>
      <c r="O114" s="96"/>
    </row>
    <row r="115" spans="1:15" x14ac:dyDescent="0.25">
      <c r="A115" s="94"/>
      <c r="B115" s="95"/>
      <c r="C115" s="95"/>
      <c r="D115" s="95"/>
      <c r="E115" s="94"/>
      <c r="F115" s="94"/>
      <c r="G115" s="94"/>
      <c r="H115" s="94"/>
      <c r="I115" s="94"/>
      <c r="J115" s="123"/>
      <c r="K115" s="94"/>
      <c r="L115" s="96"/>
      <c r="M115" s="96"/>
      <c r="N115" s="96"/>
      <c r="O115" s="96"/>
    </row>
    <row r="116" spans="1:15" x14ac:dyDescent="0.25">
      <c r="A116" s="94"/>
      <c r="B116" s="95"/>
      <c r="C116" s="95"/>
      <c r="D116" s="95"/>
      <c r="E116" s="94"/>
      <c r="F116" s="94"/>
      <c r="G116" s="94"/>
      <c r="H116" s="94"/>
      <c r="I116" s="94"/>
      <c r="J116" s="123"/>
      <c r="K116" s="94"/>
      <c r="L116" s="96"/>
      <c r="M116" s="96"/>
      <c r="N116" s="96"/>
      <c r="O116" s="96"/>
    </row>
    <row r="117" spans="1:15" x14ac:dyDescent="0.25">
      <c r="A117" s="94"/>
      <c r="B117" s="95"/>
      <c r="C117" s="95"/>
      <c r="D117" s="95"/>
      <c r="E117" s="94"/>
      <c r="F117" s="94"/>
      <c r="G117" s="94"/>
      <c r="H117" s="94"/>
      <c r="I117" s="94"/>
      <c r="J117" s="123"/>
      <c r="K117" s="94"/>
      <c r="L117" s="96"/>
      <c r="M117" s="96"/>
      <c r="N117" s="96"/>
      <c r="O117" s="96"/>
    </row>
    <row r="118" spans="1:15" x14ac:dyDescent="0.25">
      <c r="A118" s="94"/>
      <c r="B118" s="95"/>
      <c r="C118" s="95"/>
      <c r="D118" s="95"/>
      <c r="E118" s="94"/>
      <c r="F118" s="94"/>
      <c r="G118" s="94"/>
      <c r="H118" s="94"/>
      <c r="I118" s="94"/>
      <c r="J118" s="123"/>
      <c r="K118" s="94"/>
      <c r="L118" s="96"/>
      <c r="M118" s="96"/>
      <c r="N118" s="96"/>
      <c r="O118" s="96"/>
    </row>
    <row r="119" spans="1:15" x14ac:dyDescent="0.25">
      <c r="A119" s="94"/>
      <c r="B119" s="95"/>
      <c r="C119" s="95"/>
      <c r="D119" s="95"/>
      <c r="E119" s="94"/>
      <c r="F119" s="94"/>
      <c r="G119" s="94"/>
      <c r="H119" s="94"/>
      <c r="I119" s="94"/>
      <c r="J119" s="123"/>
      <c r="K119" s="94"/>
      <c r="L119" s="96"/>
      <c r="M119" s="96"/>
      <c r="N119" s="96"/>
      <c r="O119" s="96"/>
    </row>
    <row r="120" spans="1:15" x14ac:dyDescent="0.25">
      <c r="A120" s="94"/>
      <c r="B120" s="95"/>
      <c r="C120" s="95"/>
      <c r="D120" s="95"/>
      <c r="E120" s="94"/>
      <c r="F120" s="94"/>
      <c r="G120" s="94"/>
      <c r="H120" s="94"/>
      <c r="I120" s="94"/>
      <c r="J120" s="123"/>
      <c r="K120" s="94"/>
      <c r="L120" s="96"/>
      <c r="M120" s="96"/>
      <c r="N120" s="96"/>
      <c r="O120" s="96"/>
    </row>
    <row r="121" spans="1:15" x14ac:dyDescent="0.25">
      <c r="A121" s="94"/>
      <c r="B121" s="95"/>
      <c r="C121" s="95"/>
      <c r="D121" s="95"/>
      <c r="E121" s="94"/>
      <c r="F121" s="94"/>
      <c r="G121" s="94"/>
      <c r="H121" s="94"/>
      <c r="I121" s="94"/>
      <c r="J121" s="123"/>
      <c r="K121" s="94"/>
      <c r="L121" s="96"/>
      <c r="M121" s="96"/>
      <c r="N121" s="96"/>
      <c r="O121" s="96"/>
    </row>
    <row r="122" spans="1:15" x14ac:dyDescent="0.25">
      <c r="A122" s="94"/>
      <c r="B122" s="95"/>
      <c r="C122" s="95"/>
      <c r="D122" s="95"/>
      <c r="E122" s="94"/>
      <c r="F122" s="94"/>
      <c r="G122" s="94"/>
      <c r="H122" s="94"/>
      <c r="I122" s="94"/>
      <c r="J122" s="123"/>
      <c r="K122" s="94"/>
      <c r="L122" s="96"/>
      <c r="M122" s="96"/>
      <c r="N122" s="96"/>
      <c r="O122" s="96"/>
    </row>
    <row r="123" spans="1:15" x14ac:dyDescent="0.25">
      <c r="A123" s="94"/>
      <c r="B123" s="95"/>
      <c r="C123" s="95"/>
      <c r="D123" s="95"/>
      <c r="E123" s="94"/>
      <c r="F123" s="96"/>
      <c r="G123" s="96"/>
      <c r="H123" s="96"/>
      <c r="K123" s="96"/>
      <c r="L123" s="96"/>
      <c r="M123" s="96"/>
      <c r="N123" s="96"/>
      <c r="O123" s="96"/>
    </row>
    <row r="124" spans="1:15" x14ac:dyDescent="0.25">
      <c r="A124" s="94"/>
      <c r="B124" s="95"/>
      <c r="C124" s="95"/>
      <c r="D124" s="95"/>
      <c r="E124" s="94"/>
      <c r="F124" s="96"/>
      <c r="G124" s="96"/>
      <c r="H124" s="96"/>
      <c r="K124" s="96"/>
      <c r="L124" s="96"/>
      <c r="M124" s="96"/>
      <c r="N124" s="96"/>
      <c r="O124" s="96"/>
    </row>
    <row r="125" spans="1:15" x14ac:dyDescent="0.25">
      <c r="A125" s="94"/>
      <c r="B125" s="95"/>
      <c r="C125" s="95"/>
      <c r="D125" s="95"/>
      <c r="E125" s="94"/>
      <c r="F125" s="96"/>
      <c r="G125" s="96"/>
      <c r="H125" s="96"/>
      <c r="K125" s="96"/>
      <c r="L125" s="96"/>
      <c r="M125" s="96"/>
      <c r="N125" s="96"/>
      <c r="O125" s="96"/>
    </row>
    <row r="126" spans="1:15" x14ac:dyDescent="0.25">
      <c r="A126" s="94"/>
      <c r="B126" s="95"/>
      <c r="C126" s="95"/>
      <c r="D126" s="95"/>
      <c r="E126" s="94"/>
      <c r="F126" s="96"/>
      <c r="G126" s="96"/>
      <c r="H126" s="96"/>
      <c r="K126" s="96"/>
      <c r="L126" s="96"/>
      <c r="M126" s="96"/>
      <c r="N126" s="96"/>
      <c r="O126" s="96"/>
    </row>
    <row r="127" spans="1:15" x14ac:dyDescent="0.25">
      <c r="A127" s="94"/>
      <c r="B127" s="95"/>
      <c r="C127" s="95"/>
      <c r="D127" s="95"/>
      <c r="E127" s="94"/>
      <c r="F127" s="96"/>
      <c r="G127" s="96"/>
      <c r="H127" s="96"/>
      <c r="K127" s="96"/>
      <c r="L127" s="96"/>
      <c r="M127" s="96"/>
      <c r="N127" s="96"/>
      <c r="O127" s="96"/>
    </row>
    <row r="128" spans="1:15" x14ac:dyDescent="0.25">
      <c r="A128" s="94"/>
      <c r="B128" s="95"/>
      <c r="C128" s="95"/>
      <c r="D128" s="95"/>
      <c r="E128" s="94"/>
      <c r="F128" s="96"/>
      <c r="G128" s="96"/>
      <c r="H128" s="96"/>
      <c r="K128" s="96"/>
      <c r="L128" s="96"/>
      <c r="M128" s="96"/>
      <c r="N128" s="96"/>
      <c r="O128" s="96"/>
    </row>
    <row r="129" spans="1:15" x14ac:dyDescent="0.25">
      <c r="A129" s="94"/>
      <c r="B129" s="95"/>
      <c r="C129" s="95"/>
      <c r="D129" s="95"/>
      <c r="E129" s="94"/>
      <c r="F129" s="96"/>
      <c r="G129" s="96"/>
      <c r="H129" s="96"/>
      <c r="K129" s="96"/>
      <c r="L129" s="96"/>
      <c r="M129" s="96"/>
      <c r="N129" s="96"/>
      <c r="O129" s="96"/>
    </row>
    <row r="130" spans="1:15" x14ac:dyDescent="0.25">
      <c r="A130" s="94"/>
      <c r="B130" s="95"/>
      <c r="C130" s="95"/>
      <c r="D130" s="95"/>
      <c r="E130" s="94"/>
      <c r="F130" s="96"/>
      <c r="G130" s="96"/>
      <c r="H130" s="96"/>
      <c r="K130" s="96"/>
      <c r="L130" s="96"/>
      <c r="M130" s="96"/>
      <c r="N130" s="96"/>
      <c r="O130" s="96"/>
    </row>
    <row r="131" spans="1:15" x14ac:dyDescent="0.25">
      <c r="A131" s="94"/>
      <c r="B131" s="95"/>
      <c r="C131" s="95"/>
      <c r="D131" s="95"/>
      <c r="E131" s="94"/>
      <c r="F131" s="96"/>
      <c r="G131" s="96"/>
      <c r="H131" s="96"/>
      <c r="K131" s="96"/>
      <c r="L131" s="96"/>
      <c r="M131" s="96"/>
      <c r="N131" s="96"/>
      <c r="O131" s="96"/>
    </row>
    <row r="132" spans="1:15" x14ac:dyDescent="0.25">
      <c r="A132" s="94"/>
      <c r="B132" s="95"/>
      <c r="C132" s="95"/>
      <c r="D132" s="95"/>
      <c r="E132" s="94"/>
      <c r="F132" s="96"/>
      <c r="G132" s="96"/>
      <c r="H132" s="96"/>
      <c r="K132" s="96"/>
      <c r="L132" s="96"/>
      <c r="M132" s="96"/>
      <c r="N132" s="96"/>
      <c r="O132" s="96"/>
    </row>
    <row r="133" spans="1:15" x14ac:dyDescent="0.25">
      <c r="A133" s="94"/>
      <c r="B133" s="95"/>
      <c r="C133" s="95"/>
      <c r="D133" s="95"/>
      <c r="E133" s="94"/>
      <c r="F133" s="96"/>
      <c r="G133" s="96"/>
      <c r="H133" s="96"/>
      <c r="K133" s="96"/>
      <c r="L133" s="96"/>
      <c r="M133" s="96"/>
      <c r="N133" s="96"/>
      <c r="O133" s="96"/>
    </row>
    <row r="134" spans="1:15" x14ac:dyDescent="0.25">
      <c r="A134" s="94"/>
      <c r="B134" s="95"/>
      <c r="C134" s="95"/>
      <c r="D134" s="95"/>
      <c r="E134" s="94"/>
      <c r="F134" s="96"/>
      <c r="G134" s="96"/>
      <c r="H134" s="96"/>
      <c r="K134" s="96"/>
      <c r="L134" s="96"/>
      <c r="M134" s="96"/>
      <c r="N134" s="96"/>
      <c r="O134" s="96"/>
    </row>
    <row r="135" spans="1:15" x14ac:dyDescent="0.25">
      <c r="A135" s="94"/>
      <c r="B135" s="95"/>
      <c r="C135" s="95"/>
      <c r="D135" s="95"/>
      <c r="E135" s="94"/>
      <c r="F135" s="96"/>
      <c r="G135" s="96"/>
      <c r="H135" s="96"/>
      <c r="K135" s="96"/>
      <c r="L135" s="96"/>
      <c r="M135" s="96"/>
      <c r="N135" s="96"/>
      <c r="O135" s="96"/>
    </row>
    <row r="136" spans="1:15" x14ac:dyDescent="0.25">
      <c r="A136" s="94"/>
      <c r="B136" s="95"/>
      <c r="C136" s="95"/>
      <c r="D136" s="95"/>
      <c r="E136" s="94"/>
      <c r="F136" s="96"/>
      <c r="G136" s="96"/>
      <c r="H136" s="96"/>
      <c r="K136" s="96"/>
      <c r="L136" s="96"/>
      <c r="M136" s="96"/>
      <c r="N136" s="96"/>
      <c r="O136" s="96"/>
    </row>
    <row r="137" spans="1:15" x14ac:dyDescent="0.25">
      <c r="A137" s="94"/>
      <c r="B137" s="95"/>
      <c r="C137" s="95"/>
      <c r="D137" s="95"/>
      <c r="E137" s="94"/>
      <c r="F137" s="96"/>
      <c r="G137" s="96"/>
      <c r="H137" s="96"/>
      <c r="K137" s="96"/>
      <c r="L137" s="96"/>
      <c r="M137" s="96"/>
      <c r="N137" s="96"/>
      <c r="O137" s="96"/>
    </row>
    <row r="138" spans="1:15" x14ac:dyDescent="0.25">
      <c r="A138" s="94"/>
      <c r="B138" s="95"/>
      <c r="C138" s="95"/>
      <c r="D138" s="95"/>
      <c r="E138" s="94"/>
      <c r="F138" s="96"/>
      <c r="G138" s="96"/>
      <c r="H138" s="96"/>
      <c r="K138" s="96"/>
      <c r="L138" s="96"/>
      <c r="M138" s="96"/>
      <c r="N138" s="96"/>
      <c r="O138" s="96"/>
    </row>
    <row r="139" spans="1:15" x14ac:dyDescent="0.25">
      <c r="A139" s="94"/>
      <c r="B139" s="95"/>
      <c r="C139" s="95"/>
      <c r="D139" s="95"/>
      <c r="E139" s="94"/>
      <c r="F139" s="96"/>
      <c r="G139" s="96"/>
      <c r="H139" s="96"/>
      <c r="K139" s="96"/>
      <c r="L139" s="96"/>
      <c r="M139" s="96"/>
      <c r="N139" s="96"/>
      <c r="O139" s="96"/>
    </row>
    <row r="140" spans="1:15" x14ac:dyDescent="0.25">
      <c r="A140" s="94"/>
      <c r="B140" s="95"/>
      <c r="C140" s="95"/>
      <c r="D140" s="95"/>
      <c r="E140" s="94"/>
      <c r="F140" s="96"/>
      <c r="G140" s="96"/>
      <c r="H140" s="96"/>
      <c r="K140" s="96"/>
      <c r="L140" s="96"/>
      <c r="M140" s="96"/>
      <c r="N140" s="96"/>
      <c r="O140" s="96"/>
    </row>
    <row r="141" spans="1:15" x14ac:dyDescent="0.25">
      <c r="A141" s="94"/>
      <c r="B141" s="95"/>
      <c r="C141" s="95"/>
      <c r="D141" s="95"/>
      <c r="E141" s="94"/>
      <c r="F141" s="96"/>
      <c r="G141" s="96"/>
      <c r="H141" s="96"/>
      <c r="K141" s="96"/>
      <c r="L141" s="96"/>
      <c r="M141" s="96"/>
      <c r="N141" s="96"/>
      <c r="O141" s="96"/>
    </row>
    <row r="142" spans="1:15" x14ac:dyDescent="0.25">
      <c r="A142" s="94"/>
      <c r="B142" s="95"/>
      <c r="C142" s="95"/>
      <c r="D142" s="95"/>
      <c r="E142" s="94"/>
      <c r="F142" s="96"/>
      <c r="G142" s="96"/>
      <c r="H142" s="96"/>
      <c r="K142" s="96"/>
      <c r="L142" s="96"/>
      <c r="M142" s="96"/>
      <c r="N142" s="96"/>
      <c r="O142" s="96"/>
    </row>
    <row r="143" spans="1:15" x14ac:dyDescent="0.25">
      <c r="A143" s="94"/>
      <c r="B143" s="95"/>
      <c r="C143" s="95"/>
      <c r="D143" s="95"/>
      <c r="E143" s="94"/>
      <c r="F143" s="96"/>
      <c r="G143" s="96"/>
      <c r="H143" s="96"/>
      <c r="K143" s="96"/>
      <c r="L143" s="96"/>
      <c r="M143" s="96"/>
      <c r="N143" s="96"/>
      <c r="O143" s="96"/>
    </row>
    <row r="144" spans="1:15" x14ac:dyDescent="0.25">
      <c r="A144" s="94"/>
      <c r="B144" s="95"/>
      <c r="C144" s="95"/>
      <c r="D144" s="95"/>
      <c r="E144" s="94"/>
      <c r="F144" s="96"/>
      <c r="G144" s="96"/>
      <c r="H144" s="96"/>
      <c r="K144" s="96"/>
      <c r="L144" s="96"/>
      <c r="M144" s="96"/>
      <c r="N144" s="96"/>
      <c r="O144" s="96"/>
    </row>
    <row r="145" spans="1:15" x14ac:dyDescent="0.25">
      <c r="A145" s="94"/>
      <c r="B145" s="95"/>
      <c r="C145" s="95"/>
      <c r="D145" s="95"/>
      <c r="E145" s="94"/>
      <c r="F145" s="96"/>
      <c r="G145" s="96"/>
      <c r="H145" s="96"/>
      <c r="K145" s="96"/>
      <c r="L145" s="96"/>
      <c r="M145" s="96"/>
      <c r="N145" s="96"/>
      <c r="O145" s="96"/>
    </row>
    <row r="146" spans="1:15" x14ac:dyDescent="0.25">
      <c r="A146" s="94"/>
      <c r="B146" s="95"/>
      <c r="C146" s="95"/>
      <c r="D146" s="95"/>
      <c r="E146" s="94"/>
      <c r="F146" s="96"/>
      <c r="G146" s="96"/>
      <c r="H146" s="96"/>
      <c r="K146" s="96"/>
      <c r="L146" s="96"/>
      <c r="M146" s="96"/>
      <c r="N146" s="96"/>
      <c r="O146" s="96"/>
    </row>
    <row r="147" spans="1:15" x14ac:dyDescent="0.25">
      <c r="A147" s="94"/>
      <c r="B147" s="95"/>
      <c r="C147" s="95"/>
      <c r="D147" s="95"/>
      <c r="E147" s="94"/>
      <c r="F147" s="96"/>
      <c r="G147" s="96"/>
      <c r="H147" s="96"/>
      <c r="K147" s="96"/>
      <c r="L147" s="96"/>
      <c r="M147" s="96"/>
      <c r="N147" s="96"/>
      <c r="O147" s="96"/>
    </row>
    <row r="148" spans="1:15" x14ac:dyDescent="0.25">
      <c r="A148" s="94"/>
      <c r="B148" s="95"/>
      <c r="C148" s="95"/>
      <c r="D148" s="95"/>
      <c r="E148" s="94"/>
      <c r="F148" s="96"/>
      <c r="G148" s="96"/>
      <c r="H148" s="96"/>
      <c r="K148" s="96"/>
      <c r="L148" s="96"/>
      <c r="M148" s="96"/>
      <c r="N148" s="96"/>
      <c r="O148" s="96"/>
    </row>
    <row r="149" spans="1:15" x14ac:dyDescent="0.25">
      <c r="A149" s="94"/>
      <c r="B149" s="95"/>
      <c r="C149" s="95"/>
      <c r="D149" s="95"/>
      <c r="E149" s="94"/>
      <c r="F149" s="96"/>
      <c r="G149" s="96"/>
      <c r="H149" s="96"/>
      <c r="K149" s="96"/>
      <c r="L149" s="96"/>
      <c r="M149" s="96"/>
      <c r="N149" s="96"/>
      <c r="O149" s="96"/>
    </row>
    <row r="150" spans="1:15" x14ac:dyDescent="0.25">
      <c r="A150" s="94"/>
      <c r="B150" s="95"/>
      <c r="C150" s="95"/>
      <c r="D150" s="95"/>
      <c r="E150" s="94"/>
      <c r="F150" s="96"/>
      <c r="G150" s="96"/>
      <c r="H150" s="96"/>
      <c r="K150" s="96"/>
      <c r="L150" s="96"/>
      <c r="M150" s="96"/>
      <c r="N150" s="96"/>
      <c r="O150" s="96"/>
    </row>
    <row r="151" spans="1:15" x14ac:dyDescent="0.25">
      <c r="A151" s="94"/>
      <c r="B151" s="95"/>
      <c r="C151" s="95"/>
      <c r="D151" s="95"/>
      <c r="E151" s="94"/>
      <c r="F151" s="96"/>
      <c r="G151" s="96"/>
      <c r="H151" s="96"/>
      <c r="K151" s="96"/>
      <c r="L151" s="96"/>
      <c r="M151" s="96"/>
      <c r="N151" s="96"/>
      <c r="O151" s="96"/>
    </row>
    <row r="152" spans="1:15" x14ac:dyDescent="0.25">
      <c r="A152" s="94"/>
      <c r="B152" s="95"/>
      <c r="C152" s="95"/>
      <c r="D152" s="95"/>
      <c r="E152" s="94"/>
      <c r="F152" s="96"/>
      <c r="G152" s="96"/>
      <c r="H152" s="96"/>
      <c r="K152" s="96"/>
      <c r="L152" s="96"/>
      <c r="M152" s="96"/>
      <c r="N152" s="96"/>
      <c r="O152" s="96"/>
    </row>
    <row r="153" spans="1:15" x14ac:dyDescent="0.25">
      <c r="A153" s="94"/>
      <c r="B153" s="95"/>
      <c r="C153" s="95"/>
      <c r="D153" s="95"/>
      <c r="E153" s="94"/>
      <c r="F153" s="96"/>
      <c r="G153" s="96"/>
      <c r="H153" s="96"/>
      <c r="K153" s="96"/>
      <c r="L153" s="96"/>
      <c r="M153" s="96"/>
      <c r="N153" s="96"/>
      <c r="O153" s="96"/>
    </row>
    <row r="154" spans="1:15" x14ac:dyDescent="0.25">
      <c r="A154" s="94"/>
      <c r="B154" s="95"/>
      <c r="C154" s="95"/>
      <c r="D154" s="95"/>
      <c r="E154" s="94"/>
      <c r="F154" s="96"/>
      <c r="G154" s="96"/>
      <c r="H154" s="96"/>
      <c r="K154" s="96"/>
      <c r="L154" s="96"/>
      <c r="M154" s="96"/>
      <c r="N154" s="96"/>
      <c r="O154" s="96"/>
    </row>
    <row r="155" spans="1:15" x14ac:dyDescent="0.25">
      <c r="A155" s="94"/>
      <c r="B155" s="95"/>
      <c r="C155" s="95"/>
      <c r="D155" s="95"/>
      <c r="E155" s="94"/>
      <c r="F155" s="96"/>
      <c r="G155" s="96"/>
      <c r="H155" s="96"/>
      <c r="K155" s="96"/>
      <c r="L155" s="96"/>
      <c r="M155" s="96"/>
      <c r="N155" s="96"/>
      <c r="O155" s="96"/>
    </row>
    <row r="156" spans="1:15" x14ac:dyDescent="0.25">
      <c r="A156" s="94"/>
      <c r="B156" s="95"/>
      <c r="C156" s="95"/>
      <c r="D156" s="95"/>
      <c r="E156" s="94"/>
      <c r="F156" s="96"/>
      <c r="G156" s="96"/>
      <c r="H156" s="96"/>
      <c r="K156" s="96"/>
      <c r="L156" s="96"/>
      <c r="M156" s="96"/>
      <c r="N156" s="96"/>
      <c r="O156" s="96"/>
    </row>
    <row r="157" spans="1:15" x14ac:dyDescent="0.25">
      <c r="A157" s="94"/>
      <c r="B157" s="95"/>
      <c r="C157" s="95"/>
      <c r="D157" s="95"/>
      <c r="E157" s="94"/>
      <c r="F157" s="96"/>
      <c r="G157" s="96"/>
      <c r="H157" s="96"/>
      <c r="K157" s="96"/>
      <c r="L157" s="96"/>
      <c r="M157" s="96"/>
      <c r="N157" s="96"/>
      <c r="O157" s="96"/>
    </row>
    <row r="158" spans="1:15" x14ac:dyDescent="0.25">
      <c r="A158" s="94"/>
      <c r="B158" s="95"/>
      <c r="C158" s="95"/>
      <c r="D158" s="95"/>
      <c r="E158" s="94"/>
      <c r="F158" s="96"/>
      <c r="G158" s="96"/>
      <c r="H158" s="96"/>
      <c r="K158" s="96"/>
      <c r="L158" s="96"/>
      <c r="M158" s="96"/>
      <c r="N158" s="96"/>
      <c r="O158" s="96"/>
    </row>
    <row r="159" spans="1:15" x14ac:dyDescent="0.25">
      <c r="A159" s="94"/>
      <c r="B159" s="95"/>
      <c r="C159" s="95"/>
      <c r="D159" s="95"/>
      <c r="E159" s="94"/>
      <c r="F159" s="96"/>
      <c r="G159" s="96"/>
      <c r="H159" s="96"/>
      <c r="K159" s="96"/>
      <c r="L159" s="96"/>
      <c r="M159" s="96"/>
      <c r="N159" s="96"/>
      <c r="O159" s="96"/>
    </row>
    <row r="160" spans="1:15" x14ac:dyDescent="0.25">
      <c r="A160" s="94"/>
      <c r="B160" s="95"/>
      <c r="C160" s="95"/>
      <c r="D160" s="95"/>
      <c r="E160" s="94"/>
      <c r="F160" s="96"/>
      <c r="G160" s="96"/>
      <c r="H160" s="96"/>
      <c r="K160" s="96"/>
      <c r="L160" s="96"/>
      <c r="M160" s="96"/>
      <c r="N160" s="96"/>
      <c r="O160" s="96"/>
    </row>
    <row r="161" spans="1:15" x14ac:dyDescent="0.25">
      <c r="A161" s="94"/>
      <c r="B161" s="95"/>
      <c r="C161" s="95"/>
      <c r="D161" s="95"/>
      <c r="E161" s="94"/>
      <c r="F161" s="96"/>
      <c r="G161" s="96"/>
      <c r="H161" s="96"/>
      <c r="K161" s="96"/>
      <c r="L161" s="96"/>
      <c r="M161" s="96"/>
      <c r="N161" s="96"/>
      <c r="O161" s="96"/>
    </row>
    <row r="162" spans="1:15" x14ac:dyDescent="0.25">
      <c r="A162" s="94"/>
      <c r="B162" s="95"/>
      <c r="C162" s="95"/>
      <c r="D162" s="95"/>
      <c r="E162" s="94"/>
      <c r="F162" s="96"/>
      <c r="G162" s="96"/>
      <c r="H162" s="96"/>
      <c r="K162" s="96"/>
      <c r="L162" s="96"/>
      <c r="M162" s="96"/>
      <c r="N162" s="96"/>
      <c r="O162" s="96"/>
    </row>
    <row r="163" spans="1:15" x14ac:dyDescent="0.25">
      <c r="A163" s="94"/>
      <c r="B163" s="95"/>
      <c r="C163" s="95"/>
      <c r="D163" s="95"/>
      <c r="E163" s="94"/>
      <c r="F163" s="96"/>
      <c r="G163" s="96"/>
      <c r="H163" s="96"/>
      <c r="K163" s="96"/>
      <c r="L163" s="96"/>
      <c r="M163" s="96"/>
      <c r="N163" s="96"/>
      <c r="O163" s="96"/>
    </row>
    <row r="164" spans="1:15" x14ac:dyDescent="0.25">
      <c r="A164" s="94"/>
      <c r="B164" s="95"/>
      <c r="C164" s="95"/>
      <c r="D164" s="95"/>
      <c r="E164" s="94"/>
      <c r="F164" s="96"/>
      <c r="G164" s="96"/>
      <c r="H164" s="96"/>
      <c r="K164" s="96"/>
      <c r="L164" s="96"/>
      <c r="M164" s="96"/>
      <c r="N164" s="96"/>
      <c r="O164" s="96"/>
    </row>
    <row r="165" spans="1:15" x14ac:dyDescent="0.25">
      <c r="A165" s="94"/>
      <c r="B165" s="95"/>
      <c r="C165" s="95"/>
      <c r="D165" s="95"/>
      <c r="E165" s="94"/>
      <c r="F165" s="96"/>
      <c r="G165" s="96"/>
      <c r="H165" s="96"/>
      <c r="K165" s="96"/>
      <c r="L165" s="96"/>
      <c r="M165" s="96"/>
      <c r="N165" s="96"/>
      <c r="O165" s="96"/>
    </row>
    <row r="166" spans="1:15" x14ac:dyDescent="0.25">
      <c r="A166" s="94"/>
      <c r="B166" s="95"/>
      <c r="C166" s="95"/>
      <c r="D166" s="95"/>
      <c r="E166" s="94"/>
      <c r="F166" s="96"/>
      <c r="G166" s="96"/>
      <c r="H166" s="96"/>
      <c r="K166" s="96"/>
      <c r="L166" s="96"/>
      <c r="M166" s="96"/>
      <c r="N166" s="96"/>
      <c r="O166" s="96"/>
    </row>
    <row r="167" spans="1:15" x14ac:dyDescent="0.25">
      <c r="A167" s="94"/>
      <c r="B167" s="95"/>
      <c r="C167" s="95"/>
      <c r="D167" s="95"/>
      <c r="E167" s="94"/>
      <c r="F167" s="96"/>
      <c r="G167" s="96"/>
      <c r="H167" s="96"/>
      <c r="K167" s="96"/>
      <c r="L167" s="96"/>
      <c r="M167" s="96"/>
      <c r="N167" s="96"/>
      <c r="O167" s="96"/>
    </row>
    <row r="168" spans="1:15" x14ac:dyDescent="0.25">
      <c r="A168" s="94"/>
      <c r="B168" s="95"/>
      <c r="C168" s="95"/>
      <c r="D168" s="95"/>
      <c r="E168" s="94"/>
      <c r="F168" s="96"/>
      <c r="G168" s="96"/>
      <c r="H168" s="96"/>
      <c r="K168" s="96"/>
      <c r="L168" s="96"/>
      <c r="M168" s="96"/>
      <c r="N168" s="96"/>
      <c r="O168" s="96"/>
    </row>
    <row r="169" spans="1:15" x14ac:dyDescent="0.25">
      <c r="A169" s="94"/>
      <c r="B169" s="95"/>
      <c r="C169" s="95"/>
      <c r="D169" s="95"/>
      <c r="E169" s="94"/>
      <c r="F169" s="96"/>
      <c r="G169" s="96"/>
      <c r="H169" s="96"/>
      <c r="K169" s="96"/>
      <c r="L169" s="96"/>
      <c r="M169" s="96"/>
      <c r="N169" s="96"/>
      <c r="O169" s="96"/>
    </row>
    <row r="170" spans="1:15" x14ac:dyDescent="0.25">
      <c r="A170" s="94"/>
      <c r="B170" s="95"/>
      <c r="C170" s="95"/>
      <c r="D170" s="95"/>
      <c r="E170" s="94"/>
      <c r="F170" s="96"/>
      <c r="G170" s="96"/>
      <c r="H170" s="96"/>
      <c r="K170" s="96"/>
      <c r="L170" s="96"/>
      <c r="M170" s="96"/>
      <c r="N170" s="96"/>
      <c r="O170" s="96"/>
    </row>
    <row r="171" spans="1:15" x14ac:dyDescent="0.25">
      <c r="A171" s="94"/>
      <c r="B171" s="95"/>
      <c r="C171" s="95"/>
      <c r="D171" s="95"/>
      <c r="E171" s="94"/>
      <c r="F171" s="96"/>
      <c r="G171" s="96"/>
      <c r="H171" s="96"/>
      <c r="K171" s="96"/>
      <c r="L171" s="96"/>
      <c r="M171" s="96"/>
      <c r="N171" s="96"/>
      <c r="O171" s="96"/>
    </row>
    <row r="172" spans="1:15" x14ac:dyDescent="0.25">
      <c r="A172" s="94"/>
      <c r="B172" s="95"/>
      <c r="C172" s="95"/>
      <c r="D172" s="95"/>
      <c r="E172" s="94"/>
      <c r="F172" s="96"/>
      <c r="G172" s="96"/>
      <c r="H172" s="96"/>
      <c r="K172" s="96"/>
      <c r="L172" s="96"/>
      <c r="M172" s="96"/>
      <c r="N172" s="96"/>
      <c r="O172" s="96"/>
    </row>
    <row r="173" spans="1:15" x14ac:dyDescent="0.25">
      <c r="A173" s="94"/>
      <c r="B173" s="95"/>
      <c r="C173" s="95"/>
      <c r="D173" s="95"/>
      <c r="E173" s="94"/>
      <c r="F173" s="96"/>
      <c r="G173" s="96"/>
      <c r="H173" s="96"/>
      <c r="K173" s="96"/>
      <c r="L173" s="96"/>
      <c r="M173" s="96"/>
      <c r="N173" s="96"/>
      <c r="O173" s="96"/>
    </row>
    <row r="174" spans="1:15" x14ac:dyDescent="0.25">
      <c r="A174" s="94"/>
      <c r="B174" s="95"/>
      <c r="C174" s="95"/>
      <c r="D174" s="95"/>
      <c r="E174" s="94"/>
      <c r="F174" s="96"/>
      <c r="G174" s="96"/>
      <c r="H174" s="96"/>
      <c r="K174" s="96"/>
      <c r="L174" s="96"/>
      <c r="M174" s="96"/>
      <c r="N174" s="96"/>
      <c r="O174" s="96"/>
    </row>
    <row r="175" spans="1:15" x14ac:dyDescent="0.25">
      <c r="A175" s="94"/>
      <c r="B175" s="95"/>
      <c r="C175" s="95"/>
      <c r="D175" s="95"/>
      <c r="E175" s="94"/>
      <c r="F175" s="96"/>
      <c r="G175" s="96"/>
      <c r="H175" s="96"/>
      <c r="K175" s="96"/>
      <c r="L175" s="96"/>
      <c r="M175" s="96"/>
      <c r="N175" s="96"/>
      <c r="O175" s="96"/>
    </row>
    <row r="176" spans="1:15" x14ac:dyDescent="0.25">
      <c r="A176" s="94"/>
      <c r="B176" s="95"/>
      <c r="C176" s="95"/>
      <c r="D176" s="95"/>
      <c r="E176" s="94"/>
      <c r="F176" s="96"/>
      <c r="G176" s="96"/>
      <c r="H176" s="96"/>
      <c r="K176" s="96"/>
      <c r="L176" s="96"/>
      <c r="M176" s="96"/>
      <c r="N176" s="96"/>
      <c r="O176" s="96"/>
    </row>
    <row r="177" spans="1:15" x14ac:dyDescent="0.25">
      <c r="A177" s="94"/>
      <c r="B177" s="95"/>
      <c r="C177" s="95"/>
      <c r="D177" s="95"/>
      <c r="E177" s="94"/>
      <c r="F177" s="96"/>
      <c r="G177" s="96"/>
      <c r="H177" s="96"/>
      <c r="K177" s="96"/>
      <c r="L177" s="96"/>
      <c r="M177" s="96"/>
      <c r="N177" s="96"/>
      <c r="O177" s="96"/>
    </row>
    <row r="178" spans="1:15" x14ac:dyDescent="0.25">
      <c r="A178" s="94"/>
      <c r="B178" s="95"/>
      <c r="C178" s="95"/>
      <c r="D178" s="95"/>
      <c r="E178" s="94"/>
      <c r="F178" s="96"/>
      <c r="G178" s="96"/>
      <c r="H178" s="96"/>
      <c r="K178" s="96"/>
      <c r="L178" s="96"/>
      <c r="M178" s="96"/>
      <c r="N178" s="96"/>
      <c r="O178" s="96"/>
    </row>
    <row r="179" spans="1:15" x14ac:dyDescent="0.25">
      <c r="A179" s="94"/>
      <c r="B179" s="95"/>
      <c r="C179" s="95"/>
      <c r="D179" s="95"/>
      <c r="E179" s="94"/>
      <c r="F179" s="96"/>
      <c r="G179" s="96"/>
      <c r="H179" s="96"/>
      <c r="K179" s="96"/>
      <c r="L179" s="96"/>
      <c r="M179" s="96"/>
      <c r="N179" s="96"/>
      <c r="O179" s="96"/>
    </row>
    <row r="180" spans="1:15" x14ac:dyDescent="0.25">
      <c r="A180" s="94"/>
      <c r="B180" s="95"/>
      <c r="C180" s="95"/>
      <c r="D180" s="95"/>
      <c r="E180" s="94"/>
      <c r="F180" s="96"/>
      <c r="G180" s="96"/>
      <c r="H180" s="96"/>
      <c r="K180" s="96"/>
      <c r="L180" s="96"/>
      <c r="M180" s="96"/>
      <c r="N180" s="96"/>
      <c r="O180" s="96"/>
    </row>
    <row r="181" spans="1:15" x14ac:dyDescent="0.25">
      <c r="A181" s="94"/>
      <c r="B181" s="95"/>
      <c r="C181" s="95"/>
      <c r="D181" s="95"/>
      <c r="E181" s="94"/>
      <c r="F181" s="96"/>
      <c r="G181" s="96"/>
      <c r="H181" s="96"/>
      <c r="K181" s="96"/>
      <c r="L181" s="96"/>
      <c r="M181" s="96"/>
      <c r="N181" s="96"/>
      <c r="O181" s="96"/>
    </row>
    <row r="182" spans="1:15" x14ac:dyDescent="0.25">
      <c r="A182" s="94"/>
      <c r="B182" s="95"/>
      <c r="C182" s="95"/>
      <c r="D182" s="95"/>
      <c r="E182" s="94"/>
      <c r="F182" s="96"/>
      <c r="G182" s="96"/>
      <c r="H182" s="96"/>
      <c r="K182" s="96"/>
      <c r="L182" s="96"/>
      <c r="M182" s="96"/>
      <c r="N182" s="96"/>
      <c r="O182" s="96"/>
    </row>
    <row r="183" spans="1:15" x14ac:dyDescent="0.25">
      <c r="A183" s="94"/>
      <c r="B183" s="95"/>
      <c r="C183" s="95"/>
      <c r="D183" s="95"/>
      <c r="E183" s="94"/>
      <c r="F183" s="96"/>
      <c r="G183" s="96"/>
      <c r="H183" s="96"/>
      <c r="K183" s="96"/>
      <c r="L183" s="96"/>
      <c r="M183" s="96"/>
      <c r="N183" s="96"/>
      <c r="O183" s="96"/>
    </row>
    <row r="184" spans="1:15" x14ac:dyDescent="0.25">
      <c r="A184" s="94"/>
      <c r="B184" s="95"/>
      <c r="C184" s="95"/>
      <c r="D184" s="95"/>
      <c r="E184" s="94"/>
      <c r="F184" s="96"/>
      <c r="G184" s="96"/>
      <c r="H184" s="96"/>
      <c r="K184" s="96"/>
      <c r="L184" s="96"/>
      <c r="M184" s="96"/>
      <c r="N184" s="96"/>
      <c r="O184" s="96"/>
    </row>
    <row r="185" spans="1:15" x14ac:dyDescent="0.25">
      <c r="A185" s="94"/>
      <c r="B185" s="95"/>
      <c r="C185" s="95"/>
      <c r="D185" s="95"/>
      <c r="E185" s="94"/>
      <c r="F185" s="96"/>
      <c r="G185" s="96"/>
      <c r="H185" s="96"/>
      <c r="K185" s="96"/>
      <c r="L185" s="96"/>
      <c r="M185" s="96"/>
      <c r="N185" s="96"/>
      <c r="O185" s="96"/>
    </row>
    <row r="186" spans="1:15" x14ac:dyDescent="0.25">
      <c r="A186" s="94"/>
      <c r="B186" s="95"/>
      <c r="C186" s="95"/>
      <c r="D186" s="95"/>
      <c r="E186" s="94"/>
      <c r="F186" s="96"/>
      <c r="G186" s="96"/>
      <c r="H186" s="96"/>
      <c r="K186" s="96"/>
      <c r="L186" s="96"/>
      <c r="M186" s="96"/>
      <c r="N186" s="96"/>
      <c r="O186" s="96"/>
    </row>
    <row r="187" spans="1:15" x14ac:dyDescent="0.25">
      <c r="A187" s="94"/>
      <c r="B187" s="95"/>
      <c r="C187" s="95"/>
      <c r="D187" s="95"/>
      <c r="E187" s="94"/>
      <c r="F187" s="96"/>
      <c r="G187" s="96"/>
      <c r="H187" s="96"/>
      <c r="K187" s="96"/>
      <c r="L187" s="96"/>
      <c r="M187" s="96"/>
      <c r="N187" s="96"/>
      <c r="O187" s="96"/>
    </row>
    <row r="188" spans="1:15" x14ac:dyDescent="0.25">
      <c r="A188" s="94"/>
      <c r="B188" s="95"/>
      <c r="C188" s="95"/>
      <c r="D188" s="95"/>
      <c r="E188" s="94"/>
      <c r="F188" s="96"/>
      <c r="G188" s="96"/>
      <c r="H188" s="96"/>
      <c r="K188" s="96"/>
      <c r="L188" s="96"/>
      <c r="M188" s="96"/>
      <c r="N188" s="96"/>
      <c r="O188" s="96"/>
    </row>
    <row r="189" spans="1:15" x14ac:dyDescent="0.25">
      <c r="A189" s="94"/>
      <c r="B189" s="95"/>
      <c r="C189" s="95"/>
      <c r="D189" s="95"/>
      <c r="E189" s="94"/>
      <c r="F189" s="96"/>
      <c r="G189" s="96"/>
      <c r="H189" s="96"/>
      <c r="K189" s="96"/>
      <c r="L189" s="96"/>
      <c r="M189" s="96"/>
      <c r="N189" s="96"/>
      <c r="O189" s="96"/>
    </row>
    <row r="190" spans="1:15" x14ac:dyDescent="0.25">
      <c r="A190" s="94"/>
      <c r="B190" s="95"/>
      <c r="C190" s="95"/>
      <c r="D190" s="95"/>
      <c r="E190" s="94"/>
      <c r="F190" s="96"/>
      <c r="G190" s="96"/>
      <c r="H190" s="96"/>
      <c r="K190" s="96"/>
      <c r="L190" s="96"/>
      <c r="M190" s="96"/>
      <c r="N190" s="96"/>
      <c r="O190" s="96"/>
    </row>
    <row r="191" spans="1:15" x14ac:dyDescent="0.25">
      <c r="A191" s="94"/>
      <c r="B191" s="95"/>
      <c r="C191" s="95"/>
      <c r="D191" s="95"/>
      <c r="E191" s="94"/>
      <c r="F191" s="96"/>
      <c r="G191" s="96"/>
      <c r="H191" s="96"/>
      <c r="K191" s="96"/>
      <c r="L191" s="96"/>
      <c r="M191" s="96"/>
      <c r="N191" s="96"/>
      <c r="O191" s="96"/>
    </row>
    <row r="192" spans="1:15" x14ac:dyDescent="0.25">
      <c r="A192" s="94"/>
      <c r="B192" s="95"/>
      <c r="C192" s="95"/>
      <c r="D192" s="95"/>
      <c r="E192" s="94"/>
      <c r="F192" s="96"/>
      <c r="G192" s="96"/>
      <c r="H192" s="96"/>
      <c r="K192" s="96"/>
      <c r="L192" s="96"/>
      <c r="M192" s="96"/>
      <c r="N192" s="96"/>
      <c r="O192" s="96"/>
    </row>
    <row r="193" spans="1:15" x14ac:dyDescent="0.25">
      <c r="A193" s="94"/>
      <c r="B193" s="95"/>
      <c r="C193" s="95"/>
      <c r="D193" s="95"/>
      <c r="E193" s="94"/>
      <c r="F193" s="96"/>
      <c r="G193" s="96"/>
      <c r="H193" s="96"/>
      <c r="K193" s="96"/>
      <c r="L193" s="96"/>
      <c r="M193" s="96"/>
      <c r="N193" s="96"/>
      <c r="O193" s="96"/>
    </row>
    <row r="194" spans="1:15" x14ac:dyDescent="0.25">
      <c r="A194" s="94"/>
      <c r="B194" s="95"/>
      <c r="C194" s="95"/>
      <c r="D194" s="95"/>
      <c r="E194" s="94"/>
      <c r="F194" s="96"/>
      <c r="G194" s="96"/>
      <c r="H194" s="96"/>
      <c r="K194" s="96"/>
      <c r="L194" s="96"/>
      <c r="M194" s="96"/>
      <c r="N194" s="96"/>
      <c r="O194" s="96"/>
    </row>
    <row r="195" spans="1:15" x14ac:dyDescent="0.25">
      <c r="A195" s="94"/>
      <c r="B195" s="95"/>
      <c r="C195" s="95"/>
      <c r="D195" s="95"/>
      <c r="E195" s="94"/>
      <c r="F195" s="96"/>
      <c r="G195" s="96"/>
      <c r="H195" s="96"/>
      <c r="K195" s="96"/>
      <c r="L195" s="96"/>
      <c r="M195" s="96"/>
      <c r="N195" s="96"/>
      <c r="O195" s="96"/>
    </row>
    <row r="196" spans="1:15" x14ac:dyDescent="0.25">
      <c r="A196" s="94"/>
      <c r="B196" s="95"/>
      <c r="C196" s="95"/>
      <c r="D196" s="95"/>
      <c r="E196" s="94"/>
      <c r="F196" s="96"/>
      <c r="G196" s="96"/>
      <c r="H196" s="96"/>
      <c r="K196" s="96"/>
      <c r="L196" s="96"/>
      <c r="M196" s="96"/>
      <c r="N196" s="96"/>
      <c r="O196" s="96"/>
    </row>
    <row r="197" spans="1:15" x14ac:dyDescent="0.25">
      <c r="A197" s="94"/>
      <c r="B197" s="95"/>
      <c r="C197" s="95"/>
      <c r="D197" s="95"/>
      <c r="E197" s="94"/>
      <c r="F197" s="96"/>
      <c r="G197" s="96"/>
      <c r="H197" s="96"/>
      <c r="K197" s="96"/>
      <c r="L197" s="96"/>
      <c r="M197" s="96"/>
      <c r="N197" s="96"/>
      <c r="O197" s="96"/>
    </row>
    <row r="198" spans="1:15" x14ac:dyDescent="0.25">
      <c r="A198" s="94"/>
      <c r="B198" s="95"/>
      <c r="C198" s="95"/>
      <c r="D198" s="95"/>
      <c r="E198" s="94"/>
      <c r="F198" s="96"/>
      <c r="G198" s="96"/>
      <c r="H198" s="96"/>
      <c r="K198" s="96"/>
      <c r="L198" s="96"/>
      <c r="M198" s="96"/>
      <c r="N198" s="96"/>
      <c r="O198" s="96"/>
    </row>
    <row r="199" spans="1:15" x14ac:dyDescent="0.25">
      <c r="A199" s="94"/>
      <c r="B199" s="95"/>
      <c r="C199" s="95"/>
      <c r="D199" s="95"/>
      <c r="E199" s="94"/>
      <c r="F199" s="96"/>
      <c r="G199" s="96"/>
      <c r="H199" s="96"/>
      <c r="K199" s="96"/>
      <c r="L199" s="96"/>
      <c r="M199" s="96"/>
      <c r="N199" s="96"/>
      <c r="O199" s="96"/>
    </row>
    <row r="200" spans="1:15" x14ac:dyDescent="0.25">
      <c r="A200" s="94"/>
      <c r="B200" s="95"/>
      <c r="C200" s="95"/>
      <c r="D200" s="95"/>
      <c r="E200" s="94"/>
      <c r="F200" s="96"/>
      <c r="G200" s="96"/>
      <c r="H200" s="96"/>
      <c r="K200" s="96"/>
      <c r="L200" s="96"/>
      <c r="M200" s="96"/>
      <c r="N200" s="96"/>
      <c r="O200" s="96"/>
    </row>
    <row r="201" spans="1:15" x14ac:dyDescent="0.25">
      <c r="A201" s="94"/>
      <c r="B201" s="95"/>
      <c r="C201" s="95"/>
      <c r="D201" s="95"/>
      <c r="E201" s="94"/>
      <c r="F201" s="96"/>
      <c r="G201" s="96"/>
      <c r="H201" s="96"/>
      <c r="K201" s="96"/>
      <c r="L201" s="96"/>
      <c r="M201" s="96"/>
      <c r="N201" s="96"/>
      <c r="O201" s="96"/>
    </row>
    <row r="202" spans="1:15" x14ac:dyDescent="0.25">
      <c r="B202" s="95"/>
      <c r="C202" s="95"/>
      <c r="D202" s="95"/>
      <c r="E202" s="94"/>
      <c r="F202" s="96"/>
      <c r="G202" s="96"/>
      <c r="H202" s="96"/>
      <c r="K202" s="96"/>
      <c r="L202" s="96"/>
      <c r="M202" s="96"/>
      <c r="N202" s="96"/>
      <c r="O202" s="96"/>
    </row>
    <row r="203" spans="1:15" x14ac:dyDescent="0.25">
      <c r="B203" s="95"/>
      <c r="C203" s="95"/>
      <c r="D203" s="95"/>
      <c r="E203" s="94"/>
      <c r="F203" s="96"/>
      <c r="G203" s="96"/>
      <c r="H203" s="96"/>
      <c r="K203" s="96"/>
      <c r="L203" s="96"/>
      <c r="M203" s="96"/>
      <c r="N203" s="96"/>
      <c r="O203" s="96"/>
    </row>
    <row r="204" spans="1:15" x14ac:dyDescent="0.25">
      <c r="F204" s="96"/>
      <c r="G204" s="96"/>
      <c r="H204" s="96"/>
      <c r="K204" s="96"/>
      <c r="L204" s="96"/>
      <c r="M204" s="96"/>
      <c r="N204" s="96"/>
      <c r="O204" s="96"/>
    </row>
  </sheetData>
  <sheetProtection formatColumns="0" formatRows="0"/>
  <sortState xmlns:xlrd2="http://schemas.microsoft.com/office/spreadsheetml/2017/richdata2" ref="A30:C40">
    <sortCondition ref="C30:C40"/>
  </sortState>
  <mergeCells count="11">
    <mergeCell ref="A1:A2"/>
    <mergeCell ref="C55:E57"/>
    <mergeCell ref="B1:C2"/>
    <mergeCell ref="D30:E54"/>
    <mergeCell ref="D29:E29"/>
    <mergeCell ref="D4:E6"/>
    <mergeCell ref="D8:E28"/>
    <mergeCell ref="D7:E7"/>
    <mergeCell ref="D3:E3"/>
    <mergeCell ref="C4:C6"/>
    <mergeCell ref="C8:C28"/>
  </mergeCells>
  <phoneticPr fontId="10" type="noConversion"/>
  <conditionalFormatting sqref="B57">
    <cfRule type="cellIs" dxfId="74" priority="1" operator="lessThan">
      <formula>0</formula>
    </cfRule>
  </conditionalFormatting>
  <dataValidations count="1">
    <dataValidation type="list" allowBlank="1" showInputMessage="1" showErrorMessage="1" sqref="D2" xr:uid="{C94BF885-CDF7-4B21-A253-FF33C23893AB}">
      <formula1>$I$1:$I$12</formula1>
    </dataValidation>
  </dataValidations>
  <pageMargins left="0.7" right="0.7" top="0.75" bottom="0.75" header="0.3" footer="0.3"/>
  <pageSetup paperSize="9" orientation="portrait" r:id="rId1"/>
  <ignoredErrors>
    <ignoredError sqref="D30" unlocked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9" tint="-0.499984740745262"/>
  </sheetPr>
  <dimension ref="A1:X2983"/>
  <sheetViews>
    <sheetView zoomScale="130" zoomScaleNormal="130" workbookViewId="0">
      <pane ySplit="8" topLeftCell="A9" activePane="bottomLeft" state="frozen"/>
      <selection pane="bottomLeft" activeCell="I10" sqref="I10"/>
    </sheetView>
  </sheetViews>
  <sheetFormatPr baseColWidth="10" defaultRowHeight="15" x14ac:dyDescent="0.25"/>
  <cols>
    <col min="1" max="1" width="9.28515625" style="8" customWidth="1"/>
    <col min="2" max="2" width="9" style="9" customWidth="1"/>
    <col min="3" max="3" width="9.7109375" style="9" customWidth="1"/>
    <col min="4" max="4" width="10.7109375" style="8" bestFit="1" customWidth="1"/>
    <col min="5" max="5" width="18.42578125" style="8" customWidth="1"/>
    <col min="6" max="6" width="90.85546875" style="80" customWidth="1"/>
    <col min="7" max="7" width="10.7109375" style="8" customWidth="1"/>
    <col min="8" max="8" width="15.140625" style="8" customWidth="1"/>
    <col min="9" max="9" width="17.42578125" style="9" customWidth="1"/>
    <col min="10" max="10" width="12.7109375" style="9" customWidth="1"/>
    <col min="11" max="11" width="8.5703125" style="46" customWidth="1"/>
    <col min="12" max="12" width="5.85546875" style="46" bestFit="1" customWidth="1"/>
    <col min="13" max="13" width="6" style="46" bestFit="1" customWidth="1"/>
    <col min="14" max="14" width="3" style="46" bestFit="1" customWidth="1"/>
    <col min="15" max="15" width="11.42578125" style="46"/>
    <col min="16" max="16" width="10.85546875" style="46" customWidth="1"/>
    <col min="17" max="17" width="11.5703125" style="46" bestFit="1" customWidth="1"/>
    <col min="18" max="18" width="11.42578125" style="46"/>
    <col min="19" max="23" width="11.42578125" style="8"/>
    <col min="24" max="24" width="63.42578125" style="8" customWidth="1"/>
    <col min="25" max="16384" width="11.42578125" style="8"/>
  </cols>
  <sheetData>
    <row r="1" spans="1:18" s="10" customFormat="1" ht="33" customHeight="1" thickBot="1" x14ac:dyDescent="0.3">
      <c r="A1" s="279" t="s">
        <v>81</v>
      </c>
      <c r="B1" s="280"/>
      <c r="C1" s="280"/>
      <c r="D1" s="280"/>
      <c r="E1" s="281"/>
      <c r="F1" s="161" t="s">
        <v>80</v>
      </c>
      <c r="G1" s="162"/>
      <c r="H1" s="162"/>
      <c r="I1" s="163"/>
      <c r="J1" s="164"/>
      <c r="K1" s="271"/>
      <c r="L1" s="176"/>
      <c r="M1" s="176"/>
      <c r="N1" s="176"/>
      <c r="O1" s="176"/>
      <c r="P1" s="176"/>
      <c r="Q1" s="176">
        <v>1009</v>
      </c>
      <c r="R1" s="42">
        <v>209</v>
      </c>
    </row>
    <row r="2" spans="1:18" s="10" customFormat="1" ht="18" customHeight="1" thickTop="1" x14ac:dyDescent="0.25">
      <c r="A2" s="272" t="s">
        <v>84</v>
      </c>
      <c r="B2" s="273"/>
      <c r="C2" s="273"/>
      <c r="D2" s="273"/>
      <c r="E2" s="273"/>
      <c r="F2" s="273"/>
      <c r="G2" s="273"/>
      <c r="H2" s="273"/>
      <c r="I2" s="273"/>
      <c r="J2" s="274"/>
      <c r="K2" s="271"/>
      <c r="L2" s="176"/>
      <c r="M2" s="176"/>
      <c r="N2" s="176"/>
      <c r="O2" s="176"/>
      <c r="P2" s="176"/>
      <c r="Q2" s="177">
        <f>Q1+1</f>
        <v>1010</v>
      </c>
      <c r="R2" s="42">
        <v>1009</v>
      </c>
    </row>
    <row r="3" spans="1:18" s="10" customFormat="1" ht="14.25" customHeight="1" thickBot="1" x14ac:dyDescent="0.3">
      <c r="A3" s="256" t="s">
        <v>95</v>
      </c>
      <c r="B3" s="257"/>
      <c r="C3" s="257"/>
      <c r="D3" s="257"/>
      <c r="E3" s="257"/>
      <c r="F3" s="257"/>
      <c r="G3" s="257"/>
      <c r="H3" s="257"/>
      <c r="I3" s="257"/>
      <c r="J3" s="258"/>
      <c r="K3" s="271"/>
      <c r="L3" s="176"/>
      <c r="M3" s="176"/>
      <c r="N3" s="176"/>
      <c r="O3" s="176"/>
      <c r="P3" s="176"/>
      <c r="Q3" s="177"/>
      <c r="R3" s="42"/>
    </row>
    <row r="4" spans="1:18" s="152" customFormat="1" ht="32.25" customHeight="1" thickTop="1" x14ac:dyDescent="0.25">
      <c r="A4" s="205" t="s">
        <v>4</v>
      </c>
      <c r="B4" s="206" t="s">
        <v>69</v>
      </c>
      <c r="C4" s="207" t="s">
        <v>68</v>
      </c>
      <c r="D4" s="208" t="s">
        <v>89</v>
      </c>
      <c r="E4" s="209" t="s">
        <v>13</v>
      </c>
      <c r="F4" s="210" t="s">
        <v>50</v>
      </c>
      <c r="G4" s="211" t="s">
        <v>67</v>
      </c>
      <c r="H4" s="282"/>
      <c r="I4" s="283"/>
      <c r="J4" s="284"/>
      <c r="K4" s="271"/>
      <c r="L4" s="42"/>
      <c r="M4" s="42"/>
      <c r="N4" s="42"/>
      <c r="O4" s="42"/>
      <c r="P4" s="42"/>
      <c r="Q4" s="177"/>
      <c r="R4" s="42"/>
    </row>
    <row r="5" spans="1:18" s="152" customFormat="1" ht="29.25" customHeight="1" thickBot="1" x14ac:dyDescent="0.3">
      <c r="A5" s="157"/>
      <c r="B5" s="158"/>
      <c r="C5" s="203"/>
      <c r="D5" s="158"/>
      <c r="E5" s="158"/>
      <c r="F5" s="158"/>
      <c r="G5" s="212"/>
      <c r="H5" s="283"/>
      <c r="I5" s="283"/>
      <c r="J5" s="284"/>
      <c r="K5" s="47"/>
      <c r="L5" s="176"/>
      <c r="M5" s="176"/>
      <c r="N5" s="176"/>
      <c r="O5" s="176"/>
      <c r="P5" s="176"/>
      <c r="Q5" s="176"/>
      <c r="R5" s="42">
        <v>1806</v>
      </c>
    </row>
    <row r="6" spans="1:18" s="152" customFormat="1" ht="22.5" customHeight="1" thickTop="1" thickBot="1" x14ac:dyDescent="0.3">
      <c r="A6" s="275" t="s">
        <v>79</v>
      </c>
      <c r="B6" s="276"/>
      <c r="C6" s="276"/>
      <c r="D6" s="276"/>
      <c r="E6" s="276"/>
      <c r="F6" s="276"/>
      <c r="G6" s="276"/>
      <c r="H6" s="277"/>
      <c r="I6" s="277"/>
      <c r="J6" s="278"/>
      <c r="K6" s="47"/>
      <c r="L6" s="176"/>
      <c r="M6" s="176"/>
      <c r="N6" s="176"/>
      <c r="O6" s="176"/>
      <c r="P6" s="176"/>
      <c r="Q6" s="177"/>
      <c r="R6" s="42">
        <v>2606</v>
      </c>
    </row>
    <row r="7" spans="1:18" s="152" customFormat="1" ht="43.5" customHeight="1" thickTop="1" x14ac:dyDescent="0.25">
      <c r="A7" s="254" t="s">
        <v>4</v>
      </c>
      <c r="B7" s="254" t="s">
        <v>87</v>
      </c>
      <c r="C7" s="254" t="s">
        <v>88</v>
      </c>
      <c r="D7" s="254" t="s">
        <v>89</v>
      </c>
      <c r="E7" s="254" t="s">
        <v>13</v>
      </c>
      <c r="F7" s="254" t="s">
        <v>50</v>
      </c>
      <c r="G7" s="254" t="s">
        <v>67</v>
      </c>
      <c r="H7" s="254" t="s">
        <v>90</v>
      </c>
      <c r="I7" s="254" t="s">
        <v>103</v>
      </c>
      <c r="J7" s="259" t="s">
        <v>10</v>
      </c>
      <c r="K7" s="47"/>
      <c r="L7" s="176"/>
      <c r="M7" s="176"/>
      <c r="N7" s="176"/>
      <c r="O7" s="217"/>
      <c r="P7" s="176"/>
      <c r="Q7" s="177"/>
      <c r="R7" s="42"/>
    </row>
    <row r="8" spans="1:18" ht="0.75" customHeight="1" thickBot="1" x14ac:dyDescent="0.3">
      <c r="A8" s="255"/>
      <c r="B8" s="270"/>
      <c r="C8" s="270"/>
      <c r="D8" s="255"/>
      <c r="E8" s="255"/>
      <c r="F8" s="270"/>
      <c r="G8" s="255"/>
      <c r="H8" s="255"/>
      <c r="I8" s="255"/>
      <c r="J8" s="260"/>
      <c r="K8" s="182"/>
      <c r="L8" s="42"/>
      <c r="M8" s="42"/>
      <c r="N8" s="42"/>
      <c r="O8" s="40">
        <v>9</v>
      </c>
      <c r="P8" s="42"/>
      <c r="Q8" s="177"/>
      <c r="R8" s="42"/>
    </row>
    <row r="9" spans="1:18" ht="24.95" customHeight="1" thickTop="1" thickBot="1" x14ac:dyDescent="0.3">
      <c r="A9" s="213"/>
      <c r="B9" s="214"/>
      <c r="C9" s="215"/>
      <c r="D9" s="213"/>
      <c r="E9" s="213"/>
      <c r="F9" s="214"/>
      <c r="G9" s="213"/>
      <c r="H9" s="216"/>
      <c r="I9" s="227">
        <v>0</v>
      </c>
      <c r="J9" s="153">
        <f>I9</f>
        <v>0</v>
      </c>
      <c r="K9" s="182"/>
      <c r="L9" s="42"/>
      <c r="M9" s="42"/>
      <c r="N9" s="42"/>
      <c r="O9" s="42"/>
      <c r="P9" s="42"/>
      <c r="Q9" s="177"/>
      <c r="R9" s="42"/>
    </row>
    <row r="10" spans="1:18" s="219" customFormat="1" ht="24.95" customHeight="1" thickTop="1" x14ac:dyDescent="0.25">
      <c r="A10" s="220"/>
      <c r="B10" s="15"/>
      <c r="C10" s="15"/>
      <c r="D10" s="16"/>
      <c r="E10" s="16"/>
      <c r="F10" s="221"/>
      <c r="G10" s="222"/>
      <c r="H10" s="223"/>
      <c r="I10" s="224">
        <f>I9-B10+C10</f>
        <v>0</v>
      </c>
      <c r="J10" s="225">
        <f>IF(H10="*",J9-B10+C10,J9)</f>
        <v>0</v>
      </c>
      <c r="K10" s="47">
        <f>IF(COUNTBLANK($H$10:$H10)&gt;=1,0,1)</f>
        <v>0</v>
      </c>
      <c r="L10" s="42">
        <f>MONTH(A10)</f>
        <v>1</v>
      </c>
      <c r="M10" s="42">
        <f>YEAR(A10)</f>
        <v>1900</v>
      </c>
      <c r="N10" s="42">
        <f>DAY(A10)</f>
        <v>0</v>
      </c>
      <c r="O10" s="42">
        <f>IF(A10&lt;&gt;"",O8+1,O8)</f>
        <v>9</v>
      </c>
      <c r="P10" s="42" t="e">
        <f>(SEARCH($F$5,$F10))</f>
        <v>#VALUE!</v>
      </c>
      <c r="Q10" s="42"/>
      <c r="R10" s="42">
        <v>3406</v>
      </c>
    </row>
    <row r="11" spans="1:18" ht="24.95" customHeight="1" x14ac:dyDescent="0.25">
      <c r="A11" s="220"/>
      <c r="B11" s="15"/>
      <c r="C11" s="15"/>
      <c r="D11" s="16"/>
      <c r="E11" s="16"/>
      <c r="F11" s="221"/>
      <c r="G11" s="222"/>
      <c r="H11" s="223"/>
      <c r="I11" s="224">
        <f t="shared" ref="I11:I74" si="0">I10-B11+C11</f>
        <v>0</v>
      </c>
      <c r="J11" s="225">
        <f t="shared" ref="J11:J74" si="1">IF(H11="*",J10-B11+C11,J10)</f>
        <v>0</v>
      </c>
      <c r="K11" s="47">
        <f>IF(COUNTBLANK($H$10:$H11)&gt;=1,0,1)</f>
        <v>0</v>
      </c>
      <c r="L11" s="176">
        <f t="shared" ref="L11:L23" si="2">MONTH(A11)</f>
        <v>1</v>
      </c>
      <c r="M11" s="176">
        <f t="shared" ref="M11:M23" si="3">YEAR(A11)</f>
        <v>1900</v>
      </c>
      <c r="N11" s="176">
        <f t="shared" ref="N11:N23" si="4">DAY(A11)</f>
        <v>0</v>
      </c>
      <c r="O11" s="176">
        <f t="shared" ref="O11:O23" si="5">IF(A11&lt;&gt;"",O10+1,O10)</f>
        <v>9</v>
      </c>
      <c r="P11" s="204" t="e">
        <f t="shared" ref="P11:P74" si="6">(SEARCH($F$5,$F11))</f>
        <v>#VALUE!</v>
      </c>
      <c r="Q11" s="177"/>
      <c r="R11" s="42">
        <v>4206</v>
      </c>
    </row>
    <row r="12" spans="1:18" ht="24.95" customHeight="1" x14ac:dyDescent="0.25">
      <c r="A12" s="220"/>
      <c r="B12" s="15"/>
      <c r="C12" s="15"/>
      <c r="D12" s="16"/>
      <c r="E12" s="16"/>
      <c r="F12" s="221"/>
      <c r="G12" s="222"/>
      <c r="H12" s="223"/>
      <c r="I12" s="224">
        <f t="shared" si="0"/>
        <v>0</v>
      </c>
      <c r="J12" s="225">
        <f t="shared" si="1"/>
        <v>0</v>
      </c>
      <c r="K12" s="47">
        <f>IF(COUNTBLANK($H$10:$H12)&gt;=1,0,1)</f>
        <v>0</v>
      </c>
      <c r="L12" s="176">
        <f t="shared" si="2"/>
        <v>1</v>
      </c>
      <c r="M12" s="176">
        <f t="shared" si="3"/>
        <v>1900</v>
      </c>
      <c r="N12" s="176">
        <f t="shared" si="4"/>
        <v>0</v>
      </c>
      <c r="O12" s="176">
        <f t="shared" si="5"/>
        <v>9</v>
      </c>
      <c r="P12" s="176" t="e">
        <f t="shared" si="6"/>
        <v>#VALUE!</v>
      </c>
      <c r="Q12" s="177"/>
      <c r="R12" s="42"/>
    </row>
    <row r="13" spans="1:18" ht="24.95" customHeight="1" x14ac:dyDescent="0.25">
      <c r="A13" s="220"/>
      <c r="B13" s="15"/>
      <c r="C13" s="15"/>
      <c r="D13" s="16"/>
      <c r="E13" s="16"/>
      <c r="F13" s="221"/>
      <c r="G13" s="222"/>
      <c r="H13" s="223"/>
      <c r="I13" s="224">
        <f t="shared" si="0"/>
        <v>0</v>
      </c>
      <c r="J13" s="225">
        <f t="shared" si="1"/>
        <v>0</v>
      </c>
      <c r="K13" s="47">
        <f>IF(COUNTBLANK($H$10:$H13)&gt;=1,0,1)</f>
        <v>0</v>
      </c>
      <c r="L13" s="176">
        <f t="shared" si="2"/>
        <v>1</v>
      </c>
      <c r="M13" s="176">
        <f t="shared" si="3"/>
        <v>1900</v>
      </c>
      <c r="N13" s="176">
        <f t="shared" si="4"/>
        <v>0</v>
      </c>
      <c r="O13" s="176">
        <f t="shared" si="5"/>
        <v>9</v>
      </c>
      <c r="P13" s="176" t="e">
        <f t="shared" si="6"/>
        <v>#VALUE!</v>
      </c>
      <c r="Q13" s="177"/>
      <c r="R13" s="42"/>
    </row>
    <row r="14" spans="1:18" ht="24.95" customHeight="1" x14ac:dyDescent="0.25">
      <c r="A14" s="220"/>
      <c r="B14" s="15"/>
      <c r="C14" s="15"/>
      <c r="D14" s="16"/>
      <c r="E14" s="16"/>
      <c r="F14" s="221"/>
      <c r="G14" s="222"/>
      <c r="H14" s="223"/>
      <c r="I14" s="224">
        <f t="shared" si="0"/>
        <v>0</v>
      </c>
      <c r="J14" s="225">
        <f t="shared" si="1"/>
        <v>0</v>
      </c>
      <c r="K14" s="47">
        <f>IF(COUNTBLANK($H$10:$H14)&gt;=1,0,1)</f>
        <v>0</v>
      </c>
      <c r="L14" s="176">
        <f t="shared" si="2"/>
        <v>1</v>
      </c>
      <c r="M14" s="176">
        <f t="shared" si="3"/>
        <v>1900</v>
      </c>
      <c r="N14" s="176">
        <f t="shared" si="4"/>
        <v>0</v>
      </c>
      <c r="O14" s="176">
        <f t="shared" si="5"/>
        <v>9</v>
      </c>
      <c r="P14" s="176" t="e">
        <f t="shared" si="6"/>
        <v>#VALUE!</v>
      </c>
      <c r="Q14" s="176"/>
      <c r="R14" s="42">
        <v>5006</v>
      </c>
    </row>
    <row r="15" spans="1:18" ht="24.95" customHeight="1" x14ac:dyDescent="0.25">
      <c r="A15" s="220"/>
      <c r="B15" s="15"/>
      <c r="C15" s="15"/>
      <c r="D15" s="16"/>
      <c r="E15" s="16"/>
      <c r="F15" s="221"/>
      <c r="G15" s="222"/>
      <c r="H15" s="223"/>
      <c r="I15" s="224">
        <f t="shared" si="0"/>
        <v>0</v>
      </c>
      <c r="J15" s="225">
        <f t="shared" si="1"/>
        <v>0</v>
      </c>
      <c r="K15" s="47">
        <f>IF(COUNTBLANK($H$10:$H15)&gt;=1,0,1)</f>
        <v>0</v>
      </c>
      <c r="L15" s="176">
        <f t="shared" si="2"/>
        <v>1</v>
      </c>
      <c r="M15" s="176">
        <f t="shared" si="3"/>
        <v>1900</v>
      </c>
      <c r="N15" s="176">
        <f t="shared" si="4"/>
        <v>0</v>
      </c>
      <c r="O15" s="176">
        <f t="shared" si="5"/>
        <v>9</v>
      </c>
      <c r="P15" s="176" t="e">
        <f t="shared" si="6"/>
        <v>#VALUE!</v>
      </c>
      <c r="Q15" s="177"/>
      <c r="R15" s="42">
        <v>5806</v>
      </c>
    </row>
    <row r="16" spans="1:18" ht="24.95" customHeight="1" x14ac:dyDescent="0.25">
      <c r="A16" s="220"/>
      <c r="B16" s="15"/>
      <c r="C16" s="15"/>
      <c r="D16" s="16"/>
      <c r="E16" s="16"/>
      <c r="F16" s="221"/>
      <c r="G16" s="222"/>
      <c r="H16" s="223"/>
      <c r="I16" s="224">
        <f>I15-B16+C16</f>
        <v>0</v>
      </c>
      <c r="J16" s="225">
        <f>IF(H16="*",J15-B16+C16,J15)</f>
        <v>0</v>
      </c>
      <c r="K16" s="47">
        <f>IF(COUNTBLANK($H$10:$H16)&gt;=1,0,1)</f>
        <v>0</v>
      </c>
      <c r="L16" s="176">
        <f t="shared" si="2"/>
        <v>1</v>
      </c>
      <c r="M16" s="176">
        <f t="shared" si="3"/>
        <v>1900</v>
      </c>
      <c r="N16" s="176">
        <f t="shared" si="4"/>
        <v>0</v>
      </c>
      <c r="O16" s="176">
        <f t="shared" si="5"/>
        <v>9</v>
      </c>
      <c r="P16" s="176" t="e">
        <f t="shared" si="6"/>
        <v>#VALUE!</v>
      </c>
      <c r="Q16" s="177"/>
      <c r="R16" s="42"/>
    </row>
    <row r="17" spans="1:18" ht="24.95" customHeight="1" x14ac:dyDescent="0.25">
      <c r="A17" s="220"/>
      <c r="B17" s="15"/>
      <c r="C17" s="15"/>
      <c r="D17" s="16"/>
      <c r="E17" s="16"/>
      <c r="F17" s="221"/>
      <c r="G17" s="222"/>
      <c r="H17" s="223"/>
      <c r="I17" s="224">
        <f t="shared" si="0"/>
        <v>0</v>
      </c>
      <c r="J17" s="225">
        <f t="shared" si="1"/>
        <v>0</v>
      </c>
      <c r="K17" s="47">
        <f>IF(COUNTBLANK($H$10:$H17)&gt;=1,0,1)</f>
        <v>0</v>
      </c>
      <c r="L17" s="176">
        <f t="shared" si="2"/>
        <v>1</v>
      </c>
      <c r="M17" s="176">
        <f t="shared" si="3"/>
        <v>1900</v>
      </c>
      <c r="N17" s="176">
        <f t="shared" si="4"/>
        <v>0</v>
      </c>
      <c r="O17" s="176">
        <f t="shared" si="5"/>
        <v>9</v>
      </c>
      <c r="P17" s="176" t="e">
        <f t="shared" si="6"/>
        <v>#VALUE!</v>
      </c>
      <c r="Q17" s="177"/>
      <c r="R17" s="42"/>
    </row>
    <row r="18" spans="1:18" ht="24.95" customHeight="1" x14ac:dyDescent="0.25">
      <c r="A18" s="220"/>
      <c r="B18" s="15"/>
      <c r="C18" s="15"/>
      <c r="D18" s="16"/>
      <c r="E18" s="16"/>
      <c r="F18" s="221"/>
      <c r="G18" s="222"/>
      <c r="H18" s="223"/>
      <c r="I18" s="224">
        <f t="shared" si="0"/>
        <v>0</v>
      </c>
      <c r="J18" s="225">
        <f t="shared" si="1"/>
        <v>0</v>
      </c>
      <c r="K18" s="47">
        <f>IF(COUNTBLANK($H$10:$H18)&gt;=1,0,1)</f>
        <v>0</v>
      </c>
      <c r="L18" s="176">
        <f t="shared" si="2"/>
        <v>1</v>
      </c>
      <c r="M18" s="176">
        <f t="shared" si="3"/>
        <v>1900</v>
      </c>
      <c r="N18" s="176">
        <f t="shared" si="4"/>
        <v>0</v>
      </c>
      <c r="O18" s="176">
        <f t="shared" si="5"/>
        <v>9</v>
      </c>
      <c r="P18" s="176" t="e">
        <f t="shared" si="6"/>
        <v>#VALUE!</v>
      </c>
      <c r="Q18" s="176"/>
      <c r="R18" s="42">
        <v>6606</v>
      </c>
    </row>
    <row r="19" spans="1:18" ht="24.95" customHeight="1" x14ac:dyDescent="0.25">
      <c r="A19" s="220"/>
      <c r="B19" s="15"/>
      <c r="C19" s="15"/>
      <c r="D19" s="16"/>
      <c r="E19" s="16"/>
      <c r="F19" s="221"/>
      <c r="G19" s="222"/>
      <c r="H19" s="223"/>
      <c r="I19" s="224">
        <f t="shared" si="0"/>
        <v>0</v>
      </c>
      <c r="J19" s="225">
        <f t="shared" si="1"/>
        <v>0</v>
      </c>
      <c r="K19" s="47">
        <f>IF(COUNTBLANK($H$10:$H19)&gt;=1,0,1)</f>
        <v>0</v>
      </c>
      <c r="L19" s="176">
        <f t="shared" si="2"/>
        <v>1</v>
      </c>
      <c r="M19" s="176">
        <f t="shared" si="3"/>
        <v>1900</v>
      </c>
      <c r="N19" s="176">
        <f t="shared" si="4"/>
        <v>0</v>
      </c>
      <c r="O19" s="176">
        <f t="shared" si="5"/>
        <v>9</v>
      </c>
      <c r="P19" s="204" t="e">
        <f t="shared" si="6"/>
        <v>#VALUE!</v>
      </c>
      <c r="Q19" s="177"/>
      <c r="R19" s="42">
        <v>7406</v>
      </c>
    </row>
    <row r="20" spans="1:18" ht="24.95" customHeight="1" x14ac:dyDescent="0.25">
      <c r="A20" s="220"/>
      <c r="B20" s="15"/>
      <c r="C20" s="15"/>
      <c r="D20" s="16"/>
      <c r="E20" s="16"/>
      <c r="F20" s="221"/>
      <c r="G20" s="222"/>
      <c r="H20" s="223"/>
      <c r="I20" s="224">
        <f t="shared" si="0"/>
        <v>0</v>
      </c>
      <c r="J20" s="225">
        <f t="shared" si="1"/>
        <v>0</v>
      </c>
      <c r="K20" s="47">
        <f>IF(COUNTBLANK($H$10:$H20)&gt;=1,0,1)</f>
        <v>0</v>
      </c>
      <c r="L20" s="176">
        <f t="shared" si="2"/>
        <v>1</v>
      </c>
      <c r="M20" s="176">
        <f t="shared" si="3"/>
        <v>1900</v>
      </c>
      <c r="N20" s="176">
        <f t="shared" si="4"/>
        <v>0</v>
      </c>
      <c r="O20" s="176">
        <f t="shared" si="5"/>
        <v>9</v>
      </c>
      <c r="P20" s="176" t="e">
        <f t="shared" si="6"/>
        <v>#VALUE!</v>
      </c>
      <c r="Q20" s="177"/>
      <c r="R20" s="42"/>
    </row>
    <row r="21" spans="1:18" ht="24.95" customHeight="1" x14ac:dyDescent="0.25">
      <c r="A21" s="220"/>
      <c r="B21" s="15"/>
      <c r="C21" s="15"/>
      <c r="D21" s="16"/>
      <c r="E21" s="16"/>
      <c r="F21" s="221"/>
      <c r="G21" s="222"/>
      <c r="H21" s="223"/>
      <c r="I21" s="224">
        <f t="shared" si="0"/>
        <v>0</v>
      </c>
      <c r="J21" s="225">
        <f t="shared" si="1"/>
        <v>0</v>
      </c>
      <c r="K21" s="47">
        <f>IF(COUNTBLANK($H$10:$H21)&gt;=1,0,1)</f>
        <v>0</v>
      </c>
      <c r="L21" s="176">
        <f t="shared" si="2"/>
        <v>1</v>
      </c>
      <c r="M21" s="176">
        <f t="shared" si="3"/>
        <v>1900</v>
      </c>
      <c r="N21" s="176">
        <f t="shared" si="4"/>
        <v>0</v>
      </c>
      <c r="O21" s="176">
        <f t="shared" si="5"/>
        <v>9</v>
      </c>
      <c r="P21" s="176" t="e">
        <f t="shared" si="6"/>
        <v>#VALUE!</v>
      </c>
      <c r="Q21" s="177"/>
      <c r="R21" s="42"/>
    </row>
    <row r="22" spans="1:18" ht="24.95" customHeight="1" x14ac:dyDescent="0.25">
      <c r="A22" s="220"/>
      <c r="B22" s="15"/>
      <c r="C22" s="15"/>
      <c r="D22" s="16"/>
      <c r="E22" s="16"/>
      <c r="F22" s="221"/>
      <c r="G22" s="222"/>
      <c r="H22" s="223"/>
      <c r="I22" s="224">
        <f t="shared" si="0"/>
        <v>0</v>
      </c>
      <c r="J22" s="225">
        <f t="shared" si="1"/>
        <v>0</v>
      </c>
      <c r="K22" s="47">
        <f>IF(COUNTBLANK($H$10:$H22)&gt;=1,0,1)</f>
        <v>0</v>
      </c>
      <c r="L22" s="176">
        <f t="shared" si="2"/>
        <v>1</v>
      </c>
      <c r="M22" s="176">
        <f t="shared" si="3"/>
        <v>1900</v>
      </c>
      <c r="N22" s="176">
        <f t="shared" si="4"/>
        <v>0</v>
      </c>
      <c r="O22" s="176">
        <f t="shared" si="5"/>
        <v>9</v>
      </c>
      <c r="P22" s="176" t="e">
        <f t="shared" si="6"/>
        <v>#VALUE!</v>
      </c>
      <c r="Q22" s="176"/>
      <c r="R22" s="42">
        <v>8206</v>
      </c>
    </row>
    <row r="23" spans="1:18" ht="24.95" customHeight="1" x14ac:dyDescent="0.25">
      <c r="A23" s="220"/>
      <c r="B23" s="15"/>
      <c r="C23" s="15"/>
      <c r="D23" s="16"/>
      <c r="E23" s="16"/>
      <c r="F23" s="221"/>
      <c r="G23" s="222"/>
      <c r="H23" s="223"/>
      <c r="I23" s="224">
        <f t="shared" si="0"/>
        <v>0</v>
      </c>
      <c r="J23" s="225">
        <f t="shared" si="1"/>
        <v>0</v>
      </c>
      <c r="K23" s="47">
        <f>IF(COUNTBLANK($H$10:$H23)&gt;=1,0,1)</f>
        <v>0</v>
      </c>
      <c r="L23" s="176">
        <f t="shared" si="2"/>
        <v>1</v>
      </c>
      <c r="M23" s="176">
        <f t="shared" si="3"/>
        <v>1900</v>
      </c>
      <c r="N23" s="176">
        <f t="shared" si="4"/>
        <v>0</v>
      </c>
      <c r="O23" s="176">
        <f t="shared" si="5"/>
        <v>9</v>
      </c>
      <c r="P23" s="176" t="e">
        <f t="shared" si="6"/>
        <v>#VALUE!</v>
      </c>
      <c r="Q23" s="177"/>
      <c r="R23" s="42">
        <v>9006</v>
      </c>
    </row>
    <row r="24" spans="1:18" ht="24.95" customHeight="1" x14ac:dyDescent="0.25">
      <c r="A24" s="220"/>
      <c r="B24" s="15"/>
      <c r="C24" s="15"/>
      <c r="D24" s="16"/>
      <c r="E24" s="16"/>
      <c r="F24" s="221"/>
      <c r="G24" s="222"/>
      <c r="H24" s="223"/>
      <c r="I24" s="224">
        <f t="shared" si="0"/>
        <v>0</v>
      </c>
      <c r="J24" s="225">
        <f t="shared" si="1"/>
        <v>0</v>
      </c>
      <c r="K24" s="47">
        <f>IF(COUNTBLANK($H$10:$H24)&gt;=1,0,1)</f>
        <v>0</v>
      </c>
      <c r="L24" s="176">
        <f t="shared" ref="L24:L87" si="7">MONTH(A24)</f>
        <v>1</v>
      </c>
      <c r="M24" s="176">
        <f t="shared" ref="M24:M87" si="8">YEAR(A24)</f>
        <v>1900</v>
      </c>
      <c r="N24" s="176">
        <f t="shared" ref="N24:N87" si="9">DAY(A24)</f>
        <v>0</v>
      </c>
      <c r="O24" s="176">
        <f t="shared" ref="O24:O87" si="10">IF(A24&lt;&gt;"",O23+1,O23)</f>
        <v>9</v>
      </c>
      <c r="P24" s="176" t="e">
        <f t="shared" si="6"/>
        <v>#VALUE!</v>
      </c>
      <c r="Q24" s="177"/>
      <c r="R24" s="42"/>
    </row>
    <row r="25" spans="1:18" ht="24.95" customHeight="1" x14ac:dyDescent="0.25">
      <c r="A25" s="220"/>
      <c r="B25" s="15"/>
      <c r="C25" s="15"/>
      <c r="D25" s="16"/>
      <c r="E25" s="16"/>
      <c r="F25" s="221"/>
      <c r="G25" s="222"/>
      <c r="H25" s="223"/>
      <c r="I25" s="224">
        <f t="shared" si="0"/>
        <v>0</v>
      </c>
      <c r="J25" s="225">
        <f t="shared" si="1"/>
        <v>0</v>
      </c>
      <c r="K25" s="47">
        <f>IF(COUNTBLANK($H$10:$H25)&gt;=1,0,1)</f>
        <v>0</v>
      </c>
      <c r="L25" s="176">
        <f t="shared" si="7"/>
        <v>1</v>
      </c>
      <c r="M25" s="176">
        <f t="shared" si="8"/>
        <v>1900</v>
      </c>
      <c r="N25" s="176">
        <f t="shared" si="9"/>
        <v>0</v>
      </c>
      <c r="O25" s="176">
        <f t="shared" si="10"/>
        <v>9</v>
      </c>
      <c r="P25" s="176" t="e">
        <f t="shared" si="6"/>
        <v>#VALUE!</v>
      </c>
      <c r="Q25" s="177"/>
      <c r="R25" s="42"/>
    </row>
    <row r="26" spans="1:18" ht="24.95" customHeight="1" x14ac:dyDescent="0.25">
      <c r="A26" s="220"/>
      <c r="B26" s="15"/>
      <c r="C26" s="15"/>
      <c r="D26" s="16"/>
      <c r="E26" s="16"/>
      <c r="F26" s="221"/>
      <c r="G26" s="222"/>
      <c r="H26" s="223"/>
      <c r="I26" s="224">
        <f t="shared" si="0"/>
        <v>0</v>
      </c>
      <c r="J26" s="225">
        <f t="shared" si="1"/>
        <v>0</v>
      </c>
      <c r="K26" s="47">
        <f>IF(COUNTBLANK($H$10:$H26)&gt;=1,0,1)</f>
        <v>0</v>
      </c>
      <c r="L26" s="176">
        <f t="shared" si="7"/>
        <v>1</v>
      </c>
      <c r="M26" s="176">
        <f t="shared" si="8"/>
        <v>1900</v>
      </c>
      <c r="N26" s="176">
        <f t="shared" si="9"/>
        <v>0</v>
      </c>
      <c r="O26" s="176">
        <f t="shared" si="10"/>
        <v>9</v>
      </c>
      <c r="P26" s="176" t="e">
        <f t="shared" si="6"/>
        <v>#VALUE!</v>
      </c>
      <c r="Q26" s="176"/>
      <c r="R26" s="42">
        <v>9806</v>
      </c>
    </row>
    <row r="27" spans="1:18" ht="24.95" customHeight="1" x14ac:dyDescent="0.25">
      <c r="A27" s="220"/>
      <c r="B27" s="15"/>
      <c r="C27" s="15"/>
      <c r="D27" s="16"/>
      <c r="E27" s="16"/>
      <c r="F27" s="221"/>
      <c r="G27" s="222"/>
      <c r="H27" s="223"/>
      <c r="I27" s="224">
        <f t="shared" si="0"/>
        <v>0</v>
      </c>
      <c r="J27" s="225">
        <f t="shared" si="1"/>
        <v>0</v>
      </c>
      <c r="K27" s="47">
        <f>IF(COUNTBLANK($H$10:$H27)&gt;=1,0,1)</f>
        <v>0</v>
      </c>
      <c r="L27" s="176">
        <f t="shared" si="7"/>
        <v>1</v>
      </c>
      <c r="M27" s="176">
        <f t="shared" si="8"/>
        <v>1900</v>
      </c>
      <c r="N27" s="176">
        <f t="shared" si="9"/>
        <v>0</v>
      </c>
      <c r="O27" s="176">
        <f t="shared" si="10"/>
        <v>9</v>
      </c>
      <c r="P27" s="176" t="e">
        <f t="shared" si="6"/>
        <v>#VALUE!</v>
      </c>
      <c r="Q27" s="177"/>
      <c r="R27" s="42">
        <v>10606</v>
      </c>
    </row>
    <row r="28" spans="1:18" ht="24.95" customHeight="1" x14ac:dyDescent="0.25">
      <c r="A28" s="220"/>
      <c r="B28" s="15"/>
      <c r="C28" s="15"/>
      <c r="D28" s="16"/>
      <c r="E28" s="16"/>
      <c r="F28" s="221"/>
      <c r="G28" s="222"/>
      <c r="H28" s="223"/>
      <c r="I28" s="224">
        <f t="shared" si="0"/>
        <v>0</v>
      </c>
      <c r="J28" s="225">
        <f t="shared" si="1"/>
        <v>0</v>
      </c>
      <c r="K28" s="47">
        <f>IF(COUNTBLANK($H$10:$H28)&gt;=1,0,1)</f>
        <v>0</v>
      </c>
      <c r="L28" s="176">
        <f t="shared" si="7"/>
        <v>1</v>
      </c>
      <c r="M28" s="176">
        <f t="shared" si="8"/>
        <v>1900</v>
      </c>
      <c r="N28" s="176">
        <f t="shared" si="9"/>
        <v>0</v>
      </c>
      <c r="O28" s="176">
        <f t="shared" si="10"/>
        <v>9</v>
      </c>
      <c r="P28" s="176" t="e">
        <f t="shared" si="6"/>
        <v>#VALUE!</v>
      </c>
      <c r="Q28" s="177"/>
      <c r="R28" s="42"/>
    </row>
    <row r="29" spans="1:18" ht="24.95" customHeight="1" x14ac:dyDescent="0.25">
      <c r="A29" s="220"/>
      <c r="B29" s="15"/>
      <c r="C29" s="15"/>
      <c r="D29" s="16"/>
      <c r="E29" s="16"/>
      <c r="F29" s="221"/>
      <c r="G29" s="222"/>
      <c r="H29" s="223"/>
      <c r="I29" s="224">
        <f t="shared" si="0"/>
        <v>0</v>
      </c>
      <c r="J29" s="225">
        <f t="shared" si="1"/>
        <v>0</v>
      </c>
      <c r="K29" s="47">
        <f>IF(COUNTBLANK($H$10:$H29)&gt;=1,0,1)</f>
        <v>0</v>
      </c>
      <c r="L29" s="176">
        <f t="shared" si="7"/>
        <v>1</v>
      </c>
      <c r="M29" s="176">
        <f t="shared" si="8"/>
        <v>1900</v>
      </c>
      <c r="N29" s="176">
        <f t="shared" si="9"/>
        <v>0</v>
      </c>
      <c r="O29" s="176">
        <f t="shared" si="10"/>
        <v>9</v>
      </c>
      <c r="P29" s="176" t="e">
        <f t="shared" si="6"/>
        <v>#VALUE!</v>
      </c>
      <c r="Q29" s="177"/>
      <c r="R29" s="42"/>
    </row>
    <row r="30" spans="1:18" ht="24.95" customHeight="1" x14ac:dyDescent="0.25">
      <c r="A30" s="220"/>
      <c r="B30" s="15"/>
      <c r="C30" s="15"/>
      <c r="D30" s="16"/>
      <c r="E30" s="16"/>
      <c r="F30" s="221"/>
      <c r="G30" s="222"/>
      <c r="H30" s="223"/>
      <c r="I30" s="224">
        <f t="shared" si="0"/>
        <v>0</v>
      </c>
      <c r="J30" s="225">
        <f t="shared" si="1"/>
        <v>0</v>
      </c>
      <c r="K30" s="47">
        <f>IF(COUNTBLANK($H$10:$H30)&gt;=1,0,1)</f>
        <v>0</v>
      </c>
      <c r="L30" s="176">
        <f t="shared" si="7"/>
        <v>1</v>
      </c>
      <c r="M30" s="176">
        <f t="shared" si="8"/>
        <v>1900</v>
      </c>
      <c r="N30" s="176">
        <f t="shared" si="9"/>
        <v>0</v>
      </c>
      <c r="O30" s="176">
        <f t="shared" si="10"/>
        <v>9</v>
      </c>
      <c r="P30" s="176" t="e">
        <f t="shared" si="6"/>
        <v>#VALUE!</v>
      </c>
      <c r="Q30" s="176"/>
      <c r="R30" s="42">
        <v>11406</v>
      </c>
    </row>
    <row r="31" spans="1:18" ht="24.95" customHeight="1" x14ac:dyDescent="0.25">
      <c r="A31" s="220"/>
      <c r="B31" s="15"/>
      <c r="C31" s="15"/>
      <c r="D31" s="16"/>
      <c r="E31" s="16"/>
      <c r="F31" s="221"/>
      <c r="G31" s="222"/>
      <c r="H31" s="223"/>
      <c r="I31" s="224">
        <f t="shared" si="0"/>
        <v>0</v>
      </c>
      <c r="J31" s="225">
        <f t="shared" si="1"/>
        <v>0</v>
      </c>
      <c r="K31" s="47">
        <f>IF(COUNTBLANK($H$10:$H31)&gt;=1,0,1)</f>
        <v>0</v>
      </c>
      <c r="L31" s="176">
        <f t="shared" si="7"/>
        <v>1</v>
      </c>
      <c r="M31" s="176">
        <f t="shared" si="8"/>
        <v>1900</v>
      </c>
      <c r="N31" s="176">
        <f t="shared" si="9"/>
        <v>0</v>
      </c>
      <c r="O31" s="176">
        <f t="shared" si="10"/>
        <v>9</v>
      </c>
      <c r="P31" s="176" t="e">
        <f t="shared" si="6"/>
        <v>#VALUE!</v>
      </c>
      <c r="Q31" s="177"/>
      <c r="R31" s="42">
        <v>12206</v>
      </c>
    </row>
    <row r="32" spans="1:18" ht="24.95" customHeight="1" x14ac:dyDescent="0.25">
      <c r="A32" s="220"/>
      <c r="B32" s="15"/>
      <c r="C32" s="15"/>
      <c r="D32" s="16"/>
      <c r="E32" s="16"/>
      <c r="F32" s="221"/>
      <c r="G32" s="222"/>
      <c r="H32" s="223"/>
      <c r="I32" s="224">
        <f t="shared" si="0"/>
        <v>0</v>
      </c>
      <c r="J32" s="225">
        <f t="shared" si="1"/>
        <v>0</v>
      </c>
      <c r="K32" s="47">
        <f>IF(COUNTBLANK($H$10:$H32)&gt;=1,0,1)</f>
        <v>0</v>
      </c>
      <c r="L32" s="176">
        <f t="shared" si="7"/>
        <v>1</v>
      </c>
      <c r="M32" s="176">
        <f t="shared" si="8"/>
        <v>1900</v>
      </c>
      <c r="N32" s="176">
        <f t="shared" si="9"/>
        <v>0</v>
      </c>
      <c r="O32" s="176">
        <f t="shared" si="10"/>
        <v>9</v>
      </c>
      <c r="P32" s="176" t="e">
        <f t="shared" si="6"/>
        <v>#VALUE!</v>
      </c>
      <c r="Q32" s="177"/>
      <c r="R32" s="42"/>
    </row>
    <row r="33" spans="1:18" ht="24.95" customHeight="1" x14ac:dyDescent="0.25">
      <c r="A33" s="220"/>
      <c r="B33" s="15"/>
      <c r="C33" s="15"/>
      <c r="D33" s="16"/>
      <c r="E33" s="16"/>
      <c r="F33" s="221"/>
      <c r="G33" s="222"/>
      <c r="H33" s="223"/>
      <c r="I33" s="224">
        <f t="shared" si="0"/>
        <v>0</v>
      </c>
      <c r="J33" s="225">
        <f t="shared" si="1"/>
        <v>0</v>
      </c>
      <c r="K33" s="47">
        <f>IF(COUNTBLANK($H$10:$H33)&gt;=1,0,1)</f>
        <v>0</v>
      </c>
      <c r="L33" s="176">
        <f t="shared" si="7"/>
        <v>1</v>
      </c>
      <c r="M33" s="176">
        <f t="shared" si="8"/>
        <v>1900</v>
      </c>
      <c r="N33" s="176">
        <f t="shared" si="9"/>
        <v>0</v>
      </c>
      <c r="O33" s="176">
        <f t="shared" si="10"/>
        <v>9</v>
      </c>
      <c r="P33" s="176" t="e">
        <f t="shared" si="6"/>
        <v>#VALUE!</v>
      </c>
      <c r="Q33" s="177"/>
      <c r="R33" s="42"/>
    </row>
    <row r="34" spans="1:18" ht="24.95" customHeight="1" x14ac:dyDescent="0.25">
      <c r="A34" s="220"/>
      <c r="B34" s="15"/>
      <c r="C34" s="15"/>
      <c r="D34" s="16"/>
      <c r="E34" s="16"/>
      <c r="F34" s="221"/>
      <c r="G34" s="222"/>
      <c r="H34" s="223"/>
      <c r="I34" s="224">
        <f t="shared" si="0"/>
        <v>0</v>
      </c>
      <c r="J34" s="225">
        <f t="shared" si="1"/>
        <v>0</v>
      </c>
      <c r="K34" s="47">
        <f>IF(COUNTBLANK($H$10:$H34)&gt;=1,0,1)</f>
        <v>0</v>
      </c>
      <c r="L34" s="176">
        <f t="shared" si="7"/>
        <v>1</v>
      </c>
      <c r="M34" s="176">
        <f t="shared" si="8"/>
        <v>1900</v>
      </c>
      <c r="N34" s="176">
        <f t="shared" si="9"/>
        <v>0</v>
      </c>
      <c r="O34" s="176">
        <f t="shared" si="10"/>
        <v>9</v>
      </c>
      <c r="P34" s="176" t="e">
        <f t="shared" si="6"/>
        <v>#VALUE!</v>
      </c>
      <c r="Q34" s="176"/>
      <c r="R34" s="42">
        <v>13006</v>
      </c>
    </row>
    <row r="35" spans="1:18" ht="24.95" customHeight="1" x14ac:dyDescent="0.25">
      <c r="A35" s="220"/>
      <c r="B35" s="15"/>
      <c r="C35" s="15"/>
      <c r="D35" s="16"/>
      <c r="E35" s="16"/>
      <c r="F35" s="221"/>
      <c r="G35" s="222"/>
      <c r="H35" s="223"/>
      <c r="I35" s="224">
        <f t="shared" si="0"/>
        <v>0</v>
      </c>
      <c r="J35" s="225">
        <f t="shared" si="1"/>
        <v>0</v>
      </c>
      <c r="K35" s="47">
        <f>IF(COUNTBLANK($H$10:$H35)&gt;=1,0,1)</f>
        <v>0</v>
      </c>
      <c r="L35" s="176">
        <f t="shared" si="7"/>
        <v>1</v>
      </c>
      <c r="M35" s="176">
        <f t="shared" si="8"/>
        <v>1900</v>
      </c>
      <c r="N35" s="176">
        <f t="shared" si="9"/>
        <v>0</v>
      </c>
      <c r="O35" s="176">
        <f t="shared" si="10"/>
        <v>9</v>
      </c>
      <c r="P35" s="176" t="e">
        <f t="shared" si="6"/>
        <v>#VALUE!</v>
      </c>
      <c r="Q35" s="177"/>
      <c r="R35" s="42">
        <v>13806</v>
      </c>
    </row>
    <row r="36" spans="1:18" ht="24.95" customHeight="1" x14ac:dyDescent="0.25">
      <c r="A36" s="220"/>
      <c r="B36" s="15"/>
      <c r="C36" s="15"/>
      <c r="D36" s="16"/>
      <c r="E36" s="16"/>
      <c r="F36" s="221"/>
      <c r="G36" s="222"/>
      <c r="H36" s="223"/>
      <c r="I36" s="224">
        <f t="shared" si="0"/>
        <v>0</v>
      </c>
      <c r="J36" s="225">
        <f t="shared" si="1"/>
        <v>0</v>
      </c>
      <c r="K36" s="47">
        <f>IF(COUNTBLANK($H$10:$H36)&gt;=1,0,1)</f>
        <v>0</v>
      </c>
      <c r="L36" s="176">
        <f t="shared" si="7"/>
        <v>1</v>
      </c>
      <c r="M36" s="176">
        <f t="shared" si="8"/>
        <v>1900</v>
      </c>
      <c r="N36" s="176">
        <f t="shared" si="9"/>
        <v>0</v>
      </c>
      <c r="O36" s="176">
        <f t="shared" si="10"/>
        <v>9</v>
      </c>
      <c r="P36" s="176" t="e">
        <f t="shared" si="6"/>
        <v>#VALUE!</v>
      </c>
      <c r="Q36" s="177"/>
      <c r="R36" s="42"/>
    </row>
    <row r="37" spans="1:18" ht="24.95" customHeight="1" x14ac:dyDescent="0.25">
      <c r="A37" s="220"/>
      <c r="B37" s="15"/>
      <c r="C37" s="15"/>
      <c r="D37" s="16"/>
      <c r="E37" s="16"/>
      <c r="F37" s="221"/>
      <c r="G37" s="222"/>
      <c r="H37" s="223"/>
      <c r="I37" s="224">
        <f t="shared" si="0"/>
        <v>0</v>
      </c>
      <c r="J37" s="225">
        <f t="shared" si="1"/>
        <v>0</v>
      </c>
      <c r="K37" s="47">
        <f>IF(COUNTBLANK($H$10:$H37)&gt;=1,0,1)</f>
        <v>0</v>
      </c>
      <c r="L37" s="176">
        <f t="shared" si="7"/>
        <v>1</v>
      </c>
      <c r="M37" s="176">
        <f t="shared" si="8"/>
        <v>1900</v>
      </c>
      <c r="N37" s="176">
        <f t="shared" si="9"/>
        <v>0</v>
      </c>
      <c r="O37" s="176">
        <f t="shared" si="10"/>
        <v>9</v>
      </c>
      <c r="P37" s="176" t="e">
        <f t="shared" si="6"/>
        <v>#VALUE!</v>
      </c>
      <c r="Q37" s="177"/>
      <c r="R37" s="42"/>
    </row>
    <row r="38" spans="1:18" ht="24.95" customHeight="1" x14ac:dyDescent="0.25">
      <c r="A38" s="220"/>
      <c r="B38" s="15"/>
      <c r="C38" s="15"/>
      <c r="D38" s="16"/>
      <c r="E38" s="16"/>
      <c r="F38" s="221"/>
      <c r="G38" s="222"/>
      <c r="H38" s="223"/>
      <c r="I38" s="224">
        <f t="shared" si="0"/>
        <v>0</v>
      </c>
      <c r="J38" s="225">
        <f t="shared" si="1"/>
        <v>0</v>
      </c>
      <c r="K38" s="47">
        <f>IF(COUNTBLANK($H$10:$H38)&gt;=1,0,1)</f>
        <v>0</v>
      </c>
      <c r="L38" s="176">
        <f t="shared" si="7"/>
        <v>1</v>
      </c>
      <c r="M38" s="176">
        <f t="shared" si="8"/>
        <v>1900</v>
      </c>
      <c r="N38" s="176">
        <f t="shared" si="9"/>
        <v>0</v>
      </c>
      <c r="O38" s="176">
        <f t="shared" si="10"/>
        <v>9</v>
      </c>
      <c r="P38" s="176" t="e">
        <f t="shared" si="6"/>
        <v>#VALUE!</v>
      </c>
      <c r="Q38" s="176"/>
      <c r="R38" s="42">
        <v>14606</v>
      </c>
    </row>
    <row r="39" spans="1:18" ht="24.95" customHeight="1" x14ac:dyDescent="0.25">
      <c r="A39" s="220"/>
      <c r="B39" s="15"/>
      <c r="C39" s="15"/>
      <c r="D39" s="16"/>
      <c r="E39" s="16"/>
      <c r="F39" s="221"/>
      <c r="G39" s="222"/>
      <c r="H39" s="223"/>
      <c r="I39" s="224">
        <f t="shared" si="0"/>
        <v>0</v>
      </c>
      <c r="J39" s="225">
        <f t="shared" si="1"/>
        <v>0</v>
      </c>
      <c r="K39" s="47">
        <f>IF(COUNTBLANK($H$10:$H39)&gt;=1,0,1)</f>
        <v>0</v>
      </c>
      <c r="L39" s="176">
        <f t="shared" si="7"/>
        <v>1</v>
      </c>
      <c r="M39" s="176">
        <f t="shared" si="8"/>
        <v>1900</v>
      </c>
      <c r="N39" s="176">
        <f t="shared" si="9"/>
        <v>0</v>
      </c>
      <c r="O39" s="176">
        <f t="shared" si="10"/>
        <v>9</v>
      </c>
      <c r="P39" s="176" t="e">
        <f t="shared" si="6"/>
        <v>#VALUE!</v>
      </c>
      <c r="Q39" s="177"/>
      <c r="R39" s="42">
        <v>15406</v>
      </c>
    </row>
    <row r="40" spans="1:18" ht="24.95" customHeight="1" x14ac:dyDescent="0.25">
      <c r="A40" s="220"/>
      <c r="B40" s="15"/>
      <c r="C40" s="15"/>
      <c r="D40" s="16"/>
      <c r="E40" s="16"/>
      <c r="F40" s="221"/>
      <c r="G40" s="222"/>
      <c r="H40" s="223"/>
      <c r="I40" s="224">
        <f t="shared" si="0"/>
        <v>0</v>
      </c>
      <c r="J40" s="225">
        <f t="shared" si="1"/>
        <v>0</v>
      </c>
      <c r="K40" s="47">
        <f>IF(COUNTBLANK($H$10:$H40)&gt;=1,0,1)</f>
        <v>0</v>
      </c>
      <c r="L40" s="176">
        <f t="shared" si="7"/>
        <v>1</v>
      </c>
      <c r="M40" s="176">
        <f t="shared" si="8"/>
        <v>1900</v>
      </c>
      <c r="N40" s="176">
        <f t="shared" si="9"/>
        <v>0</v>
      </c>
      <c r="O40" s="176">
        <f t="shared" si="10"/>
        <v>9</v>
      </c>
      <c r="P40" s="176" t="e">
        <f t="shared" si="6"/>
        <v>#VALUE!</v>
      </c>
      <c r="Q40" s="177"/>
      <c r="R40" s="42"/>
    </row>
    <row r="41" spans="1:18" ht="24.95" customHeight="1" x14ac:dyDescent="0.25">
      <c r="A41" s="220"/>
      <c r="B41" s="15"/>
      <c r="C41" s="15"/>
      <c r="D41" s="16"/>
      <c r="E41" s="16"/>
      <c r="F41" s="221"/>
      <c r="G41" s="222"/>
      <c r="H41" s="223"/>
      <c r="I41" s="224">
        <f t="shared" si="0"/>
        <v>0</v>
      </c>
      <c r="J41" s="225">
        <f t="shared" si="1"/>
        <v>0</v>
      </c>
      <c r="K41" s="47">
        <f>IF(COUNTBLANK($H$10:$H41)&gt;=1,0,1)</f>
        <v>0</v>
      </c>
      <c r="L41" s="176">
        <f t="shared" si="7"/>
        <v>1</v>
      </c>
      <c r="M41" s="176">
        <f t="shared" si="8"/>
        <v>1900</v>
      </c>
      <c r="N41" s="176">
        <f t="shared" si="9"/>
        <v>0</v>
      </c>
      <c r="O41" s="176">
        <f t="shared" si="10"/>
        <v>9</v>
      </c>
      <c r="P41" s="176" t="e">
        <f t="shared" si="6"/>
        <v>#VALUE!</v>
      </c>
      <c r="Q41" s="177"/>
      <c r="R41" s="42"/>
    </row>
    <row r="42" spans="1:18" ht="24.95" customHeight="1" x14ac:dyDescent="0.25">
      <c r="A42" s="220"/>
      <c r="B42" s="15"/>
      <c r="C42" s="15"/>
      <c r="D42" s="16"/>
      <c r="E42" s="16"/>
      <c r="F42" s="221"/>
      <c r="G42" s="222"/>
      <c r="H42" s="223"/>
      <c r="I42" s="224">
        <f t="shared" si="0"/>
        <v>0</v>
      </c>
      <c r="J42" s="225">
        <f t="shared" si="1"/>
        <v>0</v>
      </c>
      <c r="K42" s="47">
        <f>IF(COUNTBLANK($H$10:$H42)&gt;=1,0,1)</f>
        <v>0</v>
      </c>
      <c r="L42" s="176">
        <f t="shared" si="7"/>
        <v>1</v>
      </c>
      <c r="M42" s="176">
        <f t="shared" si="8"/>
        <v>1900</v>
      </c>
      <c r="N42" s="176">
        <f t="shared" si="9"/>
        <v>0</v>
      </c>
      <c r="O42" s="176">
        <f t="shared" si="10"/>
        <v>9</v>
      </c>
      <c r="P42" s="176" t="e">
        <f t="shared" si="6"/>
        <v>#VALUE!</v>
      </c>
      <c r="Q42" s="176"/>
      <c r="R42" s="42">
        <v>16206</v>
      </c>
    </row>
    <row r="43" spans="1:18" ht="24.95" customHeight="1" x14ac:dyDescent="0.25">
      <c r="A43" s="220"/>
      <c r="B43" s="15"/>
      <c r="C43" s="15"/>
      <c r="D43" s="16"/>
      <c r="E43" s="16"/>
      <c r="F43" s="221"/>
      <c r="G43" s="222"/>
      <c r="H43" s="223"/>
      <c r="I43" s="224">
        <f t="shared" si="0"/>
        <v>0</v>
      </c>
      <c r="J43" s="225">
        <f t="shared" si="1"/>
        <v>0</v>
      </c>
      <c r="K43" s="47">
        <f>IF(COUNTBLANK($H$10:$H43)&gt;=1,0,1)</f>
        <v>0</v>
      </c>
      <c r="L43" s="176">
        <f t="shared" si="7"/>
        <v>1</v>
      </c>
      <c r="M43" s="176">
        <f t="shared" si="8"/>
        <v>1900</v>
      </c>
      <c r="N43" s="176">
        <f t="shared" si="9"/>
        <v>0</v>
      </c>
      <c r="O43" s="176">
        <f t="shared" si="10"/>
        <v>9</v>
      </c>
      <c r="P43" s="176" t="e">
        <f t="shared" si="6"/>
        <v>#VALUE!</v>
      </c>
      <c r="Q43" s="177"/>
      <c r="R43" s="42">
        <v>17006</v>
      </c>
    </row>
    <row r="44" spans="1:18" ht="24.95" customHeight="1" x14ac:dyDescent="0.25">
      <c r="A44" s="220"/>
      <c r="B44" s="15"/>
      <c r="C44" s="15"/>
      <c r="D44" s="16"/>
      <c r="E44" s="16"/>
      <c r="F44" s="221"/>
      <c r="G44" s="222"/>
      <c r="H44" s="223"/>
      <c r="I44" s="224">
        <f t="shared" si="0"/>
        <v>0</v>
      </c>
      <c r="J44" s="225">
        <f t="shared" si="1"/>
        <v>0</v>
      </c>
      <c r="K44" s="47">
        <f>IF(COUNTBLANK($H$10:$H44)&gt;=1,0,1)</f>
        <v>0</v>
      </c>
      <c r="L44" s="176">
        <f t="shared" si="7"/>
        <v>1</v>
      </c>
      <c r="M44" s="176">
        <f t="shared" si="8"/>
        <v>1900</v>
      </c>
      <c r="N44" s="176">
        <f t="shared" si="9"/>
        <v>0</v>
      </c>
      <c r="O44" s="176">
        <f t="shared" si="10"/>
        <v>9</v>
      </c>
      <c r="P44" s="176" t="e">
        <f t="shared" si="6"/>
        <v>#VALUE!</v>
      </c>
      <c r="Q44" s="177"/>
      <c r="R44" s="42"/>
    </row>
    <row r="45" spans="1:18" ht="24.95" customHeight="1" x14ac:dyDescent="0.25">
      <c r="A45" s="220"/>
      <c r="B45" s="15"/>
      <c r="C45" s="15"/>
      <c r="D45" s="16"/>
      <c r="E45" s="16"/>
      <c r="F45" s="221"/>
      <c r="G45" s="222"/>
      <c r="H45" s="223"/>
      <c r="I45" s="224">
        <f t="shared" si="0"/>
        <v>0</v>
      </c>
      <c r="J45" s="225">
        <f t="shared" si="1"/>
        <v>0</v>
      </c>
      <c r="K45" s="47">
        <f>IF(COUNTBLANK($H$10:$H45)&gt;=1,0,1)</f>
        <v>0</v>
      </c>
      <c r="L45" s="176">
        <f t="shared" si="7"/>
        <v>1</v>
      </c>
      <c r="M45" s="176">
        <f t="shared" si="8"/>
        <v>1900</v>
      </c>
      <c r="N45" s="176">
        <f t="shared" si="9"/>
        <v>0</v>
      </c>
      <c r="O45" s="176">
        <f t="shared" si="10"/>
        <v>9</v>
      </c>
      <c r="P45" s="176" t="e">
        <f t="shared" si="6"/>
        <v>#VALUE!</v>
      </c>
      <c r="Q45" s="177"/>
      <c r="R45" s="42"/>
    </row>
    <row r="46" spans="1:18" ht="24.95" customHeight="1" x14ac:dyDescent="0.25">
      <c r="A46" s="220"/>
      <c r="B46" s="15"/>
      <c r="C46" s="15"/>
      <c r="D46" s="16"/>
      <c r="E46" s="16"/>
      <c r="F46" s="221"/>
      <c r="G46" s="222"/>
      <c r="H46" s="223"/>
      <c r="I46" s="224">
        <f t="shared" si="0"/>
        <v>0</v>
      </c>
      <c r="J46" s="225">
        <f t="shared" si="1"/>
        <v>0</v>
      </c>
      <c r="K46" s="47">
        <f>IF(COUNTBLANK($H$10:$H46)&gt;=1,0,1)</f>
        <v>0</v>
      </c>
      <c r="L46" s="176">
        <f t="shared" si="7"/>
        <v>1</v>
      </c>
      <c r="M46" s="176">
        <f t="shared" si="8"/>
        <v>1900</v>
      </c>
      <c r="N46" s="176">
        <f t="shared" si="9"/>
        <v>0</v>
      </c>
      <c r="O46" s="176">
        <f t="shared" si="10"/>
        <v>9</v>
      </c>
      <c r="P46" s="176" t="e">
        <f t="shared" si="6"/>
        <v>#VALUE!</v>
      </c>
      <c r="Q46" s="176"/>
      <c r="R46" s="42">
        <v>17806</v>
      </c>
    </row>
    <row r="47" spans="1:18" ht="24.95" customHeight="1" x14ac:dyDescent="0.25">
      <c r="A47" s="220"/>
      <c r="B47" s="15"/>
      <c r="C47" s="15"/>
      <c r="D47" s="16"/>
      <c r="E47" s="16"/>
      <c r="F47" s="221"/>
      <c r="G47" s="222"/>
      <c r="H47" s="223"/>
      <c r="I47" s="224">
        <f t="shared" si="0"/>
        <v>0</v>
      </c>
      <c r="J47" s="225">
        <f t="shared" si="1"/>
        <v>0</v>
      </c>
      <c r="K47" s="47">
        <f>IF(COUNTBLANK($H$10:$H47)&gt;=1,0,1)</f>
        <v>0</v>
      </c>
      <c r="L47" s="176">
        <f t="shared" si="7"/>
        <v>1</v>
      </c>
      <c r="M47" s="176">
        <f t="shared" si="8"/>
        <v>1900</v>
      </c>
      <c r="N47" s="176">
        <f t="shared" si="9"/>
        <v>0</v>
      </c>
      <c r="O47" s="176">
        <f t="shared" si="10"/>
        <v>9</v>
      </c>
      <c r="P47" s="176" t="e">
        <f t="shared" si="6"/>
        <v>#VALUE!</v>
      </c>
      <c r="Q47" s="177"/>
      <c r="R47" s="42">
        <v>18606</v>
      </c>
    </row>
    <row r="48" spans="1:18" ht="24.95" customHeight="1" x14ac:dyDescent="0.25">
      <c r="A48" s="220"/>
      <c r="B48" s="15"/>
      <c r="C48" s="15"/>
      <c r="D48" s="16"/>
      <c r="E48" s="16"/>
      <c r="F48" s="221"/>
      <c r="G48" s="222"/>
      <c r="H48" s="223"/>
      <c r="I48" s="224">
        <f t="shared" si="0"/>
        <v>0</v>
      </c>
      <c r="J48" s="225">
        <f t="shared" si="1"/>
        <v>0</v>
      </c>
      <c r="K48" s="47">
        <f>IF(COUNTBLANK($H$10:$H48)&gt;=1,0,1)</f>
        <v>0</v>
      </c>
      <c r="L48" s="176">
        <f t="shared" si="7"/>
        <v>1</v>
      </c>
      <c r="M48" s="176">
        <f t="shared" si="8"/>
        <v>1900</v>
      </c>
      <c r="N48" s="176">
        <f t="shared" si="9"/>
        <v>0</v>
      </c>
      <c r="O48" s="176">
        <f t="shared" si="10"/>
        <v>9</v>
      </c>
      <c r="P48" s="176" t="e">
        <f t="shared" si="6"/>
        <v>#VALUE!</v>
      </c>
      <c r="Q48" s="177"/>
      <c r="R48" s="42"/>
    </row>
    <row r="49" spans="1:18" ht="24.95" customHeight="1" x14ac:dyDescent="0.25">
      <c r="A49" s="220"/>
      <c r="B49" s="15"/>
      <c r="C49" s="15"/>
      <c r="D49" s="16"/>
      <c r="E49" s="16"/>
      <c r="F49" s="221"/>
      <c r="G49" s="222"/>
      <c r="H49" s="223"/>
      <c r="I49" s="224">
        <f t="shared" si="0"/>
        <v>0</v>
      </c>
      <c r="J49" s="225">
        <f t="shared" si="1"/>
        <v>0</v>
      </c>
      <c r="K49" s="47">
        <f>IF(COUNTBLANK($H$10:$H49)&gt;=1,0,1)</f>
        <v>0</v>
      </c>
      <c r="L49" s="176">
        <f t="shared" si="7"/>
        <v>1</v>
      </c>
      <c r="M49" s="176">
        <f t="shared" si="8"/>
        <v>1900</v>
      </c>
      <c r="N49" s="176">
        <f t="shared" si="9"/>
        <v>0</v>
      </c>
      <c r="O49" s="176">
        <f t="shared" si="10"/>
        <v>9</v>
      </c>
      <c r="P49" s="176" t="e">
        <f t="shared" si="6"/>
        <v>#VALUE!</v>
      </c>
      <c r="Q49" s="177"/>
      <c r="R49" s="42"/>
    </row>
    <row r="50" spans="1:18" ht="24.95" customHeight="1" x14ac:dyDescent="0.25">
      <c r="A50" s="220"/>
      <c r="B50" s="15"/>
      <c r="C50" s="15"/>
      <c r="D50" s="16"/>
      <c r="E50" s="16"/>
      <c r="F50" s="221"/>
      <c r="G50" s="222"/>
      <c r="H50" s="223"/>
      <c r="I50" s="224">
        <f t="shared" si="0"/>
        <v>0</v>
      </c>
      <c r="J50" s="225">
        <f t="shared" si="1"/>
        <v>0</v>
      </c>
      <c r="K50" s="47">
        <f>IF(COUNTBLANK($H$10:$H50)&gt;=1,0,1)</f>
        <v>0</v>
      </c>
      <c r="L50" s="176">
        <f t="shared" si="7"/>
        <v>1</v>
      </c>
      <c r="M50" s="176">
        <f t="shared" si="8"/>
        <v>1900</v>
      </c>
      <c r="N50" s="176">
        <f t="shared" si="9"/>
        <v>0</v>
      </c>
      <c r="O50" s="176">
        <f t="shared" si="10"/>
        <v>9</v>
      </c>
      <c r="P50" s="176" t="e">
        <f t="shared" si="6"/>
        <v>#VALUE!</v>
      </c>
      <c r="Q50" s="176"/>
      <c r="R50" s="42">
        <v>19406</v>
      </c>
    </row>
    <row r="51" spans="1:18" ht="24.95" customHeight="1" x14ac:dyDescent="0.25">
      <c r="A51" s="220"/>
      <c r="B51" s="15"/>
      <c r="C51" s="15"/>
      <c r="D51" s="16"/>
      <c r="E51" s="16"/>
      <c r="F51" s="221"/>
      <c r="G51" s="222"/>
      <c r="H51" s="223"/>
      <c r="I51" s="224">
        <f t="shared" si="0"/>
        <v>0</v>
      </c>
      <c r="J51" s="225">
        <f t="shared" si="1"/>
        <v>0</v>
      </c>
      <c r="K51" s="47">
        <f>IF(COUNTBLANK($H$10:$H51)&gt;=1,0,1)</f>
        <v>0</v>
      </c>
      <c r="L51" s="176">
        <f t="shared" si="7"/>
        <v>1</v>
      </c>
      <c r="M51" s="176">
        <f t="shared" si="8"/>
        <v>1900</v>
      </c>
      <c r="N51" s="176">
        <f t="shared" si="9"/>
        <v>0</v>
      </c>
      <c r="O51" s="176">
        <f t="shared" si="10"/>
        <v>9</v>
      </c>
      <c r="P51" s="176" t="e">
        <f t="shared" si="6"/>
        <v>#VALUE!</v>
      </c>
      <c r="Q51" s="177"/>
      <c r="R51" s="42">
        <v>20206</v>
      </c>
    </row>
    <row r="52" spans="1:18" ht="24.95" customHeight="1" x14ac:dyDescent="0.25">
      <c r="A52" s="220"/>
      <c r="B52" s="15"/>
      <c r="C52" s="15"/>
      <c r="D52" s="16"/>
      <c r="E52" s="16"/>
      <c r="F52" s="221"/>
      <c r="G52" s="222"/>
      <c r="H52" s="223"/>
      <c r="I52" s="224">
        <f>I51-B52+C52</f>
        <v>0</v>
      </c>
      <c r="J52" s="225">
        <f>IF(H52="*",J51-B52+C52,J51)</f>
        <v>0</v>
      </c>
      <c r="K52" s="47">
        <f>IF(COUNTBLANK($H$10:$H52)&gt;=1,0,1)</f>
        <v>0</v>
      </c>
      <c r="L52" s="176">
        <f t="shared" si="7"/>
        <v>1</v>
      </c>
      <c r="M52" s="176">
        <f t="shared" si="8"/>
        <v>1900</v>
      </c>
      <c r="N52" s="176">
        <f t="shared" si="9"/>
        <v>0</v>
      </c>
      <c r="O52" s="176">
        <f t="shared" si="10"/>
        <v>9</v>
      </c>
      <c r="P52" s="176" t="e">
        <f t="shared" si="6"/>
        <v>#VALUE!</v>
      </c>
      <c r="Q52" s="177"/>
      <c r="R52" s="42"/>
    </row>
    <row r="53" spans="1:18" ht="24.95" customHeight="1" x14ac:dyDescent="0.25">
      <c r="A53" s="220"/>
      <c r="B53" s="15"/>
      <c r="C53" s="15"/>
      <c r="D53" s="16"/>
      <c r="E53" s="16"/>
      <c r="F53" s="221"/>
      <c r="G53" s="222"/>
      <c r="H53" s="223"/>
      <c r="I53" s="224">
        <f t="shared" si="0"/>
        <v>0</v>
      </c>
      <c r="J53" s="225">
        <f t="shared" si="1"/>
        <v>0</v>
      </c>
      <c r="K53" s="47">
        <f>IF(COUNTBLANK($H$10:$H53)&gt;=1,0,1)</f>
        <v>0</v>
      </c>
      <c r="L53" s="176">
        <f t="shared" si="7"/>
        <v>1</v>
      </c>
      <c r="M53" s="176">
        <f t="shared" si="8"/>
        <v>1900</v>
      </c>
      <c r="N53" s="176">
        <f t="shared" si="9"/>
        <v>0</v>
      </c>
      <c r="O53" s="176">
        <f t="shared" si="10"/>
        <v>9</v>
      </c>
      <c r="P53" s="176" t="e">
        <f t="shared" si="6"/>
        <v>#VALUE!</v>
      </c>
      <c r="Q53" s="177"/>
      <c r="R53" s="42"/>
    </row>
    <row r="54" spans="1:18" ht="24.95" customHeight="1" x14ac:dyDescent="0.25">
      <c r="A54" s="220"/>
      <c r="B54" s="15"/>
      <c r="C54" s="15"/>
      <c r="D54" s="16"/>
      <c r="E54" s="16"/>
      <c r="F54" s="221"/>
      <c r="G54" s="222"/>
      <c r="H54" s="223"/>
      <c r="I54" s="224">
        <f t="shared" si="0"/>
        <v>0</v>
      </c>
      <c r="J54" s="225">
        <f t="shared" si="1"/>
        <v>0</v>
      </c>
      <c r="K54" s="47">
        <f>IF(COUNTBLANK($H$10:$H54)&gt;=1,0,1)</f>
        <v>0</v>
      </c>
      <c r="L54" s="176">
        <f t="shared" si="7"/>
        <v>1</v>
      </c>
      <c r="M54" s="176">
        <f t="shared" si="8"/>
        <v>1900</v>
      </c>
      <c r="N54" s="176">
        <f t="shared" si="9"/>
        <v>0</v>
      </c>
      <c r="O54" s="176">
        <f t="shared" si="10"/>
        <v>9</v>
      </c>
      <c r="P54" s="176" t="e">
        <f t="shared" si="6"/>
        <v>#VALUE!</v>
      </c>
      <c r="Q54" s="176"/>
      <c r="R54" s="42">
        <v>21006</v>
      </c>
    </row>
    <row r="55" spans="1:18" ht="24.95" customHeight="1" x14ac:dyDescent="0.25">
      <c r="A55" s="220"/>
      <c r="B55" s="15"/>
      <c r="C55" s="15"/>
      <c r="D55" s="16"/>
      <c r="E55" s="16"/>
      <c r="F55" s="221"/>
      <c r="G55" s="222"/>
      <c r="H55" s="223"/>
      <c r="I55" s="224">
        <f t="shared" si="0"/>
        <v>0</v>
      </c>
      <c r="J55" s="225">
        <f t="shared" si="1"/>
        <v>0</v>
      </c>
      <c r="K55" s="47">
        <f>IF(COUNTBLANK($H$10:$H55)&gt;=1,0,1)</f>
        <v>0</v>
      </c>
      <c r="L55" s="176">
        <f t="shared" si="7"/>
        <v>1</v>
      </c>
      <c r="M55" s="176">
        <f t="shared" si="8"/>
        <v>1900</v>
      </c>
      <c r="N55" s="176">
        <f t="shared" si="9"/>
        <v>0</v>
      </c>
      <c r="O55" s="176">
        <f t="shared" si="10"/>
        <v>9</v>
      </c>
      <c r="P55" s="176" t="e">
        <f t="shared" si="6"/>
        <v>#VALUE!</v>
      </c>
      <c r="Q55" s="177"/>
      <c r="R55" s="42">
        <v>21806</v>
      </c>
    </row>
    <row r="56" spans="1:18" ht="24.95" customHeight="1" x14ac:dyDescent="0.25">
      <c r="A56" s="220"/>
      <c r="B56" s="15"/>
      <c r="C56" s="15"/>
      <c r="D56" s="16"/>
      <c r="E56" s="16"/>
      <c r="F56" s="221"/>
      <c r="G56" s="222"/>
      <c r="H56" s="223"/>
      <c r="I56" s="224">
        <f t="shared" si="0"/>
        <v>0</v>
      </c>
      <c r="J56" s="225">
        <f t="shared" si="1"/>
        <v>0</v>
      </c>
      <c r="K56" s="47">
        <f>IF(COUNTBLANK($H$10:$H56)&gt;=1,0,1)</f>
        <v>0</v>
      </c>
      <c r="L56" s="176">
        <f t="shared" si="7"/>
        <v>1</v>
      </c>
      <c r="M56" s="176">
        <f t="shared" si="8"/>
        <v>1900</v>
      </c>
      <c r="N56" s="176">
        <f t="shared" si="9"/>
        <v>0</v>
      </c>
      <c r="O56" s="176">
        <f t="shared" si="10"/>
        <v>9</v>
      </c>
      <c r="P56" s="176" t="e">
        <f t="shared" si="6"/>
        <v>#VALUE!</v>
      </c>
      <c r="Q56" s="177"/>
      <c r="R56" s="42"/>
    </row>
    <row r="57" spans="1:18" ht="24.95" customHeight="1" x14ac:dyDescent="0.25">
      <c r="A57" s="220"/>
      <c r="B57" s="15"/>
      <c r="C57" s="15"/>
      <c r="D57" s="16"/>
      <c r="E57" s="16"/>
      <c r="F57" s="221"/>
      <c r="G57" s="222"/>
      <c r="H57" s="223"/>
      <c r="I57" s="224">
        <f t="shared" si="0"/>
        <v>0</v>
      </c>
      <c r="J57" s="225">
        <f t="shared" si="1"/>
        <v>0</v>
      </c>
      <c r="K57" s="47">
        <f>IF(COUNTBLANK($H$10:$H57)&gt;=1,0,1)</f>
        <v>0</v>
      </c>
      <c r="L57" s="176">
        <f t="shared" si="7"/>
        <v>1</v>
      </c>
      <c r="M57" s="176">
        <f t="shared" si="8"/>
        <v>1900</v>
      </c>
      <c r="N57" s="176">
        <f t="shared" si="9"/>
        <v>0</v>
      </c>
      <c r="O57" s="176">
        <f t="shared" si="10"/>
        <v>9</v>
      </c>
      <c r="P57" s="176" t="e">
        <f t="shared" si="6"/>
        <v>#VALUE!</v>
      </c>
      <c r="Q57" s="177"/>
      <c r="R57" s="42"/>
    </row>
    <row r="58" spans="1:18" ht="24.95" customHeight="1" x14ac:dyDescent="0.25">
      <c r="A58" s="220"/>
      <c r="B58" s="15"/>
      <c r="C58" s="15"/>
      <c r="D58" s="16"/>
      <c r="E58" s="16"/>
      <c r="F58" s="221"/>
      <c r="G58" s="222"/>
      <c r="H58" s="223"/>
      <c r="I58" s="224">
        <f t="shared" si="0"/>
        <v>0</v>
      </c>
      <c r="J58" s="225">
        <f t="shared" si="1"/>
        <v>0</v>
      </c>
      <c r="K58" s="47">
        <f>IF(COUNTBLANK($H$10:$H58)&gt;=1,0,1)</f>
        <v>0</v>
      </c>
      <c r="L58" s="176">
        <f t="shared" si="7"/>
        <v>1</v>
      </c>
      <c r="M58" s="176">
        <f t="shared" si="8"/>
        <v>1900</v>
      </c>
      <c r="N58" s="176">
        <f t="shared" si="9"/>
        <v>0</v>
      </c>
      <c r="O58" s="176">
        <f t="shared" si="10"/>
        <v>9</v>
      </c>
      <c r="P58" s="176" t="e">
        <f t="shared" si="6"/>
        <v>#VALUE!</v>
      </c>
      <c r="Q58" s="176"/>
      <c r="R58" s="42">
        <v>22606</v>
      </c>
    </row>
    <row r="59" spans="1:18" ht="24.95" customHeight="1" x14ac:dyDescent="0.25">
      <c r="A59" s="220"/>
      <c r="B59" s="15"/>
      <c r="C59" s="15"/>
      <c r="D59" s="16"/>
      <c r="E59" s="16"/>
      <c r="F59" s="221"/>
      <c r="G59" s="222"/>
      <c r="H59" s="223"/>
      <c r="I59" s="224">
        <f t="shared" si="0"/>
        <v>0</v>
      </c>
      <c r="J59" s="225">
        <f t="shared" si="1"/>
        <v>0</v>
      </c>
      <c r="K59" s="47">
        <f>IF(COUNTBLANK($H$10:$H59)&gt;=1,0,1)</f>
        <v>0</v>
      </c>
      <c r="L59" s="176">
        <f t="shared" si="7"/>
        <v>1</v>
      </c>
      <c r="M59" s="176">
        <f t="shared" si="8"/>
        <v>1900</v>
      </c>
      <c r="N59" s="176">
        <f t="shared" si="9"/>
        <v>0</v>
      </c>
      <c r="O59" s="176">
        <f t="shared" si="10"/>
        <v>9</v>
      </c>
      <c r="P59" s="176" t="e">
        <f t="shared" si="6"/>
        <v>#VALUE!</v>
      </c>
      <c r="Q59" s="177"/>
      <c r="R59" s="42">
        <v>23406</v>
      </c>
    </row>
    <row r="60" spans="1:18" ht="24.95" customHeight="1" x14ac:dyDescent="0.25">
      <c r="A60" s="220"/>
      <c r="B60" s="15"/>
      <c r="C60" s="15"/>
      <c r="D60" s="16"/>
      <c r="E60" s="16"/>
      <c r="F60" s="221"/>
      <c r="G60" s="222"/>
      <c r="H60" s="223"/>
      <c r="I60" s="224">
        <f t="shared" si="0"/>
        <v>0</v>
      </c>
      <c r="J60" s="225">
        <f t="shared" si="1"/>
        <v>0</v>
      </c>
      <c r="K60" s="47">
        <f>IF(COUNTBLANK($H$10:$H60)&gt;=1,0,1)</f>
        <v>0</v>
      </c>
      <c r="L60" s="176">
        <f t="shared" si="7"/>
        <v>1</v>
      </c>
      <c r="M60" s="176">
        <f t="shared" si="8"/>
        <v>1900</v>
      </c>
      <c r="N60" s="176">
        <f t="shared" si="9"/>
        <v>0</v>
      </c>
      <c r="O60" s="176">
        <f t="shared" si="10"/>
        <v>9</v>
      </c>
      <c r="P60" s="176" t="e">
        <f t="shared" si="6"/>
        <v>#VALUE!</v>
      </c>
      <c r="Q60" s="177"/>
      <c r="R60" s="42"/>
    </row>
    <row r="61" spans="1:18" ht="24.95" customHeight="1" x14ac:dyDescent="0.25">
      <c r="A61" s="220"/>
      <c r="B61" s="15"/>
      <c r="C61" s="15"/>
      <c r="D61" s="16"/>
      <c r="E61" s="16"/>
      <c r="F61" s="221"/>
      <c r="G61" s="222"/>
      <c r="H61" s="223"/>
      <c r="I61" s="224">
        <f t="shared" si="0"/>
        <v>0</v>
      </c>
      <c r="J61" s="225">
        <f t="shared" si="1"/>
        <v>0</v>
      </c>
      <c r="K61" s="47">
        <f>IF(COUNTBLANK($H$10:$H61)&gt;=1,0,1)</f>
        <v>0</v>
      </c>
      <c r="L61" s="176">
        <f t="shared" si="7"/>
        <v>1</v>
      </c>
      <c r="M61" s="176">
        <f t="shared" si="8"/>
        <v>1900</v>
      </c>
      <c r="N61" s="176">
        <f t="shared" si="9"/>
        <v>0</v>
      </c>
      <c r="O61" s="176">
        <f t="shared" si="10"/>
        <v>9</v>
      </c>
      <c r="P61" s="176" t="e">
        <f t="shared" si="6"/>
        <v>#VALUE!</v>
      </c>
      <c r="Q61" s="177"/>
      <c r="R61" s="42"/>
    </row>
    <row r="62" spans="1:18" ht="24.95" customHeight="1" x14ac:dyDescent="0.25">
      <c r="A62" s="220"/>
      <c r="B62" s="15"/>
      <c r="C62" s="15"/>
      <c r="D62" s="16"/>
      <c r="E62" s="16"/>
      <c r="F62" s="221"/>
      <c r="G62" s="222"/>
      <c r="H62" s="223"/>
      <c r="I62" s="224">
        <f t="shared" si="0"/>
        <v>0</v>
      </c>
      <c r="J62" s="225">
        <f t="shared" si="1"/>
        <v>0</v>
      </c>
      <c r="K62" s="47">
        <f>IF(COUNTBLANK($H$10:$H62)&gt;=1,0,1)</f>
        <v>0</v>
      </c>
      <c r="L62" s="176">
        <f t="shared" si="7"/>
        <v>1</v>
      </c>
      <c r="M62" s="176">
        <f t="shared" si="8"/>
        <v>1900</v>
      </c>
      <c r="N62" s="176">
        <f t="shared" si="9"/>
        <v>0</v>
      </c>
      <c r="O62" s="176">
        <f t="shared" si="10"/>
        <v>9</v>
      </c>
      <c r="P62" s="176" t="e">
        <f t="shared" si="6"/>
        <v>#VALUE!</v>
      </c>
      <c r="Q62" s="176"/>
      <c r="R62" s="42">
        <v>24206</v>
      </c>
    </row>
    <row r="63" spans="1:18" ht="24.95" customHeight="1" x14ac:dyDescent="0.25">
      <c r="A63" s="220"/>
      <c r="B63" s="15"/>
      <c r="C63" s="15"/>
      <c r="D63" s="16"/>
      <c r="E63" s="16"/>
      <c r="F63" s="221"/>
      <c r="G63" s="222"/>
      <c r="H63" s="223"/>
      <c r="I63" s="224">
        <f t="shared" si="0"/>
        <v>0</v>
      </c>
      <c r="J63" s="225">
        <f t="shared" si="1"/>
        <v>0</v>
      </c>
      <c r="K63" s="47">
        <f>IF(COUNTBLANK($H$10:$H63)&gt;=1,0,1)</f>
        <v>0</v>
      </c>
      <c r="L63" s="176">
        <f t="shared" si="7"/>
        <v>1</v>
      </c>
      <c r="M63" s="176">
        <f t="shared" si="8"/>
        <v>1900</v>
      </c>
      <c r="N63" s="176">
        <f t="shared" si="9"/>
        <v>0</v>
      </c>
      <c r="O63" s="176">
        <f t="shared" si="10"/>
        <v>9</v>
      </c>
      <c r="P63" s="176" t="e">
        <f t="shared" si="6"/>
        <v>#VALUE!</v>
      </c>
      <c r="Q63" s="177"/>
      <c r="R63" s="42">
        <v>25006</v>
      </c>
    </row>
    <row r="64" spans="1:18" ht="24.95" customHeight="1" x14ac:dyDescent="0.25">
      <c r="A64" s="220"/>
      <c r="B64" s="15"/>
      <c r="C64" s="15"/>
      <c r="D64" s="16"/>
      <c r="E64" s="16"/>
      <c r="F64" s="221"/>
      <c r="G64" s="222"/>
      <c r="H64" s="223"/>
      <c r="I64" s="224">
        <f t="shared" si="0"/>
        <v>0</v>
      </c>
      <c r="J64" s="225">
        <f t="shared" si="1"/>
        <v>0</v>
      </c>
      <c r="K64" s="47">
        <f>IF(COUNTBLANK($H$10:$H64)&gt;=1,0,1)</f>
        <v>0</v>
      </c>
      <c r="L64" s="176">
        <f t="shared" si="7"/>
        <v>1</v>
      </c>
      <c r="M64" s="176">
        <f t="shared" si="8"/>
        <v>1900</v>
      </c>
      <c r="N64" s="176">
        <f t="shared" si="9"/>
        <v>0</v>
      </c>
      <c r="O64" s="176">
        <f t="shared" si="10"/>
        <v>9</v>
      </c>
      <c r="P64" s="176" t="e">
        <f t="shared" si="6"/>
        <v>#VALUE!</v>
      </c>
      <c r="Q64" s="177"/>
      <c r="R64" s="42"/>
    </row>
    <row r="65" spans="1:18" ht="24.95" customHeight="1" x14ac:dyDescent="0.25">
      <c r="A65" s="220"/>
      <c r="B65" s="15"/>
      <c r="C65" s="15"/>
      <c r="D65" s="16"/>
      <c r="E65" s="16"/>
      <c r="F65" s="221"/>
      <c r="G65" s="222"/>
      <c r="H65" s="223"/>
      <c r="I65" s="224">
        <f t="shared" si="0"/>
        <v>0</v>
      </c>
      <c r="J65" s="225">
        <f t="shared" si="1"/>
        <v>0</v>
      </c>
      <c r="K65" s="47">
        <f>IF(COUNTBLANK($H$10:$H65)&gt;=1,0,1)</f>
        <v>0</v>
      </c>
      <c r="L65" s="176">
        <f t="shared" si="7"/>
        <v>1</v>
      </c>
      <c r="M65" s="176">
        <f t="shared" si="8"/>
        <v>1900</v>
      </c>
      <c r="N65" s="176">
        <f t="shared" si="9"/>
        <v>0</v>
      </c>
      <c r="O65" s="176">
        <f t="shared" si="10"/>
        <v>9</v>
      </c>
      <c r="P65" s="176" t="e">
        <f t="shared" si="6"/>
        <v>#VALUE!</v>
      </c>
      <c r="Q65" s="177"/>
      <c r="R65" s="42"/>
    </row>
    <row r="66" spans="1:18" ht="24.95" customHeight="1" x14ac:dyDescent="0.25">
      <c r="A66" s="220"/>
      <c r="B66" s="15"/>
      <c r="C66" s="15"/>
      <c r="D66" s="16"/>
      <c r="E66" s="16"/>
      <c r="F66" s="221"/>
      <c r="G66" s="222"/>
      <c r="H66" s="223"/>
      <c r="I66" s="224">
        <f t="shared" si="0"/>
        <v>0</v>
      </c>
      <c r="J66" s="225">
        <f t="shared" si="1"/>
        <v>0</v>
      </c>
      <c r="K66" s="47">
        <f>IF(COUNTBLANK($H$10:$H66)&gt;=1,0,1)</f>
        <v>0</v>
      </c>
      <c r="L66" s="176">
        <f t="shared" si="7"/>
        <v>1</v>
      </c>
      <c r="M66" s="176">
        <f t="shared" si="8"/>
        <v>1900</v>
      </c>
      <c r="N66" s="176">
        <f t="shared" si="9"/>
        <v>0</v>
      </c>
      <c r="O66" s="176">
        <f t="shared" si="10"/>
        <v>9</v>
      </c>
      <c r="P66" s="176" t="e">
        <f t="shared" si="6"/>
        <v>#VALUE!</v>
      </c>
      <c r="Q66" s="176"/>
      <c r="R66" s="42">
        <v>25806</v>
      </c>
    </row>
    <row r="67" spans="1:18" ht="24.95" customHeight="1" x14ac:dyDescent="0.25">
      <c r="A67" s="220"/>
      <c r="B67" s="15"/>
      <c r="C67" s="15"/>
      <c r="D67" s="16"/>
      <c r="E67" s="16"/>
      <c r="F67" s="221"/>
      <c r="G67" s="222"/>
      <c r="H67" s="223"/>
      <c r="I67" s="224">
        <f t="shared" si="0"/>
        <v>0</v>
      </c>
      <c r="J67" s="225">
        <f t="shared" si="1"/>
        <v>0</v>
      </c>
      <c r="K67" s="47">
        <f>IF(COUNTBLANK($H$10:$H67)&gt;=1,0,1)</f>
        <v>0</v>
      </c>
      <c r="L67" s="176">
        <f t="shared" si="7"/>
        <v>1</v>
      </c>
      <c r="M67" s="176">
        <f t="shared" si="8"/>
        <v>1900</v>
      </c>
      <c r="N67" s="176">
        <f t="shared" si="9"/>
        <v>0</v>
      </c>
      <c r="O67" s="176">
        <f t="shared" si="10"/>
        <v>9</v>
      </c>
      <c r="P67" s="176" t="e">
        <f t="shared" si="6"/>
        <v>#VALUE!</v>
      </c>
      <c r="Q67" s="177"/>
      <c r="R67" s="42">
        <v>26606</v>
      </c>
    </row>
    <row r="68" spans="1:18" ht="24.95" customHeight="1" x14ac:dyDescent="0.25">
      <c r="A68" s="220"/>
      <c r="B68" s="15"/>
      <c r="C68" s="15"/>
      <c r="D68" s="16"/>
      <c r="E68" s="16"/>
      <c r="F68" s="221"/>
      <c r="G68" s="222"/>
      <c r="H68" s="223"/>
      <c r="I68" s="224">
        <f t="shared" si="0"/>
        <v>0</v>
      </c>
      <c r="J68" s="225">
        <f t="shared" si="1"/>
        <v>0</v>
      </c>
      <c r="K68" s="47">
        <f>IF(COUNTBLANK($H$10:$H68)&gt;=1,0,1)</f>
        <v>0</v>
      </c>
      <c r="L68" s="176">
        <f t="shared" si="7"/>
        <v>1</v>
      </c>
      <c r="M68" s="176">
        <f t="shared" si="8"/>
        <v>1900</v>
      </c>
      <c r="N68" s="176">
        <f t="shared" si="9"/>
        <v>0</v>
      </c>
      <c r="O68" s="176">
        <f t="shared" si="10"/>
        <v>9</v>
      </c>
      <c r="P68" s="176" t="e">
        <f t="shared" si="6"/>
        <v>#VALUE!</v>
      </c>
      <c r="Q68" s="177"/>
      <c r="R68" s="42"/>
    </row>
    <row r="69" spans="1:18" ht="24.95" customHeight="1" x14ac:dyDescent="0.25">
      <c r="A69" s="220"/>
      <c r="B69" s="15"/>
      <c r="C69" s="15"/>
      <c r="D69" s="16"/>
      <c r="E69" s="16"/>
      <c r="F69" s="221"/>
      <c r="G69" s="222"/>
      <c r="H69" s="223"/>
      <c r="I69" s="224">
        <f t="shared" si="0"/>
        <v>0</v>
      </c>
      <c r="J69" s="225">
        <f t="shared" si="1"/>
        <v>0</v>
      </c>
      <c r="K69" s="47">
        <f>IF(COUNTBLANK($H$10:$H69)&gt;=1,0,1)</f>
        <v>0</v>
      </c>
      <c r="L69" s="176">
        <f t="shared" si="7"/>
        <v>1</v>
      </c>
      <c r="M69" s="176">
        <f t="shared" si="8"/>
        <v>1900</v>
      </c>
      <c r="N69" s="176">
        <f t="shared" si="9"/>
        <v>0</v>
      </c>
      <c r="O69" s="176">
        <f t="shared" si="10"/>
        <v>9</v>
      </c>
      <c r="P69" s="176" t="e">
        <f t="shared" si="6"/>
        <v>#VALUE!</v>
      </c>
      <c r="Q69" s="177"/>
      <c r="R69" s="42"/>
    </row>
    <row r="70" spans="1:18" ht="24.95" customHeight="1" x14ac:dyDescent="0.25">
      <c r="A70" s="220"/>
      <c r="B70" s="15"/>
      <c r="C70" s="15"/>
      <c r="D70" s="16"/>
      <c r="E70" s="16"/>
      <c r="F70" s="221"/>
      <c r="G70" s="222"/>
      <c r="H70" s="223"/>
      <c r="I70" s="224">
        <f t="shared" si="0"/>
        <v>0</v>
      </c>
      <c r="J70" s="225">
        <f t="shared" si="1"/>
        <v>0</v>
      </c>
      <c r="K70" s="47">
        <f>IF(COUNTBLANK($H$10:$H70)&gt;=1,0,1)</f>
        <v>0</v>
      </c>
      <c r="L70" s="176">
        <f t="shared" si="7"/>
        <v>1</v>
      </c>
      <c r="M70" s="176">
        <f t="shared" si="8"/>
        <v>1900</v>
      </c>
      <c r="N70" s="176">
        <f t="shared" si="9"/>
        <v>0</v>
      </c>
      <c r="O70" s="176">
        <f t="shared" si="10"/>
        <v>9</v>
      </c>
      <c r="P70" s="176" t="e">
        <f t="shared" si="6"/>
        <v>#VALUE!</v>
      </c>
      <c r="Q70" s="176"/>
      <c r="R70" s="42">
        <v>27406</v>
      </c>
    </row>
    <row r="71" spans="1:18" ht="24.95" customHeight="1" x14ac:dyDescent="0.25">
      <c r="A71" s="220"/>
      <c r="B71" s="15"/>
      <c r="C71" s="15"/>
      <c r="D71" s="16"/>
      <c r="E71" s="16"/>
      <c r="F71" s="221"/>
      <c r="G71" s="222"/>
      <c r="H71" s="223"/>
      <c r="I71" s="224">
        <f t="shared" si="0"/>
        <v>0</v>
      </c>
      <c r="J71" s="225">
        <f t="shared" si="1"/>
        <v>0</v>
      </c>
      <c r="K71" s="47">
        <f>IF(COUNTBLANK($H$10:$H71)&gt;=1,0,1)</f>
        <v>0</v>
      </c>
      <c r="L71" s="176">
        <f t="shared" si="7"/>
        <v>1</v>
      </c>
      <c r="M71" s="176">
        <f t="shared" si="8"/>
        <v>1900</v>
      </c>
      <c r="N71" s="176">
        <f t="shared" si="9"/>
        <v>0</v>
      </c>
      <c r="O71" s="176">
        <f t="shared" si="10"/>
        <v>9</v>
      </c>
      <c r="P71" s="176" t="e">
        <f t="shared" si="6"/>
        <v>#VALUE!</v>
      </c>
      <c r="Q71" s="177"/>
      <c r="R71" s="42">
        <v>28206</v>
      </c>
    </row>
    <row r="72" spans="1:18" ht="24.95" customHeight="1" x14ac:dyDescent="0.25">
      <c r="A72" s="220"/>
      <c r="B72" s="15"/>
      <c r="C72" s="15"/>
      <c r="D72" s="16"/>
      <c r="E72" s="16"/>
      <c r="F72" s="221"/>
      <c r="G72" s="222"/>
      <c r="H72" s="223"/>
      <c r="I72" s="224">
        <f t="shared" si="0"/>
        <v>0</v>
      </c>
      <c r="J72" s="225">
        <f t="shared" si="1"/>
        <v>0</v>
      </c>
      <c r="K72" s="47">
        <f>IF(COUNTBLANK($H$10:$H72)&gt;=1,0,1)</f>
        <v>0</v>
      </c>
      <c r="L72" s="176">
        <f t="shared" si="7"/>
        <v>1</v>
      </c>
      <c r="M72" s="176">
        <f t="shared" si="8"/>
        <v>1900</v>
      </c>
      <c r="N72" s="176">
        <f t="shared" si="9"/>
        <v>0</v>
      </c>
      <c r="O72" s="176">
        <f t="shared" si="10"/>
        <v>9</v>
      </c>
      <c r="P72" s="176" t="e">
        <f t="shared" si="6"/>
        <v>#VALUE!</v>
      </c>
      <c r="Q72" s="177"/>
      <c r="R72" s="42"/>
    </row>
    <row r="73" spans="1:18" ht="24.95" customHeight="1" x14ac:dyDescent="0.25">
      <c r="A73" s="220"/>
      <c r="B73" s="15"/>
      <c r="C73" s="15"/>
      <c r="D73" s="16"/>
      <c r="E73" s="16"/>
      <c r="F73" s="221"/>
      <c r="G73" s="222"/>
      <c r="H73" s="223"/>
      <c r="I73" s="224">
        <f t="shared" si="0"/>
        <v>0</v>
      </c>
      <c r="J73" s="225">
        <f t="shared" si="1"/>
        <v>0</v>
      </c>
      <c r="K73" s="47">
        <f>IF(COUNTBLANK($H$10:$H73)&gt;=1,0,1)</f>
        <v>0</v>
      </c>
      <c r="L73" s="176">
        <f t="shared" si="7"/>
        <v>1</v>
      </c>
      <c r="M73" s="176">
        <f t="shared" si="8"/>
        <v>1900</v>
      </c>
      <c r="N73" s="176">
        <f t="shared" si="9"/>
        <v>0</v>
      </c>
      <c r="O73" s="176">
        <f t="shared" si="10"/>
        <v>9</v>
      </c>
      <c r="P73" s="176" t="e">
        <f t="shared" si="6"/>
        <v>#VALUE!</v>
      </c>
      <c r="Q73" s="177"/>
      <c r="R73" s="42"/>
    </row>
    <row r="74" spans="1:18" ht="24.95" customHeight="1" x14ac:dyDescent="0.25">
      <c r="A74" s="220"/>
      <c r="B74" s="15"/>
      <c r="C74" s="15"/>
      <c r="D74" s="16"/>
      <c r="E74" s="16"/>
      <c r="F74" s="221"/>
      <c r="G74" s="222"/>
      <c r="H74" s="223"/>
      <c r="I74" s="224">
        <f t="shared" si="0"/>
        <v>0</v>
      </c>
      <c r="J74" s="225">
        <f t="shared" si="1"/>
        <v>0</v>
      </c>
      <c r="K74" s="47">
        <f>IF(COUNTBLANK($H$10:$H74)&gt;=1,0,1)</f>
        <v>0</v>
      </c>
      <c r="L74" s="176">
        <f t="shared" si="7"/>
        <v>1</v>
      </c>
      <c r="M74" s="176">
        <f t="shared" si="8"/>
        <v>1900</v>
      </c>
      <c r="N74" s="176">
        <f t="shared" si="9"/>
        <v>0</v>
      </c>
      <c r="O74" s="176">
        <f t="shared" si="10"/>
        <v>9</v>
      </c>
      <c r="P74" s="176" t="e">
        <f t="shared" si="6"/>
        <v>#VALUE!</v>
      </c>
      <c r="Q74" s="176"/>
      <c r="R74" s="42">
        <v>29006</v>
      </c>
    </row>
    <row r="75" spans="1:18" ht="24.95" customHeight="1" x14ac:dyDescent="0.25">
      <c r="A75" s="220"/>
      <c r="B75" s="15"/>
      <c r="C75" s="15"/>
      <c r="D75" s="16"/>
      <c r="E75" s="16"/>
      <c r="F75" s="221"/>
      <c r="G75" s="222"/>
      <c r="H75" s="223"/>
      <c r="I75" s="224">
        <f t="shared" ref="I75:I138" si="11">I74-B75+C75</f>
        <v>0</v>
      </c>
      <c r="J75" s="225">
        <f t="shared" ref="J75:J138" si="12">IF(H75="*",J74-B75+C75,J74)</f>
        <v>0</v>
      </c>
      <c r="K75" s="47">
        <f>IF(COUNTBLANK($H$10:$H75)&gt;=1,0,1)</f>
        <v>0</v>
      </c>
      <c r="L75" s="176">
        <f t="shared" si="7"/>
        <v>1</v>
      </c>
      <c r="M75" s="176">
        <f t="shared" si="8"/>
        <v>1900</v>
      </c>
      <c r="N75" s="176">
        <f t="shared" si="9"/>
        <v>0</v>
      </c>
      <c r="O75" s="176">
        <f t="shared" si="10"/>
        <v>9</v>
      </c>
      <c r="P75" s="176" t="e">
        <f t="shared" ref="P75:P138" si="13">(SEARCH($F$5,$F75))</f>
        <v>#VALUE!</v>
      </c>
      <c r="Q75" s="177"/>
      <c r="R75" s="42">
        <v>29806</v>
      </c>
    </row>
    <row r="76" spans="1:18" ht="24.95" customHeight="1" x14ac:dyDescent="0.25">
      <c r="A76" s="220"/>
      <c r="B76" s="15"/>
      <c r="C76" s="15"/>
      <c r="D76" s="16"/>
      <c r="E76" s="16"/>
      <c r="F76" s="221"/>
      <c r="G76" s="222"/>
      <c r="H76" s="223"/>
      <c r="I76" s="224">
        <f t="shared" si="11"/>
        <v>0</v>
      </c>
      <c r="J76" s="225">
        <f t="shared" si="12"/>
        <v>0</v>
      </c>
      <c r="K76" s="47">
        <f>IF(COUNTBLANK($H$10:$H76)&gt;=1,0,1)</f>
        <v>0</v>
      </c>
      <c r="L76" s="176">
        <f t="shared" si="7"/>
        <v>1</v>
      </c>
      <c r="M76" s="176">
        <f t="shared" si="8"/>
        <v>1900</v>
      </c>
      <c r="N76" s="176">
        <f t="shared" si="9"/>
        <v>0</v>
      </c>
      <c r="O76" s="176">
        <f t="shared" si="10"/>
        <v>9</v>
      </c>
      <c r="P76" s="176" t="e">
        <f t="shared" si="13"/>
        <v>#VALUE!</v>
      </c>
      <c r="Q76" s="177"/>
      <c r="R76" s="42"/>
    </row>
    <row r="77" spans="1:18" ht="24.95" customHeight="1" x14ac:dyDescent="0.25">
      <c r="A77" s="220"/>
      <c r="B77" s="15"/>
      <c r="C77" s="15"/>
      <c r="D77" s="16"/>
      <c r="E77" s="16"/>
      <c r="F77" s="221"/>
      <c r="G77" s="222"/>
      <c r="H77" s="223"/>
      <c r="I77" s="224">
        <f t="shared" si="11"/>
        <v>0</v>
      </c>
      <c r="J77" s="225">
        <f t="shared" si="12"/>
        <v>0</v>
      </c>
      <c r="K77" s="47">
        <f>IF(COUNTBLANK($H$10:$H77)&gt;=1,0,1)</f>
        <v>0</v>
      </c>
      <c r="L77" s="176">
        <f t="shared" si="7"/>
        <v>1</v>
      </c>
      <c r="M77" s="176">
        <f t="shared" si="8"/>
        <v>1900</v>
      </c>
      <c r="N77" s="176">
        <f t="shared" si="9"/>
        <v>0</v>
      </c>
      <c r="O77" s="176">
        <f t="shared" si="10"/>
        <v>9</v>
      </c>
      <c r="P77" s="176" t="e">
        <f t="shared" si="13"/>
        <v>#VALUE!</v>
      </c>
      <c r="Q77" s="177"/>
      <c r="R77" s="42"/>
    </row>
    <row r="78" spans="1:18" ht="24.95" customHeight="1" x14ac:dyDescent="0.25">
      <c r="A78" s="220"/>
      <c r="B78" s="15"/>
      <c r="C78" s="15"/>
      <c r="D78" s="16"/>
      <c r="E78" s="16"/>
      <c r="F78" s="221"/>
      <c r="G78" s="222"/>
      <c r="H78" s="223"/>
      <c r="I78" s="224">
        <f t="shared" si="11"/>
        <v>0</v>
      </c>
      <c r="J78" s="225">
        <f t="shared" si="12"/>
        <v>0</v>
      </c>
      <c r="K78" s="47">
        <f>IF(COUNTBLANK($H$10:$H78)&gt;=1,0,1)</f>
        <v>0</v>
      </c>
      <c r="L78" s="176">
        <f t="shared" si="7"/>
        <v>1</v>
      </c>
      <c r="M78" s="176">
        <f t="shared" si="8"/>
        <v>1900</v>
      </c>
      <c r="N78" s="176">
        <f t="shared" si="9"/>
        <v>0</v>
      </c>
      <c r="O78" s="176">
        <f t="shared" si="10"/>
        <v>9</v>
      </c>
      <c r="P78" s="176" t="e">
        <f t="shared" si="13"/>
        <v>#VALUE!</v>
      </c>
      <c r="Q78" s="176"/>
      <c r="R78" s="42">
        <v>30606</v>
      </c>
    </row>
    <row r="79" spans="1:18" ht="24.95" customHeight="1" x14ac:dyDescent="0.25">
      <c r="A79" s="220"/>
      <c r="B79" s="15"/>
      <c r="C79" s="15"/>
      <c r="D79" s="16"/>
      <c r="E79" s="16"/>
      <c r="F79" s="221"/>
      <c r="G79" s="222"/>
      <c r="H79" s="223"/>
      <c r="I79" s="224">
        <f t="shared" si="11"/>
        <v>0</v>
      </c>
      <c r="J79" s="225">
        <f t="shared" si="12"/>
        <v>0</v>
      </c>
      <c r="K79" s="47">
        <f>IF(COUNTBLANK($H$10:$H79)&gt;=1,0,1)</f>
        <v>0</v>
      </c>
      <c r="L79" s="176">
        <f t="shared" si="7"/>
        <v>1</v>
      </c>
      <c r="M79" s="176">
        <f t="shared" si="8"/>
        <v>1900</v>
      </c>
      <c r="N79" s="176">
        <f t="shared" si="9"/>
        <v>0</v>
      </c>
      <c r="O79" s="176">
        <f t="shared" si="10"/>
        <v>9</v>
      </c>
      <c r="P79" s="176" t="e">
        <f t="shared" si="13"/>
        <v>#VALUE!</v>
      </c>
      <c r="Q79" s="177"/>
      <c r="R79" s="42">
        <v>31406</v>
      </c>
    </row>
    <row r="80" spans="1:18" ht="24.95" customHeight="1" x14ac:dyDescent="0.25">
      <c r="A80" s="220"/>
      <c r="B80" s="15"/>
      <c r="C80" s="15"/>
      <c r="D80" s="16"/>
      <c r="E80" s="16"/>
      <c r="F80" s="221"/>
      <c r="G80" s="222"/>
      <c r="H80" s="223"/>
      <c r="I80" s="224">
        <f t="shared" si="11"/>
        <v>0</v>
      </c>
      <c r="J80" s="225">
        <f t="shared" si="12"/>
        <v>0</v>
      </c>
      <c r="K80" s="47">
        <f>IF(COUNTBLANK($H$10:$H80)&gt;=1,0,1)</f>
        <v>0</v>
      </c>
      <c r="L80" s="176">
        <f t="shared" si="7"/>
        <v>1</v>
      </c>
      <c r="M80" s="176">
        <f t="shared" si="8"/>
        <v>1900</v>
      </c>
      <c r="N80" s="176">
        <f t="shared" si="9"/>
        <v>0</v>
      </c>
      <c r="O80" s="176">
        <f t="shared" si="10"/>
        <v>9</v>
      </c>
      <c r="P80" s="176" t="e">
        <f t="shared" si="13"/>
        <v>#VALUE!</v>
      </c>
      <c r="Q80" s="177"/>
      <c r="R80" s="42"/>
    </row>
    <row r="81" spans="1:18" ht="24.95" customHeight="1" x14ac:dyDescent="0.25">
      <c r="A81" s="220"/>
      <c r="B81" s="15"/>
      <c r="C81" s="15"/>
      <c r="D81" s="16"/>
      <c r="E81" s="16"/>
      <c r="F81" s="221"/>
      <c r="G81" s="222"/>
      <c r="H81" s="223"/>
      <c r="I81" s="224">
        <f t="shared" si="11"/>
        <v>0</v>
      </c>
      <c r="J81" s="225">
        <f t="shared" si="12"/>
        <v>0</v>
      </c>
      <c r="K81" s="47">
        <f>IF(COUNTBLANK($H$10:$H81)&gt;=1,0,1)</f>
        <v>0</v>
      </c>
      <c r="L81" s="176">
        <f t="shared" si="7"/>
        <v>1</v>
      </c>
      <c r="M81" s="176">
        <f t="shared" si="8"/>
        <v>1900</v>
      </c>
      <c r="N81" s="176">
        <f t="shared" si="9"/>
        <v>0</v>
      </c>
      <c r="O81" s="176">
        <f t="shared" si="10"/>
        <v>9</v>
      </c>
      <c r="P81" s="176" t="e">
        <f t="shared" si="13"/>
        <v>#VALUE!</v>
      </c>
      <c r="Q81" s="177"/>
      <c r="R81" s="42"/>
    </row>
    <row r="82" spans="1:18" ht="24.95" customHeight="1" x14ac:dyDescent="0.25">
      <c r="A82" s="220"/>
      <c r="B82" s="15"/>
      <c r="C82" s="15"/>
      <c r="D82" s="16"/>
      <c r="E82" s="16"/>
      <c r="F82" s="221"/>
      <c r="G82" s="222"/>
      <c r="H82" s="223"/>
      <c r="I82" s="224">
        <f t="shared" si="11"/>
        <v>0</v>
      </c>
      <c r="J82" s="225">
        <f t="shared" si="12"/>
        <v>0</v>
      </c>
      <c r="K82" s="47">
        <f>IF(COUNTBLANK($H$10:$H82)&gt;=1,0,1)</f>
        <v>0</v>
      </c>
      <c r="L82" s="176">
        <f t="shared" si="7"/>
        <v>1</v>
      </c>
      <c r="M82" s="176">
        <f t="shared" si="8"/>
        <v>1900</v>
      </c>
      <c r="N82" s="176">
        <f t="shared" si="9"/>
        <v>0</v>
      </c>
      <c r="O82" s="176">
        <f t="shared" si="10"/>
        <v>9</v>
      </c>
      <c r="P82" s="176" t="e">
        <f t="shared" si="13"/>
        <v>#VALUE!</v>
      </c>
      <c r="Q82" s="176"/>
      <c r="R82" s="42">
        <v>32206</v>
      </c>
    </row>
    <row r="83" spans="1:18" ht="24.95" customHeight="1" x14ac:dyDescent="0.25">
      <c r="A83" s="220"/>
      <c r="B83" s="15"/>
      <c r="C83" s="15"/>
      <c r="D83" s="16"/>
      <c r="E83" s="16"/>
      <c r="F83" s="221"/>
      <c r="G83" s="222"/>
      <c r="H83" s="223"/>
      <c r="I83" s="224">
        <f t="shared" si="11"/>
        <v>0</v>
      </c>
      <c r="J83" s="225">
        <f t="shared" si="12"/>
        <v>0</v>
      </c>
      <c r="K83" s="47">
        <f>IF(COUNTBLANK($H$10:$H83)&gt;=1,0,1)</f>
        <v>0</v>
      </c>
      <c r="L83" s="176">
        <f t="shared" si="7"/>
        <v>1</v>
      </c>
      <c r="M83" s="176">
        <f t="shared" si="8"/>
        <v>1900</v>
      </c>
      <c r="N83" s="176">
        <f t="shared" si="9"/>
        <v>0</v>
      </c>
      <c r="O83" s="176">
        <f t="shared" si="10"/>
        <v>9</v>
      </c>
      <c r="P83" s="176" t="e">
        <f t="shared" si="13"/>
        <v>#VALUE!</v>
      </c>
      <c r="Q83" s="177"/>
      <c r="R83" s="42">
        <v>33006</v>
      </c>
    </row>
    <row r="84" spans="1:18" ht="24.95" customHeight="1" x14ac:dyDescent="0.25">
      <c r="A84" s="220"/>
      <c r="B84" s="15"/>
      <c r="C84" s="15"/>
      <c r="D84" s="16"/>
      <c r="E84" s="16"/>
      <c r="F84" s="221"/>
      <c r="G84" s="222"/>
      <c r="H84" s="223"/>
      <c r="I84" s="224">
        <f t="shared" si="11"/>
        <v>0</v>
      </c>
      <c r="J84" s="225">
        <f t="shared" si="12"/>
        <v>0</v>
      </c>
      <c r="K84" s="47">
        <f>IF(COUNTBLANK($H$10:$H84)&gt;=1,0,1)</f>
        <v>0</v>
      </c>
      <c r="L84" s="176">
        <f t="shared" si="7"/>
        <v>1</v>
      </c>
      <c r="M84" s="176">
        <f t="shared" si="8"/>
        <v>1900</v>
      </c>
      <c r="N84" s="176">
        <f t="shared" si="9"/>
        <v>0</v>
      </c>
      <c r="O84" s="176">
        <f t="shared" si="10"/>
        <v>9</v>
      </c>
      <c r="P84" s="176" t="e">
        <f t="shared" si="13"/>
        <v>#VALUE!</v>
      </c>
      <c r="Q84" s="177"/>
      <c r="R84" s="42"/>
    </row>
    <row r="85" spans="1:18" ht="24.95" customHeight="1" x14ac:dyDescent="0.25">
      <c r="A85" s="220"/>
      <c r="B85" s="15"/>
      <c r="C85" s="15"/>
      <c r="D85" s="16"/>
      <c r="E85" s="16"/>
      <c r="F85" s="221"/>
      <c r="G85" s="222"/>
      <c r="H85" s="223"/>
      <c r="I85" s="224">
        <f t="shared" si="11"/>
        <v>0</v>
      </c>
      <c r="J85" s="225">
        <f t="shared" si="12"/>
        <v>0</v>
      </c>
      <c r="K85" s="47">
        <f>IF(COUNTBLANK($H$10:$H85)&gt;=1,0,1)</f>
        <v>0</v>
      </c>
      <c r="L85" s="176">
        <f t="shared" si="7"/>
        <v>1</v>
      </c>
      <c r="M85" s="176">
        <f t="shared" si="8"/>
        <v>1900</v>
      </c>
      <c r="N85" s="176">
        <f t="shared" si="9"/>
        <v>0</v>
      </c>
      <c r="O85" s="176">
        <f t="shared" si="10"/>
        <v>9</v>
      </c>
      <c r="P85" s="176" t="e">
        <f t="shared" si="13"/>
        <v>#VALUE!</v>
      </c>
      <c r="Q85" s="177"/>
      <c r="R85" s="42"/>
    </row>
    <row r="86" spans="1:18" ht="24.95" customHeight="1" x14ac:dyDescent="0.25">
      <c r="A86" s="220"/>
      <c r="B86" s="15"/>
      <c r="C86" s="15"/>
      <c r="D86" s="16"/>
      <c r="E86" s="16"/>
      <c r="F86" s="221"/>
      <c r="G86" s="222"/>
      <c r="H86" s="223"/>
      <c r="I86" s="224">
        <f t="shared" si="11"/>
        <v>0</v>
      </c>
      <c r="J86" s="225">
        <f t="shared" si="12"/>
        <v>0</v>
      </c>
      <c r="K86" s="47">
        <f>IF(COUNTBLANK($H$10:$H86)&gt;=1,0,1)</f>
        <v>0</v>
      </c>
      <c r="L86" s="176">
        <f t="shared" si="7"/>
        <v>1</v>
      </c>
      <c r="M86" s="176">
        <f t="shared" si="8"/>
        <v>1900</v>
      </c>
      <c r="N86" s="176">
        <f t="shared" si="9"/>
        <v>0</v>
      </c>
      <c r="O86" s="176">
        <f t="shared" si="10"/>
        <v>9</v>
      </c>
      <c r="P86" s="176" t="e">
        <f t="shared" si="13"/>
        <v>#VALUE!</v>
      </c>
      <c r="Q86" s="176"/>
      <c r="R86" s="42">
        <v>33806</v>
      </c>
    </row>
    <row r="87" spans="1:18" ht="24.95" customHeight="1" x14ac:dyDescent="0.25">
      <c r="A87" s="220"/>
      <c r="B87" s="15"/>
      <c r="C87" s="15"/>
      <c r="D87" s="16"/>
      <c r="E87" s="16"/>
      <c r="F87" s="221"/>
      <c r="G87" s="222"/>
      <c r="H87" s="223"/>
      <c r="I87" s="224">
        <f t="shared" si="11"/>
        <v>0</v>
      </c>
      <c r="J87" s="225">
        <f t="shared" si="12"/>
        <v>0</v>
      </c>
      <c r="K87" s="47">
        <f>IF(COUNTBLANK($H$10:$H87)&gt;=1,0,1)</f>
        <v>0</v>
      </c>
      <c r="L87" s="176">
        <f t="shared" si="7"/>
        <v>1</v>
      </c>
      <c r="M87" s="176">
        <f t="shared" si="8"/>
        <v>1900</v>
      </c>
      <c r="N87" s="176">
        <f t="shared" si="9"/>
        <v>0</v>
      </c>
      <c r="O87" s="176">
        <f t="shared" si="10"/>
        <v>9</v>
      </c>
      <c r="P87" s="176" t="e">
        <f t="shared" si="13"/>
        <v>#VALUE!</v>
      </c>
      <c r="Q87" s="177"/>
      <c r="R87" s="42">
        <v>34606</v>
      </c>
    </row>
    <row r="88" spans="1:18" ht="24.95" customHeight="1" x14ac:dyDescent="0.25">
      <c r="A88" s="220"/>
      <c r="B88" s="15"/>
      <c r="C88" s="15"/>
      <c r="D88" s="16"/>
      <c r="E88" s="16"/>
      <c r="F88" s="221"/>
      <c r="G88" s="222"/>
      <c r="H88" s="223"/>
      <c r="I88" s="224">
        <f t="shared" si="11"/>
        <v>0</v>
      </c>
      <c r="J88" s="225">
        <f t="shared" si="12"/>
        <v>0</v>
      </c>
      <c r="K88" s="47">
        <f>IF(COUNTBLANK($H$10:$H88)&gt;=1,0,1)</f>
        <v>0</v>
      </c>
      <c r="L88" s="176">
        <f t="shared" ref="L88:L151" si="14">MONTH(A88)</f>
        <v>1</v>
      </c>
      <c r="M88" s="176">
        <f t="shared" ref="M88:M151" si="15">YEAR(A88)</f>
        <v>1900</v>
      </c>
      <c r="N88" s="176">
        <f t="shared" ref="N88:N151" si="16">DAY(A88)</f>
        <v>0</v>
      </c>
      <c r="O88" s="176">
        <f t="shared" ref="O88:O151" si="17">IF(A88&lt;&gt;"",O87+1,O87)</f>
        <v>9</v>
      </c>
      <c r="P88" s="176" t="e">
        <f t="shared" si="13"/>
        <v>#VALUE!</v>
      </c>
      <c r="Q88" s="177"/>
      <c r="R88" s="42"/>
    </row>
    <row r="89" spans="1:18" ht="24.95" customHeight="1" x14ac:dyDescent="0.25">
      <c r="A89" s="220"/>
      <c r="B89" s="15"/>
      <c r="C89" s="15"/>
      <c r="D89" s="16"/>
      <c r="E89" s="16"/>
      <c r="F89" s="221"/>
      <c r="G89" s="222"/>
      <c r="H89" s="223"/>
      <c r="I89" s="224">
        <f t="shared" si="11"/>
        <v>0</v>
      </c>
      <c r="J89" s="225">
        <f t="shared" si="12"/>
        <v>0</v>
      </c>
      <c r="K89" s="47">
        <f>IF(COUNTBLANK($H$10:$H89)&gt;=1,0,1)</f>
        <v>0</v>
      </c>
      <c r="L89" s="176">
        <f t="shared" si="14"/>
        <v>1</v>
      </c>
      <c r="M89" s="176">
        <f t="shared" si="15"/>
        <v>1900</v>
      </c>
      <c r="N89" s="176">
        <f t="shared" si="16"/>
        <v>0</v>
      </c>
      <c r="O89" s="176">
        <f t="shared" si="17"/>
        <v>9</v>
      </c>
      <c r="P89" s="176" t="e">
        <f t="shared" si="13"/>
        <v>#VALUE!</v>
      </c>
      <c r="Q89" s="177"/>
      <c r="R89" s="42"/>
    </row>
    <row r="90" spans="1:18" ht="24.95" customHeight="1" x14ac:dyDescent="0.25">
      <c r="A90" s="220"/>
      <c r="B90" s="15"/>
      <c r="C90" s="15"/>
      <c r="D90" s="16"/>
      <c r="E90" s="16"/>
      <c r="F90" s="221"/>
      <c r="G90" s="222"/>
      <c r="H90" s="223"/>
      <c r="I90" s="224">
        <f t="shared" si="11"/>
        <v>0</v>
      </c>
      <c r="J90" s="225">
        <f t="shared" si="12"/>
        <v>0</v>
      </c>
      <c r="K90" s="47">
        <f>IF(COUNTBLANK($H$10:$H90)&gt;=1,0,1)</f>
        <v>0</v>
      </c>
      <c r="L90" s="176">
        <f t="shared" si="14"/>
        <v>1</v>
      </c>
      <c r="M90" s="176">
        <f t="shared" si="15"/>
        <v>1900</v>
      </c>
      <c r="N90" s="176">
        <f t="shared" si="16"/>
        <v>0</v>
      </c>
      <c r="O90" s="176">
        <f t="shared" si="17"/>
        <v>9</v>
      </c>
      <c r="P90" s="176" t="e">
        <f t="shared" si="13"/>
        <v>#VALUE!</v>
      </c>
      <c r="Q90" s="176"/>
      <c r="R90" s="42">
        <v>35406</v>
      </c>
    </row>
    <row r="91" spans="1:18" ht="24.95" customHeight="1" x14ac:dyDescent="0.25">
      <c r="A91" s="220"/>
      <c r="B91" s="15"/>
      <c r="C91" s="15"/>
      <c r="D91" s="16"/>
      <c r="E91" s="16"/>
      <c r="F91" s="221"/>
      <c r="G91" s="222"/>
      <c r="H91" s="223"/>
      <c r="I91" s="224">
        <f t="shared" si="11"/>
        <v>0</v>
      </c>
      <c r="J91" s="225">
        <f t="shared" si="12"/>
        <v>0</v>
      </c>
      <c r="K91" s="47">
        <f>IF(COUNTBLANK($H$10:$H91)&gt;=1,0,1)</f>
        <v>0</v>
      </c>
      <c r="L91" s="176">
        <f t="shared" si="14"/>
        <v>1</v>
      </c>
      <c r="M91" s="176">
        <f t="shared" si="15"/>
        <v>1900</v>
      </c>
      <c r="N91" s="176">
        <f t="shared" si="16"/>
        <v>0</v>
      </c>
      <c r="O91" s="176">
        <f t="shared" si="17"/>
        <v>9</v>
      </c>
      <c r="P91" s="176" t="e">
        <f t="shared" si="13"/>
        <v>#VALUE!</v>
      </c>
      <c r="Q91" s="177"/>
      <c r="R91" s="42">
        <v>36206</v>
      </c>
    </row>
    <row r="92" spans="1:18" ht="24.95" customHeight="1" x14ac:dyDescent="0.25">
      <c r="A92" s="220"/>
      <c r="B92" s="15"/>
      <c r="C92" s="15"/>
      <c r="D92" s="16"/>
      <c r="E92" s="16"/>
      <c r="F92" s="221"/>
      <c r="G92" s="222"/>
      <c r="H92" s="223"/>
      <c r="I92" s="224">
        <f t="shared" si="11"/>
        <v>0</v>
      </c>
      <c r="J92" s="225">
        <f t="shared" si="12"/>
        <v>0</v>
      </c>
      <c r="K92" s="47">
        <f>IF(COUNTBLANK($H$10:$H92)&gt;=1,0,1)</f>
        <v>0</v>
      </c>
      <c r="L92" s="176">
        <f t="shared" si="14"/>
        <v>1</v>
      </c>
      <c r="M92" s="176">
        <f t="shared" si="15"/>
        <v>1900</v>
      </c>
      <c r="N92" s="176">
        <f t="shared" si="16"/>
        <v>0</v>
      </c>
      <c r="O92" s="176">
        <f t="shared" si="17"/>
        <v>9</v>
      </c>
      <c r="P92" s="176" t="e">
        <f t="shared" si="13"/>
        <v>#VALUE!</v>
      </c>
      <c r="Q92" s="177"/>
      <c r="R92" s="42"/>
    </row>
    <row r="93" spans="1:18" ht="24.95" customHeight="1" x14ac:dyDescent="0.25">
      <c r="A93" s="220"/>
      <c r="B93" s="15"/>
      <c r="C93" s="15"/>
      <c r="D93" s="16"/>
      <c r="E93" s="16"/>
      <c r="F93" s="221"/>
      <c r="G93" s="222"/>
      <c r="H93" s="223"/>
      <c r="I93" s="224">
        <f t="shared" si="11"/>
        <v>0</v>
      </c>
      <c r="J93" s="225">
        <f t="shared" si="12"/>
        <v>0</v>
      </c>
      <c r="K93" s="47">
        <f>IF(COUNTBLANK($H$10:$H93)&gt;=1,0,1)</f>
        <v>0</v>
      </c>
      <c r="L93" s="176">
        <f t="shared" si="14"/>
        <v>1</v>
      </c>
      <c r="M93" s="176">
        <f t="shared" si="15"/>
        <v>1900</v>
      </c>
      <c r="N93" s="176">
        <f t="shared" si="16"/>
        <v>0</v>
      </c>
      <c r="O93" s="176">
        <f t="shared" si="17"/>
        <v>9</v>
      </c>
      <c r="P93" s="176" t="e">
        <f t="shared" si="13"/>
        <v>#VALUE!</v>
      </c>
      <c r="Q93" s="177"/>
      <c r="R93" s="42"/>
    </row>
    <row r="94" spans="1:18" ht="24.95" customHeight="1" x14ac:dyDescent="0.25">
      <c r="A94" s="220"/>
      <c r="B94" s="15"/>
      <c r="C94" s="15"/>
      <c r="D94" s="16"/>
      <c r="E94" s="16"/>
      <c r="F94" s="221"/>
      <c r="G94" s="222"/>
      <c r="H94" s="223"/>
      <c r="I94" s="224">
        <f t="shared" si="11"/>
        <v>0</v>
      </c>
      <c r="J94" s="225">
        <f t="shared" si="12"/>
        <v>0</v>
      </c>
      <c r="K94" s="47">
        <f>IF(COUNTBLANK($H$10:$H94)&gt;=1,0,1)</f>
        <v>0</v>
      </c>
      <c r="L94" s="176">
        <f t="shared" si="14"/>
        <v>1</v>
      </c>
      <c r="M94" s="176">
        <f t="shared" si="15"/>
        <v>1900</v>
      </c>
      <c r="N94" s="176">
        <f t="shared" si="16"/>
        <v>0</v>
      </c>
      <c r="O94" s="176">
        <f t="shared" si="17"/>
        <v>9</v>
      </c>
      <c r="P94" s="176" t="e">
        <f t="shared" si="13"/>
        <v>#VALUE!</v>
      </c>
      <c r="Q94" s="176"/>
      <c r="R94" s="42">
        <v>37006</v>
      </c>
    </row>
    <row r="95" spans="1:18" ht="24.95" customHeight="1" x14ac:dyDescent="0.25">
      <c r="A95" s="220"/>
      <c r="B95" s="15"/>
      <c r="C95" s="15"/>
      <c r="D95" s="16"/>
      <c r="E95" s="16"/>
      <c r="F95" s="221"/>
      <c r="G95" s="222"/>
      <c r="H95" s="223"/>
      <c r="I95" s="224">
        <f t="shared" si="11"/>
        <v>0</v>
      </c>
      <c r="J95" s="225">
        <f t="shared" si="12"/>
        <v>0</v>
      </c>
      <c r="K95" s="47">
        <f>IF(COUNTBLANK($H$10:$H95)&gt;=1,0,1)</f>
        <v>0</v>
      </c>
      <c r="L95" s="176">
        <f t="shared" si="14"/>
        <v>1</v>
      </c>
      <c r="M95" s="176">
        <f t="shared" si="15"/>
        <v>1900</v>
      </c>
      <c r="N95" s="176">
        <f t="shared" si="16"/>
        <v>0</v>
      </c>
      <c r="O95" s="176">
        <f t="shared" si="17"/>
        <v>9</v>
      </c>
      <c r="P95" s="176" t="e">
        <f t="shared" si="13"/>
        <v>#VALUE!</v>
      </c>
      <c r="Q95" s="177"/>
      <c r="R95" s="42">
        <v>37806</v>
      </c>
    </row>
    <row r="96" spans="1:18" ht="24.95" customHeight="1" x14ac:dyDescent="0.25">
      <c r="A96" s="220"/>
      <c r="B96" s="15"/>
      <c r="C96" s="15"/>
      <c r="D96" s="16"/>
      <c r="E96" s="16"/>
      <c r="F96" s="221"/>
      <c r="G96" s="222"/>
      <c r="H96" s="223"/>
      <c r="I96" s="224">
        <f t="shared" si="11"/>
        <v>0</v>
      </c>
      <c r="J96" s="225">
        <f t="shared" si="12"/>
        <v>0</v>
      </c>
      <c r="K96" s="47">
        <f>IF(COUNTBLANK($H$10:$H96)&gt;=1,0,1)</f>
        <v>0</v>
      </c>
      <c r="L96" s="176">
        <f t="shared" si="14"/>
        <v>1</v>
      </c>
      <c r="M96" s="176">
        <f t="shared" si="15"/>
        <v>1900</v>
      </c>
      <c r="N96" s="176">
        <f t="shared" si="16"/>
        <v>0</v>
      </c>
      <c r="O96" s="176">
        <f t="shared" si="17"/>
        <v>9</v>
      </c>
      <c r="P96" s="176" t="e">
        <f t="shared" si="13"/>
        <v>#VALUE!</v>
      </c>
      <c r="Q96" s="177"/>
      <c r="R96" s="42"/>
    </row>
    <row r="97" spans="1:18" ht="24.95" customHeight="1" x14ac:dyDescent="0.25">
      <c r="A97" s="220"/>
      <c r="B97" s="15"/>
      <c r="C97" s="15"/>
      <c r="D97" s="16"/>
      <c r="E97" s="16"/>
      <c r="F97" s="221"/>
      <c r="G97" s="222"/>
      <c r="H97" s="223"/>
      <c r="I97" s="224">
        <f t="shared" si="11"/>
        <v>0</v>
      </c>
      <c r="J97" s="225">
        <f t="shared" si="12"/>
        <v>0</v>
      </c>
      <c r="K97" s="47">
        <f>IF(COUNTBLANK($H$10:$H97)&gt;=1,0,1)</f>
        <v>0</v>
      </c>
      <c r="L97" s="176">
        <f t="shared" si="14"/>
        <v>1</v>
      </c>
      <c r="M97" s="176">
        <f t="shared" si="15"/>
        <v>1900</v>
      </c>
      <c r="N97" s="176">
        <f t="shared" si="16"/>
        <v>0</v>
      </c>
      <c r="O97" s="176">
        <f t="shared" si="17"/>
        <v>9</v>
      </c>
      <c r="P97" s="176" t="e">
        <f t="shared" si="13"/>
        <v>#VALUE!</v>
      </c>
      <c r="Q97" s="177"/>
      <c r="R97" s="42"/>
    </row>
    <row r="98" spans="1:18" ht="24.95" customHeight="1" x14ac:dyDescent="0.25">
      <c r="A98" s="220"/>
      <c r="B98" s="15"/>
      <c r="C98" s="15"/>
      <c r="D98" s="16"/>
      <c r="E98" s="16"/>
      <c r="F98" s="221"/>
      <c r="G98" s="222"/>
      <c r="H98" s="223"/>
      <c r="I98" s="224">
        <f t="shared" si="11"/>
        <v>0</v>
      </c>
      <c r="J98" s="225">
        <f t="shared" si="12"/>
        <v>0</v>
      </c>
      <c r="K98" s="47">
        <f>IF(COUNTBLANK($H$10:$H98)&gt;=1,0,1)</f>
        <v>0</v>
      </c>
      <c r="L98" s="176">
        <f t="shared" si="14"/>
        <v>1</v>
      </c>
      <c r="M98" s="176">
        <f t="shared" si="15"/>
        <v>1900</v>
      </c>
      <c r="N98" s="176">
        <f t="shared" si="16"/>
        <v>0</v>
      </c>
      <c r="O98" s="176">
        <f t="shared" si="17"/>
        <v>9</v>
      </c>
      <c r="P98" s="176" t="e">
        <f t="shared" si="13"/>
        <v>#VALUE!</v>
      </c>
      <c r="Q98" s="176"/>
      <c r="R98" s="42">
        <v>38606</v>
      </c>
    </row>
    <row r="99" spans="1:18" ht="24.95" customHeight="1" x14ac:dyDescent="0.25">
      <c r="A99" s="220"/>
      <c r="B99" s="15"/>
      <c r="C99" s="15"/>
      <c r="D99" s="16"/>
      <c r="E99" s="16"/>
      <c r="F99" s="221"/>
      <c r="G99" s="222"/>
      <c r="H99" s="223"/>
      <c r="I99" s="224">
        <f t="shared" si="11"/>
        <v>0</v>
      </c>
      <c r="J99" s="225">
        <f t="shared" si="12"/>
        <v>0</v>
      </c>
      <c r="K99" s="47">
        <f>IF(COUNTBLANK($H$10:$H99)&gt;=1,0,1)</f>
        <v>0</v>
      </c>
      <c r="L99" s="176">
        <f t="shared" si="14"/>
        <v>1</v>
      </c>
      <c r="M99" s="176">
        <f t="shared" si="15"/>
        <v>1900</v>
      </c>
      <c r="N99" s="176">
        <f t="shared" si="16"/>
        <v>0</v>
      </c>
      <c r="O99" s="176">
        <f t="shared" si="17"/>
        <v>9</v>
      </c>
      <c r="P99" s="176" t="e">
        <f t="shared" si="13"/>
        <v>#VALUE!</v>
      </c>
      <c r="Q99" s="177"/>
      <c r="R99" s="42">
        <v>39406</v>
      </c>
    </row>
    <row r="100" spans="1:18" ht="24.95" customHeight="1" x14ac:dyDescent="0.25">
      <c r="A100" s="220"/>
      <c r="B100" s="15"/>
      <c r="C100" s="15"/>
      <c r="D100" s="16"/>
      <c r="E100" s="16"/>
      <c r="F100" s="221"/>
      <c r="G100" s="222"/>
      <c r="H100" s="223"/>
      <c r="I100" s="224">
        <f t="shared" si="11"/>
        <v>0</v>
      </c>
      <c r="J100" s="225">
        <f t="shared" si="12"/>
        <v>0</v>
      </c>
      <c r="K100" s="47">
        <f>IF(COUNTBLANK($H$10:$H100)&gt;=1,0,1)</f>
        <v>0</v>
      </c>
      <c r="L100" s="176">
        <f t="shared" si="14"/>
        <v>1</v>
      </c>
      <c r="M100" s="176">
        <f t="shared" si="15"/>
        <v>1900</v>
      </c>
      <c r="N100" s="176">
        <f t="shared" si="16"/>
        <v>0</v>
      </c>
      <c r="O100" s="176">
        <f t="shared" si="17"/>
        <v>9</v>
      </c>
      <c r="P100" s="176" t="e">
        <f t="shared" si="13"/>
        <v>#VALUE!</v>
      </c>
      <c r="Q100" s="177"/>
      <c r="R100" s="42"/>
    </row>
    <row r="101" spans="1:18" ht="24.95" customHeight="1" x14ac:dyDescent="0.25">
      <c r="A101" s="220"/>
      <c r="B101" s="15"/>
      <c r="C101" s="15"/>
      <c r="D101" s="16"/>
      <c r="E101" s="16"/>
      <c r="F101" s="221"/>
      <c r="G101" s="222"/>
      <c r="H101" s="223"/>
      <c r="I101" s="224">
        <f t="shared" si="11"/>
        <v>0</v>
      </c>
      <c r="J101" s="225">
        <f t="shared" si="12"/>
        <v>0</v>
      </c>
      <c r="K101" s="47">
        <f>IF(COUNTBLANK($H$10:$H101)&gt;=1,0,1)</f>
        <v>0</v>
      </c>
      <c r="L101" s="176">
        <f t="shared" si="14"/>
        <v>1</v>
      </c>
      <c r="M101" s="176">
        <f t="shared" si="15"/>
        <v>1900</v>
      </c>
      <c r="N101" s="176">
        <f t="shared" si="16"/>
        <v>0</v>
      </c>
      <c r="O101" s="176">
        <f t="shared" si="17"/>
        <v>9</v>
      </c>
      <c r="P101" s="176" t="e">
        <f t="shared" si="13"/>
        <v>#VALUE!</v>
      </c>
      <c r="Q101" s="177"/>
      <c r="R101" s="42"/>
    </row>
    <row r="102" spans="1:18" ht="24.95" customHeight="1" x14ac:dyDescent="0.25">
      <c r="A102" s="220"/>
      <c r="B102" s="15"/>
      <c r="C102" s="15"/>
      <c r="D102" s="16"/>
      <c r="E102" s="16"/>
      <c r="F102" s="221"/>
      <c r="G102" s="222"/>
      <c r="H102" s="223"/>
      <c r="I102" s="224">
        <f t="shared" si="11"/>
        <v>0</v>
      </c>
      <c r="J102" s="225">
        <f t="shared" si="12"/>
        <v>0</v>
      </c>
      <c r="K102" s="47">
        <f>IF(COUNTBLANK($H$10:$H102)&gt;=1,0,1)</f>
        <v>0</v>
      </c>
      <c r="L102" s="176">
        <f t="shared" si="14"/>
        <v>1</v>
      </c>
      <c r="M102" s="176">
        <f t="shared" si="15"/>
        <v>1900</v>
      </c>
      <c r="N102" s="176">
        <f t="shared" si="16"/>
        <v>0</v>
      </c>
      <c r="O102" s="176">
        <f t="shared" si="17"/>
        <v>9</v>
      </c>
      <c r="P102" s="176" t="e">
        <f t="shared" si="13"/>
        <v>#VALUE!</v>
      </c>
      <c r="Q102" s="176"/>
      <c r="R102" s="42">
        <v>40206</v>
      </c>
    </row>
    <row r="103" spans="1:18" ht="24.95" customHeight="1" x14ac:dyDescent="0.25">
      <c r="A103" s="220"/>
      <c r="B103" s="15"/>
      <c r="C103" s="15"/>
      <c r="D103" s="16"/>
      <c r="E103" s="16"/>
      <c r="F103" s="221"/>
      <c r="G103" s="222"/>
      <c r="H103" s="223"/>
      <c r="I103" s="224">
        <f t="shared" si="11"/>
        <v>0</v>
      </c>
      <c r="J103" s="225">
        <f t="shared" si="12"/>
        <v>0</v>
      </c>
      <c r="K103" s="47">
        <f>IF(COUNTBLANK($H$10:$H103)&gt;=1,0,1)</f>
        <v>0</v>
      </c>
      <c r="L103" s="176">
        <f t="shared" si="14"/>
        <v>1</v>
      </c>
      <c r="M103" s="176">
        <f t="shared" si="15"/>
        <v>1900</v>
      </c>
      <c r="N103" s="176">
        <f t="shared" si="16"/>
        <v>0</v>
      </c>
      <c r="O103" s="176">
        <f t="shared" si="17"/>
        <v>9</v>
      </c>
      <c r="P103" s="176" t="e">
        <f t="shared" si="13"/>
        <v>#VALUE!</v>
      </c>
      <c r="Q103" s="177"/>
      <c r="R103" s="42">
        <v>41006</v>
      </c>
    </row>
    <row r="104" spans="1:18" ht="24.95" customHeight="1" x14ac:dyDescent="0.25">
      <c r="A104" s="220"/>
      <c r="B104" s="15"/>
      <c r="C104" s="15"/>
      <c r="D104" s="16"/>
      <c r="E104" s="16"/>
      <c r="F104" s="221"/>
      <c r="G104" s="222"/>
      <c r="H104" s="223"/>
      <c r="I104" s="224">
        <f t="shared" si="11"/>
        <v>0</v>
      </c>
      <c r="J104" s="225">
        <f t="shared" si="12"/>
        <v>0</v>
      </c>
      <c r="K104" s="47">
        <f>IF(COUNTBLANK($H$10:$H104)&gt;=1,0,1)</f>
        <v>0</v>
      </c>
      <c r="L104" s="176">
        <f t="shared" si="14"/>
        <v>1</v>
      </c>
      <c r="M104" s="176">
        <f t="shared" si="15"/>
        <v>1900</v>
      </c>
      <c r="N104" s="176">
        <f t="shared" si="16"/>
        <v>0</v>
      </c>
      <c r="O104" s="176">
        <f t="shared" si="17"/>
        <v>9</v>
      </c>
      <c r="P104" s="176" t="e">
        <f t="shared" si="13"/>
        <v>#VALUE!</v>
      </c>
      <c r="Q104" s="177"/>
      <c r="R104" s="42"/>
    </row>
    <row r="105" spans="1:18" ht="24.95" customHeight="1" x14ac:dyDescent="0.25">
      <c r="A105" s="220"/>
      <c r="B105" s="15"/>
      <c r="C105" s="15"/>
      <c r="D105" s="16"/>
      <c r="E105" s="16"/>
      <c r="F105" s="221"/>
      <c r="G105" s="222"/>
      <c r="H105" s="223"/>
      <c r="I105" s="224">
        <f t="shared" si="11"/>
        <v>0</v>
      </c>
      <c r="J105" s="225">
        <f t="shared" si="12"/>
        <v>0</v>
      </c>
      <c r="K105" s="47">
        <f>IF(COUNTBLANK($H$10:$H105)&gt;=1,0,1)</f>
        <v>0</v>
      </c>
      <c r="L105" s="176">
        <f t="shared" si="14"/>
        <v>1</v>
      </c>
      <c r="M105" s="176">
        <f t="shared" si="15"/>
        <v>1900</v>
      </c>
      <c r="N105" s="176">
        <f t="shared" si="16"/>
        <v>0</v>
      </c>
      <c r="O105" s="176">
        <f t="shared" si="17"/>
        <v>9</v>
      </c>
      <c r="P105" s="176" t="e">
        <f t="shared" si="13"/>
        <v>#VALUE!</v>
      </c>
      <c r="Q105" s="177"/>
      <c r="R105" s="42"/>
    </row>
    <row r="106" spans="1:18" ht="24.95" customHeight="1" x14ac:dyDescent="0.25">
      <c r="A106" s="220"/>
      <c r="B106" s="15"/>
      <c r="C106" s="15"/>
      <c r="D106" s="16"/>
      <c r="E106" s="16"/>
      <c r="F106" s="221"/>
      <c r="G106" s="222"/>
      <c r="H106" s="223"/>
      <c r="I106" s="224">
        <f t="shared" si="11"/>
        <v>0</v>
      </c>
      <c r="J106" s="225">
        <f t="shared" si="12"/>
        <v>0</v>
      </c>
      <c r="K106" s="47">
        <f>IF(COUNTBLANK($H$10:$H106)&gt;=1,0,1)</f>
        <v>0</v>
      </c>
      <c r="L106" s="176">
        <f t="shared" si="14"/>
        <v>1</v>
      </c>
      <c r="M106" s="176">
        <f t="shared" si="15"/>
        <v>1900</v>
      </c>
      <c r="N106" s="176">
        <f t="shared" si="16"/>
        <v>0</v>
      </c>
      <c r="O106" s="176">
        <f t="shared" si="17"/>
        <v>9</v>
      </c>
      <c r="P106" s="176" t="e">
        <f t="shared" si="13"/>
        <v>#VALUE!</v>
      </c>
      <c r="Q106" s="176"/>
      <c r="R106" s="42">
        <v>41806</v>
      </c>
    </row>
    <row r="107" spans="1:18" ht="24.95" customHeight="1" x14ac:dyDescent="0.25">
      <c r="A107" s="220"/>
      <c r="B107" s="15"/>
      <c r="C107" s="15"/>
      <c r="D107" s="16"/>
      <c r="E107" s="16"/>
      <c r="F107" s="221"/>
      <c r="G107" s="222"/>
      <c r="H107" s="223"/>
      <c r="I107" s="224">
        <f t="shared" si="11"/>
        <v>0</v>
      </c>
      <c r="J107" s="225">
        <f t="shared" si="12"/>
        <v>0</v>
      </c>
      <c r="K107" s="47">
        <f>IF(COUNTBLANK($H$10:$H107)&gt;=1,0,1)</f>
        <v>0</v>
      </c>
      <c r="L107" s="176">
        <f t="shared" si="14"/>
        <v>1</v>
      </c>
      <c r="M107" s="176">
        <f t="shared" si="15"/>
        <v>1900</v>
      </c>
      <c r="N107" s="176">
        <f t="shared" si="16"/>
        <v>0</v>
      </c>
      <c r="O107" s="176">
        <f t="shared" si="17"/>
        <v>9</v>
      </c>
      <c r="P107" s="176" t="e">
        <f t="shared" si="13"/>
        <v>#VALUE!</v>
      </c>
      <c r="Q107" s="177"/>
      <c r="R107" s="42">
        <v>42606</v>
      </c>
    </row>
    <row r="108" spans="1:18" ht="24.95" customHeight="1" x14ac:dyDescent="0.25">
      <c r="A108" s="220"/>
      <c r="B108" s="15"/>
      <c r="C108" s="15"/>
      <c r="D108" s="16"/>
      <c r="E108" s="16"/>
      <c r="F108" s="221"/>
      <c r="G108" s="222"/>
      <c r="H108" s="223"/>
      <c r="I108" s="224">
        <f t="shared" si="11"/>
        <v>0</v>
      </c>
      <c r="J108" s="225">
        <f t="shared" si="12"/>
        <v>0</v>
      </c>
      <c r="K108" s="47">
        <f>IF(COUNTBLANK($H$10:$H108)&gt;=1,0,1)</f>
        <v>0</v>
      </c>
      <c r="L108" s="176">
        <f t="shared" si="14"/>
        <v>1</v>
      </c>
      <c r="M108" s="176">
        <f t="shared" si="15"/>
        <v>1900</v>
      </c>
      <c r="N108" s="176">
        <f t="shared" si="16"/>
        <v>0</v>
      </c>
      <c r="O108" s="176">
        <f t="shared" si="17"/>
        <v>9</v>
      </c>
      <c r="P108" s="176" t="e">
        <f t="shared" si="13"/>
        <v>#VALUE!</v>
      </c>
      <c r="Q108" s="177"/>
      <c r="R108" s="42"/>
    </row>
    <row r="109" spans="1:18" ht="24.95" customHeight="1" x14ac:dyDescent="0.25">
      <c r="A109" s="220"/>
      <c r="B109" s="15"/>
      <c r="C109" s="15"/>
      <c r="D109" s="16"/>
      <c r="E109" s="16"/>
      <c r="F109" s="221"/>
      <c r="G109" s="222"/>
      <c r="H109" s="223"/>
      <c r="I109" s="224">
        <f t="shared" si="11"/>
        <v>0</v>
      </c>
      <c r="J109" s="225">
        <f t="shared" si="12"/>
        <v>0</v>
      </c>
      <c r="K109" s="47">
        <f>IF(COUNTBLANK($H$10:$H109)&gt;=1,0,1)</f>
        <v>0</v>
      </c>
      <c r="L109" s="176">
        <f t="shared" si="14"/>
        <v>1</v>
      </c>
      <c r="M109" s="176">
        <f t="shared" si="15"/>
        <v>1900</v>
      </c>
      <c r="N109" s="176">
        <f t="shared" si="16"/>
        <v>0</v>
      </c>
      <c r="O109" s="176">
        <f t="shared" si="17"/>
        <v>9</v>
      </c>
      <c r="P109" s="176" t="e">
        <f t="shared" si="13"/>
        <v>#VALUE!</v>
      </c>
      <c r="Q109" s="177"/>
      <c r="R109" s="42"/>
    </row>
    <row r="110" spans="1:18" ht="24.95" customHeight="1" x14ac:dyDescent="0.25">
      <c r="A110" s="220"/>
      <c r="B110" s="15"/>
      <c r="C110" s="15"/>
      <c r="D110" s="16"/>
      <c r="E110" s="16"/>
      <c r="F110" s="221"/>
      <c r="G110" s="222"/>
      <c r="H110" s="223"/>
      <c r="I110" s="224">
        <f t="shared" si="11"/>
        <v>0</v>
      </c>
      <c r="J110" s="225">
        <f t="shared" si="12"/>
        <v>0</v>
      </c>
      <c r="K110" s="47">
        <f>IF(COUNTBLANK($H$10:$H110)&gt;=1,0,1)</f>
        <v>0</v>
      </c>
      <c r="L110" s="176">
        <f t="shared" si="14"/>
        <v>1</v>
      </c>
      <c r="M110" s="176">
        <f t="shared" si="15"/>
        <v>1900</v>
      </c>
      <c r="N110" s="176">
        <f t="shared" si="16"/>
        <v>0</v>
      </c>
      <c r="O110" s="176">
        <f t="shared" si="17"/>
        <v>9</v>
      </c>
      <c r="P110" s="176" t="e">
        <f t="shared" si="13"/>
        <v>#VALUE!</v>
      </c>
      <c r="Q110" s="176"/>
      <c r="R110" s="42">
        <v>43406</v>
      </c>
    </row>
    <row r="111" spans="1:18" ht="24.95" customHeight="1" x14ac:dyDescent="0.25">
      <c r="A111" s="220"/>
      <c r="B111" s="15"/>
      <c r="C111" s="15"/>
      <c r="D111" s="16"/>
      <c r="E111" s="16"/>
      <c r="F111" s="221"/>
      <c r="G111" s="222"/>
      <c r="H111" s="223"/>
      <c r="I111" s="224">
        <f t="shared" si="11"/>
        <v>0</v>
      </c>
      <c r="J111" s="225">
        <f t="shared" si="12"/>
        <v>0</v>
      </c>
      <c r="K111" s="47">
        <f>IF(COUNTBLANK($H$10:$H111)&gt;=1,0,1)</f>
        <v>0</v>
      </c>
      <c r="L111" s="176">
        <f t="shared" si="14"/>
        <v>1</v>
      </c>
      <c r="M111" s="176">
        <f t="shared" si="15"/>
        <v>1900</v>
      </c>
      <c r="N111" s="176">
        <f t="shared" si="16"/>
        <v>0</v>
      </c>
      <c r="O111" s="176">
        <f t="shared" si="17"/>
        <v>9</v>
      </c>
      <c r="P111" s="176" t="e">
        <f t="shared" si="13"/>
        <v>#VALUE!</v>
      </c>
      <c r="Q111" s="177"/>
      <c r="R111" s="42">
        <v>44206</v>
      </c>
    </row>
    <row r="112" spans="1:18" ht="24.95" customHeight="1" x14ac:dyDescent="0.25">
      <c r="A112" s="220"/>
      <c r="B112" s="15"/>
      <c r="C112" s="15"/>
      <c r="D112" s="16"/>
      <c r="E112" s="16"/>
      <c r="F112" s="221"/>
      <c r="G112" s="222"/>
      <c r="H112" s="223"/>
      <c r="I112" s="224">
        <f t="shared" si="11"/>
        <v>0</v>
      </c>
      <c r="J112" s="225">
        <f t="shared" si="12"/>
        <v>0</v>
      </c>
      <c r="K112" s="47">
        <f>IF(COUNTBLANK($H$10:$H112)&gt;=1,0,1)</f>
        <v>0</v>
      </c>
      <c r="L112" s="176">
        <f t="shared" si="14"/>
        <v>1</v>
      </c>
      <c r="M112" s="176">
        <f t="shared" si="15"/>
        <v>1900</v>
      </c>
      <c r="N112" s="176">
        <f t="shared" si="16"/>
        <v>0</v>
      </c>
      <c r="O112" s="176">
        <f t="shared" si="17"/>
        <v>9</v>
      </c>
      <c r="P112" s="176" t="e">
        <f t="shared" si="13"/>
        <v>#VALUE!</v>
      </c>
      <c r="Q112" s="177"/>
      <c r="R112" s="42"/>
    </row>
    <row r="113" spans="1:18" ht="24.95" customHeight="1" x14ac:dyDescent="0.25">
      <c r="A113" s="220"/>
      <c r="B113" s="15"/>
      <c r="C113" s="15"/>
      <c r="D113" s="16"/>
      <c r="E113" s="16"/>
      <c r="F113" s="221"/>
      <c r="G113" s="222"/>
      <c r="H113" s="223"/>
      <c r="I113" s="224">
        <f t="shared" si="11"/>
        <v>0</v>
      </c>
      <c r="J113" s="225">
        <f t="shared" si="12"/>
        <v>0</v>
      </c>
      <c r="K113" s="47">
        <f>IF(COUNTBLANK($H$10:$H113)&gt;=1,0,1)</f>
        <v>0</v>
      </c>
      <c r="L113" s="176">
        <f t="shared" si="14"/>
        <v>1</v>
      </c>
      <c r="M113" s="176">
        <f t="shared" si="15"/>
        <v>1900</v>
      </c>
      <c r="N113" s="176">
        <f t="shared" si="16"/>
        <v>0</v>
      </c>
      <c r="O113" s="176">
        <f t="shared" si="17"/>
        <v>9</v>
      </c>
      <c r="P113" s="176" t="e">
        <f t="shared" si="13"/>
        <v>#VALUE!</v>
      </c>
      <c r="Q113" s="177"/>
      <c r="R113" s="42"/>
    </row>
    <row r="114" spans="1:18" ht="24.95" customHeight="1" x14ac:dyDescent="0.25">
      <c r="A114" s="220"/>
      <c r="B114" s="15"/>
      <c r="C114" s="15"/>
      <c r="D114" s="16"/>
      <c r="E114" s="16"/>
      <c r="F114" s="221"/>
      <c r="G114" s="222"/>
      <c r="H114" s="223"/>
      <c r="I114" s="224">
        <f t="shared" si="11"/>
        <v>0</v>
      </c>
      <c r="J114" s="225">
        <f t="shared" si="12"/>
        <v>0</v>
      </c>
      <c r="K114" s="47">
        <f>IF(COUNTBLANK($H$10:$H114)&gt;=1,0,1)</f>
        <v>0</v>
      </c>
      <c r="L114" s="176">
        <f t="shared" si="14"/>
        <v>1</v>
      </c>
      <c r="M114" s="176">
        <f t="shared" si="15"/>
        <v>1900</v>
      </c>
      <c r="N114" s="176">
        <f t="shared" si="16"/>
        <v>0</v>
      </c>
      <c r="O114" s="176">
        <f t="shared" si="17"/>
        <v>9</v>
      </c>
      <c r="P114" s="176" t="e">
        <f t="shared" si="13"/>
        <v>#VALUE!</v>
      </c>
      <c r="Q114" s="176"/>
      <c r="R114" s="42">
        <v>45006</v>
      </c>
    </row>
    <row r="115" spans="1:18" ht="24.95" customHeight="1" x14ac:dyDescent="0.25">
      <c r="A115" s="220"/>
      <c r="B115" s="15"/>
      <c r="C115" s="15"/>
      <c r="D115" s="16"/>
      <c r="E115" s="16"/>
      <c r="F115" s="221"/>
      <c r="G115" s="222"/>
      <c r="H115" s="223"/>
      <c r="I115" s="224">
        <f t="shared" si="11"/>
        <v>0</v>
      </c>
      <c r="J115" s="225">
        <f t="shared" si="12"/>
        <v>0</v>
      </c>
      <c r="K115" s="47">
        <f>IF(COUNTBLANK($H$10:$H115)&gt;=1,0,1)</f>
        <v>0</v>
      </c>
      <c r="L115" s="176">
        <f t="shared" si="14"/>
        <v>1</v>
      </c>
      <c r="M115" s="176">
        <f t="shared" si="15"/>
        <v>1900</v>
      </c>
      <c r="N115" s="176">
        <f t="shared" si="16"/>
        <v>0</v>
      </c>
      <c r="O115" s="176">
        <f t="shared" si="17"/>
        <v>9</v>
      </c>
      <c r="P115" s="176" t="e">
        <f t="shared" si="13"/>
        <v>#VALUE!</v>
      </c>
      <c r="Q115" s="177"/>
      <c r="R115" s="42">
        <v>45806</v>
      </c>
    </row>
    <row r="116" spans="1:18" ht="24.95" customHeight="1" x14ac:dyDescent="0.25">
      <c r="A116" s="220"/>
      <c r="B116" s="15"/>
      <c r="C116" s="15"/>
      <c r="D116" s="16"/>
      <c r="E116" s="16"/>
      <c r="F116" s="221"/>
      <c r="G116" s="222"/>
      <c r="H116" s="223"/>
      <c r="I116" s="224">
        <f t="shared" si="11"/>
        <v>0</v>
      </c>
      <c r="J116" s="225">
        <f t="shared" si="12"/>
        <v>0</v>
      </c>
      <c r="K116" s="47">
        <f>IF(COUNTBLANK($H$10:$H116)&gt;=1,0,1)</f>
        <v>0</v>
      </c>
      <c r="L116" s="176">
        <f t="shared" si="14"/>
        <v>1</v>
      </c>
      <c r="M116" s="176">
        <f t="shared" si="15"/>
        <v>1900</v>
      </c>
      <c r="N116" s="176">
        <f t="shared" si="16"/>
        <v>0</v>
      </c>
      <c r="O116" s="176">
        <f t="shared" si="17"/>
        <v>9</v>
      </c>
      <c r="P116" s="176" t="e">
        <f t="shared" si="13"/>
        <v>#VALUE!</v>
      </c>
      <c r="Q116" s="177"/>
      <c r="R116" s="42"/>
    </row>
    <row r="117" spans="1:18" ht="24.95" customHeight="1" x14ac:dyDescent="0.25">
      <c r="A117" s="220"/>
      <c r="B117" s="15"/>
      <c r="C117" s="15"/>
      <c r="D117" s="16"/>
      <c r="E117" s="16"/>
      <c r="F117" s="221"/>
      <c r="G117" s="222"/>
      <c r="H117" s="223"/>
      <c r="I117" s="224">
        <f t="shared" si="11"/>
        <v>0</v>
      </c>
      <c r="J117" s="225">
        <f t="shared" si="12"/>
        <v>0</v>
      </c>
      <c r="K117" s="47">
        <f>IF(COUNTBLANK($H$10:$H117)&gt;=1,0,1)</f>
        <v>0</v>
      </c>
      <c r="L117" s="176">
        <f t="shared" si="14"/>
        <v>1</v>
      </c>
      <c r="M117" s="176">
        <f t="shared" si="15"/>
        <v>1900</v>
      </c>
      <c r="N117" s="176">
        <f t="shared" si="16"/>
        <v>0</v>
      </c>
      <c r="O117" s="176">
        <f t="shared" si="17"/>
        <v>9</v>
      </c>
      <c r="P117" s="176" t="e">
        <f t="shared" si="13"/>
        <v>#VALUE!</v>
      </c>
      <c r="Q117" s="177"/>
      <c r="R117" s="42"/>
    </row>
    <row r="118" spans="1:18" ht="24.95" customHeight="1" x14ac:dyDescent="0.25">
      <c r="A118" s="220"/>
      <c r="B118" s="15"/>
      <c r="C118" s="15"/>
      <c r="D118" s="16"/>
      <c r="E118" s="16"/>
      <c r="F118" s="221"/>
      <c r="G118" s="222"/>
      <c r="H118" s="223"/>
      <c r="I118" s="224">
        <f t="shared" si="11"/>
        <v>0</v>
      </c>
      <c r="J118" s="225">
        <f t="shared" si="12"/>
        <v>0</v>
      </c>
      <c r="K118" s="47">
        <f>IF(COUNTBLANK($H$10:$H118)&gt;=1,0,1)</f>
        <v>0</v>
      </c>
      <c r="L118" s="176">
        <f t="shared" si="14"/>
        <v>1</v>
      </c>
      <c r="M118" s="176">
        <f t="shared" si="15"/>
        <v>1900</v>
      </c>
      <c r="N118" s="176">
        <f t="shared" si="16"/>
        <v>0</v>
      </c>
      <c r="O118" s="176">
        <f t="shared" si="17"/>
        <v>9</v>
      </c>
      <c r="P118" s="176" t="e">
        <f t="shared" si="13"/>
        <v>#VALUE!</v>
      </c>
      <c r="Q118" s="176"/>
      <c r="R118" s="42">
        <v>46606</v>
      </c>
    </row>
    <row r="119" spans="1:18" ht="24.95" customHeight="1" x14ac:dyDescent="0.25">
      <c r="A119" s="220"/>
      <c r="B119" s="15"/>
      <c r="C119" s="15"/>
      <c r="D119" s="16"/>
      <c r="E119" s="16"/>
      <c r="F119" s="221"/>
      <c r="G119" s="222"/>
      <c r="H119" s="223"/>
      <c r="I119" s="224">
        <f t="shared" si="11"/>
        <v>0</v>
      </c>
      <c r="J119" s="225">
        <f t="shared" si="12"/>
        <v>0</v>
      </c>
      <c r="K119" s="47">
        <f>IF(COUNTBLANK($H$10:$H119)&gt;=1,0,1)</f>
        <v>0</v>
      </c>
      <c r="L119" s="176">
        <f t="shared" si="14"/>
        <v>1</v>
      </c>
      <c r="M119" s="176">
        <f t="shared" si="15"/>
        <v>1900</v>
      </c>
      <c r="N119" s="176">
        <f t="shared" si="16"/>
        <v>0</v>
      </c>
      <c r="O119" s="176">
        <f t="shared" si="17"/>
        <v>9</v>
      </c>
      <c r="P119" s="176" t="e">
        <f t="shared" si="13"/>
        <v>#VALUE!</v>
      </c>
      <c r="Q119" s="177"/>
      <c r="R119" s="42">
        <v>47406</v>
      </c>
    </row>
    <row r="120" spans="1:18" ht="24.95" customHeight="1" x14ac:dyDescent="0.25">
      <c r="A120" s="220"/>
      <c r="B120" s="15"/>
      <c r="C120" s="15"/>
      <c r="D120" s="16"/>
      <c r="E120" s="16"/>
      <c r="F120" s="221"/>
      <c r="G120" s="222"/>
      <c r="H120" s="223"/>
      <c r="I120" s="224">
        <f t="shared" si="11"/>
        <v>0</v>
      </c>
      <c r="J120" s="225">
        <f t="shared" si="12"/>
        <v>0</v>
      </c>
      <c r="K120" s="47">
        <f>IF(COUNTBLANK($H$10:$H120)&gt;=1,0,1)</f>
        <v>0</v>
      </c>
      <c r="L120" s="176">
        <f t="shared" si="14"/>
        <v>1</v>
      </c>
      <c r="M120" s="176">
        <f t="shared" si="15"/>
        <v>1900</v>
      </c>
      <c r="N120" s="176">
        <f t="shared" si="16"/>
        <v>0</v>
      </c>
      <c r="O120" s="176">
        <f t="shared" si="17"/>
        <v>9</v>
      </c>
      <c r="P120" s="176" t="e">
        <f t="shared" si="13"/>
        <v>#VALUE!</v>
      </c>
      <c r="Q120" s="177"/>
      <c r="R120" s="42"/>
    </row>
    <row r="121" spans="1:18" ht="24.95" customHeight="1" x14ac:dyDescent="0.25">
      <c r="A121" s="220"/>
      <c r="B121" s="15"/>
      <c r="C121" s="15"/>
      <c r="D121" s="16"/>
      <c r="E121" s="16"/>
      <c r="F121" s="221"/>
      <c r="G121" s="222"/>
      <c r="H121" s="223"/>
      <c r="I121" s="224">
        <f t="shared" si="11"/>
        <v>0</v>
      </c>
      <c r="J121" s="225">
        <f t="shared" si="12"/>
        <v>0</v>
      </c>
      <c r="K121" s="47">
        <f>IF(COUNTBLANK($H$10:$H121)&gt;=1,0,1)</f>
        <v>0</v>
      </c>
      <c r="L121" s="176">
        <f t="shared" si="14"/>
        <v>1</v>
      </c>
      <c r="M121" s="176">
        <f t="shared" si="15"/>
        <v>1900</v>
      </c>
      <c r="N121" s="176">
        <f t="shared" si="16"/>
        <v>0</v>
      </c>
      <c r="O121" s="176">
        <f t="shared" si="17"/>
        <v>9</v>
      </c>
      <c r="P121" s="176" t="e">
        <f t="shared" si="13"/>
        <v>#VALUE!</v>
      </c>
      <c r="Q121" s="177"/>
      <c r="R121" s="42"/>
    </row>
    <row r="122" spans="1:18" ht="24.95" customHeight="1" x14ac:dyDescent="0.25">
      <c r="A122" s="220"/>
      <c r="B122" s="15"/>
      <c r="C122" s="15"/>
      <c r="D122" s="16"/>
      <c r="E122" s="16"/>
      <c r="F122" s="221"/>
      <c r="G122" s="222"/>
      <c r="H122" s="223"/>
      <c r="I122" s="224">
        <f t="shared" si="11"/>
        <v>0</v>
      </c>
      <c r="J122" s="225">
        <f t="shared" si="12"/>
        <v>0</v>
      </c>
      <c r="K122" s="47">
        <f>IF(COUNTBLANK($H$10:$H122)&gt;=1,0,1)</f>
        <v>0</v>
      </c>
      <c r="L122" s="176">
        <f t="shared" si="14"/>
        <v>1</v>
      </c>
      <c r="M122" s="176">
        <f t="shared" si="15"/>
        <v>1900</v>
      </c>
      <c r="N122" s="176">
        <f t="shared" si="16"/>
        <v>0</v>
      </c>
      <c r="O122" s="176">
        <f t="shared" si="17"/>
        <v>9</v>
      </c>
      <c r="P122" s="176" t="e">
        <f t="shared" si="13"/>
        <v>#VALUE!</v>
      </c>
      <c r="Q122" s="176"/>
      <c r="R122" s="42">
        <v>48206</v>
      </c>
    </row>
    <row r="123" spans="1:18" ht="24.95" customHeight="1" x14ac:dyDescent="0.25">
      <c r="A123" s="220"/>
      <c r="B123" s="15"/>
      <c r="C123" s="15"/>
      <c r="D123" s="16"/>
      <c r="E123" s="16"/>
      <c r="F123" s="221"/>
      <c r="G123" s="222"/>
      <c r="H123" s="223"/>
      <c r="I123" s="224">
        <f t="shared" si="11"/>
        <v>0</v>
      </c>
      <c r="J123" s="225">
        <f t="shared" si="12"/>
        <v>0</v>
      </c>
      <c r="K123" s="47">
        <f>IF(COUNTBLANK($H$10:$H123)&gt;=1,0,1)</f>
        <v>0</v>
      </c>
      <c r="L123" s="176">
        <f t="shared" si="14"/>
        <v>1</v>
      </c>
      <c r="M123" s="176">
        <f t="shared" si="15"/>
        <v>1900</v>
      </c>
      <c r="N123" s="176">
        <f t="shared" si="16"/>
        <v>0</v>
      </c>
      <c r="O123" s="176">
        <f t="shared" si="17"/>
        <v>9</v>
      </c>
      <c r="P123" s="176" t="e">
        <f t="shared" si="13"/>
        <v>#VALUE!</v>
      </c>
      <c r="Q123" s="177"/>
      <c r="R123" s="42">
        <v>49006</v>
      </c>
    </row>
    <row r="124" spans="1:18" ht="24.95" customHeight="1" x14ac:dyDescent="0.25">
      <c r="A124" s="220"/>
      <c r="B124" s="15"/>
      <c r="C124" s="15"/>
      <c r="D124" s="16"/>
      <c r="E124" s="16"/>
      <c r="F124" s="221"/>
      <c r="G124" s="222"/>
      <c r="H124" s="223"/>
      <c r="I124" s="224">
        <f t="shared" si="11"/>
        <v>0</v>
      </c>
      <c r="J124" s="225">
        <f t="shared" si="12"/>
        <v>0</v>
      </c>
      <c r="K124" s="47">
        <f>IF(COUNTBLANK($H$10:$H124)&gt;=1,0,1)</f>
        <v>0</v>
      </c>
      <c r="L124" s="176">
        <f t="shared" si="14"/>
        <v>1</v>
      </c>
      <c r="M124" s="176">
        <f t="shared" si="15"/>
        <v>1900</v>
      </c>
      <c r="N124" s="176">
        <f t="shared" si="16"/>
        <v>0</v>
      </c>
      <c r="O124" s="176">
        <f t="shared" si="17"/>
        <v>9</v>
      </c>
      <c r="P124" s="176" t="e">
        <f t="shared" si="13"/>
        <v>#VALUE!</v>
      </c>
      <c r="Q124" s="177"/>
      <c r="R124" s="42"/>
    </row>
    <row r="125" spans="1:18" ht="24.95" customHeight="1" x14ac:dyDescent="0.25">
      <c r="A125" s="220"/>
      <c r="B125" s="15"/>
      <c r="C125" s="15"/>
      <c r="D125" s="16"/>
      <c r="E125" s="16"/>
      <c r="F125" s="221"/>
      <c r="G125" s="222"/>
      <c r="H125" s="223"/>
      <c r="I125" s="224">
        <f t="shared" si="11"/>
        <v>0</v>
      </c>
      <c r="J125" s="225">
        <f t="shared" si="12"/>
        <v>0</v>
      </c>
      <c r="K125" s="47">
        <f>IF(COUNTBLANK($H$10:$H125)&gt;=1,0,1)</f>
        <v>0</v>
      </c>
      <c r="L125" s="176">
        <f t="shared" si="14"/>
        <v>1</v>
      </c>
      <c r="M125" s="176">
        <f t="shared" si="15"/>
        <v>1900</v>
      </c>
      <c r="N125" s="176">
        <f t="shared" si="16"/>
        <v>0</v>
      </c>
      <c r="O125" s="176">
        <f t="shared" si="17"/>
        <v>9</v>
      </c>
      <c r="P125" s="176" t="e">
        <f t="shared" si="13"/>
        <v>#VALUE!</v>
      </c>
      <c r="Q125" s="177"/>
      <c r="R125" s="42"/>
    </row>
    <row r="126" spans="1:18" ht="24.95" customHeight="1" x14ac:dyDescent="0.25">
      <c r="A126" s="220"/>
      <c r="B126" s="15"/>
      <c r="C126" s="15"/>
      <c r="D126" s="16"/>
      <c r="E126" s="16"/>
      <c r="F126" s="221"/>
      <c r="G126" s="222"/>
      <c r="H126" s="223"/>
      <c r="I126" s="224">
        <f t="shared" si="11"/>
        <v>0</v>
      </c>
      <c r="J126" s="225">
        <f t="shared" si="12"/>
        <v>0</v>
      </c>
      <c r="K126" s="47">
        <f>IF(COUNTBLANK($H$10:$H126)&gt;=1,0,1)</f>
        <v>0</v>
      </c>
      <c r="L126" s="176">
        <f t="shared" si="14"/>
        <v>1</v>
      </c>
      <c r="M126" s="176">
        <f t="shared" si="15"/>
        <v>1900</v>
      </c>
      <c r="N126" s="176">
        <f t="shared" si="16"/>
        <v>0</v>
      </c>
      <c r="O126" s="176">
        <f t="shared" si="17"/>
        <v>9</v>
      </c>
      <c r="P126" s="176" t="e">
        <f t="shared" si="13"/>
        <v>#VALUE!</v>
      </c>
      <c r="Q126" s="176"/>
      <c r="R126" s="42">
        <v>49806</v>
      </c>
    </row>
    <row r="127" spans="1:18" ht="24.95" customHeight="1" x14ac:dyDescent="0.25">
      <c r="A127" s="220"/>
      <c r="B127" s="15"/>
      <c r="C127" s="15"/>
      <c r="D127" s="16"/>
      <c r="E127" s="16"/>
      <c r="F127" s="221"/>
      <c r="G127" s="222"/>
      <c r="H127" s="223"/>
      <c r="I127" s="224">
        <f t="shared" si="11"/>
        <v>0</v>
      </c>
      <c r="J127" s="225">
        <f t="shared" si="12"/>
        <v>0</v>
      </c>
      <c r="K127" s="47">
        <f>IF(COUNTBLANK($H$10:$H127)&gt;=1,0,1)</f>
        <v>0</v>
      </c>
      <c r="L127" s="176">
        <f t="shared" si="14"/>
        <v>1</v>
      </c>
      <c r="M127" s="176">
        <f t="shared" si="15"/>
        <v>1900</v>
      </c>
      <c r="N127" s="176">
        <f t="shared" si="16"/>
        <v>0</v>
      </c>
      <c r="O127" s="176">
        <f t="shared" si="17"/>
        <v>9</v>
      </c>
      <c r="P127" s="176" t="e">
        <f t="shared" si="13"/>
        <v>#VALUE!</v>
      </c>
      <c r="Q127" s="177"/>
      <c r="R127" s="42">
        <v>50606</v>
      </c>
    </row>
    <row r="128" spans="1:18" ht="24.95" customHeight="1" x14ac:dyDescent="0.25">
      <c r="A128" s="220"/>
      <c r="B128" s="15"/>
      <c r="C128" s="15"/>
      <c r="D128" s="16"/>
      <c r="E128" s="16"/>
      <c r="F128" s="221"/>
      <c r="G128" s="222"/>
      <c r="H128" s="223"/>
      <c r="I128" s="224">
        <f t="shared" si="11"/>
        <v>0</v>
      </c>
      <c r="J128" s="225">
        <f t="shared" si="12"/>
        <v>0</v>
      </c>
      <c r="K128" s="47">
        <f>IF(COUNTBLANK($H$10:$H128)&gt;=1,0,1)</f>
        <v>0</v>
      </c>
      <c r="L128" s="176">
        <f t="shared" si="14"/>
        <v>1</v>
      </c>
      <c r="M128" s="176">
        <f t="shared" si="15"/>
        <v>1900</v>
      </c>
      <c r="N128" s="176">
        <f t="shared" si="16"/>
        <v>0</v>
      </c>
      <c r="O128" s="176">
        <f t="shared" si="17"/>
        <v>9</v>
      </c>
      <c r="P128" s="176" t="e">
        <f t="shared" si="13"/>
        <v>#VALUE!</v>
      </c>
      <c r="Q128" s="177"/>
      <c r="R128" s="42"/>
    </row>
    <row r="129" spans="1:18" ht="24.95" customHeight="1" x14ac:dyDescent="0.25">
      <c r="A129" s="220"/>
      <c r="B129" s="15"/>
      <c r="C129" s="15"/>
      <c r="D129" s="16"/>
      <c r="E129" s="16"/>
      <c r="F129" s="221"/>
      <c r="G129" s="222"/>
      <c r="H129" s="223"/>
      <c r="I129" s="224">
        <f t="shared" si="11"/>
        <v>0</v>
      </c>
      <c r="J129" s="225">
        <f t="shared" si="12"/>
        <v>0</v>
      </c>
      <c r="K129" s="47">
        <f>IF(COUNTBLANK($H$10:$H129)&gt;=1,0,1)</f>
        <v>0</v>
      </c>
      <c r="L129" s="176">
        <f t="shared" si="14"/>
        <v>1</v>
      </c>
      <c r="M129" s="176">
        <f t="shared" si="15"/>
        <v>1900</v>
      </c>
      <c r="N129" s="176">
        <f t="shared" si="16"/>
        <v>0</v>
      </c>
      <c r="O129" s="176">
        <f t="shared" si="17"/>
        <v>9</v>
      </c>
      <c r="P129" s="176" t="e">
        <f t="shared" si="13"/>
        <v>#VALUE!</v>
      </c>
      <c r="Q129" s="177"/>
      <c r="R129" s="42"/>
    </row>
    <row r="130" spans="1:18" ht="24.95" customHeight="1" x14ac:dyDescent="0.25">
      <c r="A130" s="220"/>
      <c r="B130" s="15"/>
      <c r="C130" s="15"/>
      <c r="D130" s="16"/>
      <c r="E130" s="16"/>
      <c r="F130" s="221"/>
      <c r="G130" s="222"/>
      <c r="H130" s="223"/>
      <c r="I130" s="224">
        <f t="shared" si="11"/>
        <v>0</v>
      </c>
      <c r="J130" s="225">
        <f t="shared" si="12"/>
        <v>0</v>
      </c>
      <c r="K130" s="47">
        <f>IF(COUNTBLANK($H$10:$H130)&gt;=1,0,1)</f>
        <v>0</v>
      </c>
      <c r="L130" s="176">
        <f t="shared" si="14"/>
        <v>1</v>
      </c>
      <c r="M130" s="176">
        <f t="shared" si="15"/>
        <v>1900</v>
      </c>
      <c r="N130" s="176">
        <f t="shared" si="16"/>
        <v>0</v>
      </c>
      <c r="O130" s="176">
        <f t="shared" si="17"/>
        <v>9</v>
      </c>
      <c r="P130" s="176" t="e">
        <f t="shared" si="13"/>
        <v>#VALUE!</v>
      </c>
      <c r="Q130" s="176"/>
      <c r="R130" s="42">
        <v>51406</v>
      </c>
    </row>
    <row r="131" spans="1:18" ht="24.95" customHeight="1" x14ac:dyDescent="0.25">
      <c r="A131" s="220"/>
      <c r="B131" s="15"/>
      <c r="C131" s="15"/>
      <c r="D131" s="16"/>
      <c r="E131" s="16"/>
      <c r="F131" s="221"/>
      <c r="G131" s="222"/>
      <c r="H131" s="223"/>
      <c r="I131" s="224">
        <f t="shared" si="11"/>
        <v>0</v>
      </c>
      <c r="J131" s="225">
        <f t="shared" si="12"/>
        <v>0</v>
      </c>
      <c r="K131" s="47">
        <f>IF(COUNTBLANK($H$10:$H131)&gt;=1,0,1)</f>
        <v>0</v>
      </c>
      <c r="L131" s="176">
        <f t="shared" si="14"/>
        <v>1</v>
      </c>
      <c r="M131" s="176">
        <f t="shared" si="15"/>
        <v>1900</v>
      </c>
      <c r="N131" s="176">
        <f t="shared" si="16"/>
        <v>0</v>
      </c>
      <c r="O131" s="176">
        <f t="shared" si="17"/>
        <v>9</v>
      </c>
      <c r="P131" s="176" t="e">
        <f t="shared" si="13"/>
        <v>#VALUE!</v>
      </c>
      <c r="Q131" s="177"/>
      <c r="R131" s="42">
        <v>52206</v>
      </c>
    </row>
    <row r="132" spans="1:18" ht="24.95" customHeight="1" x14ac:dyDescent="0.25">
      <c r="A132" s="220"/>
      <c r="B132" s="15"/>
      <c r="C132" s="15"/>
      <c r="D132" s="16"/>
      <c r="E132" s="16"/>
      <c r="F132" s="221"/>
      <c r="G132" s="222"/>
      <c r="H132" s="223"/>
      <c r="I132" s="224">
        <f t="shared" si="11"/>
        <v>0</v>
      </c>
      <c r="J132" s="225">
        <f t="shared" si="12"/>
        <v>0</v>
      </c>
      <c r="K132" s="47">
        <f>IF(COUNTBLANK($H$10:$H132)&gt;=1,0,1)</f>
        <v>0</v>
      </c>
      <c r="L132" s="176">
        <f t="shared" si="14"/>
        <v>1</v>
      </c>
      <c r="M132" s="176">
        <f t="shared" si="15"/>
        <v>1900</v>
      </c>
      <c r="N132" s="176">
        <f t="shared" si="16"/>
        <v>0</v>
      </c>
      <c r="O132" s="176">
        <f t="shared" si="17"/>
        <v>9</v>
      </c>
      <c r="P132" s="176" t="e">
        <f t="shared" si="13"/>
        <v>#VALUE!</v>
      </c>
      <c r="Q132" s="177"/>
      <c r="R132" s="42"/>
    </row>
    <row r="133" spans="1:18" ht="24.95" customHeight="1" x14ac:dyDescent="0.25">
      <c r="A133" s="220"/>
      <c r="B133" s="15"/>
      <c r="C133" s="15"/>
      <c r="D133" s="16"/>
      <c r="E133" s="16"/>
      <c r="F133" s="221"/>
      <c r="G133" s="222"/>
      <c r="H133" s="223"/>
      <c r="I133" s="224">
        <f t="shared" si="11"/>
        <v>0</v>
      </c>
      <c r="J133" s="225">
        <f t="shared" si="12"/>
        <v>0</v>
      </c>
      <c r="K133" s="47">
        <f>IF(COUNTBLANK($H$10:$H133)&gt;=1,0,1)</f>
        <v>0</v>
      </c>
      <c r="L133" s="176">
        <f t="shared" si="14"/>
        <v>1</v>
      </c>
      <c r="M133" s="176">
        <f t="shared" si="15"/>
        <v>1900</v>
      </c>
      <c r="N133" s="176">
        <f t="shared" si="16"/>
        <v>0</v>
      </c>
      <c r="O133" s="176">
        <f t="shared" si="17"/>
        <v>9</v>
      </c>
      <c r="P133" s="176" t="e">
        <f t="shared" si="13"/>
        <v>#VALUE!</v>
      </c>
      <c r="Q133" s="177"/>
      <c r="R133" s="42"/>
    </row>
    <row r="134" spans="1:18" ht="24.95" customHeight="1" x14ac:dyDescent="0.25">
      <c r="A134" s="220"/>
      <c r="B134" s="15"/>
      <c r="C134" s="15"/>
      <c r="D134" s="16"/>
      <c r="E134" s="16"/>
      <c r="F134" s="221"/>
      <c r="G134" s="222"/>
      <c r="H134" s="223"/>
      <c r="I134" s="224">
        <f t="shared" si="11"/>
        <v>0</v>
      </c>
      <c r="J134" s="225">
        <f t="shared" si="12"/>
        <v>0</v>
      </c>
      <c r="K134" s="47">
        <f>IF(COUNTBLANK($H$10:$H134)&gt;=1,0,1)</f>
        <v>0</v>
      </c>
      <c r="L134" s="176">
        <f t="shared" si="14"/>
        <v>1</v>
      </c>
      <c r="M134" s="176">
        <f t="shared" si="15"/>
        <v>1900</v>
      </c>
      <c r="N134" s="176">
        <f t="shared" si="16"/>
        <v>0</v>
      </c>
      <c r="O134" s="176">
        <f t="shared" si="17"/>
        <v>9</v>
      </c>
      <c r="P134" s="176" t="e">
        <f t="shared" si="13"/>
        <v>#VALUE!</v>
      </c>
      <c r="Q134" s="176"/>
      <c r="R134" s="42">
        <v>53006</v>
      </c>
    </row>
    <row r="135" spans="1:18" ht="24.95" customHeight="1" x14ac:dyDescent="0.25">
      <c r="A135" s="220"/>
      <c r="B135" s="15"/>
      <c r="C135" s="15"/>
      <c r="D135" s="16"/>
      <c r="E135" s="16"/>
      <c r="F135" s="221"/>
      <c r="G135" s="222"/>
      <c r="H135" s="223"/>
      <c r="I135" s="224">
        <f t="shared" si="11"/>
        <v>0</v>
      </c>
      <c r="J135" s="225">
        <f t="shared" si="12"/>
        <v>0</v>
      </c>
      <c r="K135" s="47">
        <f>IF(COUNTBLANK($H$10:$H135)&gt;=1,0,1)</f>
        <v>0</v>
      </c>
      <c r="L135" s="176">
        <f t="shared" si="14"/>
        <v>1</v>
      </c>
      <c r="M135" s="176">
        <f t="shared" si="15"/>
        <v>1900</v>
      </c>
      <c r="N135" s="176">
        <f t="shared" si="16"/>
        <v>0</v>
      </c>
      <c r="O135" s="176">
        <f t="shared" si="17"/>
        <v>9</v>
      </c>
      <c r="P135" s="176" t="e">
        <f t="shared" si="13"/>
        <v>#VALUE!</v>
      </c>
      <c r="Q135" s="177"/>
      <c r="R135" s="42">
        <v>53806</v>
      </c>
    </row>
    <row r="136" spans="1:18" ht="24.95" customHeight="1" x14ac:dyDescent="0.25">
      <c r="A136" s="220"/>
      <c r="B136" s="15"/>
      <c r="C136" s="15"/>
      <c r="D136" s="16"/>
      <c r="E136" s="16"/>
      <c r="F136" s="221"/>
      <c r="G136" s="222"/>
      <c r="H136" s="223"/>
      <c r="I136" s="224">
        <f t="shared" si="11"/>
        <v>0</v>
      </c>
      <c r="J136" s="225">
        <f t="shared" si="12"/>
        <v>0</v>
      </c>
      <c r="K136" s="47">
        <f>IF(COUNTBLANK($H$10:$H136)&gt;=1,0,1)</f>
        <v>0</v>
      </c>
      <c r="L136" s="176">
        <f t="shared" si="14"/>
        <v>1</v>
      </c>
      <c r="M136" s="176">
        <f t="shared" si="15"/>
        <v>1900</v>
      </c>
      <c r="N136" s="176">
        <f t="shared" si="16"/>
        <v>0</v>
      </c>
      <c r="O136" s="176">
        <f t="shared" si="17"/>
        <v>9</v>
      </c>
      <c r="P136" s="176" t="e">
        <f t="shared" si="13"/>
        <v>#VALUE!</v>
      </c>
      <c r="Q136" s="177"/>
      <c r="R136" s="42"/>
    </row>
    <row r="137" spans="1:18" ht="24.95" customHeight="1" x14ac:dyDescent="0.25">
      <c r="A137" s="220"/>
      <c r="B137" s="15"/>
      <c r="C137" s="15"/>
      <c r="D137" s="16"/>
      <c r="E137" s="16"/>
      <c r="F137" s="221"/>
      <c r="G137" s="222"/>
      <c r="H137" s="223"/>
      <c r="I137" s="224">
        <f t="shared" si="11"/>
        <v>0</v>
      </c>
      <c r="J137" s="225">
        <f t="shared" si="12"/>
        <v>0</v>
      </c>
      <c r="K137" s="47">
        <f>IF(COUNTBLANK($H$10:$H137)&gt;=1,0,1)</f>
        <v>0</v>
      </c>
      <c r="L137" s="176">
        <f t="shared" si="14"/>
        <v>1</v>
      </c>
      <c r="M137" s="176">
        <f t="shared" si="15"/>
        <v>1900</v>
      </c>
      <c r="N137" s="176">
        <f t="shared" si="16"/>
        <v>0</v>
      </c>
      <c r="O137" s="176">
        <f t="shared" si="17"/>
        <v>9</v>
      </c>
      <c r="P137" s="176" t="e">
        <f t="shared" si="13"/>
        <v>#VALUE!</v>
      </c>
      <c r="Q137" s="177"/>
      <c r="R137" s="42"/>
    </row>
    <row r="138" spans="1:18" ht="24.95" customHeight="1" x14ac:dyDescent="0.25">
      <c r="A138" s="220"/>
      <c r="B138" s="15"/>
      <c r="C138" s="15"/>
      <c r="D138" s="16"/>
      <c r="E138" s="16"/>
      <c r="F138" s="221"/>
      <c r="G138" s="222"/>
      <c r="H138" s="223"/>
      <c r="I138" s="224">
        <f t="shared" si="11"/>
        <v>0</v>
      </c>
      <c r="J138" s="225">
        <f t="shared" si="12"/>
        <v>0</v>
      </c>
      <c r="K138" s="47">
        <f>IF(COUNTBLANK($H$10:$H138)&gt;=1,0,1)</f>
        <v>0</v>
      </c>
      <c r="L138" s="176">
        <f t="shared" si="14"/>
        <v>1</v>
      </c>
      <c r="M138" s="176">
        <f t="shared" si="15"/>
        <v>1900</v>
      </c>
      <c r="N138" s="176">
        <f t="shared" si="16"/>
        <v>0</v>
      </c>
      <c r="O138" s="176">
        <f t="shared" si="17"/>
        <v>9</v>
      </c>
      <c r="P138" s="176" t="e">
        <f t="shared" si="13"/>
        <v>#VALUE!</v>
      </c>
      <c r="Q138" s="176"/>
      <c r="R138" s="42">
        <v>54606</v>
      </c>
    </row>
    <row r="139" spans="1:18" ht="24.95" customHeight="1" x14ac:dyDescent="0.25">
      <c r="A139" s="220"/>
      <c r="B139" s="15"/>
      <c r="C139" s="15"/>
      <c r="D139" s="16"/>
      <c r="E139" s="16"/>
      <c r="F139" s="221"/>
      <c r="G139" s="222"/>
      <c r="H139" s="223"/>
      <c r="I139" s="224">
        <f t="shared" ref="I139:I202" si="18">I138-B139+C139</f>
        <v>0</v>
      </c>
      <c r="J139" s="225">
        <f t="shared" ref="J139:J202" si="19">IF(H139="*",J138-B139+C139,J138)</f>
        <v>0</v>
      </c>
      <c r="K139" s="47">
        <f>IF(COUNTBLANK($H$10:$H139)&gt;=1,0,1)</f>
        <v>0</v>
      </c>
      <c r="L139" s="176">
        <f t="shared" si="14"/>
        <v>1</v>
      </c>
      <c r="M139" s="176">
        <f t="shared" si="15"/>
        <v>1900</v>
      </c>
      <c r="N139" s="176">
        <f t="shared" si="16"/>
        <v>0</v>
      </c>
      <c r="O139" s="176">
        <f t="shared" si="17"/>
        <v>9</v>
      </c>
      <c r="P139" s="176" t="e">
        <f t="shared" ref="P139:P202" si="20">(SEARCH($F$5,$F139))</f>
        <v>#VALUE!</v>
      </c>
      <c r="Q139" s="177"/>
      <c r="R139" s="42">
        <v>55406</v>
      </c>
    </row>
    <row r="140" spans="1:18" ht="24.95" customHeight="1" x14ac:dyDescent="0.25">
      <c r="A140" s="220"/>
      <c r="B140" s="15"/>
      <c r="C140" s="15"/>
      <c r="D140" s="16"/>
      <c r="E140" s="16"/>
      <c r="F140" s="221"/>
      <c r="G140" s="222"/>
      <c r="H140" s="223"/>
      <c r="I140" s="224">
        <f t="shared" si="18"/>
        <v>0</v>
      </c>
      <c r="J140" s="225">
        <f t="shared" si="19"/>
        <v>0</v>
      </c>
      <c r="K140" s="47">
        <f>IF(COUNTBLANK($H$10:$H140)&gt;=1,0,1)</f>
        <v>0</v>
      </c>
      <c r="L140" s="176">
        <f t="shared" si="14"/>
        <v>1</v>
      </c>
      <c r="M140" s="176">
        <f t="shared" si="15"/>
        <v>1900</v>
      </c>
      <c r="N140" s="176">
        <f t="shared" si="16"/>
        <v>0</v>
      </c>
      <c r="O140" s="176">
        <f t="shared" si="17"/>
        <v>9</v>
      </c>
      <c r="P140" s="176" t="e">
        <f t="shared" si="20"/>
        <v>#VALUE!</v>
      </c>
      <c r="Q140" s="177"/>
      <c r="R140" s="42"/>
    </row>
    <row r="141" spans="1:18" ht="24.95" customHeight="1" x14ac:dyDescent="0.25">
      <c r="A141" s="220"/>
      <c r="B141" s="15"/>
      <c r="C141" s="15"/>
      <c r="D141" s="16"/>
      <c r="E141" s="16"/>
      <c r="F141" s="221"/>
      <c r="G141" s="222"/>
      <c r="H141" s="223"/>
      <c r="I141" s="224">
        <f t="shared" si="18"/>
        <v>0</v>
      </c>
      <c r="J141" s="225">
        <f t="shared" si="19"/>
        <v>0</v>
      </c>
      <c r="K141" s="47">
        <f>IF(COUNTBLANK($H$10:$H141)&gt;=1,0,1)</f>
        <v>0</v>
      </c>
      <c r="L141" s="176">
        <f t="shared" si="14"/>
        <v>1</v>
      </c>
      <c r="M141" s="176">
        <f t="shared" si="15"/>
        <v>1900</v>
      </c>
      <c r="N141" s="176">
        <f t="shared" si="16"/>
        <v>0</v>
      </c>
      <c r="O141" s="176">
        <f t="shared" si="17"/>
        <v>9</v>
      </c>
      <c r="P141" s="176" t="e">
        <f t="shared" si="20"/>
        <v>#VALUE!</v>
      </c>
      <c r="Q141" s="177"/>
      <c r="R141" s="42"/>
    </row>
    <row r="142" spans="1:18" ht="24.95" customHeight="1" x14ac:dyDescent="0.25">
      <c r="A142" s="220"/>
      <c r="B142" s="15"/>
      <c r="C142" s="15"/>
      <c r="D142" s="16"/>
      <c r="E142" s="16"/>
      <c r="F142" s="221"/>
      <c r="G142" s="222"/>
      <c r="H142" s="223"/>
      <c r="I142" s="224">
        <f t="shared" si="18"/>
        <v>0</v>
      </c>
      <c r="J142" s="225">
        <f t="shared" si="19"/>
        <v>0</v>
      </c>
      <c r="K142" s="47">
        <f>IF(COUNTBLANK($H$10:$H142)&gt;=1,0,1)</f>
        <v>0</v>
      </c>
      <c r="L142" s="176">
        <f t="shared" si="14"/>
        <v>1</v>
      </c>
      <c r="M142" s="176">
        <f t="shared" si="15"/>
        <v>1900</v>
      </c>
      <c r="N142" s="176">
        <f t="shared" si="16"/>
        <v>0</v>
      </c>
      <c r="O142" s="176">
        <f t="shared" si="17"/>
        <v>9</v>
      </c>
      <c r="P142" s="176" t="e">
        <f t="shared" si="20"/>
        <v>#VALUE!</v>
      </c>
      <c r="Q142" s="176"/>
      <c r="R142" s="42">
        <v>56206</v>
      </c>
    </row>
    <row r="143" spans="1:18" ht="24.95" customHeight="1" x14ac:dyDescent="0.25">
      <c r="A143" s="220"/>
      <c r="B143" s="15"/>
      <c r="C143" s="15"/>
      <c r="D143" s="16"/>
      <c r="E143" s="16"/>
      <c r="F143" s="221"/>
      <c r="G143" s="222"/>
      <c r="H143" s="223"/>
      <c r="I143" s="224">
        <f t="shared" si="18"/>
        <v>0</v>
      </c>
      <c r="J143" s="225">
        <f t="shared" si="19"/>
        <v>0</v>
      </c>
      <c r="K143" s="47">
        <f>IF(COUNTBLANK($H$10:$H143)&gt;=1,0,1)</f>
        <v>0</v>
      </c>
      <c r="L143" s="176">
        <f t="shared" si="14"/>
        <v>1</v>
      </c>
      <c r="M143" s="176">
        <f t="shared" si="15"/>
        <v>1900</v>
      </c>
      <c r="N143" s="176">
        <f t="shared" si="16"/>
        <v>0</v>
      </c>
      <c r="O143" s="176">
        <f t="shared" si="17"/>
        <v>9</v>
      </c>
      <c r="P143" s="176" t="e">
        <f t="shared" si="20"/>
        <v>#VALUE!</v>
      </c>
      <c r="Q143" s="177"/>
      <c r="R143" s="42">
        <v>57006</v>
      </c>
    </row>
    <row r="144" spans="1:18" ht="24.95" customHeight="1" x14ac:dyDescent="0.25">
      <c r="A144" s="220"/>
      <c r="B144" s="15"/>
      <c r="C144" s="15"/>
      <c r="D144" s="16"/>
      <c r="E144" s="16"/>
      <c r="F144" s="221"/>
      <c r="G144" s="222"/>
      <c r="H144" s="223"/>
      <c r="I144" s="224">
        <f t="shared" si="18"/>
        <v>0</v>
      </c>
      <c r="J144" s="225">
        <f t="shared" si="19"/>
        <v>0</v>
      </c>
      <c r="K144" s="47">
        <f>IF(COUNTBLANK($H$10:$H144)&gt;=1,0,1)</f>
        <v>0</v>
      </c>
      <c r="L144" s="176">
        <f t="shared" si="14"/>
        <v>1</v>
      </c>
      <c r="M144" s="176">
        <f t="shared" si="15"/>
        <v>1900</v>
      </c>
      <c r="N144" s="176">
        <f t="shared" si="16"/>
        <v>0</v>
      </c>
      <c r="O144" s="176">
        <f t="shared" si="17"/>
        <v>9</v>
      </c>
      <c r="P144" s="176" t="e">
        <f t="shared" si="20"/>
        <v>#VALUE!</v>
      </c>
      <c r="Q144" s="177"/>
      <c r="R144" s="42"/>
    </row>
    <row r="145" spans="1:18" ht="24.95" customHeight="1" x14ac:dyDescent="0.25">
      <c r="A145" s="220"/>
      <c r="B145" s="15"/>
      <c r="C145" s="15"/>
      <c r="D145" s="16"/>
      <c r="E145" s="16"/>
      <c r="F145" s="221"/>
      <c r="G145" s="222"/>
      <c r="H145" s="223"/>
      <c r="I145" s="224">
        <f t="shared" si="18"/>
        <v>0</v>
      </c>
      <c r="J145" s="225">
        <f t="shared" si="19"/>
        <v>0</v>
      </c>
      <c r="K145" s="47">
        <f>IF(COUNTBLANK($H$10:$H145)&gt;=1,0,1)</f>
        <v>0</v>
      </c>
      <c r="L145" s="176">
        <f t="shared" si="14"/>
        <v>1</v>
      </c>
      <c r="M145" s="176">
        <f t="shared" si="15"/>
        <v>1900</v>
      </c>
      <c r="N145" s="176">
        <f t="shared" si="16"/>
        <v>0</v>
      </c>
      <c r="O145" s="176">
        <f t="shared" si="17"/>
        <v>9</v>
      </c>
      <c r="P145" s="176" t="e">
        <f t="shared" si="20"/>
        <v>#VALUE!</v>
      </c>
      <c r="Q145" s="177"/>
      <c r="R145" s="42"/>
    </row>
    <row r="146" spans="1:18" ht="24.95" customHeight="1" x14ac:dyDescent="0.25">
      <c r="A146" s="220"/>
      <c r="B146" s="15"/>
      <c r="C146" s="15"/>
      <c r="D146" s="16"/>
      <c r="E146" s="16"/>
      <c r="F146" s="221"/>
      <c r="G146" s="222"/>
      <c r="H146" s="223"/>
      <c r="I146" s="224">
        <f t="shared" si="18"/>
        <v>0</v>
      </c>
      <c r="J146" s="225">
        <f t="shared" si="19"/>
        <v>0</v>
      </c>
      <c r="K146" s="47">
        <f>IF(COUNTBLANK($H$10:$H146)&gt;=1,0,1)</f>
        <v>0</v>
      </c>
      <c r="L146" s="176">
        <f t="shared" si="14"/>
        <v>1</v>
      </c>
      <c r="M146" s="176">
        <f t="shared" si="15"/>
        <v>1900</v>
      </c>
      <c r="N146" s="176">
        <f t="shared" si="16"/>
        <v>0</v>
      </c>
      <c r="O146" s="176">
        <f t="shared" si="17"/>
        <v>9</v>
      </c>
      <c r="P146" s="176" t="e">
        <f t="shared" si="20"/>
        <v>#VALUE!</v>
      </c>
      <c r="Q146" s="176"/>
      <c r="R146" s="42">
        <v>57806</v>
      </c>
    </row>
    <row r="147" spans="1:18" ht="24.95" customHeight="1" x14ac:dyDescent="0.25">
      <c r="A147" s="220"/>
      <c r="B147" s="15"/>
      <c r="C147" s="15"/>
      <c r="D147" s="16"/>
      <c r="E147" s="16"/>
      <c r="F147" s="221"/>
      <c r="G147" s="222"/>
      <c r="H147" s="223"/>
      <c r="I147" s="224">
        <f t="shared" si="18"/>
        <v>0</v>
      </c>
      <c r="J147" s="225">
        <f t="shared" si="19"/>
        <v>0</v>
      </c>
      <c r="K147" s="47">
        <f>IF(COUNTBLANK($H$10:$H147)&gt;=1,0,1)</f>
        <v>0</v>
      </c>
      <c r="L147" s="176">
        <f t="shared" si="14"/>
        <v>1</v>
      </c>
      <c r="M147" s="176">
        <f t="shared" si="15"/>
        <v>1900</v>
      </c>
      <c r="N147" s="176">
        <f t="shared" si="16"/>
        <v>0</v>
      </c>
      <c r="O147" s="176">
        <f t="shared" si="17"/>
        <v>9</v>
      </c>
      <c r="P147" s="176" t="e">
        <f t="shared" si="20"/>
        <v>#VALUE!</v>
      </c>
      <c r="Q147" s="177"/>
      <c r="R147" s="42">
        <v>58606</v>
      </c>
    </row>
    <row r="148" spans="1:18" ht="24.95" customHeight="1" x14ac:dyDescent="0.25">
      <c r="A148" s="220"/>
      <c r="B148" s="15"/>
      <c r="C148" s="15"/>
      <c r="D148" s="16"/>
      <c r="E148" s="16"/>
      <c r="F148" s="221"/>
      <c r="G148" s="222"/>
      <c r="H148" s="223"/>
      <c r="I148" s="224">
        <f t="shared" si="18"/>
        <v>0</v>
      </c>
      <c r="J148" s="225">
        <f t="shared" si="19"/>
        <v>0</v>
      </c>
      <c r="K148" s="47">
        <f>IF(COUNTBLANK($H$10:$H148)&gt;=1,0,1)</f>
        <v>0</v>
      </c>
      <c r="L148" s="176">
        <f t="shared" si="14"/>
        <v>1</v>
      </c>
      <c r="M148" s="176">
        <f t="shared" si="15"/>
        <v>1900</v>
      </c>
      <c r="N148" s="176">
        <f t="shared" si="16"/>
        <v>0</v>
      </c>
      <c r="O148" s="176">
        <f t="shared" si="17"/>
        <v>9</v>
      </c>
      <c r="P148" s="176" t="e">
        <f t="shared" si="20"/>
        <v>#VALUE!</v>
      </c>
      <c r="Q148" s="177"/>
      <c r="R148" s="42"/>
    </row>
    <row r="149" spans="1:18" ht="24.95" customHeight="1" x14ac:dyDescent="0.25">
      <c r="A149" s="220"/>
      <c r="B149" s="15"/>
      <c r="C149" s="15"/>
      <c r="D149" s="16"/>
      <c r="E149" s="16"/>
      <c r="F149" s="221"/>
      <c r="G149" s="222"/>
      <c r="H149" s="223"/>
      <c r="I149" s="224">
        <f t="shared" si="18"/>
        <v>0</v>
      </c>
      <c r="J149" s="225">
        <f t="shared" si="19"/>
        <v>0</v>
      </c>
      <c r="K149" s="47">
        <f>IF(COUNTBLANK($H$10:$H149)&gt;=1,0,1)</f>
        <v>0</v>
      </c>
      <c r="L149" s="176">
        <f t="shared" si="14"/>
        <v>1</v>
      </c>
      <c r="M149" s="176">
        <f t="shared" si="15"/>
        <v>1900</v>
      </c>
      <c r="N149" s="176">
        <f t="shared" si="16"/>
        <v>0</v>
      </c>
      <c r="O149" s="176">
        <f t="shared" si="17"/>
        <v>9</v>
      </c>
      <c r="P149" s="176" t="e">
        <f t="shared" si="20"/>
        <v>#VALUE!</v>
      </c>
      <c r="Q149" s="177"/>
      <c r="R149" s="42"/>
    </row>
    <row r="150" spans="1:18" ht="24.95" customHeight="1" x14ac:dyDescent="0.25">
      <c r="A150" s="220"/>
      <c r="B150" s="15"/>
      <c r="C150" s="15"/>
      <c r="D150" s="16"/>
      <c r="E150" s="16"/>
      <c r="F150" s="221"/>
      <c r="G150" s="222"/>
      <c r="H150" s="223"/>
      <c r="I150" s="224">
        <f t="shared" si="18"/>
        <v>0</v>
      </c>
      <c r="J150" s="225">
        <f t="shared" si="19"/>
        <v>0</v>
      </c>
      <c r="K150" s="47">
        <f>IF(COUNTBLANK($H$10:$H150)&gt;=1,0,1)</f>
        <v>0</v>
      </c>
      <c r="L150" s="176">
        <f t="shared" si="14"/>
        <v>1</v>
      </c>
      <c r="M150" s="176">
        <f t="shared" si="15"/>
        <v>1900</v>
      </c>
      <c r="N150" s="176">
        <f t="shared" si="16"/>
        <v>0</v>
      </c>
      <c r="O150" s="176">
        <f t="shared" si="17"/>
        <v>9</v>
      </c>
      <c r="P150" s="176" t="e">
        <f t="shared" si="20"/>
        <v>#VALUE!</v>
      </c>
      <c r="Q150" s="176"/>
      <c r="R150" s="42">
        <v>59406</v>
      </c>
    </row>
    <row r="151" spans="1:18" ht="24.95" customHeight="1" x14ac:dyDescent="0.25">
      <c r="A151" s="220"/>
      <c r="B151" s="15"/>
      <c r="C151" s="15"/>
      <c r="D151" s="16"/>
      <c r="E151" s="16"/>
      <c r="F151" s="221"/>
      <c r="G151" s="222"/>
      <c r="H151" s="223"/>
      <c r="I151" s="224">
        <f t="shared" si="18"/>
        <v>0</v>
      </c>
      <c r="J151" s="225">
        <f t="shared" si="19"/>
        <v>0</v>
      </c>
      <c r="K151" s="47">
        <f>IF(COUNTBLANK($H$10:$H151)&gt;=1,0,1)</f>
        <v>0</v>
      </c>
      <c r="L151" s="176">
        <f t="shared" si="14"/>
        <v>1</v>
      </c>
      <c r="M151" s="176">
        <f t="shared" si="15"/>
        <v>1900</v>
      </c>
      <c r="N151" s="176">
        <f t="shared" si="16"/>
        <v>0</v>
      </c>
      <c r="O151" s="176">
        <f t="shared" si="17"/>
        <v>9</v>
      </c>
      <c r="P151" s="176" t="e">
        <f t="shared" si="20"/>
        <v>#VALUE!</v>
      </c>
      <c r="Q151" s="177"/>
      <c r="R151" s="42">
        <v>60206</v>
      </c>
    </row>
    <row r="152" spans="1:18" ht="24.95" customHeight="1" x14ac:dyDescent="0.25">
      <c r="A152" s="220"/>
      <c r="B152" s="15"/>
      <c r="C152" s="15"/>
      <c r="D152" s="16"/>
      <c r="E152" s="16"/>
      <c r="F152" s="221"/>
      <c r="G152" s="222"/>
      <c r="H152" s="223"/>
      <c r="I152" s="224">
        <f t="shared" si="18"/>
        <v>0</v>
      </c>
      <c r="J152" s="225">
        <f t="shared" si="19"/>
        <v>0</v>
      </c>
      <c r="K152" s="47">
        <f>IF(COUNTBLANK($H$10:$H152)&gt;=1,0,1)</f>
        <v>0</v>
      </c>
      <c r="L152" s="176">
        <f t="shared" ref="L152:L215" si="21">MONTH(A152)</f>
        <v>1</v>
      </c>
      <c r="M152" s="176">
        <f t="shared" ref="M152:M215" si="22">YEAR(A152)</f>
        <v>1900</v>
      </c>
      <c r="N152" s="176">
        <f t="shared" ref="N152:N215" si="23">DAY(A152)</f>
        <v>0</v>
      </c>
      <c r="O152" s="176">
        <f t="shared" ref="O152:O215" si="24">IF(A152&lt;&gt;"",O151+1,O151)</f>
        <v>9</v>
      </c>
      <c r="P152" s="176" t="e">
        <f t="shared" si="20"/>
        <v>#VALUE!</v>
      </c>
      <c r="Q152" s="177"/>
      <c r="R152" s="42"/>
    </row>
    <row r="153" spans="1:18" ht="24.95" customHeight="1" x14ac:dyDescent="0.25">
      <c r="A153" s="220"/>
      <c r="B153" s="15"/>
      <c r="C153" s="15"/>
      <c r="D153" s="16"/>
      <c r="E153" s="16"/>
      <c r="F153" s="221"/>
      <c r="G153" s="222"/>
      <c r="H153" s="223"/>
      <c r="I153" s="224">
        <f t="shared" si="18"/>
        <v>0</v>
      </c>
      <c r="J153" s="225">
        <f t="shared" si="19"/>
        <v>0</v>
      </c>
      <c r="K153" s="47">
        <f>IF(COUNTBLANK($H$10:$H153)&gt;=1,0,1)</f>
        <v>0</v>
      </c>
      <c r="L153" s="176">
        <f t="shared" si="21"/>
        <v>1</v>
      </c>
      <c r="M153" s="176">
        <f t="shared" si="22"/>
        <v>1900</v>
      </c>
      <c r="N153" s="176">
        <f t="shared" si="23"/>
        <v>0</v>
      </c>
      <c r="O153" s="176">
        <f t="shared" si="24"/>
        <v>9</v>
      </c>
      <c r="P153" s="176" t="e">
        <f t="shared" si="20"/>
        <v>#VALUE!</v>
      </c>
      <c r="Q153" s="177"/>
      <c r="R153" s="42"/>
    </row>
    <row r="154" spans="1:18" ht="24.95" customHeight="1" x14ac:dyDescent="0.25">
      <c r="A154" s="220"/>
      <c r="B154" s="15"/>
      <c r="C154" s="15"/>
      <c r="D154" s="16"/>
      <c r="E154" s="16"/>
      <c r="F154" s="221"/>
      <c r="G154" s="222"/>
      <c r="H154" s="223"/>
      <c r="I154" s="224">
        <f t="shared" si="18"/>
        <v>0</v>
      </c>
      <c r="J154" s="225">
        <f t="shared" si="19"/>
        <v>0</v>
      </c>
      <c r="K154" s="47">
        <f>IF(COUNTBLANK($H$10:$H154)&gt;=1,0,1)</f>
        <v>0</v>
      </c>
      <c r="L154" s="176">
        <f t="shared" si="21"/>
        <v>1</v>
      </c>
      <c r="M154" s="176">
        <f t="shared" si="22"/>
        <v>1900</v>
      </c>
      <c r="N154" s="176">
        <f t="shared" si="23"/>
        <v>0</v>
      </c>
      <c r="O154" s="176">
        <f t="shared" si="24"/>
        <v>9</v>
      </c>
      <c r="P154" s="176" t="e">
        <f t="shared" si="20"/>
        <v>#VALUE!</v>
      </c>
      <c r="Q154" s="176"/>
      <c r="R154" s="42">
        <v>61006</v>
      </c>
    </row>
    <row r="155" spans="1:18" ht="24.95" customHeight="1" x14ac:dyDescent="0.25">
      <c r="A155" s="220"/>
      <c r="B155" s="15"/>
      <c r="C155" s="15"/>
      <c r="D155" s="16"/>
      <c r="E155" s="16"/>
      <c r="F155" s="221"/>
      <c r="G155" s="222"/>
      <c r="H155" s="223"/>
      <c r="I155" s="224">
        <f t="shared" si="18"/>
        <v>0</v>
      </c>
      <c r="J155" s="225">
        <f t="shared" si="19"/>
        <v>0</v>
      </c>
      <c r="K155" s="47">
        <f>IF(COUNTBLANK($H$10:$H155)&gt;=1,0,1)</f>
        <v>0</v>
      </c>
      <c r="L155" s="176">
        <f t="shared" si="21"/>
        <v>1</v>
      </c>
      <c r="M155" s="176">
        <f t="shared" si="22"/>
        <v>1900</v>
      </c>
      <c r="N155" s="176">
        <f t="shared" si="23"/>
        <v>0</v>
      </c>
      <c r="O155" s="176">
        <f t="shared" si="24"/>
        <v>9</v>
      </c>
      <c r="P155" s="176" t="e">
        <f t="shared" si="20"/>
        <v>#VALUE!</v>
      </c>
      <c r="Q155" s="177"/>
      <c r="R155" s="42">
        <v>61806</v>
      </c>
    </row>
    <row r="156" spans="1:18" ht="24.95" customHeight="1" x14ac:dyDescent="0.25">
      <c r="A156" s="220"/>
      <c r="B156" s="15"/>
      <c r="C156" s="15"/>
      <c r="D156" s="16"/>
      <c r="E156" s="16"/>
      <c r="F156" s="221"/>
      <c r="G156" s="222"/>
      <c r="H156" s="223"/>
      <c r="I156" s="224">
        <f t="shared" si="18"/>
        <v>0</v>
      </c>
      <c r="J156" s="225">
        <f t="shared" si="19"/>
        <v>0</v>
      </c>
      <c r="K156" s="47">
        <f>IF(COUNTBLANK($H$10:$H156)&gt;=1,0,1)</f>
        <v>0</v>
      </c>
      <c r="L156" s="176">
        <f t="shared" si="21"/>
        <v>1</v>
      </c>
      <c r="M156" s="176">
        <f t="shared" si="22"/>
        <v>1900</v>
      </c>
      <c r="N156" s="176">
        <f t="shared" si="23"/>
        <v>0</v>
      </c>
      <c r="O156" s="176">
        <f t="shared" si="24"/>
        <v>9</v>
      </c>
      <c r="P156" s="176" t="e">
        <f t="shared" si="20"/>
        <v>#VALUE!</v>
      </c>
      <c r="Q156" s="177"/>
      <c r="R156" s="42"/>
    </row>
    <row r="157" spans="1:18" ht="24.95" customHeight="1" x14ac:dyDescent="0.25">
      <c r="A157" s="220"/>
      <c r="B157" s="15"/>
      <c r="C157" s="15"/>
      <c r="D157" s="16"/>
      <c r="E157" s="16"/>
      <c r="F157" s="221"/>
      <c r="G157" s="222"/>
      <c r="H157" s="223"/>
      <c r="I157" s="224">
        <f t="shared" si="18"/>
        <v>0</v>
      </c>
      <c r="J157" s="225">
        <f t="shared" si="19"/>
        <v>0</v>
      </c>
      <c r="K157" s="47">
        <f>IF(COUNTBLANK($H$10:$H157)&gt;=1,0,1)</f>
        <v>0</v>
      </c>
      <c r="L157" s="176">
        <f t="shared" si="21"/>
        <v>1</v>
      </c>
      <c r="M157" s="176">
        <f t="shared" si="22"/>
        <v>1900</v>
      </c>
      <c r="N157" s="176">
        <f t="shared" si="23"/>
        <v>0</v>
      </c>
      <c r="O157" s="176">
        <f t="shared" si="24"/>
        <v>9</v>
      </c>
      <c r="P157" s="176" t="e">
        <f t="shared" si="20"/>
        <v>#VALUE!</v>
      </c>
      <c r="Q157" s="177"/>
      <c r="R157" s="42"/>
    </row>
    <row r="158" spans="1:18" ht="24.95" customHeight="1" x14ac:dyDescent="0.25">
      <c r="A158" s="220"/>
      <c r="B158" s="15"/>
      <c r="C158" s="15"/>
      <c r="D158" s="16"/>
      <c r="E158" s="16"/>
      <c r="F158" s="221"/>
      <c r="G158" s="222"/>
      <c r="H158" s="223"/>
      <c r="I158" s="224">
        <f t="shared" si="18"/>
        <v>0</v>
      </c>
      <c r="J158" s="225">
        <f t="shared" si="19"/>
        <v>0</v>
      </c>
      <c r="K158" s="47">
        <f>IF(COUNTBLANK($H$10:$H158)&gt;=1,0,1)</f>
        <v>0</v>
      </c>
      <c r="L158" s="176">
        <f t="shared" si="21"/>
        <v>1</v>
      </c>
      <c r="M158" s="176">
        <f t="shared" si="22"/>
        <v>1900</v>
      </c>
      <c r="N158" s="176">
        <f t="shared" si="23"/>
        <v>0</v>
      </c>
      <c r="O158" s="176">
        <f t="shared" si="24"/>
        <v>9</v>
      </c>
      <c r="P158" s="176" t="e">
        <f t="shared" si="20"/>
        <v>#VALUE!</v>
      </c>
      <c r="Q158" s="176"/>
      <c r="R158" s="42">
        <v>62606</v>
      </c>
    </row>
    <row r="159" spans="1:18" ht="24.95" customHeight="1" x14ac:dyDescent="0.25">
      <c r="A159" s="220"/>
      <c r="B159" s="15"/>
      <c r="C159" s="15"/>
      <c r="D159" s="16"/>
      <c r="E159" s="16"/>
      <c r="F159" s="221"/>
      <c r="G159" s="222"/>
      <c r="H159" s="223"/>
      <c r="I159" s="224">
        <f t="shared" si="18"/>
        <v>0</v>
      </c>
      <c r="J159" s="225">
        <f t="shared" si="19"/>
        <v>0</v>
      </c>
      <c r="K159" s="47">
        <f>IF(COUNTBLANK($H$10:$H159)&gt;=1,0,1)</f>
        <v>0</v>
      </c>
      <c r="L159" s="176">
        <f t="shared" si="21"/>
        <v>1</v>
      </c>
      <c r="M159" s="176">
        <f t="shared" si="22"/>
        <v>1900</v>
      </c>
      <c r="N159" s="176">
        <f t="shared" si="23"/>
        <v>0</v>
      </c>
      <c r="O159" s="176">
        <f t="shared" si="24"/>
        <v>9</v>
      </c>
      <c r="P159" s="176" t="e">
        <f t="shared" si="20"/>
        <v>#VALUE!</v>
      </c>
      <c r="Q159" s="177"/>
      <c r="R159" s="42">
        <v>63406</v>
      </c>
    </row>
    <row r="160" spans="1:18" ht="24.95" customHeight="1" x14ac:dyDescent="0.25">
      <c r="A160" s="220"/>
      <c r="B160" s="15"/>
      <c r="C160" s="15"/>
      <c r="D160" s="16"/>
      <c r="E160" s="16"/>
      <c r="F160" s="221"/>
      <c r="G160" s="222"/>
      <c r="H160" s="223"/>
      <c r="I160" s="224">
        <f t="shared" si="18"/>
        <v>0</v>
      </c>
      <c r="J160" s="225">
        <f t="shared" si="19"/>
        <v>0</v>
      </c>
      <c r="K160" s="47">
        <f>IF(COUNTBLANK($H$10:$H160)&gt;=1,0,1)</f>
        <v>0</v>
      </c>
      <c r="L160" s="176">
        <f t="shared" si="21"/>
        <v>1</v>
      </c>
      <c r="M160" s="176">
        <f t="shared" si="22"/>
        <v>1900</v>
      </c>
      <c r="N160" s="176">
        <f t="shared" si="23"/>
        <v>0</v>
      </c>
      <c r="O160" s="176">
        <f t="shared" si="24"/>
        <v>9</v>
      </c>
      <c r="P160" s="176" t="e">
        <f t="shared" si="20"/>
        <v>#VALUE!</v>
      </c>
      <c r="Q160" s="177"/>
      <c r="R160" s="42"/>
    </row>
    <row r="161" spans="1:18" ht="24.95" customHeight="1" x14ac:dyDescent="0.25">
      <c r="A161" s="220"/>
      <c r="B161" s="15"/>
      <c r="C161" s="15"/>
      <c r="D161" s="16"/>
      <c r="E161" s="16"/>
      <c r="F161" s="221"/>
      <c r="G161" s="222"/>
      <c r="H161" s="223"/>
      <c r="I161" s="224">
        <f t="shared" si="18"/>
        <v>0</v>
      </c>
      <c r="J161" s="225">
        <f t="shared" si="19"/>
        <v>0</v>
      </c>
      <c r="K161" s="47">
        <f>IF(COUNTBLANK($H$10:$H161)&gt;=1,0,1)</f>
        <v>0</v>
      </c>
      <c r="L161" s="176">
        <f t="shared" si="21"/>
        <v>1</v>
      </c>
      <c r="M161" s="176">
        <f t="shared" si="22"/>
        <v>1900</v>
      </c>
      <c r="N161" s="176">
        <f t="shared" si="23"/>
        <v>0</v>
      </c>
      <c r="O161" s="176">
        <f t="shared" si="24"/>
        <v>9</v>
      </c>
      <c r="P161" s="176" t="e">
        <f t="shared" si="20"/>
        <v>#VALUE!</v>
      </c>
      <c r="Q161" s="177"/>
      <c r="R161" s="42"/>
    </row>
    <row r="162" spans="1:18" ht="24.95" customHeight="1" x14ac:dyDescent="0.25">
      <c r="A162" s="220"/>
      <c r="B162" s="15"/>
      <c r="C162" s="15"/>
      <c r="D162" s="16"/>
      <c r="E162" s="16"/>
      <c r="F162" s="221"/>
      <c r="G162" s="222"/>
      <c r="H162" s="223"/>
      <c r="I162" s="224">
        <f t="shared" si="18"/>
        <v>0</v>
      </c>
      <c r="J162" s="225">
        <f t="shared" si="19"/>
        <v>0</v>
      </c>
      <c r="K162" s="47">
        <f>IF(COUNTBLANK($H$10:$H162)&gt;=1,0,1)</f>
        <v>0</v>
      </c>
      <c r="L162" s="176">
        <f t="shared" si="21"/>
        <v>1</v>
      </c>
      <c r="M162" s="176">
        <f t="shared" si="22"/>
        <v>1900</v>
      </c>
      <c r="N162" s="176">
        <f t="shared" si="23"/>
        <v>0</v>
      </c>
      <c r="O162" s="176">
        <f t="shared" si="24"/>
        <v>9</v>
      </c>
      <c r="P162" s="176" t="e">
        <f t="shared" si="20"/>
        <v>#VALUE!</v>
      </c>
      <c r="Q162" s="176"/>
      <c r="R162" s="42">
        <v>64206</v>
      </c>
    </row>
    <row r="163" spans="1:18" ht="24.95" customHeight="1" x14ac:dyDescent="0.25">
      <c r="A163" s="220"/>
      <c r="B163" s="15"/>
      <c r="C163" s="15"/>
      <c r="D163" s="16"/>
      <c r="E163" s="16"/>
      <c r="F163" s="221"/>
      <c r="G163" s="222"/>
      <c r="H163" s="223"/>
      <c r="I163" s="224">
        <f t="shared" si="18"/>
        <v>0</v>
      </c>
      <c r="J163" s="225">
        <f t="shared" si="19"/>
        <v>0</v>
      </c>
      <c r="K163" s="47">
        <f>IF(COUNTBLANK($H$10:$H163)&gt;=1,0,1)</f>
        <v>0</v>
      </c>
      <c r="L163" s="176">
        <f t="shared" si="21"/>
        <v>1</v>
      </c>
      <c r="M163" s="176">
        <f t="shared" si="22"/>
        <v>1900</v>
      </c>
      <c r="N163" s="176">
        <f t="shared" si="23"/>
        <v>0</v>
      </c>
      <c r="O163" s="176">
        <f t="shared" si="24"/>
        <v>9</v>
      </c>
      <c r="P163" s="176" t="e">
        <f t="shared" si="20"/>
        <v>#VALUE!</v>
      </c>
      <c r="Q163" s="177"/>
      <c r="R163" s="42">
        <v>65006</v>
      </c>
    </row>
    <row r="164" spans="1:18" ht="24.95" customHeight="1" x14ac:dyDescent="0.25">
      <c r="A164" s="220"/>
      <c r="B164" s="15"/>
      <c r="C164" s="15"/>
      <c r="D164" s="16"/>
      <c r="E164" s="16"/>
      <c r="F164" s="221"/>
      <c r="G164" s="222"/>
      <c r="H164" s="223"/>
      <c r="I164" s="224">
        <f t="shared" si="18"/>
        <v>0</v>
      </c>
      <c r="J164" s="225">
        <f t="shared" si="19"/>
        <v>0</v>
      </c>
      <c r="K164" s="47">
        <f>IF(COUNTBLANK($H$10:$H164)&gt;=1,0,1)</f>
        <v>0</v>
      </c>
      <c r="L164" s="176">
        <f t="shared" si="21"/>
        <v>1</v>
      </c>
      <c r="M164" s="176">
        <f t="shared" si="22"/>
        <v>1900</v>
      </c>
      <c r="N164" s="176">
        <f t="shared" si="23"/>
        <v>0</v>
      </c>
      <c r="O164" s="176">
        <f t="shared" si="24"/>
        <v>9</v>
      </c>
      <c r="P164" s="176" t="e">
        <f t="shared" si="20"/>
        <v>#VALUE!</v>
      </c>
      <c r="Q164" s="177"/>
      <c r="R164" s="42"/>
    </row>
    <row r="165" spans="1:18" ht="24.95" customHeight="1" x14ac:dyDescent="0.25">
      <c r="A165" s="220"/>
      <c r="B165" s="15"/>
      <c r="C165" s="15"/>
      <c r="D165" s="16"/>
      <c r="E165" s="16"/>
      <c r="F165" s="221"/>
      <c r="G165" s="222"/>
      <c r="H165" s="223"/>
      <c r="I165" s="224">
        <f t="shared" si="18"/>
        <v>0</v>
      </c>
      <c r="J165" s="225">
        <f t="shared" si="19"/>
        <v>0</v>
      </c>
      <c r="K165" s="47">
        <f>IF(COUNTBLANK($H$10:$H165)&gt;=1,0,1)</f>
        <v>0</v>
      </c>
      <c r="L165" s="176">
        <f t="shared" si="21"/>
        <v>1</v>
      </c>
      <c r="M165" s="176">
        <f t="shared" si="22"/>
        <v>1900</v>
      </c>
      <c r="N165" s="176">
        <f t="shared" si="23"/>
        <v>0</v>
      </c>
      <c r="O165" s="176">
        <f t="shared" si="24"/>
        <v>9</v>
      </c>
      <c r="P165" s="176" t="e">
        <f t="shared" si="20"/>
        <v>#VALUE!</v>
      </c>
      <c r="Q165" s="177"/>
      <c r="R165" s="42"/>
    </row>
    <row r="166" spans="1:18" ht="24.95" customHeight="1" x14ac:dyDescent="0.25">
      <c r="A166" s="220"/>
      <c r="B166" s="15"/>
      <c r="C166" s="15"/>
      <c r="D166" s="16"/>
      <c r="E166" s="16"/>
      <c r="F166" s="221"/>
      <c r="G166" s="222"/>
      <c r="H166" s="223"/>
      <c r="I166" s="224">
        <f t="shared" si="18"/>
        <v>0</v>
      </c>
      <c r="J166" s="225">
        <f t="shared" si="19"/>
        <v>0</v>
      </c>
      <c r="K166" s="47">
        <f>IF(COUNTBLANK($H$10:$H166)&gt;=1,0,1)</f>
        <v>0</v>
      </c>
      <c r="L166" s="176">
        <f t="shared" si="21"/>
        <v>1</v>
      </c>
      <c r="M166" s="176">
        <f t="shared" si="22"/>
        <v>1900</v>
      </c>
      <c r="N166" s="176">
        <f t="shared" si="23"/>
        <v>0</v>
      </c>
      <c r="O166" s="176">
        <f t="shared" si="24"/>
        <v>9</v>
      </c>
      <c r="P166" s="176" t="e">
        <f t="shared" si="20"/>
        <v>#VALUE!</v>
      </c>
      <c r="Q166" s="176"/>
      <c r="R166" s="42">
        <v>65806</v>
      </c>
    </row>
    <row r="167" spans="1:18" ht="24.95" customHeight="1" x14ac:dyDescent="0.25">
      <c r="A167" s="220"/>
      <c r="B167" s="15"/>
      <c r="C167" s="15"/>
      <c r="D167" s="16"/>
      <c r="E167" s="16"/>
      <c r="F167" s="221"/>
      <c r="G167" s="222"/>
      <c r="H167" s="223"/>
      <c r="I167" s="224">
        <f t="shared" si="18"/>
        <v>0</v>
      </c>
      <c r="J167" s="225">
        <f t="shared" si="19"/>
        <v>0</v>
      </c>
      <c r="K167" s="47">
        <f>IF(COUNTBLANK($H$10:$H167)&gt;=1,0,1)</f>
        <v>0</v>
      </c>
      <c r="L167" s="176">
        <f t="shared" si="21"/>
        <v>1</v>
      </c>
      <c r="M167" s="176">
        <f t="shared" si="22"/>
        <v>1900</v>
      </c>
      <c r="N167" s="176">
        <f t="shared" si="23"/>
        <v>0</v>
      </c>
      <c r="O167" s="176">
        <f t="shared" si="24"/>
        <v>9</v>
      </c>
      <c r="P167" s="176" t="e">
        <f t="shared" si="20"/>
        <v>#VALUE!</v>
      </c>
      <c r="Q167" s="177"/>
      <c r="R167" s="42">
        <v>66606</v>
      </c>
    </row>
    <row r="168" spans="1:18" ht="24.95" customHeight="1" x14ac:dyDescent="0.25">
      <c r="A168" s="220"/>
      <c r="B168" s="15"/>
      <c r="C168" s="15"/>
      <c r="D168" s="16"/>
      <c r="E168" s="16"/>
      <c r="F168" s="221"/>
      <c r="G168" s="222"/>
      <c r="H168" s="223"/>
      <c r="I168" s="224">
        <f t="shared" si="18"/>
        <v>0</v>
      </c>
      <c r="J168" s="225">
        <f t="shared" si="19"/>
        <v>0</v>
      </c>
      <c r="K168" s="47">
        <f>IF(COUNTBLANK($H$10:$H168)&gt;=1,0,1)</f>
        <v>0</v>
      </c>
      <c r="L168" s="176">
        <f t="shared" si="21"/>
        <v>1</v>
      </c>
      <c r="M168" s="176">
        <f t="shared" si="22"/>
        <v>1900</v>
      </c>
      <c r="N168" s="176">
        <f t="shared" si="23"/>
        <v>0</v>
      </c>
      <c r="O168" s="176">
        <f t="shared" si="24"/>
        <v>9</v>
      </c>
      <c r="P168" s="176" t="e">
        <f t="shared" si="20"/>
        <v>#VALUE!</v>
      </c>
      <c r="Q168" s="177"/>
      <c r="R168" s="42"/>
    </row>
    <row r="169" spans="1:18" ht="24.95" customHeight="1" x14ac:dyDescent="0.25">
      <c r="A169" s="220"/>
      <c r="B169" s="15"/>
      <c r="C169" s="15"/>
      <c r="D169" s="16"/>
      <c r="E169" s="16"/>
      <c r="F169" s="221"/>
      <c r="G169" s="222"/>
      <c r="H169" s="223"/>
      <c r="I169" s="224">
        <f t="shared" si="18"/>
        <v>0</v>
      </c>
      <c r="J169" s="225">
        <f t="shared" si="19"/>
        <v>0</v>
      </c>
      <c r="K169" s="47">
        <f>IF(COUNTBLANK($H$10:$H169)&gt;=1,0,1)</f>
        <v>0</v>
      </c>
      <c r="L169" s="176">
        <f t="shared" si="21"/>
        <v>1</v>
      </c>
      <c r="M169" s="176">
        <f t="shared" si="22"/>
        <v>1900</v>
      </c>
      <c r="N169" s="176">
        <f t="shared" si="23"/>
        <v>0</v>
      </c>
      <c r="O169" s="176">
        <f t="shared" si="24"/>
        <v>9</v>
      </c>
      <c r="P169" s="176" t="e">
        <f t="shared" si="20"/>
        <v>#VALUE!</v>
      </c>
      <c r="Q169" s="177"/>
      <c r="R169" s="42"/>
    </row>
    <row r="170" spans="1:18" ht="24.95" customHeight="1" x14ac:dyDescent="0.25">
      <c r="A170" s="220"/>
      <c r="B170" s="15"/>
      <c r="C170" s="15"/>
      <c r="D170" s="16"/>
      <c r="E170" s="16"/>
      <c r="F170" s="221"/>
      <c r="G170" s="222"/>
      <c r="H170" s="223"/>
      <c r="I170" s="224">
        <f t="shared" si="18"/>
        <v>0</v>
      </c>
      <c r="J170" s="225">
        <f t="shared" si="19"/>
        <v>0</v>
      </c>
      <c r="K170" s="47">
        <f>IF(COUNTBLANK($H$10:$H170)&gt;=1,0,1)</f>
        <v>0</v>
      </c>
      <c r="L170" s="176">
        <f t="shared" si="21"/>
        <v>1</v>
      </c>
      <c r="M170" s="176">
        <f t="shared" si="22"/>
        <v>1900</v>
      </c>
      <c r="N170" s="176">
        <f t="shared" si="23"/>
        <v>0</v>
      </c>
      <c r="O170" s="176">
        <f t="shared" si="24"/>
        <v>9</v>
      </c>
      <c r="P170" s="176" t="e">
        <f t="shared" si="20"/>
        <v>#VALUE!</v>
      </c>
      <c r="Q170" s="176"/>
      <c r="R170" s="42">
        <v>67406</v>
      </c>
    </row>
    <row r="171" spans="1:18" ht="24.95" customHeight="1" x14ac:dyDescent="0.25">
      <c r="A171" s="220"/>
      <c r="B171" s="15"/>
      <c r="C171" s="15"/>
      <c r="D171" s="16"/>
      <c r="E171" s="16"/>
      <c r="F171" s="221"/>
      <c r="G171" s="222"/>
      <c r="H171" s="223"/>
      <c r="I171" s="224">
        <f t="shared" si="18"/>
        <v>0</v>
      </c>
      <c r="J171" s="225">
        <f t="shared" si="19"/>
        <v>0</v>
      </c>
      <c r="K171" s="47">
        <f>IF(COUNTBLANK($H$10:$H171)&gt;=1,0,1)</f>
        <v>0</v>
      </c>
      <c r="L171" s="176">
        <f t="shared" si="21"/>
        <v>1</v>
      </c>
      <c r="M171" s="176">
        <f t="shared" si="22"/>
        <v>1900</v>
      </c>
      <c r="N171" s="176">
        <f t="shared" si="23"/>
        <v>0</v>
      </c>
      <c r="O171" s="176">
        <f t="shared" si="24"/>
        <v>9</v>
      </c>
      <c r="P171" s="176" t="e">
        <f t="shared" si="20"/>
        <v>#VALUE!</v>
      </c>
      <c r="Q171" s="177"/>
      <c r="R171" s="42">
        <v>68206</v>
      </c>
    </row>
    <row r="172" spans="1:18" ht="24.95" customHeight="1" x14ac:dyDescent="0.25">
      <c r="A172" s="220"/>
      <c r="B172" s="15"/>
      <c r="C172" s="15"/>
      <c r="D172" s="16"/>
      <c r="E172" s="16"/>
      <c r="F172" s="221"/>
      <c r="G172" s="222"/>
      <c r="H172" s="223"/>
      <c r="I172" s="224">
        <f t="shared" si="18"/>
        <v>0</v>
      </c>
      <c r="J172" s="225">
        <f t="shared" si="19"/>
        <v>0</v>
      </c>
      <c r="K172" s="47">
        <f>IF(COUNTBLANK($H$10:$H172)&gt;=1,0,1)</f>
        <v>0</v>
      </c>
      <c r="L172" s="176">
        <f t="shared" si="21"/>
        <v>1</v>
      </c>
      <c r="M172" s="176">
        <f t="shared" si="22"/>
        <v>1900</v>
      </c>
      <c r="N172" s="176">
        <f t="shared" si="23"/>
        <v>0</v>
      </c>
      <c r="O172" s="176">
        <f t="shared" si="24"/>
        <v>9</v>
      </c>
      <c r="P172" s="176" t="e">
        <f t="shared" si="20"/>
        <v>#VALUE!</v>
      </c>
      <c r="Q172" s="177"/>
      <c r="R172" s="42"/>
    </row>
    <row r="173" spans="1:18" ht="24.95" customHeight="1" x14ac:dyDescent="0.25">
      <c r="A173" s="220"/>
      <c r="B173" s="15"/>
      <c r="C173" s="15"/>
      <c r="D173" s="16"/>
      <c r="E173" s="16"/>
      <c r="F173" s="221"/>
      <c r="G173" s="222"/>
      <c r="H173" s="223"/>
      <c r="I173" s="224">
        <f t="shared" si="18"/>
        <v>0</v>
      </c>
      <c r="J173" s="225">
        <f t="shared" si="19"/>
        <v>0</v>
      </c>
      <c r="K173" s="47">
        <f>IF(COUNTBLANK($H$10:$H173)&gt;=1,0,1)</f>
        <v>0</v>
      </c>
      <c r="L173" s="176">
        <f t="shared" si="21"/>
        <v>1</v>
      </c>
      <c r="M173" s="176">
        <f t="shared" si="22"/>
        <v>1900</v>
      </c>
      <c r="N173" s="176">
        <f t="shared" si="23"/>
        <v>0</v>
      </c>
      <c r="O173" s="176">
        <f t="shared" si="24"/>
        <v>9</v>
      </c>
      <c r="P173" s="176" t="e">
        <f t="shared" si="20"/>
        <v>#VALUE!</v>
      </c>
      <c r="Q173" s="177"/>
      <c r="R173" s="42"/>
    </row>
    <row r="174" spans="1:18" ht="24.95" customHeight="1" x14ac:dyDescent="0.25">
      <c r="A174" s="220"/>
      <c r="B174" s="15"/>
      <c r="C174" s="15"/>
      <c r="D174" s="16"/>
      <c r="E174" s="16"/>
      <c r="F174" s="221"/>
      <c r="G174" s="222"/>
      <c r="H174" s="223"/>
      <c r="I174" s="224">
        <f t="shared" si="18"/>
        <v>0</v>
      </c>
      <c r="J174" s="225">
        <f t="shared" si="19"/>
        <v>0</v>
      </c>
      <c r="K174" s="47">
        <f>IF(COUNTBLANK($H$10:$H174)&gt;=1,0,1)</f>
        <v>0</v>
      </c>
      <c r="L174" s="176">
        <f t="shared" si="21"/>
        <v>1</v>
      </c>
      <c r="M174" s="176">
        <f t="shared" si="22"/>
        <v>1900</v>
      </c>
      <c r="N174" s="176">
        <f t="shared" si="23"/>
        <v>0</v>
      </c>
      <c r="O174" s="176">
        <f t="shared" si="24"/>
        <v>9</v>
      </c>
      <c r="P174" s="176" t="e">
        <f t="shared" si="20"/>
        <v>#VALUE!</v>
      </c>
      <c r="Q174" s="176"/>
      <c r="R174" s="42">
        <v>69006</v>
      </c>
    </row>
    <row r="175" spans="1:18" ht="24.95" customHeight="1" x14ac:dyDescent="0.25">
      <c r="A175" s="220"/>
      <c r="B175" s="15"/>
      <c r="C175" s="15"/>
      <c r="D175" s="16"/>
      <c r="E175" s="16"/>
      <c r="F175" s="221"/>
      <c r="G175" s="222"/>
      <c r="H175" s="223"/>
      <c r="I175" s="224">
        <f t="shared" si="18"/>
        <v>0</v>
      </c>
      <c r="J175" s="225">
        <f t="shared" si="19"/>
        <v>0</v>
      </c>
      <c r="K175" s="47">
        <f>IF(COUNTBLANK($H$10:$H175)&gt;=1,0,1)</f>
        <v>0</v>
      </c>
      <c r="L175" s="176">
        <f t="shared" si="21"/>
        <v>1</v>
      </c>
      <c r="M175" s="176">
        <f t="shared" si="22"/>
        <v>1900</v>
      </c>
      <c r="N175" s="176">
        <f t="shared" si="23"/>
        <v>0</v>
      </c>
      <c r="O175" s="176">
        <f t="shared" si="24"/>
        <v>9</v>
      </c>
      <c r="P175" s="176" t="e">
        <f t="shared" si="20"/>
        <v>#VALUE!</v>
      </c>
      <c r="Q175" s="177"/>
      <c r="R175" s="42">
        <v>69806</v>
      </c>
    </row>
    <row r="176" spans="1:18" ht="24.95" customHeight="1" x14ac:dyDescent="0.25">
      <c r="A176" s="220"/>
      <c r="B176" s="15"/>
      <c r="C176" s="15"/>
      <c r="D176" s="16"/>
      <c r="E176" s="16"/>
      <c r="F176" s="221"/>
      <c r="G176" s="222"/>
      <c r="H176" s="223"/>
      <c r="I176" s="224">
        <f t="shared" si="18"/>
        <v>0</v>
      </c>
      <c r="J176" s="225">
        <f t="shared" si="19"/>
        <v>0</v>
      </c>
      <c r="K176" s="47">
        <f>IF(COUNTBLANK($H$10:$H176)&gt;=1,0,1)</f>
        <v>0</v>
      </c>
      <c r="L176" s="176">
        <f t="shared" si="21"/>
        <v>1</v>
      </c>
      <c r="M176" s="176">
        <f t="shared" si="22"/>
        <v>1900</v>
      </c>
      <c r="N176" s="176">
        <f t="shared" si="23"/>
        <v>0</v>
      </c>
      <c r="O176" s="176">
        <f t="shared" si="24"/>
        <v>9</v>
      </c>
      <c r="P176" s="176" t="e">
        <f t="shared" si="20"/>
        <v>#VALUE!</v>
      </c>
      <c r="Q176" s="177"/>
      <c r="R176" s="42"/>
    </row>
    <row r="177" spans="1:18" ht="24.95" customHeight="1" x14ac:dyDescent="0.25">
      <c r="A177" s="220"/>
      <c r="B177" s="15"/>
      <c r="C177" s="15"/>
      <c r="D177" s="16"/>
      <c r="E177" s="16"/>
      <c r="F177" s="221"/>
      <c r="G177" s="222"/>
      <c r="H177" s="223"/>
      <c r="I177" s="224">
        <f t="shared" si="18"/>
        <v>0</v>
      </c>
      <c r="J177" s="225">
        <f t="shared" si="19"/>
        <v>0</v>
      </c>
      <c r="K177" s="47">
        <f>IF(COUNTBLANK($H$10:$H177)&gt;=1,0,1)</f>
        <v>0</v>
      </c>
      <c r="L177" s="176">
        <f t="shared" si="21"/>
        <v>1</v>
      </c>
      <c r="M177" s="176">
        <f t="shared" si="22"/>
        <v>1900</v>
      </c>
      <c r="N177" s="176">
        <f t="shared" si="23"/>
        <v>0</v>
      </c>
      <c r="O177" s="176">
        <f t="shared" si="24"/>
        <v>9</v>
      </c>
      <c r="P177" s="176" t="e">
        <f t="shared" si="20"/>
        <v>#VALUE!</v>
      </c>
      <c r="Q177" s="177"/>
      <c r="R177" s="42"/>
    </row>
    <row r="178" spans="1:18" ht="24.95" customHeight="1" x14ac:dyDescent="0.25">
      <c r="A178" s="220"/>
      <c r="B178" s="15"/>
      <c r="C178" s="15"/>
      <c r="D178" s="16"/>
      <c r="E178" s="16"/>
      <c r="F178" s="221"/>
      <c r="G178" s="222"/>
      <c r="H178" s="223"/>
      <c r="I178" s="224">
        <f t="shared" si="18"/>
        <v>0</v>
      </c>
      <c r="J178" s="225">
        <f t="shared" si="19"/>
        <v>0</v>
      </c>
      <c r="K178" s="47">
        <f>IF(COUNTBLANK($H$10:$H178)&gt;=1,0,1)</f>
        <v>0</v>
      </c>
      <c r="L178" s="176">
        <f t="shared" si="21"/>
        <v>1</v>
      </c>
      <c r="M178" s="176">
        <f t="shared" si="22"/>
        <v>1900</v>
      </c>
      <c r="N178" s="176">
        <f t="shared" si="23"/>
        <v>0</v>
      </c>
      <c r="O178" s="176">
        <f t="shared" si="24"/>
        <v>9</v>
      </c>
      <c r="P178" s="176" t="e">
        <f t="shared" si="20"/>
        <v>#VALUE!</v>
      </c>
      <c r="Q178" s="176"/>
      <c r="R178" s="42">
        <v>70606</v>
      </c>
    </row>
    <row r="179" spans="1:18" ht="24.95" customHeight="1" x14ac:dyDescent="0.25">
      <c r="A179" s="220"/>
      <c r="B179" s="15"/>
      <c r="C179" s="15"/>
      <c r="D179" s="16"/>
      <c r="E179" s="16"/>
      <c r="F179" s="221"/>
      <c r="G179" s="222"/>
      <c r="H179" s="223"/>
      <c r="I179" s="224">
        <f t="shared" si="18"/>
        <v>0</v>
      </c>
      <c r="J179" s="225">
        <f t="shared" si="19"/>
        <v>0</v>
      </c>
      <c r="K179" s="47">
        <f>IF(COUNTBLANK($H$10:$H179)&gt;=1,0,1)</f>
        <v>0</v>
      </c>
      <c r="L179" s="176">
        <f t="shared" si="21"/>
        <v>1</v>
      </c>
      <c r="M179" s="176">
        <f t="shared" si="22"/>
        <v>1900</v>
      </c>
      <c r="N179" s="176">
        <f t="shared" si="23"/>
        <v>0</v>
      </c>
      <c r="O179" s="176">
        <f t="shared" si="24"/>
        <v>9</v>
      </c>
      <c r="P179" s="176" t="e">
        <f t="shared" si="20"/>
        <v>#VALUE!</v>
      </c>
      <c r="Q179" s="177"/>
      <c r="R179" s="42">
        <v>71406</v>
      </c>
    </row>
    <row r="180" spans="1:18" ht="24.95" customHeight="1" x14ac:dyDescent="0.25">
      <c r="A180" s="220"/>
      <c r="B180" s="15"/>
      <c r="C180" s="15"/>
      <c r="D180" s="16"/>
      <c r="E180" s="16"/>
      <c r="F180" s="221"/>
      <c r="G180" s="222"/>
      <c r="H180" s="223"/>
      <c r="I180" s="224">
        <f t="shared" si="18"/>
        <v>0</v>
      </c>
      <c r="J180" s="225">
        <f t="shared" si="19"/>
        <v>0</v>
      </c>
      <c r="K180" s="47">
        <f>IF(COUNTBLANK($H$10:$H180)&gt;=1,0,1)</f>
        <v>0</v>
      </c>
      <c r="L180" s="176">
        <f t="shared" si="21"/>
        <v>1</v>
      </c>
      <c r="M180" s="176">
        <f t="shared" si="22"/>
        <v>1900</v>
      </c>
      <c r="N180" s="176">
        <f t="shared" si="23"/>
        <v>0</v>
      </c>
      <c r="O180" s="176">
        <f t="shared" si="24"/>
        <v>9</v>
      </c>
      <c r="P180" s="176" t="e">
        <f t="shared" si="20"/>
        <v>#VALUE!</v>
      </c>
      <c r="Q180" s="177"/>
      <c r="R180" s="42"/>
    </row>
    <row r="181" spans="1:18" ht="24.95" customHeight="1" x14ac:dyDescent="0.25">
      <c r="A181" s="220"/>
      <c r="B181" s="15"/>
      <c r="C181" s="15"/>
      <c r="D181" s="16"/>
      <c r="E181" s="16"/>
      <c r="F181" s="221"/>
      <c r="G181" s="222"/>
      <c r="H181" s="223"/>
      <c r="I181" s="224">
        <f t="shared" si="18"/>
        <v>0</v>
      </c>
      <c r="J181" s="225">
        <f t="shared" si="19"/>
        <v>0</v>
      </c>
      <c r="K181" s="47">
        <f>IF(COUNTBLANK($H$10:$H181)&gt;=1,0,1)</f>
        <v>0</v>
      </c>
      <c r="L181" s="176">
        <f t="shared" si="21"/>
        <v>1</v>
      </c>
      <c r="M181" s="176">
        <f t="shared" si="22"/>
        <v>1900</v>
      </c>
      <c r="N181" s="176">
        <f t="shared" si="23"/>
        <v>0</v>
      </c>
      <c r="O181" s="176">
        <f t="shared" si="24"/>
        <v>9</v>
      </c>
      <c r="P181" s="176" t="e">
        <f t="shared" si="20"/>
        <v>#VALUE!</v>
      </c>
      <c r="Q181" s="177"/>
      <c r="R181" s="42"/>
    </row>
    <row r="182" spans="1:18" ht="24.95" customHeight="1" x14ac:dyDescent="0.25">
      <c r="A182" s="220"/>
      <c r="B182" s="15"/>
      <c r="C182" s="15"/>
      <c r="D182" s="16"/>
      <c r="E182" s="16"/>
      <c r="F182" s="221"/>
      <c r="G182" s="222"/>
      <c r="H182" s="223"/>
      <c r="I182" s="224">
        <f t="shared" si="18"/>
        <v>0</v>
      </c>
      <c r="J182" s="225">
        <f t="shared" si="19"/>
        <v>0</v>
      </c>
      <c r="K182" s="47">
        <f>IF(COUNTBLANK($H$10:$H182)&gt;=1,0,1)</f>
        <v>0</v>
      </c>
      <c r="L182" s="176">
        <f t="shared" si="21"/>
        <v>1</v>
      </c>
      <c r="M182" s="176">
        <f t="shared" si="22"/>
        <v>1900</v>
      </c>
      <c r="N182" s="176">
        <f t="shared" si="23"/>
        <v>0</v>
      </c>
      <c r="O182" s="176">
        <f t="shared" si="24"/>
        <v>9</v>
      </c>
      <c r="P182" s="176" t="e">
        <f t="shared" si="20"/>
        <v>#VALUE!</v>
      </c>
      <c r="Q182" s="176"/>
      <c r="R182" s="42">
        <v>72206</v>
      </c>
    </row>
    <row r="183" spans="1:18" ht="24.95" customHeight="1" x14ac:dyDescent="0.25">
      <c r="A183" s="220"/>
      <c r="B183" s="15"/>
      <c r="C183" s="15"/>
      <c r="D183" s="16"/>
      <c r="E183" s="16"/>
      <c r="F183" s="221"/>
      <c r="G183" s="222"/>
      <c r="H183" s="223"/>
      <c r="I183" s="224">
        <f t="shared" si="18"/>
        <v>0</v>
      </c>
      <c r="J183" s="225">
        <f t="shared" si="19"/>
        <v>0</v>
      </c>
      <c r="K183" s="47">
        <f>IF(COUNTBLANK($H$10:$H183)&gt;=1,0,1)</f>
        <v>0</v>
      </c>
      <c r="L183" s="176">
        <f t="shared" si="21"/>
        <v>1</v>
      </c>
      <c r="M183" s="176">
        <f t="shared" si="22"/>
        <v>1900</v>
      </c>
      <c r="N183" s="176">
        <f t="shared" si="23"/>
        <v>0</v>
      </c>
      <c r="O183" s="176">
        <f t="shared" si="24"/>
        <v>9</v>
      </c>
      <c r="P183" s="176" t="e">
        <f t="shared" si="20"/>
        <v>#VALUE!</v>
      </c>
      <c r="Q183" s="177"/>
      <c r="R183" s="42">
        <v>73006</v>
      </c>
    </row>
    <row r="184" spans="1:18" ht="24.95" customHeight="1" x14ac:dyDescent="0.25">
      <c r="A184" s="220"/>
      <c r="B184" s="15"/>
      <c r="C184" s="15"/>
      <c r="D184" s="16"/>
      <c r="E184" s="16"/>
      <c r="F184" s="221"/>
      <c r="G184" s="222"/>
      <c r="H184" s="223"/>
      <c r="I184" s="224">
        <f t="shared" si="18"/>
        <v>0</v>
      </c>
      <c r="J184" s="225">
        <f t="shared" si="19"/>
        <v>0</v>
      </c>
      <c r="K184" s="47">
        <f>IF(COUNTBLANK($H$10:$H184)&gt;=1,0,1)</f>
        <v>0</v>
      </c>
      <c r="L184" s="176">
        <f t="shared" si="21"/>
        <v>1</v>
      </c>
      <c r="M184" s="176">
        <f t="shared" si="22"/>
        <v>1900</v>
      </c>
      <c r="N184" s="176">
        <f t="shared" si="23"/>
        <v>0</v>
      </c>
      <c r="O184" s="176">
        <f t="shared" si="24"/>
        <v>9</v>
      </c>
      <c r="P184" s="176" t="e">
        <f t="shared" si="20"/>
        <v>#VALUE!</v>
      </c>
      <c r="Q184" s="177"/>
      <c r="R184" s="42"/>
    </row>
    <row r="185" spans="1:18" ht="24.95" customHeight="1" x14ac:dyDescent="0.25">
      <c r="A185" s="220"/>
      <c r="B185" s="15"/>
      <c r="C185" s="15"/>
      <c r="D185" s="16"/>
      <c r="E185" s="16"/>
      <c r="F185" s="221"/>
      <c r="G185" s="222"/>
      <c r="H185" s="223"/>
      <c r="I185" s="224">
        <f t="shared" si="18"/>
        <v>0</v>
      </c>
      <c r="J185" s="225">
        <f t="shared" si="19"/>
        <v>0</v>
      </c>
      <c r="K185" s="47">
        <f>IF(COUNTBLANK($H$10:$H185)&gt;=1,0,1)</f>
        <v>0</v>
      </c>
      <c r="L185" s="176">
        <f t="shared" si="21"/>
        <v>1</v>
      </c>
      <c r="M185" s="176">
        <f t="shared" si="22"/>
        <v>1900</v>
      </c>
      <c r="N185" s="176">
        <f t="shared" si="23"/>
        <v>0</v>
      </c>
      <c r="O185" s="176">
        <f t="shared" si="24"/>
        <v>9</v>
      </c>
      <c r="P185" s="176" t="e">
        <f t="shared" si="20"/>
        <v>#VALUE!</v>
      </c>
      <c r="Q185" s="177"/>
      <c r="R185" s="42"/>
    </row>
    <row r="186" spans="1:18" ht="24.95" customHeight="1" x14ac:dyDescent="0.25">
      <c r="A186" s="220"/>
      <c r="B186" s="15"/>
      <c r="C186" s="15"/>
      <c r="D186" s="16"/>
      <c r="E186" s="16"/>
      <c r="F186" s="221"/>
      <c r="G186" s="222"/>
      <c r="H186" s="223"/>
      <c r="I186" s="224">
        <f t="shared" si="18"/>
        <v>0</v>
      </c>
      <c r="J186" s="225">
        <f t="shared" si="19"/>
        <v>0</v>
      </c>
      <c r="K186" s="47">
        <f>IF(COUNTBLANK($H$10:$H186)&gt;=1,0,1)</f>
        <v>0</v>
      </c>
      <c r="L186" s="176">
        <f t="shared" si="21"/>
        <v>1</v>
      </c>
      <c r="M186" s="176">
        <f t="shared" si="22"/>
        <v>1900</v>
      </c>
      <c r="N186" s="176">
        <f t="shared" si="23"/>
        <v>0</v>
      </c>
      <c r="O186" s="176">
        <f t="shared" si="24"/>
        <v>9</v>
      </c>
      <c r="P186" s="176" t="e">
        <f t="shared" si="20"/>
        <v>#VALUE!</v>
      </c>
      <c r="Q186" s="176"/>
      <c r="R186" s="42">
        <v>73806</v>
      </c>
    </row>
    <row r="187" spans="1:18" ht="24.95" customHeight="1" x14ac:dyDescent="0.25">
      <c r="A187" s="220"/>
      <c r="B187" s="15"/>
      <c r="C187" s="15"/>
      <c r="D187" s="16"/>
      <c r="E187" s="16"/>
      <c r="F187" s="221"/>
      <c r="G187" s="222"/>
      <c r="H187" s="223"/>
      <c r="I187" s="224">
        <f t="shared" si="18"/>
        <v>0</v>
      </c>
      <c r="J187" s="225">
        <f t="shared" si="19"/>
        <v>0</v>
      </c>
      <c r="K187" s="47">
        <f>IF(COUNTBLANK($H$10:$H187)&gt;=1,0,1)</f>
        <v>0</v>
      </c>
      <c r="L187" s="176">
        <f t="shared" si="21"/>
        <v>1</v>
      </c>
      <c r="M187" s="176">
        <f t="shared" si="22"/>
        <v>1900</v>
      </c>
      <c r="N187" s="176">
        <f t="shared" si="23"/>
        <v>0</v>
      </c>
      <c r="O187" s="176">
        <f t="shared" si="24"/>
        <v>9</v>
      </c>
      <c r="P187" s="176" t="e">
        <f t="shared" si="20"/>
        <v>#VALUE!</v>
      </c>
      <c r="Q187" s="177"/>
      <c r="R187" s="42">
        <v>74606</v>
      </c>
    </row>
    <row r="188" spans="1:18" ht="24.95" customHeight="1" x14ac:dyDescent="0.25">
      <c r="A188" s="220"/>
      <c r="B188" s="15"/>
      <c r="C188" s="15"/>
      <c r="D188" s="16"/>
      <c r="E188" s="16"/>
      <c r="F188" s="221"/>
      <c r="G188" s="222"/>
      <c r="H188" s="223"/>
      <c r="I188" s="224">
        <f t="shared" si="18"/>
        <v>0</v>
      </c>
      <c r="J188" s="225">
        <f t="shared" si="19"/>
        <v>0</v>
      </c>
      <c r="K188" s="47">
        <f>IF(COUNTBLANK($H$10:$H188)&gt;=1,0,1)</f>
        <v>0</v>
      </c>
      <c r="L188" s="176">
        <f t="shared" si="21"/>
        <v>1</v>
      </c>
      <c r="M188" s="176">
        <f t="shared" si="22"/>
        <v>1900</v>
      </c>
      <c r="N188" s="176">
        <f t="shared" si="23"/>
        <v>0</v>
      </c>
      <c r="O188" s="176">
        <f t="shared" si="24"/>
        <v>9</v>
      </c>
      <c r="P188" s="176" t="e">
        <f t="shared" si="20"/>
        <v>#VALUE!</v>
      </c>
      <c r="Q188" s="177"/>
      <c r="R188" s="42"/>
    </row>
    <row r="189" spans="1:18" ht="24.95" customHeight="1" x14ac:dyDescent="0.25">
      <c r="A189" s="220"/>
      <c r="B189" s="15"/>
      <c r="C189" s="15"/>
      <c r="D189" s="16"/>
      <c r="E189" s="16"/>
      <c r="F189" s="221"/>
      <c r="G189" s="222"/>
      <c r="H189" s="223"/>
      <c r="I189" s="224">
        <f t="shared" si="18"/>
        <v>0</v>
      </c>
      <c r="J189" s="225">
        <f t="shared" si="19"/>
        <v>0</v>
      </c>
      <c r="K189" s="47">
        <f>IF(COUNTBLANK($H$10:$H189)&gt;=1,0,1)</f>
        <v>0</v>
      </c>
      <c r="L189" s="176">
        <f t="shared" si="21"/>
        <v>1</v>
      </c>
      <c r="M189" s="176">
        <f t="shared" si="22"/>
        <v>1900</v>
      </c>
      <c r="N189" s="176">
        <f t="shared" si="23"/>
        <v>0</v>
      </c>
      <c r="O189" s="176">
        <f t="shared" si="24"/>
        <v>9</v>
      </c>
      <c r="P189" s="176" t="e">
        <f t="shared" si="20"/>
        <v>#VALUE!</v>
      </c>
      <c r="Q189" s="177"/>
      <c r="R189" s="42"/>
    </row>
    <row r="190" spans="1:18" ht="24.95" customHeight="1" x14ac:dyDescent="0.25">
      <c r="A190" s="220"/>
      <c r="B190" s="15"/>
      <c r="C190" s="15"/>
      <c r="D190" s="16"/>
      <c r="E190" s="16"/>
      <c r="F190" s="221"/>
      <c r="G190" s="222"/>
      <c r="H190" s="223"/>
      <c r="I190" s="224">
        <f t="shared" si="18"/>
        <v>0</v>
      </c>
      <c r="J190" s="225">
        <f t="shared" si="19"/>
        <v>0</v>
      </c>
      <c r="K190" s="47">
        <f>IF(COUNTBLANK($H$10:$H190)&gt;=1,0,1)</f>
        <v>0</v>
      </c>
      <c r="L190" s="176">
        <f t="shared" si="21"/>
        <v>1</v>
      </c>
      <c r="M190" s="176">
        <f t="shared" si="22"/>
        <v>1900</v>
      </c>
      <c r="N190" s="176">
        <f t="shared" si="23"/>
        <v>0</v>
      </c>
      <c r="O190" s="176">
        <f t="shared" si="24"/>
        <v>9</v>
      </c>
      <c r="P190" s="176" t="e">
        <f t="shared" si="20"/>
        <v>#VALUE!</v>
      </c>
      <c r="Q190" s="176"/>
      <c r="R190" s="42">
        <v>75406</v>
      </c>
    </row>
    <row r="191" spans="1:18" ht="24.95" customHeight="1" x14ac:dyDescent="0.25">
      <c r="A191" s="220"/>
      <c r="B191" s="15"/>
      <c r="C191" s="15"/>
      <c r="D191" s="16"/>
      <c r="E191" s="16"/>
      <c r="F191" s="221"/>
      <c r="G191" s="222"/>
      <c r="H191" s="223"/>
      <c r="I191" s="224">
        <f t="shared" si="18"/>
        <v>0</v>
      </c>
      <c r="J191" s="225">
        <f t="shared" si="19"/>
        <v>0</v>
      </c>
      <c r="K191" s="47">
        <f>IF(COUNTBLANK($H$10:$H191)&gt;=1,0,1)</f>
        <v>0</v>
      </c>
      <c r="L191" s="176">
        <f t="shared" si="21"/>
        <v>1</v>
      </c>
      <c r="M191" s="176">
        <f t="shared" si="22"/>
        <v>1900</v>
      </c>
      <c r="N191" s="176">
        <f t="shared" si="23"/>
        <v>0</v>
      </c>
      <c r="O191" s="176">
        <f t="shared" si="24"/>
        <v>9</v>
      </c>
      <c r="P191" s="176" t="e">
        <f t="shared" si="20"/>
        <v>#VALUE!</v>
      </c>
      <c r="Q191" s="177"/>
      <c r="R191" s="42">
        <v>76206</v>
      </c>
    </row>
    <row r="192" spans="1:18" ht="24.95" customHeight="1" x14ac:dyDescent="0.25">
      <c r="A192" s="220"/>
      <c r="B192" s="15"/>
      <c r="C192" s="15"/>
      <c r="D192" s="16"/>
      <c r="E192" s="16"/>
      <c r="F192" s="221"/>
      <c r="G192" s="222"/>
      <c r="H192" s="223"/>
      <c r="I192" s="224">
        <f t="shared" si="18"/>
        <v>0</v>
      </c>
      <c r="J192" s="225">
        <f t="shared" si="19"/>
        <v>0</v>
      </c>
      <c r="K192" s="47">
        <f>IF(COUNTBLANK($H$10:$H192)&gt;=1,0,1)</f>
        <v>0</v>
      </c>
      <c r="L192" s="176">
        <f t="shared" si="21"/>
        <v>1</v>
      </c>
      <c r="M192" s="176">
        <f t="shared" si="22"/>
        <v>1900</v>
      </c>
      <c r="N192" s="176">
        <f t="shared" si="23"/>
        <v>0</v>
      </c>
      <c r="O192" s="176">
        <f t="shared" si="24"/>
        <v>9</v>
      </c>
      <c r="P192" s="176" t="e">
        <f t="shared" si="20"/>
        <v>#VALUE!</v>
      </c>
      <c r="Q192" s="177"/>
      <c r="R192" s="42"/>
    </row>
    <row r="193" spans="1:24" ht="24.95" customHeight="1" x14ac:dyDescent="0.25">
      <c r="A193" s="220"/>
      <c r="B193" s="15"/>
      <c r="C193" s="15"/>
      <c r="D193" s="16"/>
      <c r="E193" s="16"/>
      <c r="F193" s="221"/>
      <c r="G193" s="222"/>
      <c r="H193" s="223"/>
      <c r="I193" s="224">
        <f t="shared" si="18"/>
        <v>0</v>
      </c>
      <c r="J193" s="225">
        <f t="shared" si="19"/>
        <v>0</v>
      </c>
      <c r="K193" s="47">
        <f>IF(COUNTBLANK($H$10:$H193)&gt;=1,0,1)</f>
        <v>0</v>
      </c>
      <c r="L193" s="176">
        <f t="shared" si="21"/>
        <v>1</v>
      </c>
      <c r="M193" s="176">
        <f t="shared" si="22"/>
        <v>1900</v>
      </c>
      <c r="N193" s="176">
        <f t="shared" si="23"/>
        <v>0</v>
      </c>
      <c r="O193" s="176">
        <f t="shared" si="24"/>
        <v>9</v>
      </c>
      <c r="P193" s="176" t="e">
        <f t="shared" si="20"/>
        <v>#VALUE!</v>
      </c>
      <c r="Q193" s="177"/>
      <c r="R193" s="42"/>
    </row>
    <row r="194" spans="1:24" ht="24.95" customHeight="1" x14ac:dyDescent="0.25">
      <c r="A194" s="220"/>
      <c r="B194" s="15"/>
      <c r="C194" s="15"/>
      <c r="D194" s="16"/>
      <c r="E194" s="16"/>
      <c r="F194" s="221"/>
      <c r="G194" s="222"/>
      <c r="H194" s="223"/>
      <c r="I194" s="224">
        <f t="shared" si="18"/>
        <v>0</v>
      </c>
      <c r="J194" s="225">
        <f t="shared" si="19"/>
        <v>0</v>
      </c>
      <c r="K194" s="47">
        <f>IF(COUNTBLANK($H$10:$H194)&gt;=1,0,1)</f>
        <v>0</v>
      </c>
      <c r="L194" s="176">
        <f t="shared" si="21"/>
        <v>1</v>
      </c>
      <c r="M194" s="176">
        <f t="shared" si="22"/>
        <v>1900</v>
      </c>
      <c r="N194" s="176">
        <f t="shared" si="23"/>
        <v>0</v>
      </c>
      <c r="O194" s="176">
        <f t="shared" si="24"/>
        <v>9</v>
      </c>
      <c r="P194" s="176" t="e">
        <f t="shared" si="20"/>
        <v>#VALUE!</v>
      </c>
      <c r="Q194" s="176"/>
      <c r="R194" s="42">
        <v>77006</v>
      </c>
    </row>
    <row r="195" spans="1:24" ht="24.95" customHeight="1" x14ac:dyDescent="0.25">
      <c r="A195" s="220"/>
      <c r="B195" s="15"/>
      <c r="C195" s="15"/>
      <c r="D195" s="16"/>
      <c r="E195" s="16"/>
      <c r="F195" s="221"/>
      <c r="G195" s="222"/>
      <c r="H195" s="223"/>
      <c r="I195" s="224">
        <f t="shared" si="18"/>
        <v>0</v>
      </c>
      <c r="J195" s="225">
        <f t="shared" si="19"/>
        <v>0</v>
      </c>
      <c r="K195" s="47">
        <f>IF(COUNTBLANK($H$10:$H195)&gt;=1,0,1)</f>
        <v>0</v>
      </c>
      <c r="L195" s="176">
        <f t="shared" si="21"/>
        <v>1</v>
      </c>
      <c r="M195" s="176">
        <f t="shared" si="22"/>
        <v>1900</v>
      </c>
      <c r="N195" s="176">
        <f t="shared" si="23"/>
        <v>0</v>
      </c>
      <c r="O195" s="176">
        <f t="shared" si="24"/>
        <v>9</v>
      </c>
      <c r="P195" s="176" t="e">
        <f t="shared" si="20"/>
        <v>#VALUE!</v>
      </c>
      <c r="Q195" s="177"/>
      <c r="R195" s="42">
        <v>77806</v>
      </c>
    </row>
    <row r="196" spans="1:24" ht="24.95" customHeight="1" x14ac:dyDescent="0.25">
      <c r="A196" s="220"/>
      <c r="B196" s="15"/>
      <c r="C196" s="15"/>
      <c r="D196" s="16"/>
      <c r="E196" s="16"/>
      <c r="F196" s="221"/>
      <c r="G196" s="222"/>
      <c r="H196" s="223"/>
      <c r="I196" s="224">
        <f t="shared" si="18"/>
        <v>0</v>
      </c>
      <c r="J196" s="225">
        <f t="shared" si="19"/>
        <v>0</v>
      </c>
      <c r="K196" s="47">
        <f>IF(COUNTBLANK($H$10:$H196)&gt;=1,0,1)</f>
        <v>0</v>
      </c>
      <c r="L196" s="176">
        <f t="shared" si="21"/>
        <v>1</v>
      </c>
      <c r="M196" s="176">
        <f t="shared" si="22"/>
        <v>1900</v>
      </c>
      <c r="N196" s="176">
        <f t="shared" si="23"/>
        <v>0</v>
      </c>
      <c r="O196" s="176">
        <f t="shared" si="24"/>
        <v>9</v>
      </c>
      <c r="P196" s="176" t="e">
        <f t="shared" si="20"/>
        <v>#VALUE!</v>
      </c>
      <c r="Q196" s="177"/>
      <c r="R196" s="42"/>
    </row>
    <row r="197" spans="1:24" ht="24.95" customHeight="1" x14ac:dyDescent="0.25">
      <c r="A197" s="220"/>
      <c r="B197" s="15"/>
      <c r="C197" s="15"/>
      <c r="D197" s="16"/>
      <c r="E197" s="16"/>
      <c r="F197" s="221"/>
      <c r="G197" s="222"/>
      <c r="H197" s="223"/>
      <c r="I197" s="224">
        <f t="shared" si="18"/>
        <v>0</v>
      </c>
      <c r="J197" s="225">
        <f t="shared" si="19"/>
        <v>0</v>
      </c>
      <c r="K197" s="47">
        <f>IF(COUNTBLANK($H$10:$H197)&gt;=1,0,1)</f>
        <v>0</v>
      </c>
      <c r="L197" s="176">
        <f t="shared" si="21"/>
        <v>1</v>
      </c>
      <c r="M197" s="176">
        <f t="shared" si="22"/>
        <v>1900</v>
      </c>
      <c r="N197" s="176">
        <f t="shared" si="23"/>
        <v>0</v>
      </c>
      <c r="O197" s="176">
        <f t="shared" si="24"/>
        <v>9</v>
      </c>
      <c r="P197" s="176" t="e">
        <f t="shared" si="20"/>
        <v>#VALUE!</v>
      </c>
      <c r="Q197" s="177"/>
      <c r="R197" s="42"/>
    </row>
    <row r="198" spans="1:24" ht="24.95" customHeight="1" x14ac:dyDescent="0.25">
      <c r="A198" s="220"/>
      <c r="B198" s="15"/>
      <c r="C198" s="15"/>
      <c r="D198" s="16"/>
      <c r="E198" s="16"/>
      <c r="F198" s="221"/>
      <c r="G198" s="222"/>
      <c r="H198" s="223"/>
      <c r="I198" s="224">
        <f t="shared" si="18"/>
        <v>0</v>
      </c>
      <c r="J198" s="225">
        <f t="shared" si="19"/>
        <v>0</v>
      </c>
      <c r="K198" s="47">
        <f>IF(COUNTBLANK($H$10:$H198)&gt;=1,0,1)</f>
        <v>0</v>
      </c>
      <c r="L198" s="176">
        <f t="shared" si="21"/>
        <v>1</v>
      </c>
      <c r="M198" s="176">
        <f t="shared" si="22"/>
        <v>1900</v>
      </c>
      <c r="N198" s="176">
        <f t="shared" si="23"/>
        <v>0</v>
      </c>
      <c r="O198" s="176">
        <f t="shared" si="24"/>
        <v>9</v>
      </c>
      <c r="P198" s="176" t="e">
        <f t="shared" si="20"/>
        <v>#VALUE!</v>
      </c>
      <c r="Q198" s="176"/>
      <c r="R198" s="42">
        <v>78606</v>
      </c>
    </row>
    <row r="199" spans="1:24" ht="24.95" customHeight="1" x14ac:dyDescent="0.25">
      <c r="A199" s="220"/>
      <c r="B199" s="15"/>
      <c r="C199" s="15"/>
      <c r="D199" s="16"/>
      <c r="E199" s="16"/>
      <c r="F199" s="221"/>
      <c r="G199" s="222"/>
      <c r="H199" s="223"/>
      <c r="I199" s="224">
        <f t="shared" si="18"/>
        <v>0</v>
      </c>
      <c r="J199" s="225">
        <f t="shared" si="19"/>
        <v>0</v>
      </c>
      <c r="K199" s="47">
        <f>IF(COUNTBLANK($H$10:$H199)&gt;=1,0,1)</f>
        <v>0</v>
      </c>
      <c r="L199" s="176">
        <f t="shared" si="21"/>
        <v>1</v>
      </c>
      <c r="M199" s="176">
        <f t="shared" si="22"/>
        <v>1900</v>
      </c>
      <c r="N199" s="176">
        <f t="shared" si="23"/>
        <v>0</v>
      </c>
      <c r="O199" s="176">
        <f t="shared" si="24"/>
        <v>9</v>
      </c>
      <c r="P199" s="176" t="e">
        <f t="shared" si="20"/>
        <v>#VALUE!</v>
      </c>
      <c r="Q199" s="177"/>
      <c r="R199" s="42">
        <v>79406</v>
      </c>
    </row>
    <row r="200" spans="1:24" ht="24.95" customHeight="1" x14ac:dyDescent="0.25">
      <c r="A200" s="220"/>
      <c r="B200" s="15"/>
      <c r="C200" s="15"/>
      <c r="D200" s="16"/>
      <c r="E200" s="16"/>
      <c r="F200" s="221"/>
      <c r="G200" s="222"/>
      <c r="H200" s="223"/>
      <c r="I200" s="224">
        <f t="shared" si="18"/>
        <v>0</v>
      </c>
      <c r="J200" s="225">
        <f t="shared" si="19"/>
        <v>0</v>
      </c>
      <c r="K200" s="47">
        <f>IF(COUNTBLANK($H$10:$H200)&gt;=1,0,1)</f>
        <v>0</v>
      </c>
      <c r="L200" s="176">
        <f t="shared" si="21"/>
        <v>1</v>
      </c>
      <c r="M200" s="176">
        <f t="shared" si="22"/>
        <v>1900</v>
      </c>
      <c r="N200" s="176">
        <f t="shared" si="23"/>
        <v>0</v>
      </c>
      <c r="O200" s="176">
        <f t="shared" si="24"/>
        <v>9</v>
      </c>
      <c r="P200" s="176" t="e">
        <f t="shared" si="20"/>
        <v>#VALUE!</v>
      </c>
      <c r="Q200" s="177"/>
      <c r="R200" s="42"/>
    </row>
    <row r="201" spans="1:24" ht="24.95" customHeight="1" x14ac:dyDescent="0.25">
      <c r="A201" s="220"/>
      <c r="B201" s="15"/>
      <c r="C201" s="15"/>
      <c r="D201" s="16"/>
      <c r="E201" s="16"/>
      <c r="F201" s="221"/>
      <c r="G201" s="222"/>
      <c r="H201" s="223"/>
      <c r="I201" s="224">
        <f t="shared" si="18"/>
        <v>0</v>
      </c>
      <c r="J201" s="225">
        <f t="shared" si="19"/>
        <v>0</v>
      </c>
      <c r="K201" s="47">
        <f>IF(COUNTBLANK($H$10:$H201)&gt;=1,0,1)</f>
        <v>0</v>
      </c>
      <c r="L201" s="176">
        <f t="shared" si="21"/>
        <v>1</v>
      </c>
      <c r="M201" s="176">
        <f t="shared" si="22"/>
        <v>1900</v>
      </c>
      <c r="N201" s="176">
        <f t="shared" si="23"/>
        <v>0</v>
      </c>
      <c r="O201" s="176">
        <f t="shared" si="24"/>
        <v>9</v>
      </c>
      <c r="P201" s="176" t="e">
        <f t="shared" si="20"/>
        <v>#VALUE!</v>
      </c>
      <c r="Q201" s="177"/>
      <c r="R201" s="42"/>
    </row>
    <row r="202" spans="1:24" ht="24.95" customHeight="1" x14ac:dyDescent="0.25">
      <c r="A202" s="220"/>
      <c r="B202" s="15"/>
      <c r="C202" s="15"/>
      <c r="D202" s="16"/>
      <c r="E202" s="16"/>
      <c r="F202" s="221"/>
      <c r="G202" s="222"/>
      <c r="H202" s="223"/>
      <c r="I202" s="224">
        <f t="shared" si="18"/>
        <v>0</v>
      </c>
      <c r="J202" s="225">
        <f t="shared" si="19"/>
        <v>0</v>
      </c>
      <c r="K202" s="47">
        <f>IF(COUNTBLANK($H$10:$H202)&gt;=1,0,1)</f>
        <v>0</v>
      </c>
      <c r="L202" s="176">
        <f t="shared" si="21"/>
        <v>1</v>
      </c>
      <c r="M202" s="176">
        <f t="shared" si="22"/>
        <v>1900</v>
      </c>
      <c r="N202" s="176">
        <f t="shared" si="23"/>
        <v>0</v>
      </c>
      <c r="O202" s="176">
        <f t="shared" si="24"/>
        <v>9</v>
      </c>
      <c r="P202" s="176" t="e">
        <f t="shared" si="20"/>
        <v>#VALUE!</v>
      </c>
      <c r="Q202" s="176"/>
      <c r="R202" s="42">
        <v>80206</v>
      </c>
    </row>
    <row r="203" spans="1:24" ht="24.95" customHeight="1" x14ac:dyDescent="0.25">
      <c r="A203" s="220"/>
      <c r="B203" s="15"/>
      <c r="C203" s="15"/>
      <c r="D203" s="16"/>
      <c r="E203" s="16"/>
      <c r="F203" s="221"/>
      <c r="G203" s="222"/>
      <c r="H203" s="223"/>
      <c r="I203" s="224">
        <f t="shared" ref="I203:I265" si="25">I202-B203+C203</f>
        <v>0</v>
      </c>
      <c r="J203" s="225">
        <f t="shared" ref="J203:J265" si="26">IF(H203="*",J202-B203+C203,J202)</f>
        <v>0</v>
      </c>
      <c r="K203" s="47">
        <f>IF(COUNTBLANK($H$10:$H203)&gt;=1,0,1)</f>
        <v>0</v>
      </c>
      <c r="L203" s="176">
        <f t="shared" si="21"/>
        <v>1</v>
      </c>
      <c r="M203" s="176">
        <f t="shared" si="22"/>
        <v>1900</v>
      </c>
      <c r="N203" s="176">
        <f t="shared" si="23"/>
        <v>0</v>
      </c>
      <c r="O203" s="176">
        <f t="shared" si="24"/>
        <v>9</v>
      </c>
      <c r="P203" s="176" t="e">
        <f t="shared" ref="P203:P266" si="27">(SEARCH($F$5,$F203))</f>
        <v>#VALUE!</v>
      </c>
      <c r="Q203" s="177"/>
      <c r="R203" s="42">
        <v>81006</v>
      </c>
    </row>
    <row r="204" spans="1:24" ht="24.95" customHeight="1" x14ac:dyDescent="0.25">
      <c r="A204" s="220"/>
      <c r="B204" s="15"/>
      <c r="C204" s="15"/>
      <c r="D204" s="16"/>
      <c r="E204" s="16"/>
      <c r="F204" s="221"/>
      <c r="G204" s="222"/>
      <c r="H204" s="223"/>
      <c r="I204" s="224">
        <f t="shared" si="25"/>
        <v>0</v>
      </c>
      <c r="J204" s="225">
        <f t="shared" si="26"/>
        <v>0</v>
      </c>
      <c r="K204" s="47">
        <f>IF(COUNTBLANK($H$10:$H204)&gt;=1,0,1)</f>
        <v>0</v>
      </c>
      <c r="L204" s="176">
        <f t="shared" si="21"/>
        <v>1</v>
      </c>
      <c r="M204" s="176">
        <f t="shared" si="22"/>
        <v>1900</v>
      </c>
      <c r="N204" s="176">
        <f t="shared" si="23"/>
        <v>0</v>
      </c>
      <c r="O204" s="176">
        <f t="shared" si="24"/>
        <v>9</v>
      </c>
      <c r="P204" s="176" t="e">
        <f t="shared" si="27"/>
        <v>#VALUE!</v>
      </c>
      <c r="Q204" s="177"/>
      <c r="R204" s="42"/>
    </row>
    <row r="205" spans="1:24" ht="24.95" customHeight="1" x14ac:dyDescent="0.25">
      <c r="A205" s="220"/>
      <c r="B205" s="15"/>
      <c r="C205" s="15"/>
      <c r="D205" s="16"/>
      <c r="E205" s="16"/>
      <c r="F205" s="221"/>
      <c r="G205" s="222"/>
      <c r="H205" s="223"/>
      <c r="I205" s="224">
        <f t="shared" si="25"/>
        <v>0</v>
      </c>
      <c r="J205" s="225">
        <f t="shared" si="26"/>
        <v>0</v>
      </c>
      <c r="K205" s="47">
        <f>IF(COUNTBLANK($H$10:$H205)&gt;=1,0,1)</f>
        <v>0</v>
      </c>
      <c r="L205" s="176">
        <f t="shared" si="21"/>
        <v>1</v>
      </c>
      <c r="M205" s="176">
        <f t="shared" si="22"/>
        <v>1900</v>
      </c>
      <c r="N205" s="176">
        <f t="shared" si="23"/>
        <v>0</v>
      </c>
      <c r="O205" s="176">
        <f t="shared" si="24"/>
        <v>9</v>
      </c>
      <c r="P205" s="176" t="e">
        <f t="shared" si="27"/>
        <v>#VALUE!</v>
      </c>
      <c r="Q205" s="177"/>
      <c r="R205" s="42"/>
    </row>
    <row r="206" spans="1:24" ht="24.95" customHeight="1" x14ac:dyDescent="0.25">
      <c r="A206" s="220"/>
      <c r="B206" s="15"/>
      <c r="C206" s="15"/>
      <c r="D206" s="16"/>
      <c r="E206" s="16"/>
      <c r="F206" s="221"/>
      <c r="G206" s="222"/>
      <c r="H206" s="223"/>
      <c r="I206" s="224">
        <f t="shared" si="25"/>
        <v>0</v>
      </c>
      <c r="J206" s="225">
        <f t="shared" si="26"/>
        <v>0</v>
      </c>
      <c r="K206" s="47">
        <f>IF(COUNTBLANK($H$10:$H206)&gt;=1,0,1)</f>
        <v>0</v>
      </c>
      <c r="L206" s="176">
        <f t="shared" si="21"/>
        <v>1</v>
      </c>
      <c r="M206" s="176">
        <f t="shared" si="22"/>
        <v>1900</v>
      </c>
      <c r="N206" s="176">
        <f t="shared" si="23"/>
        <v>0</v>
      </c>
      <c r="O206" s="176">
        <f t="shared" si="24"/>
        <v>9</v>
      </c>
      <c r="P206" s="176" t="e">
        <f t="shared" si="27"/>
        <v>#VALUE!</v>
      </c>
      <c r="Q206" s="176"/>
      <c r="R206" s="42">
        <v>81806</v>
      </c>
    </row>
    <row r="207" spans="1:24" ht="24.95" customHeight="1" x14ac:dyDescent="0.25">
      <c r="A207" s="220"/>
      <c r="B207" s="15"/>
      <c r="C207" s="15"/>
      <c r="D207" s="16"/>
      <c r="E207" s="16"/>
      <c r="F207" s="221"/>
      <c r="G207" s="222"/>
      <c r="H207" s="223"/>
      <c r="I207" s="224">
        <f t="shared" si="25"/>
        <v>0</v>
      </c>
      <c r="J207" s="225">
        <f t="shared" si="26"/>
        <v>0</v>
      </c>
      <c r="K207" s="47">
        <f>IF(COUNTBLANK($H$10:$H207)&gt;=1,0,1)</f>
        <v>0</v>
      </c>
      <c r="L207" s="176">
        <f t="shared" si="21"/>
        <v>1</v>
      </c>
      <c r="M207" s="176">
        <f t="shared" si="22"/>
        <v>1900</v>
      </c>
      <c r="N207" s="176">
        <f t="shared" si="23"/>
        <v>0</v>
      </c>
      <c r="O207" s="176">
        <f t="shared" si="24"/>
        <v>9</v>
      </c>
      <c r="P207" s="176" t="e">
        <f t="shared" si="27"/>
        <v>#VALUE!</v>
      </c>
      <c r="Q207" s="177"/>
      <c r="R207" s="42">
        <v>82606</v>
      </c>
    </row>
    <row r="208" spans="1:24" ht="24.95" customHeight="1" x14ac:dyDescent="0.25">
      <c r="A208" s="220"/>
      <c r="B208" s="15"/>
      <c r="C208" s="15"/>
      <c r="D208" s="16"/>
      <c r="E208" s="16"/>
      <c r="F208" s="221"/>
      <c r="G208" s="222"/>
      <c r="H208" s="223"/>
      <c r="I208" s="224">
        <f>I207-B208+C208</f>
        <v>0</v>
      </c>
      <c r="J208" s="225">
        <f>IF(H208="*",J207-B208+C208,J207)</f>
        <v>0</v>
      </c>
      <c r="K208" s="47">
        <f>IF(COUNTBLANK($H$10:$H208)&gt;=1,0,1)</f>
        <v>0</v>
      </c>
      <c r="L208" s="176">
        <f t="shared" si="21"/>
        <v>1</v>
      </c>
      <c r="M208" s="176">
        <f t="shared" si="22"/>
        <v>1900</v>
      </c>
      <c r="N208" s="176">
        <f t="shared" si="23"/>
        <v>0</v>
      </c>
      <c r="O208" s="176">
        <f t="shared" si="24"/>
        <v>9</v>
      </c>
      <c r="P208" s="176" t="e">
        <f t="shared" si="27"/>
        <v>#VALUE!</v>
      </c>
      <c r="Q208" s="177"/>
      <c r="R208" s="42"/>
      <c r="X208" s="175" t="s">
        <v>75</v>
      </c>
    </row>
    <row r="209" spans="1:18" ht="24.95" customHeight="1" x14ac:dyDescent="0.25">
      <c r="A209" s="220"/>
      <c r="B209" s="15"/>
      <c r="C209" s="15"/>
      <c r="D209" s="16"/>
      <c r="E209" s="16"/>
      <c r="F209" s="221"/>
      <c r="G209" s="222"/>
      <c r="H209" s="223"/>
      <c r="I209" s="224">
        <f t="shared" si="25"/>
        <v>0</v>
      </c>
      <c r="J209" s="225">
        <f t="shared" si="26"/>
        <v>0</v>
      </c>
      <c r="K209" s="47">
        <f>IF(COUNTBLANK($H$10:$H209)&gt;=1,0,1)</f>
        <v>0</v>
      </c>
      <c r="L209" s="176">
        <f t="shared" si="21"/>
        <v>1</v>
      </c>
      <c r="M209" s="176">
        <f t="shared" si="22"/>
        <v>1900</v>
      </c>
      <c r="N209" s="176">
        <f t="shared" si="23"/>
        <v>0</v>
      </c>
      <c r="O209" s="176">
        <f t="shared" si="24"/>
        <v>9</v>
      </c>
      <c r="P209" s="176" t="e">
        <f t="shared" si="27"/>
        <v>#VALUE!</v>
      </c>
      <c r="Q209" s="177"/>
      <c r="R209" s="42"/>
    </row>
    <row r="210" spans="1:18" ht="24.95" customHeight="1" x14ac:dyDescent="0.25">
      <c r="A210" s="220"/>
      <c r="B210" s="15"/>
      <c r="C210" s="15"/>
      <c r="D210" s="16"/>
      <c r="E210" s="16"/>
      <c r="F210" s="221"/>
      <c r="G210" s="222"/>
      <c r="H210" s="223"/>
      <c r="I210" s="224">
        <f t="shared" si="25"/>
        <v>0</v>
      </c>
      <c r="J210" s="225">
        <f t="shared" si="26"/>
        <v>0</v>
      </c>
      <c r="K210" s="47">
        <f>IF(COUNTBLANK($H$10:$H210)&gt;=1,0,1)</f>
        <v>0</v>
      </c>
      <c r="L210" s="176">
        <f t="shared" si="21"/>
        <v>1</v>
      </c>
      <c r="M210" s="176">
        <f t="shared" si="22"/>
        <v>1900</v>
      </c>
      <c r="N210" s="176">
        <f t="shared" si="23"/>
        <v>0</v>
      </c>
      <c r="O210" s="176">
        <f t="shared" si="24"/>
        <v>9</v>
      </c>
      <c r="P210" s="176" t="e">
        <f t="shared" si="27"/>
        <v>#VALUE!</v>
      </c>
      <c r="Q210" s="176"/>
      <c r="R210" s="42">
        <v>83406</v>
      </c>
    </row>
    <row r="211" spans="1:18" ht="24.95" customHeight="1" x14ac:dyDescent="0.25">
      <c r="A211" s="220"/>
      <c r="B211" s="15"/>
      <c r="C211" s="15"/>
      <c r="D211" s="16"/>
      <c r="E211" s="16"/>
      <c r="F211" s="221"/>
      <c r="G211" s="222"/>
      <c r="H211" s="223"/>
      <c r="I211" s="224">
        <f t="shared" si="25"/>
        <v>0</v>
      </c>
      <c r="J211" s="225">
        <f t="shared" si="26"/>
        <v>0</v>
      </c>
      <c r="K211" s="47">
        <f>IF(COUNTBLANK($H$10:$H211)&gt;=1,0,1)</f>
        <v>0</v>
      </c>
      <c r="L211" s="176">
        <f t="shared" si="21"/>
        <v>1</v>
      </c>
      <c r="M211" s="176">
        <f t="shared" si="22"/>
        <v>1900</v>
      </c>
      <c r="N211" s="176">
        <f t="shared" si="23"/>
        <v>0</v>
      </c>
      <c r="O211" s="176">
        <f t="shared" si="24"/>
        <v>9</v>
      </c>
      <c r="P211" s="176" t="e">
        <f t="shared" si="27"/>
        <v>#VALUE!</v>
      </c>
      <c r="Q211" s="177"/>
      <c r="R211" s="42">
        <v>84206</v>
      </c>
    </row>
    <row r="212" spans="1:18" ht="24.95" customHeight="1" x14ac:dyDescent="0.25">
      <c r="A212" s="220"/>
      <c r="B212" s="15"/>
      <c r="C212" s="15"/>
      <c r="D212" s="16"/>
      <c r="E212" s="16"/>
      <c r="F212" s="221"/>
      <c r="G212" s="222"/>
      <c r="H212" s="223"/>
      <c r="I212" s="224">
        <f t="shared" si="25"/>
        <v>0</v>
      </c>
      <c r="J212" s="225">
        <f t="shared" si="26"/>
        <v>0</v>
      </c>
      <c r="K212" s="47">
        <f>IF(COUNTBLANK($H$10:$H212)&gt;=1,0,1)</f>
        <v>0</v>
      </c>
      <c r="L212" s="176">
        <f t="shared" si="21"/>
        <v>1</v>
      </c>
      <c r="M212" s="176">
        <f t="shared" si="22"/>
        <v>1900</v>
      </c>
      <c r="N212" s="176">
        <f t="shared" si="23"/>
        <v>0</v>
      </c>
      <c r="O212" s="176">
        <f t="shared" si="24"/>
        <v>9</v>
      </c>
      <c r="P212" s="176" t="e">
        <f t="shared" si="27"/>
        <v>#VALUE!</v>
      </c>
      <c r="Q212" s="177"/>
      <c r="R212" s="42"/>
    </row>
    <row r="213" spans="1:18" ht="24.95" customHeight="1" x14ac:dyDescent="0.25">
      <c r="A213" s="220"/>
      <c r="B213" s="15"/>
      <c r="C213" s="15"/>
      <c r="D213" s="16"/>
      <c r="E213" s="16"/>
      <c r="F213" s="221"/>
      <c r="G213" s="222"/>
      <c r="H213" s="223"/>
      <c r="I213" s="224">
        <f t="shared" si="25"/>
        <v>0</v>
      </c>
      <c r="J213" s="225">
        <f t="shared" si="26"/>
        <v>0</v>
      </c>
      <c r="K213" s="47">
        <f>IF(COUNTBLANK($H$10:$H213)&gt;=1,0,1)</f>
        <v>0</v>
      </c>
      <c r="L213" s="176">
        <f t="shared" si="21"/>
        <v>1</v>
      </c>
      <c r="M213" s="176">
        <f t="shared" si="22"/>
        <v>1900</v>
      </c>
      <c r="N213" s="176">
        <f t="shared" si="23"/>
        <v>0</v>
      </c>
      <c r="O213" s="176">
        <f t="shared" si="24"/>
        <v>9</v>
      </c>
      <c r="P213" s="176" t="e">
        <f t="shared" si="27"/>
        <v>#VALUE!</v>
      </c>
      <c r="Q213" s="177"/>
      <c r="R213" s="42"/>
    </row>
    <row r="214" spans="1:18" ht="24.95" customHeight="1" x14ac:dyDescent="0.25">
      <c r="A214" s="220"/>
      <c r="B214" s="15"/>
      <c r="C214" s="15"/>
      <c r="D214" s="16"/>
      <c r="E214" s="16"/>
      <c r="F214" s="221"/>
      <c r="G214" s="222"/>
      <c r="H214" s="223"/>
      <c r="I214" s="224">
        <f t="shared" si="25"/>
        <v>0</v>
      </c>
      <c r="J214" s="225">
        <f t="shared" si="26"/>
        <v>0</v>
      </c>
      <c r="K214" s="47">
        <f>IF(COUNTBLANK($H$10:$H214)&gt;=1,0,1)</f>
        <v>0</v>
      </c>
      <c r="L214" s="176">
        <f t="shared" si="21"/>
        <v>1</v>
      </c>
      <c r="M214" s="176">
        <f t="shared" si="22"/>
        <v>1900</v>
      </c>
      <c r="N214" s="176">
        <f t="shared" si="23"/>
        <v>0</v>
      </c>
      <c r="O214" s="176">
        <f t="shared" si="24"/>
        <v>9</v>
      </c>
      <c r="P214" s="176" t="e">
        <f t="shared" si="27"/>
        <v>#VALUE!</v>
      </c>
      <c r="Q214" s="176"/>
      <c r="R214" s="42">
        <v>85006</v>
      </c>
    </row>
    <row r="215" spans="1:18" ht="24.95" customHeight="1" x14ac:dyDescent="0.25">
      <c r="A215" s="220"/>
      <c r="B215" s="15"/>
      <c r="C215" s="15"/>
      <c r="D215" s="16"/>
      <c r="E215" s="16"/>
      <c r="F215" s="221"/>
      <c r="G215" s="222"/>
      <c r="H215" s="223"/>
      <c r="I215" s="224">
        <f t="shared" si="25"/>
        <v>0</v>
      </c>
      <c r="J215" s="225">
        <f t="shared" si="26"/>
        <v>0</v>
      </c>
      <c r="K215" s="47">
        <f>IF(COUNTBLANK($H$10:$H215)&gt;=1,0,1)</f>
        <v>0</v>
      </c>
      <c r="L215" s="176">
        <f t="shared" si="21"/>
        <v>1</v>
      </c>
      <c r="M215" s="176">
        <f t="shared" si="22"/>
        <v>1900</v>
      </c>
      <c r="N215" s="176">
        <f t="shared" si="23"/>
        <v>0</v>
      </c>
      <c r="O215" s="176">
        <f t="shared" si="24"/>
        <v>9</v>
      </c>
      <c r="P215" s="176" t="e">
        <f t="shared" si="27"/>
        <v>#VALUE!</v>
      </c>
      <c r="Q215" s="177"/>
      <c r="R215" s="42">
        <v>85806</v>
      </c>
    </row>
    <row r="216" spans="1:18" ht="24.95" customHeight="1" x14ac:dyDescent="0.25">
      <c r="A216" s="220"/>
      <c r="B216" s="15"/>
      <c r="C216" s="15"/>
      <c r="D216" s="16"/>
      <c r="E216" s="16"/>
      <c r="F216" s="221"/>
      <c r="G216" s="222"/>
      <c r="H216" s="223"/>
      <c r="I216" s="224">
        <f t="shared" si="25"/>
        <v>0</v>
      </c>
      <c r="J216" s="225">
        <f t="shared" si="26"/>
        <v>0</v>
      </c>
      <c r="K216" s="47">
        <f>IF(COUNTBLANK($H$10:$H216)&gt;=1,0,1)</f>
        <v>0</v>
      </c>
      <c r="L216" s="176">
        <f t="shared" ref="L216:L279" si="28">MONTH(A216)</f>
        <v>1</v>
      </c>
      <c r="M216" s="176">
        <f t="shared" ref="M216:M279" si="29">YEAR(A216)</f>
        <v>1900</v>
      </c>
      <c r="N216" s="176">
        <f t="shared" ref="N216:N279" si="30">DAY(A216)</f>
        <v>0</v>
      </c>
      <c r="O216" s="176">
        <f t="shared" ref="O216:O279" si="31">IF(A216&lt;&gt;"",O215+1,O215)</f>
        <v>9</v>
      </c>
      <c r="P216" s="176" t="e">
        <f t="shared" si="27"/>
        <v>#VALUE!</v>
      </c>
      <c r="Q216" s="177"/>
      <c r="R216" s="42"/>
    </row>
    <row r="217" spans="1:18" ht="24.95" customHeight="1" x14ac:dyDescent="0.25">
      <c r="A217" s="220"/>
      <c r="B217" s="15"/>
      <c r="C217" s="15"/>
      <c r="D217" s="16"/>
      <c r="E217" s="16"/>
      <c r="F217" s="221"/>
      <c r="G217" s="222"/>
      <c r="H217" s="223"/>
      <c r="I217" s="224">
        <f t="shared" si="25"/>
        <v>0</v>
      </c>
      <c r="J217" s="225">
        <f t="shared" si="26"/>
        <v>0</v>
      </c>
      <c r="K217" s="47">
        <f>IF(COUNTBLANK($H$10:$H217)&gt;=1,0,1)</f>
        <v>0</v>
      </c>
      <c r="L217" s="176">
        <f t="shared" si="28"/>
        <v>1</v>
      </c>
      <c r="M217" s="176">
        <f t="shared" si="29"/>
        <v>1900</v>
      </c>
      <c r="N217" s="176">
        <f t="shared" si="30"/>
        <v>0</v>
      </c>
      <c r="O217" s="176">
        <f t="shared" si="31"/>
        <v>9</v>
      </c>
      <c r="P217" s="176" t="e">
        <f t="shared" si="27"/>
        <v>#VALUE!</v>
      </c>
      <c r="Q217" s="177"/>
      <c r="R217" s="42"/>
    </row>
    <row r="218" spans="1:18" ht="24.95" customHeight="1" x14ac:dyDescent="0.25">
      <c r="A218" s="220"/>
      <c r="B218" s="15"/>
      <c r="C218" s="15"/>
      <c r="D218" s="16"/>
      <c r="E218" s="16"/>
      <c r="F218" s="221"/>
      <c r="G218" s="222"/>
      <c r="H218" s="223"/>
      <c r="I218" s="224">
        <f t="shared" si="25"/>
        <v>0</v>
      </c>
      <c r="J218" s="225">
        <f t="shared" si="26"/>
        <v>0</v>
      </c>
      <c r="K218" s="47">
        <f>IF(COUNTBLANK($H$10:$H218)&gt;=1,0,1)</f>
        <v>0</v>
      </c>
      <c r="L218" s="176">
        <f t="shared" si="28"/>
        <v>1</v>
      </c>
      <c r="M218" s="176">
        <f t="shared" si="29"/>
        <v>1900</v>
      </c>
      <c r="N218" s="176">
        <f t="shared" si="30"/>
        <v>0</v>
      </c>
      <c r="O218" s="176">
        <f t="shared" si="31"/>
        <v>9</v>
      </c>
      <c r="P218" s="176" t="e">
        <f t="shared" si="27"/>
        <v>#VALUE!</v>
      </c>
      <c r="Q218" s="176"/>
      <c r="R218" s="42">
        <v>86606</v>
      </c>
    </row>
    <row r="219" spans="1:18" ht="24.95" customHeight="1" x14ac:dyDescent="0.25">
      <c r="A219" s="220"/>
      <c r="B219" s="15"/>
      <c r="C219" s="15"/>
      <c r="D219" s="16"/>
      <c r="E219" s="16"/>
      <c r="F219" s="221"/>
      <c r="G219" s="222"/>
      <c r="H219" s="223"/>
      <c r="I219" s="224">
        <f t="shared" si="25"/>
        <v>0</v>
      </c>
      <c r="J219" s="225">
        <f t="shared" si="26"/>
        <v>0</v>
      </c>
      <c r="K219" s="47">
        <f>IF(COUNTBLANK($H$10:$H219)&gt;=1,0,1)</f>
        <v>0</v>
      </c>
      <c r="L219" s="176">
        <f t="shared" si="28"/>
        <v>1</v>
      </c>
      <c r="M219" s="176">
        <f t="shared" si="29"/>
        <v>1900</v>
      </c>
      <c r="N219" s="176">
        <f t="shared" si="30"/>
        <v>0</v>
      </c>
      <c r="O219" s="176">
        <f t="shared" si="31"/>
        <v>9</v>
      </c>
      <c r="P219" s="176" t="e">
        <f t="shared" si="27"/>
        <v>#VALUE!</v>
      </c>
      <c r="Q219" s="177"/>
      <c r="R219" s="42">
        <v>87406</v>
      </c>
    </row>
    <row r="220" spans="1:18" ht="24.95" customHeight="1" x14ac:dyDescent="0.25">
      <c r="A220" s="220"/>
      <c r="B220" s="15"/>
      <c r="C220" s="15"/>
      <c r="D220" s="16"/>
      <c r="E220" s="16"/>
      <c r="F220" s="221"/>
      <c r="G220" s="222"/>
      <c r="H220" s="223"/>
      <c r="I220" s="224">
        <f t="shared" si="25"/>
        <v>0</v>
      </c>
      <c r="J220" s="225">
        <f t="shared" si="26"/>
        <v>0</v>
      </c>
      <c r="K220" s="47">
        <f>IF(COUNTBLANK($H$10:$H220)&gt;=1,0,1)</f>
        <v>0</v>
      </c>
      <c r="L220" s="176">
        <f t="shared" si="28"/>
        <v>1</v>
      </c>
      <c r="M220" s="176">
        <f t="shared" si="29"/>
        <v>1900</v>
      </c>
      <c r="N220" s="176">
        <f t="shared" si="30"/>
        <v>0</v>
      </c>
      <c r="O220" s="176">
        <f t="shared" si="31"/>
        <v>9</v>
      </c>
      <c r="P220" s="176" t="e">
        <f t="shared" si="27"/>
        <v>#VALUE!</v>
      </c>
      <c r="Q220" s="177"/>
      <c r="R220" s="42"/>
    </row>
    <row r="221" spans="1:18" ht="24.95" customHeight="1" x14ac:dyDescent="0.25">
      <c r="A221" s="220"/>
      <c r="B221" s="15"/>
      <c r="C221" s="15"/>
      <c r="D221" s="16"/>
      <c r="E221" s="16"/>
      <c r="F221" s="221"/>
      <c r="G221" s="222"/>
      <c r="H221" s="223"/>
      <c r="I221" s="224">
        <f t="shared" si="25"/>
        <v>0</v>
      </c>
      <c r="J221" s="225">
        <f t="shared" si="26"/>
        <v>0</v>
      </c>
      <c r="K221" s="47">
        <f>IF(COUNTBLANK($H$10:$H221)&gt;=1,0,1)</f>
        <v>0</v>
      </c>
      <c r="L221" s="176">
        <f t="shared" si="28"/>
        <v>1</v>
      </c>
      <c r="M221" s="176">
        <f t="shared" si="29"/>
        <v>1900</v>
      </c>
      <c r="N221" s="176">
        <f t="shared" si="30"/>
        <v>0</v>
      </c>
      <c r="O221" s="176">
        <f t="shared" si="31"/>
        <v>9</v>
      </c>
      <c r="P221" s="176" t="e">
        <f t="shared" si="27"/>
        <v>#VALUE!</v>
      </c>
      <c r="Q221" s="177"/>
      <c r="R221" s="42"/>
    </row>
    <row r="222" spans="1:18" ht="24.95" customHeight="1" x14ac:dyDescent="0.25">
      <c r="A222" s="220"/>
      <c r="B222" s="15"/>
      <c r="C222" s="15"/>
      <c r="D222" s="16"/>
      <c r="E222" s="16"/>
      <c r="F222" s="221"/>
      <c r="G222" s="222"/>
      <c r="H222" s="223"/>
      <c r="I222" s="224">
        <f t="shared" si="25"/>
        <v>0</v>
      </c>
      <c r="J222" s="225">
        <f t="shared" si="26"/>
        <v>0</v>
      </c>
      <c r="K222" s="47">
        <f>IF(COUNTBLANK($H$10:$H222)&gt;=1,0,1)</f>
        <v>0</v>
      </c>
      <c r="L222" s="176">
        <f t="shared" si="28"/>
        <v>1</v>
      </c>
      <c r="M222" s="176">
        <f t="shared" si="29"/>
        <v>1900</v>
      </c>
      <c r="N222" s="176">
        <f t="shared" si="30"/>
        <v>0</v>
      </c>
      <c r="O222" s="176">
        <f t="shared" si="31"/>
        <v>9</v>
      </c>
      <c r="P222" s="176" t="e">
        <f t="shared" si="27"/>
        <v>#VALUE!</v>
      </c>
      <c r="Q222" s="176"/>
      <c r="R222" s="42">
        <v>88206</v>
      </c>
    </row>
    <row r="223" spans="1:18" ht="24.95" customHeight="1" x14ac:dyDescent="0.25">
      <c r="A223" s="220"/>
      <c r="B223" s="15"/>
      <c r="C223" s="15"/>
      <c r="D223" s="16"/>
      <c r="E223" s="16"/>
      <c r="F223" s="221"/>
      <c r="G223" s="222"/>
      <c r="H223" s="223"/>
      <c r="I223" s="224">
        <f t="shared" si="25"/>
        <v>0</v>
      </c>
      <c r="J223" s="225">
        <f t="shared" si="26"/>
        <v>0</v>
      </c>
      <c r="K223" s="47">
        <f>IF(COUNTBLANK($H$10:$H223)&gt;=1,0,1)</f>
        <v>0</v>
      </c>
      <c r="L223" s="176">
        <f t="shared" si="28"/>
        <v>1</v>
      </c>
      <c r="M223" s="176">
        <f t="shared" si="29"/>
        <v>1900</v>
      </c>
      <c r="N223" s="176">
        <f t="shared" si="30"/>
        <v>0</v>
      </c>
      <c r="O223" s="176">
        <f t="shared" si="31"/>
        <v>9</v>
      </c>
      <c r="P223" s="176" t="e">
        <f t="shared" si="27"/>
        <v>#VALUE!</v>
      </c>
      <c r="Q223" s="177"/>
      <c r="R223" s="42">
        <v>89006</v>
      </c>
    </row>
    <row r="224" spans="1:18" ht="24.95" customHeight="1" x14ac:dyDescent="0.25">
      <c r="A224" s="220"/>
      <c r="B224" s="15"/>
      <c r="C224" s="15"/>
      <c r="D224" s="16"/>
      <c r="E224" s="16"/>
      <c r="F224" s="221"/>
      <c r="G224" s="222"/>
      <c r="H224" s="223"/>
      <c r="I224" s="224">
        <f t="shared" si="25"/>
        <v>0</v>
      </c>
      <c r="J224" s="225">
        <f t="shared" si="26"/>
        <v>0</v>
      </c>
      <c r="K224" s="47">
        <f>IF(COUNTBLANK($H$10:$H224)&gt;=1,0,1)</f>
        <v>0</v>
      </c>
      <c r="L224" s="176">
        <f t="shared" si="28"/>
        <v>1</v>
      </c>
      <c r="M224" s="176">
        <f t="shared" si="29"/>
        <v>1900</v>
      </c>
      <c r="N224" s="176">
        <f t="shared" si="30"/>
        <v>0</v>
      </c>
      <c r="O224" s="176">
        <f t="shared" si="31"/>
        <v>9</v>
      </c>
      <c r="P224" s="176" t="e">
        <f t="shared" si="27"/>
        <v>#VALUE!</v>
      </c>
      <c r="Q224" s="177"/>
      <c r="R224" s="42"/>
    </row>
    <row r="225" spans="1:18" ht="24.95" customHeight="1" x14ac:dyDescent="0.25">
      <c r="A225" s="220"/>
      <c r="B225" s="15"/>
      <c r="C225" s="15"/>
      <c r="D225" s="16"/>
      <c r="E225" s="16"/>
      <c r="F225" s="221"/>
      <c r="G225" s="222"/>
      <c r="H225" s="223"/>
      <c r="I225" s="224">
        <f t="shared" si="25"/>
        <v>0</v>
      </c>
      <c r="J225" s="225">
        <f t="shared" si="26"/>
        <v>0</v>
      </c>
      <c r="K225" s="47">
        <f>IF(COUNTBLANK($H$10:$H225)&gt;=1,0,1)</f>
        <v>0</v>
      </c>
      <c r="L225" s="176">
        <f t="shared" si="28"/>
        <v>1</v>
      </c>
      <c r="M225" s="176">
        <f t="shared" si="29"/>
        <v>1900</v>
      </c>
      <c r="N225" s="176">
        <f t="shared" si="30"/>
        <v>0</v>
      </c>
      <c r="O225" s="176">
        <f t="shared" si="31"/>
        <v>9</v>
      </c>
      <c r="P225" s="176" t="e">
        <f t="shared" si="27"/>
        <v>#VALUE!</v>
      </c>
      <c r="Q225" s="177"/>
      <c r="R225" s="42"/>
    </row>
    <row r="226" spans="1:18" ht="24.95" customHeight="1" x14ac:dyDescent="0.25">
      <c r="A226" s="220"/>
      <c r="B226" s="15"/>
      <c r="C226" s="15"/>
      <c r="D226" s="16"/>
      <c r="E226" s="16"/>
      <c r="F226" s="221"/>
      <c r="G226" s="222"/>
      <c r="H226" s="223"/>
      <c r="I226" s="224">
        <f t="shared" si="25"/>
        <v>0</v>
      </c>
      <c r="J226" s="225">
        <f t="shared" si="26"/>
        <v>0</v>
      </c>
      <c r="K226" s="47">
        <f>IF(COUNTBLANK($H$10:$H226)&gt;=1,0,1)</f>
        <v>0</v>
      </c>
      <c r="L226" s="176">
        <f t="shared" si="28"/>
        <v>1</v>
      </c>
      <c r="M226" s="176">
        <f t="shared" si="29"/>
        <v>1900</v>
      </c>
      <c r="N226" s="176">
        <f t="shared" si="30"/>
        <v>0</v>
      </c>
      <c r="O226" s="176">
        <f t="shared" si="31"/>
        <v>9</v>
      </c>
      <c r="P226" s="176" t="e">
        <f t="shared" si="27"/>
        <v>#VALUE!</v>
      </c>
      <c r="Q226" s="176"/>
      <c r="R226" s="42">
        <v>89806</v>
      </c>
    </row>
    <row r="227" spans="1:18" ht="24.95" customHeight="1" x14ac:dyDescent="0.25">
      <c r="A227" s="220"/>
      <c r="B227" s="15"/>
      <c r="C227" s="15"/>
      <c r="D227" s="16"/>
      <c r="E227" s="16"/>
      <c r="F227" s="221"/>
      <c r="G227" s="222"/>
      <c r="H227" s="223"/>
      <c r="I227" s="224">
        <f t="shared" si="25"/>
        <v>0</v>
      </c>
      <c r="J227" s="225">
        <f t="shared" si="26"/>
        <v>0</v>
      </c>
      <c r="K227" s="47">
        <f>IF(COUNTBLANK($H$10:$H227)&gt;=1,0,1)</f>
        <v>0</v>
      </c>
      <c r="L227" s="176">
        <f t="shared" si="28"/>
        <v>1</v>
      </c>
      <c r="M227" s="176">
        <f t="shared" si="29"/>
        <v>1900</v>
      </c>
      <c r="N227" s="176">
        <f t="shared" si="30"/>
        <v>0</v>
      </c>
      <c r="O227" s="176">
        <f t="shared" si="31"/>
        <v>9</v>
      </c>
      <c r="P227" s="176" t="e">
        <f t="shared" si="27"/>
        <v>#VALUE!</v>
      </c>
      <c r="Q227" s="177"/>
      <c r="R227" s="42">
        <v>90606</v>
      </c>
    </row>
    <row r="228" spans="1:18" ht="24.95" customHeight="1" x14ac:dyDescent="0.25">
      <c r="A228" s="220"/>
      <c r="B228" s="15"/>
      <c r="C228" s="15"/>
      <c r="D228" s="16"/>
      <c r="E228" s="16"/>
      <c r="F228" s="221"/>
      <c r="G228" s="222"/>
      <c r="H228" s="223"/>
      <c r="I228" s="224">
        <f t="shared" si="25"/>
        <v>0</v>
      </c>
      <c r="J228" s="225">
        <f t="shared" si="26"/>
        <v>0</v>
      </c>
      <c r="K228" s="47">
        <f>IF(COUNTBLANK($H$10:$H228)&gt;=1,0,1)</f>
        <v>0</v>
      </c>
      <c r="L228" s="176">
        <f t="shared" si="28"/>
        <v>1</v>
      </c>
      <c r="M228" s="176">
        <f t="shared" si="29"/>
        <v>1900</v>
      </c>
      <c r="N228" s="176">
        <f t="shared" si="30"/>
        <v>0</v>
      </c>
      <c r="O228" s="176">
        <f t="shared" si="31"/>
        <v>9</v>
      </c>
      <c r="P228" s="176" t="e">
        <f t="shared" si="27"/>
        <v>#VALUE!</v>
      </c>
      <c r="Q228" s="177"/>
      <c r="R228" s="42"/>
    </row>
    <row r="229" spans="1:18" ht="24.95" customHeight="1" x14ac:dyDescent="0.25">
      <c r="A229" s="220"/>
      <c r="B229" s="15"/>
      <c r="C229" s="15"/>
      <c r="D229" s="16"/>
      <c r="E229" s="16"/>
      <c r="F229" s="221"/>
      <c r="G229" s="222"/>
      <c r="H229" s="223"/>
      <c r="I229" s="224">
        <f t="shared" si="25"/>
        <v>0</v>
      </c>
      <c r="J229" s="225">
        <f t="shared" si="26"/>
        <v>0</v>
      </c>
      <c r="K229" s="47">
        <f>IF(COUNTBLANK($H$10:$H229)&gt;=1,0,1)</f>
        <v>0</v>
      </c>
      <c r="L229" s="176">
        <f t="shared" si="28"/>
        <v>1</v>
      </c>
      <c r="M229" s="176">
        <f t="shared" si="29"/>
        <v>1900</v>
      </c>
      <c r="N229" s="176">
        <f t="shared" si="30"/>
        <v>0</v>
      </c>
      <c r="O229" s="176">
        <f t="shared" si="31"/>
        <v>9</v>
      </c>
      <c r="P229" s="176" t="e">
        <f t="shared" si="27"/>
        <v>#VALUE!</v>
      </c>
      <c r="Q229" s="177"/>
      <c r="R229" s="42"/>
    </row>
    <row r="230" spans="1:18" ht="24.95" customHeight="1" x14ac:dyDescent="0.25">
      <c r="A230" s="220"/>
      <c r="B230" s="15"/>
      <c r="C230" s="15"/>
      <c r="D230" s="16"/>
      <c r="E230" s="16"/>
      <c r="F230" s="221"/>
      <c r="G230" s="222"/>
      <c r="H230" s="223"/>
      <c r="I230" s="224">
        <f t="shared" si="25"/>
        <v>0</v>
      </c>
      <c r="J230" s="225">
        <f t="shared" si="26"/>
        <v>0</v>
      </c>
      <c r="K230" s="47">
        <f>IF(COUNTBLANK($H$10:$H230)&gt;=1,0,1)</f>
        <v>0</v>
      </c>
      <c r="L230" s="176">
        <f t="shared" si="28"/>
        <v>1</v>
      </c>
      <c r="M230" s="176">
        <f t="shared" si="29"/>
        <v>1900</v>
      </c>
      <c r="N230" s="176">
        <f t="shared" si="30"/>
        <v>0</v>
      </c>
      <c r="O230" s="176">
        <f t="shared" si="31"/>
        <v>9</v>
      </c>
      <c r="P230" s="176" t="e">
        <f t="shared" si="27"/>
        <v>#VALUE!</v>
      </c>
      <c r="Q230" s="176"/>
      <c r="R230" s="42">
        <v>91406</v>
      </c>
    </row>
    <row r="231" spans="1:18" ht="24.95" customHeight="1" x14ac:dyDescent="0.25">
      <c r="A231" s="220"/>
      <c r="B231" s="15"/>
      <c r="C231" s="15"/>
      <c r="D231" s="16"/>
      <c r="E231" s="16"/>
      <c r="F231" s="221"/>
      <c r="G231" s="222"/>
      <c r="H231" s="223"/>
      <c r="I231" s="224">
        <f t="shared" si="25"/>
        <v>0</v>
      </c>
      <c r="J231" s="225">
        <f t="shared" si="26"/>
        <v>0</v>
      </c>
      <c r="K231" s="47">
        <f>IF(COUNTBLANK($H$10:$H231)&gt;=1,0,1)</f>
        <v>0</v>
      </c>
      <c r="L231" s="176">
        <f t="shared" si="28"/>
        <v>1</v>
      </c>
      <c r="M231" s="176">
        <f t="shared" si="29"/>
        <v>1900</v>
      </c>
      <c r="N231" s="176">
        <f t="shared" si="30"/>
        <v>0</v>
      </c>
      <c r="O231" s="176">
        <f t="shared" si="31"/>
        <v>9</v>
      </c>
      <c r="P231" s="176" t="e">
        <f t="shared" si="27"/>
        <v>#VALUE!</v>
      </c>
      <c r="Q231" s="177"/>
      <c r="R231" s="42">
        <v>92206</v>
      </c>
    </row>
    <row r="232" spans="1:18" ht="24.95" customHeight="1" x14ac:dyDescent="0.25">
      <c r="A232" s="220"/>
      <c r="B232" s="15"/>
      <c r="C232" s="15"/>
      <c r="D232" s="16"/>
      <c r="E232" s="16"/>
      <c r="F232" s="221"/>
      <c r="G232" s="222"/>
      <c r="H232" s="223"/>
      <c r="I232" s="224">
        <f t="shared" si="25"/>
        <v>0</v>
      </c>
      <c r="J232" s="225">
        <f t="shared" si="26"/>
        <v>0</v>
      </c>
      <c r="K232" s="47">
        <f>IF(COUNTBLANK($H$10:$H232)&gt;=1,0,1)</f>
        <v>0</v>
      </c>
      <c r="L232" s="176">
        <f t="shared" si="28"/>
        <v>1</v>
      </c>
      <c r="M232" s="176">
        <f t="shared" si="29"/>
        <v>1900</v>
      </c>
      <c r="N232" s="176">
        <f t="shared" si="30"/>
        <v>0</v>
      </c>
      <c r="O232" s="176">
        <f t="shared" si="31"/>
        <v>9</v>
      </c>
      <c r="P232" s="176" t="e">
        <f t="shared" si="27"/>
        <v>#VALUE!</v>
      </c>
      <c r="Q232" s="177"/>
      <c r="R232" s="42"/>
    </row>
    <row r="233" spans="1:18" ht="24.95" customHeight="1" x14ac:dyDescent="0.25">
      <c r="A233" s="220"/>
      <c r="B233" s="15"/>
      <c r="C233" s="15"/>
      <c r="D233" s="16"/>
      <c r="E233" s="16"/>
      <c r="F233" s="221"/>
      <c r="G233" s="222"/>
      <c r="H233" s="223"/>
      <c r="I233" s="224">
        <f t="shared" si="25"/>
        <v>0</v>
      </c>
      <c r="J233" s="225">
        <f t="shared" si="26"/>
        <v>0</v>
      </c>
      <c r="K233" s="47">
        <f>IF(COUNTBLANK($H$10:$H233)&gt;=1,0,1)</f>
        <v>0</v>
      </c>
      <c r="L233" s="176">
        <f t="shared" si="28"/>
        <v>1</v>
      </c>
      <c r="M233" s="176">
        <f t="shared" si="29"/>
        <v>1900</v>
      </c>
      <c r="N233" s="176">
        <f t="shared" si="30"/>
        <v>0</v>
      </c>
      <c r="O233" s="176">
        <f t="shared" si="31"/>
        <v>9</v>
      </c>
      <c r="P233" s="176" t="e">
        <f t="shared" si="27"/>
        <v>#VALUE!</v>
      </c>
      <c r="Q233" s="177"/>
      <c r="R233" s="42"/>
    </row>
    <row r="234" spans="1:18" ht="24.95" customHeight="1" x14ac:dyDescent="0.25">
      <c r="A234" s="220"/>
      <c r="B234" s="15"/>
      <c r="C234" s="15"/>
      <c r="D234" s="16"/>
      <c r="E234" s="16"/>
      <c r="F234" s="221"/>
      <c r="G234" s="222"/>
      <c r="H234" s="223"/>
      <c r="I234" s="224">
        <f t="shared" si="25"/>
        <v>0</v>
      </c>
      <c r="J234" s="225">
        <f t="shared" si="26"/>
        <v>0</v>
      </c>
      <c r="K234" s="47">
        <f>IF(COUNTBLANK($H$10:$H234)&gt;=1,0,1)</f>
        <v>0</v>
      </c>
      <c r="L234" s="176">
        <f t="shared" si="28"/>
        <v>1</v>
      </c>
      <c r="M234" s="176">
        <f t="shared" si="29"/>
        <v>1900</v>
      </c>
      <c r="N234" s="176">
        <f t="shared" si="30"/>
        <v>0</v>
      </c>
      <c r="O234" s="176">
        <f t="shared" si="31"/>
        <v>9</v>
      </c>
      <c r="P234" s="176" t="e">
        <f t="shared" si="27"/>
        <v>#VALUE!</v>
      </c>
      <c r="Q234" s="176"/>
      <c r="R234" s="42">
        <v>93006</v>
      </c>
    </row>
    <row r="235" spans="1:18" ht="24.95" customHeight="1" x14ac:dyDescent="0.25">
      <c r="A235" s="220"/>
      <c r="B235" s="15"/>
      <c r="C235" s="15"/>
      <c r="D235" s="16"/>
      <c r="E235" s="16"/>
      <c r="F235" s="221"/>
      <c r="G235" s="222"/>
      <c r="H235" s="223"/>
      <c r="I235" s="224">
        <f t="shared" si="25"/>
        <v>0</v>
      </c>
      <c r="J235" s="225">
        <f t="shared" si="26"/>
        <v>0</v>
      </c>
      <c r="K235" s="47">
        <f>IF(COUNTBLANK($H$10:$H235)&gt;=1,0,1)</f>
        <v>0</v>
      </c>
      <c r="L235" s="176">
        <f t="shared" si="28"/>
        <v>1</v>
      </c>
      <c r="M235" s="176">
        <f t="shared" si="29"/>
        <v>1900</v>
      </c>
      <c r="N235" s="176">
        <f t="shared" si="30"/>
        <v>0</v>
      </c>
      <c r="O235" s="176">
        <f t="shared" si="31"/>
        <v>9</v>
      </c>
      <c r="P235" s="176" t="e">
        <f t="shared" si="27"/>
        <v>#VALUE!</v>
      </c>
      <c r="Q235" s="177"/>
      <c r="R235" s="42">
        <v>93806</v>
      </c>
    </row>
    <row r="236" spans="1:18" ht="24.95" customHeight="1" x14ac:dyDescent="0.25">
      <c r="A236" s="220"/>
      <c r="B236" s="15"/>
      <c r="C236" s="15"/>
      <c r="D236" s="16"/>
      <c r="E236" s="16"/>
      <c r="F236" s="221"/>
      <c r="G236" s="222"/>
      <c r="H236" s="223"/>
      <c r="I236" s="224">
        <f t="shared" si="25"/>
        <v>0</v>
      </c>
      <c r="J236" s="225">
        <f t="shared" si="26"/>
        <v>0</v>
      </c>
      <c r="K236" s="47">
        <f>IF(COUNTBLANK($H$10:$H236)&gt;=1,0,1)</f>
        <v>0</v>
      </c>
      <c r="L236" s="176">
        <f t="shared" si="28"/>
        <v>1</v>
      </c>
      <c r="M236" s="176">
        <f t="shared" si="29"/>
        <v>1900</v>
      </c>
      <c r="N236" s="176">
        <f t="shared" si="30"/>
        <v>0</v>
      </c>
      <c r="O236" s="176">
        <f t="shared" si="31"/>
        <v>9</v>
      </c>
      <c r="P236" s="176" t="e">
        <f t="shared" si="27"/>
        <v>#VALUE!</v>
      </c>
      <c r="Q236" s="177"/>
      <c r="R236" s="42"/>
    </row>
    <row r="237" spans="1:18" ht="24.95" customHeight="1" x14ac:dyDescent="0.25">
      <c r="A237" s="220"/>
      <c r="B237" s="15"/>
      <c r="C237" s="15"/>
      <c r="D237" s="16"/>
      <c r="E237" s="16"/>
      <c r="F237" s="221"/>
      <c r="G237" s="222"/>
      <c r="H237" s="223"/>
      <c r="I237" s="224">
        <f t="shared" si="25"/>
        <v>0</v>
      </c>
      <c r="J237" s="225">
        <f t="shared" si="26"/>
        <v>0</v>
      </c>
      <c r="K237" s="47">
        <f>IF(COUNTBLANK($H$10:$H237)&gt;=1,0,1)</f>
        <v>0</v>
      </c>
      <c r="L237" s="176">
        <f t="shared" si="28"/>
        <v>1</v>
      </c>
      <c r="M237" s="176">
        <f t="shared" si="29"/>
        <v>1900</v>
      </c>
      <c r="N237" s="176">
        <f t="shared" si="30"/>
        <v>0</v>
      </c>
      <c r="O237" s="176">
        <f t="shared" si="31"/>
        <v>9</v>
      </c>
      <c r="P237" s="176" t="e">
        <f t="shared" si="27"/>
        <v>#VALUE!</v>
      </c>
      <c r="Q237" s="177"/>
      <c r="R237" s="42"/>
    </row>
    <row r="238" spans="1:18" ht="24.95" customHeight="1" x14ac:dyDescent="0.25">
      <c r="A238" s="220"/>
      <c r="B238" s="15"/>
      <c r="C238" s="15"/>
      <c r="D238" s="16"/>
      <c r="E238" s="16"/>
      <c r="F238" s="221"/>
      <c r="G238" s="222"/>
      <c r="H238" s="223"/>
      <c r="I238" s="224">
        <f t="shared" si="25"/>
        <v>0</v>
      </c>
      <c r="J238" s="225">
        <f t="shared" si="26"/>
        <v>0</v>
      </c>
      <c r="K238" s="47">
        <f>IF(COUNTBLANK($H$10:$H238)&gt;=1,0,1)</f>
        <v>0</v>
      </c>
      <c r="L238" s="176">
        <f t="shared" si="28"/>
        <v>1</v>
      </c>
      <c r="M238" s="176">
        <f t="shared" si="29"/>
        <v>1900</v>
      </c>
      <c r="N238" s="176">
        <f t="shared" si="30"/>
        <v>0</v>
      </c>
      <c r="O238" s="176">
        <f t="shared" si="31"/>
        <v>9</v>
      </c>
      <c r="P238" s="176" t="e">
        <f t="shared" si="27"/>
        <v>#VALUE!</v>
      </c>
      <c r="Q238" s="176"/>
      <c r="R238" s="42">
        <v>94606</v>
      </c>
    </row>
    <row r="239" spans="1:18" ht="24.95" customHeight="1" x14ac:dyDescent="0.25">
      <c r="A239" s="220"/>
      <c r="B239" s="15"/>
      <c r="C239" s="15"/>
      <c r="D239" s="16"/>
      <c r="E239" s="16"/>
      <c r="F239" s="221"/>
      <c r="G239" s="222"/>
      <c r="H239" s="223"/>
      <c r="I239" s="224">
        <f t="shared" si="25"/>
        <v>0</v>
      </c>
      <c r="J239" s="225">
        <f t="shared" si="26"/>
        <v>0</v>
      </c>
      <c r="K239" s="47">
        <f>IF(COUNTBLANK($H$10:$H239)&gt;=1,0,1)</f>
        <v>0</v>
      </c>
      <c r="L239" s="176">
        <f t="shared" si="28"/>
        <v>1</v>
      </c>
      <c r="M239" s="176">
        <f t="shared" si="29"/>
        <v>1900</v>
      </c>
      <c r="N239" s="176">
        <f t="shared" si="30"/>
        <v>0</v>
      </c>
      <c r="O239" s="176">
        <f t="shared" si="31"/>
        <v>9</v>
      </c>
      <c r="P239" s="176" t="e">
        <f t="shared" si="27"/>
        <v>#VALUE!</v>
      </c>
      <c r="Q239" s="177"/>
      <c r="R239" s="42">
        <v>95406</v>
      </c>
    </row>
    <row r="240" spans="1:18" ht="24.95" customHeight="1" x14ac:dyDescent="0.25">
      <c r="A240" s="220"/>
      <c r="B240" s="15"/>
      <c r="C240" s="15"/>
      <c r="D240" s="16"/>
      <c r="E240" s="16"/>
      <c r="F240" s="221"/>
      <c r="G240" s="222"/>
      <c r="H240" s="223"/>
      <c r="I240" s="224">
        <f t="shared" si="25"/>
        <v>0</v>
      </c>
      <c r="J240" s="225">
        <f t="shared" si="26"/>
        <v>0</v>
      </c>
      <c r="K240" s="47">
        <f>IF(COUNTBLANK($H$10:$H240)&gt;=1,0,1)</f>
        <v>0</v>
      </c>
      <c r="L240" s="176">
        <f t="shared" si="28"/>
        <v>1</v>
      </c>
      <c r="M240" s="176">
        <f t="shared" si="29"/>
        <v>1900</v>
      </c>
      <c r="N240" s="176">
        <f t="shared" si="30"/>
        <v>0</v>
      </c>
      <c r="O240" s="176">
        <f t="shared" si="31"/>
        <v>9</v>
      </c>
      <c r="P240" s="176" t="e">
        <f t="shared" si="27"/>
        <v>#VALUE!</v>
      </c>
      <c r="Q240" s="177"/>
      <c r="R240" s="42"/>
    </row>
    <row r="241" spans="1:18" ht="24.95" customHeight="1" x14ac:dyDescent="0.25">
      <c r="A241" s="220"/>
      <c r="B241" s="15"/>
      <c r="C241" s="15"/>
      <c r="D241" s="16"/>
      <c r="E241" s="16"/>
      <c r="F241" s="221"/>
      <c r="G241" s="222"/>
      <c r="H241" s="223"/>
      <c r="I241" s="224">
        <f t="shared" si="25"/>
        <v>0</v>
      </c>
      <c r="J241" s="225">
        <f t="shared" si="26"/>
        <v>0</v>
      </c>
      <c r="K241" s="47">
        <f>IF(COUNTBLANK($H$10:$H241)&gt;=1,0,1)</f>
        <v>0</v>
      </c>
      <c r="L241" s="176">
        <f t="shared" si="28"/>
        <v>1</v>
      </c>
      <c r="M241" s="176">
        <f t="shared" si="29"/>
        <v>1900</v>
      </c>
      <c r="N241" s="176">
        <f t="shared" si="30"/>
        <v>0</v>
      </c>
      <c r="O241" s="176">
        <f t="shared" si="31"/>
        <v>9</v>
      </c>
      <c r="P241" s="176" t="e">
        <f t="shared" si="27"/>
        <v>#VALUE!</v>
      </c>
      <c r="Q241" s="177"/>
      <c r="R241" s="42"/>
    </row>
    <row r="242" spans="1:18" ht="24.95" customHeight="1" x14ac:dyDescent="0.25">
      <c r="A242" s="220"/>
      <c r="B242" s="15"/>
      <c r="C242" s="15"/>
      <c r="D242" s="16"/>
      <c r="E242" s="16"/>
      <c r="F242" s="221"/>
      <c r="G242" s="222"/>
      <c r="H242" s="223"/>
      <c r="I242" s="224">
        <f t="shared" si="25"/>
        <v>0</v>
      </c>
      <c r="J242" s="225">
        <f t="shared" si="26"/>
        <v>0</v>
      </c>
      <c r="K242" s="47">
        <f>IF(COUNTBLANK($H$10:$H242)&gt;=1,0,1)</f>
        <v>0</v>
      </c>
      <c r="L242" s="176">
        <f t="shared" si="28"/>
        <v>1</v>
      </c>
      <c r="M242" s="176">
        <f t="shared" si="29"/>
        <v>1900</v>
      </c>
      <c r="N242" s="176">
        <f t="shared" si="30"/>
        <v>0</v>
      </c>
      <c r="O242" s="176">
        <f t="shared" si="31"/>
        <v>9</v>
      </c>
      <c r="P242" s="176" t="e">
        <f t="shared" si="27"/>
        <v>#VALUE!</v>
      </c>
      <c r="Q242" s="176"/>
      <c r="R242" s="42">
        <v>96206</v>
      </c>
    </row>
    <row r="243" spans="1:18" ht="24.95" customHeight="1" x14ac:dyDescent="0.25">
      <c r="A243" s="220"/>
      <c r="B243" s="15"/>
      <c r="C243" s="15"/>
      <c r="D243" s="16"/>
      <c r="E243" s="16"/>
      <c r="F243" s="221"/>
      <c r="G243" s="222"/>
      <c r="H243" s="223"/>
      <c r="I243" s="224">
        <f t="shared" si="25"/>
        <v>0</v>
      </c>
      <c r="J243" s="225">
        <f t="shared" si="26"/>
        <v>0</v>
      </c>
      <c r="K243" s="47">
        <f>IF(COUNTBLANK($H$10:$H243)&gt;=1,0,1)</f>
        <v>0</v>
      </c>
      <c r="L243" s="176">
        <f t="shared" si="28"/>
        <v>1</v>
      </c>
      <c r="M243" s="176">
        <f t="shared" si="29"/>
        <v>1900</v>
      </c>
      <c r="N243" s="176">
        <f t="shared" si="30"/>
        <v>0</v>
      </c>
      <c r="O243" s="176">
        <f t="shared" si="31"/>
        <v>9</v>
      </c>
      <c r="P243" s="176" t="e">
        <f t="shared" si="27"/>
        <v>#VALUE!</v>
      </c>
      <c r="Q243" s="177"/>
      <c r="R243" s="42">
        <v>97006</v>
      </c>
    </row>
    <row r="244" spans="1:18" ht="24.95" customHeight="1" x14ac:dyDescent="0.25">
      <c r="A244" s="220"/>
      <c r="B244" s="15"/>
      <c r="C244" s="15"/>
      <c r="D244" s="16"/>
      <c r="E244" s="16"/>
      <c r="F244" s="221"/>
      <c r="G244" s="222"/>
      <c r="H244" s="223"/>
      <c r="I244" s="224">
        <f t="shared" si="25"/>
        <v>0</v>
      </c>
      <c r="J244" s="225">
        <f t="shared" si="26"/>
        <v>0</v>
      </c>
      <c r="K244" s="47">
        <f>IF(COUNTBLANK($H$10:$H244)&gt;=1,0,1)</f>
        <v>0</v>
      </c>
      <c r="L244" s="176">
        <f t="shared" si="28"/>
        <v>1</v>
      </c>
      <c r="M244" s="176">
        <f t="shared" si="29"/>
        <v>1900</v>
      </c>
      <c r="N244" s="176">
        <f t="shared" si="30"/>
        <v>0</v>
      </c>
      <c r="O244" s="176">
        <f t="shared" si="31"/>
        <v>9</v>
      </c>
      <c r="P244" s="176" t="e">
        <f t="shared" si="27"/>
        <v>#VALUE!</v>
      </c>
      <c r="Q244" s="177"/>
      <c r="R244" s="42"/>
    </row>
    <row r="245" spans="1:18" ht="24.95" customHeight="1" x14ac:dyDescent="0.25">
      <c r="A245" s="220"/>
      <c r="B245" s="15"/>
      <c r="C245" s="15"/>
      <c r="D245" s="16"/>
      <c r="E245" s="16"/>
      <c r="F245" s="221"/>
      <c r="G245" s="222"/>
      <c r="H245" s="223"/>
      <c r="I245" s="224">
        <f t="shared" si="25"/>
        <v>0</v>
      </c>
      <c r="J245" s="225">
        <f t="shared" si="26"/>
        <v>0</v>
      </c>
      <c r="K245" s="47">
        <f>IF(COUNTBLANK($H$10:$H245)&gt;=1,0,1)</f>
        <v>0</v>
      </c>
      <c r="L245" s="176">
        <f t="shared" si="28"/>
        <v>1</v>
      </c>
      <c r="M245" s="176">
        <f t="shared" si="29"/>
        <v>1900</v>
      </c>
      <c r="N245" s="176">
        <f t="shared" si="30"/>
        <v>0</v>
      </c>
      <c r="O245" s="176">
        <f t="shared" si="31"/>
        <v>9</v>
      </c>
      <c r="P245" s="176" t="e">
        <f t="shared" si="27"/>
        <v>#VALUE!</v>
      </c>
      <c r="Q245" s="177"/>
      <c r="R245" s="42"/>
    </row>
    <row r="246" spans="1:18" ht="24.95" customHeight="1" x14ac:dyDescent="0.25">
      <c r="A246" s="220"/>
      <c r="B246" s="15"/>
      <c r="C246" s="15"/>
      <c r="D246" s="16"/>
      <c r="E246" s="16"/>
      <c r="F246" s="221"/>
      <c r="G246" s="222"/>
      <c r="H246" s="223"/>
      <c r="I246" s="224">
        <f t="shared" si="25"/>
        <v>0</v>
      </c>
      <c r="J246" s="225">
        <f t="shared" si="26"/>
        <v>0</v>
      </c>
      <c r="K246" s="47">
        <f>IF(COUNTBLANK($H$10:$H246)&gt;=1,0,1)</f>
        <v>0</v>
      </c>
      <c r="L246" s="176">
        <f t="shared" si="28"/>
        <v>1</v>
      </c>
      <c r="M246" s="176">
        <f t="shared" si="29"/>
        <v>1900</v>
      </c>
      <c r="N246" s="176">
        <f t="shared" si="30"/>
        <v>0</v>
      </c>
      <c r="O246" s="176">
        <f t="shared" si="31"/>
        <v>9</v>
      </c>
      <c r="P246" s="176" t="e">
        <f t="shared" si="27"/>
        <v>#VALUE!</v>
      </c>
      <c r="Q246" s="176"/>
      <c r="R246" s="42">
        <v>97806</v>
      </c>
    </row>
    <row r="247" spans="1:18" ht="24.95" customHeight="1" x14ac:dyDescent="0.25">
      <c r="A247" s="220"/>
      <c r="B247" s="15"/>
      <c r="C247" s="15"/>
      <c r="D247" s="16"/>
      <c r="E247" s="16"/>
      <c r="F247" s="221"/>
      <c r="G247" s="222"/>
      <c r="H247" s="223"/>
      <c r="I247" s="224">
        <f t="shared" si="25"/>
        <v>0</v>
      </c>
      <c r="J247" s="225">
        <f t="shared" si="26"/>
        <v>0</v>
      </c>
      <c r="K247" s="47">
        <f>IF(COUNTBLANK($H$10:$H247)&gt;=1,0,1)</f>
        <v>0</v>
      </c>
      <c r="L247" s="176">
        <f t="shared" si="28"/>
        <v>1</v>
      </c>
      <c r="M247" s="176">
        <f t="shared" si="29"/>
        <v>1900</v>
      </c>
      <c r="N247" s="176">
        <f t="shared" si="30"/>
        <v>0</v>
      </c>
      <c r="O247" s="176">
        <f t="shared" si="31"/>
        <v>9</v>
      </c>
      <c r="P247" s="176" t="e">
        <f t="shared" si="27"/>
        <v>#VALUE!</v>
      </c>
      <c r="Q247" s="177"/>
      <c r="R247" s="42">
        <v>98606</v>
      </c>
    </row>
    <row r="248" spans="1:18" ht="24.95" customHeight="1" x14ac:dyDescent="0.25">
      <c r="A248" s="220"/>
      <c r="B248" s="15"/>
      <c r="C248" s="15"/>
      <c r="D248" s="16"/>
      <c r="E248" s="16"/>
      <c r="F248" s="221"/>
      <c r="G248" s="222"/>
      <c r="H248" s="223"/>
      <c r="I248" s="224">
        <f t="shared" si="25"/>
        <v>0</v>
      </c>
      <c r="J248" s="225">
        <f t="shared" si="26"/>
        <v>0</v>
      </c>
      <c r="K248" s="47">
        <f>IF(COUNTBLANK($H$10:$H248)&gt;=1,0,1)</f>
        <v>0</v>
      </c>
      <c r="L248" s="176">
        <f t="shared" si="28"/>
        <v>1</v>
      </c>
      <c r="M248" s="176">
        <f t="shared" si="29"/>
        <v>1900</v>
      </c>
      <c r="N248" s="176">
        <f t="shared" si="30"/>
        <v>0</v>
      </c>
      <c r="O248" s="176">
        <f t="shared" si="31"/>
        <v>9</v>
      </c>
      <c r="P248" s="176" t="e">
        <f t="shared" si="27"/>
        <v>#VALUE!</v>
      </c>
      <c r="Q248" s="177"/>
      <c r="R248" s="42"/>
    </row>
    <row r="249" spans="1:18" ht="24.95" customHeight="1" x14ac:dyDescent="0.25">
      <c r="A249" s="220"/>
      <c r="B249" s="15"/>
      <c r="C249" s="15"/>
      <c r="D249" s="16"/>
      <c r="E249" s="16"/>
      <c r="F249" s="221"/>
      <c r="G249" s="222"/>
      <c r="H249" s="223"/>
      <c r="I249" s="224">
        <f t="shared" si="25"/>
        <v>0</v>
      </c>
      <c r="J249" s="225">
        <f t="shared" si="26"/>
        <v>0</v>
      </c>
      <c r="K249" s="47">
        <f>IF(COUNTBLANK($H$10:$H249)&gt;=1,0,1)</f>
        <v>0</v>
      </c>
      <c r="L249" s="176">
        <f t="shared" si="28"/>
        <v>1</v>
      </c>
      <c r="M249" s="176">
        <f t="shared" si="29"/>
        <v>1900</v>
      </c>
      <c r="N249" s="176">
        <f t="shared" si="30"/>
        <v>0</v>
      </c>
      <c r="O249" s="176">
        <f t="shared" si="31"/>
        <v>9</v>
      </c>
      <c r="P249" s="176" t="e">
        <f t="shared" si="27"/>
        <v>#VALUE!</v>
      </c>
      <c r="Q249" s="177"/>
      <c r="R249" s="42"/>
    </row>
    <row r="250" spans="1:18" ht="24.95" customHeight="1" x14ac:dyDescent="0.25">
      <c r="A250" s="220"/>
      <c r="B250" s="15"/>
      <c r="C250" s="15"/>
      <c r="D250" s="16"/>
      <c r="E250" s="16"/>
      <c r="F250" s="221"/>
      <c r="G250" s="222"/>
      <c r="H250" s="223"/>
      <c r="I250" s="224">
        <f t="shared" si="25"/>
        <v>0</v>
      </c>
      <c r="J250" s="225">
        <f t="shared" si="26"/>
        <v>0</v>
      </c>
      <c r="K250" s="47">
        <f>IF(COUNTBLANK($H$10:$H250)&gt;=1,0,1)</f>
        <v>0</v>
      </c>
      <c r="L250" s="176">
        <f t="shared" si="28"/>
        <v>1</v>
      </c>
      <c r="M250" s="176">
        <f t="shared" si="29"/>
        <v>1900</v>
      </c>
      <c r="N250" s="176">
        <f t="shared" si="30"/>
        <v>0</v>
      </c>
      <c r="O250" s="176">
        <f t="shared" si="31"/>
        <v>9</v>
      </c>
      <c r="P250" s="176" t="e">
        <f t="shared" si="27"/>
        <v>#VALUE!</v>
      </c>
      <c r="Q250" s="176"/>
      <c r="R250" s="42">
        <v>99406</v>
      </c>
    </row>
    <row r="251" spans="1:18" ht="24.95" customHeight="1" x14ac:dyDescent="0.25">
      <c r="A251" s="220"/>
      <c r="B251" s="15"/>
      <c r="C251" s="15"/>
      <c r="D251" s="16"/>
      <c r="E251" s="16"/>
      <c r="F251" s="221"/>
      <c r="G251" s="222"/>
      <c r="H251" s="223"/>
      <c r="I251" s="224">
        <f t="shared" si="25"/>
        <v>0</v>
      </c>
      <c r="J251" s="225">
        <f t="shared" si="26"/>
        <v>0</v>
      </c>
      <c r="K251" s="47">
        <f>IF(COUNTBLANK($H$10:$H251)&gt;=1,0,1)</f>
        <v>0</v>
      </c>
      <c r="L251" s="176">
        <f t="shared" si="28"/>
        <v>1</v>
      </c>
      <c r="M251" s="176">
        <f t="shared" si="29"/>
        <v>1900</v>
      </c>
      <c r="N251" s="176">
        <f t="shared" si="30"/>
        <v>0</v>
      </c>
      <c r="O251" s="176">
        <f t="shared" si="31"/>
        <v>9</v>
      </c>
      <c r="P251" s="176" t="e">
        <f t="shared" si="27"/>
        <v>#VALUE!</v>
      </c>
      <c r="Q251" s="177"/>
      <c r="R251" s="42">
        <v>100206</v>
      </c>
    </row>
    <row r="252" spans="1:18" ht="24.95" customHeight="1" x14ac:dyDescent="0.25">
      <c r="A252" s="220"/>
      <c r="B252" s="15"/>
      <c r="C252" s="15"/>
      <c r="D252" s="16"/>
      <c r="E252" s="16"/>
      <c r="F252" s="221"/>
      <c r="G252" s="222"/>
      <c r="H252" s="223"/>
      <c r="I252" s="224">
        <f t="shared" si="25"/>
        <v>0</v>
      </c>
      <c r="J252" s="225">
        <f t="shared" si="26"/>
        <v>0</v>
      </c>
      <c r="K252" s="47">
        <f>IF(COUNTBLANK($H$10:$H252)&gt;=1,0,1)</f>
        <v>0</v>
      </c>
      <c r="L252" s="176">
        <f t="shared" si="28"/>
        <v>1</v>
      </c>
      <c r="M252" s="176">
        <f t="shared" si="29"/>
        <v>1900</v>
      </c>
      <c r="N252" s="176">
        <f t="shared" si="30"/>
        <v>0</v>
      </c>
      <c r="O252" s="176">
        <f t="shared" si="31"/>
        <v>9</v>
      </c>
      <c r="P252" s="176" t="e">
        <f t="shared" si="27"/>
        <v>#VALUE!</v>
      </c>
      <c r="Q252" s="177"/>
      <c r="R252" s="42"/>
    </row>
    <row r="253" spans="1:18" ht="24.95" customHeight="1" x14ac:dyDescent="0.25">
      <c r="A253" s="220"/>
      <c r="B253" s="15"/>
      <c r="C253" s="15"/>
      <c r="D253" s="16"/>
      <c r="E253" s="16"/>
      <c r="F253" s="221"/>
      <c r="G253" s="222"/>
      <c r="H253" s="223"/>
      <c r="I253" s="224">
        <f t="shared" si="25"/>
        <v>0</v>
      </c>
      <c r="J253" s="225">
        <f t="shared" si="26"/>
        <v>0</v>
      </c>
      <c r="K253" s="47">
        <f>IF(COUNTBLANK($H$10:$H253)&gt;=1,0,1)</f>
        <v>0</v>
      </c>
      <c r="L253" s="176">
        <f t="shared" si="28"/>
        <v>1</v>
      </c>
      <c r="M253" s="176">
        <f t="shared" si="29"/>
        <v>1900</v>
      </c>
      <c r="N253" s="176">
        <f t="shared" si="30"/>
        <v>0</v>
      </c>
      <c r="O253" s="176">
        <f t="shared" si="31"/>
        <v>9</v>
      </c>
      <c r="P253" s="176" t="e">
        <f t="shared" si="27"/>
        <v>#VALUE!</v>
      </c>
      <c r="Q253" s="177"/>
      <c r="R253" s="42"/>
    </row>
    <row r="254" spans="1:18" ht="24.95" customHeight="1" x14ac:dyDescent="0.25">
      <c r="A254" s="220"/>
      <c r="B254" s="15"/>
      <c r="C254" s="15"/>
      <c r="D254" s="16"/>
      <c r="E254" s="16"/>
      <c r="F254" s="221"/>
      <c r="G254" s="222"/>
      <c r="H254" s="223"/>
      <c r="I254" s="224">
        <f t="shared" si="25"/>
        <v>0</v>
      </c>
      <c r="J254" s="225">
        <f t="shared" si="26"/>
        <v>0</v>
      </c>
      <c r="K254" s="47">
        <f>IF(COUNTBLANK($H$10:$H254)&gt;=1,0,1)</f>
        <v>0</v>
      </c>
      <c r="L254" s="176">
        <f t="shared" si="28"/>
        <v>1</v>
      </c>
      <c r="M254" s="176">
        <f t="shared" si="29"/>
        <v>1900</v>
      </c>
      <c r="N254" s="176">
        <f t="shared" si="30"/>
        <v>0</v>
      </c>
      <c r="O254" s="176">
        <f t="shared" si="31"/>
        <v>9</v>
      </c>
      <c r="P254" s="176" t="e">
        <f t="shared" si="27"/>
        <v>#VALUE!</v>
      </c>
      <c r="Q254" s="176"/>
      <c r="R254" s="42">
        <v>101006</v>
      </c>
    </row>
    <row r="255" spans="1:18" ht="24.95" customHeight="1" x14ac:dyDescent="0.25">
      <c r="A255" s="220"/>
      <c r="B255" s="15"/>
      <c r="C255" s="15"/>
      <c r="D255" s="16"/>
      <c r="E255" s="16"/>
      <c r="F255" s="221"/>
      <c r="G255" s="222"/>
      <c r="H255" s="223"/>
      <c r="I255" s="224">
        <f t="shared" si="25"/>
        <v>0</v>
      </c>
      <c r="J255" s="225">
        <f t="shared" si="26"/>
        <v>0</v>
      </c>
      <c r="K255" s="47">
        <f>IF(COUNTBLANK($H$10:$H255)&gt;=1,0,1)</f>
        <v>0</v>
      </c>
      <c r="L255" s="176">
        <f t="shared" si="28"/>
        <v>1</v>
      </c>
      <c r="M255" s="176">
        <f t="shared" si="29"/>
        <v>1900</v>
      </c>
      <c r="N255" s="176">
        <f t="shared" si="30"/>
        <v>0</v>
      </c>
      <c r="O255" s="176">
        <f t="shared" si="31"/>
        <v>9</v>
      </c>
      <c r="P255" s="176" t="e">
        <f t="shared" si="27"/>
        <v>#VALUE!</v>
      </c>
      <c r="Q255" s="177"/>
      <c r="R255" s="42">
        <v>101806</v>
      </c>
    </row>
    <row r="256" spans="1:18" ht="24.95" customHeight="1" x14ac:dyDescent="0.25">
      <c r="A256" s="220"/>
      <c r="B256" s="15"/>
      <c r="C256" s="15"/>
      <c r="D256" s="16"/>
      <c r="E256" s="16"/>
      <c r="F256" s="221"/>
      <c r="G256" s="222"/>
      <c r="H256" s="223"/>
      <c r="I256" s="224">
        <f t="shared" si="25"/>
        <v>0</v>
      </c>
      <c r="J256" s="225">
        <f t="shared" si="26"/>
        <v>0</v>
      </c>
      <c r="K256" s="47">
        <f>IF(COUNTBLANK($H$10:$H256)&gt;=1,0,1)</f>
        <v>0</v>
      </c>
      <c r="L256" s="176">
        <f t="shared" si="28"/>
        <v>1</v>
      </c>
      <c r="M256" s="176">
        <f t="shared" si="29"/>
        <v>1900</v>
      </c>
      <c r="N256" s="176">
        <f t="shared" si="30"/>
        <v>0</v>
      </c>
      <c r="O256" s="176">
        <f t="shared" si="31"/>
        <v>9</v>
      </c>
      <c r="P256" s="176" t="e">
        <f t="shared" si="27"/>
        <v>#VALUE!</v>
      </c>
      <c r="Q256" s="177"/>
      <c r="R256" s="42"/>
    </row>
    <row r="257" spans="1:18" ht="24.95" customHeight="1" x14ac:dyDescent="0.25">
      <c r="A257" s="220"/>
      <c r="B257" s="15"/>
      <c r="C257" s="15"/>
      <c r="D257" s="16"/>
      <c r="E257" s="16"/>
      <c r="F257" s="221"/>
      <c r="G257" s="222"/>
      <c r="H257" s="223"/>
      <c r="I257" s="224">
        <f t="shared" si="25"/>
        <v>0</v>
      </c>
      <c r="J257" s="225">
        <f t="shared" si="26"/>
        <v>0</v>
      </c>
      <c r="K257" s="47">
        <f>IF(COUNTBLANK($H$10:$H257)&gt;=1,0,1)</f>
        <v>0</v>
      </c>
      <c r="L257" s="176">
        <f t="shared" si="28"/>
        <v>1</v>
      </c>
      <c r="M257" s="176">
        <f t="shared" si="29"/>
        <v>1900</v>
      </c>
      <c r="N257" s="176">
        <f t="shared" si="30"/>
        <v>0</v>
      </c>
      <c r="O257" s="176">
        <f t="shared" si="31"/>
        <v>9</v>
      </c>
      <c r="P257" s="176" t="e">
        <f t="shared" si="27"/>
        <v>#VALUE!</v>
      </c>
      <c r="Q257" s="177"/>
      <c r="R257" s="42"/>
    </row>
    <row r="258" spans="1:18" ht="24.95" customHeight="1" x14ac:dyDescent="0.25">
      <c r="A258" s="220"/>
      <c r="B258" s="15"/>
      <c r="C258" s="15"/>
      <c r="D258" s="16"/>
      <c r="E258" s="16"/>
      <c r="F258" s="221"/>
      <c r="G258" s="222"/>
      <c r="H258" s="223"/>
      <c r="I258" s="224">
        <f t="shared" si="25"/>
        <v>0</v>
      </c>
      <c r="J258" s="225">
        <f t="shared" si="26"/>
        <v>0</v>
      </c>
      <c r="K258" s="47">
        <f>IF(COUNTBLANK($H$10:$H258)&gt;=1,0,1)</f>
        <v>0</v>
      </c>
      <c r="L258" s="176">
        <f t="shared" si="28"/>
        <v>1</v>
      </c>
      <c r="M258" s="176">
        <f t="shared" si="29"/>
        <v>1900</v>
      </c>
      <c r="N258" s="176">
        <f t="shared" si="30"/>
        <v>0</v>
      </c>
      <c r="O258" s="176">
        <f t="shared" si="31"/>
        <v>9</v>
      </c>
      <c r="P258" s="176" t="e">
        <f t="shared" si="27"/>
        <v>#VALUE!</v>
      </c>
      <c r="Q258" s="176"/>
      <c r="R258" s="42">
        <v>102606</v>
      </c>
    </row>
    <row r="259" spans="1:18" ht="24.95" customHeight="1" x14ac:dyDescent="0.25">
      <c r="A259" s="220"/>
      <c r="B259" s="15"/>
      <c r="C259" s="15"/>
      <c r="D259" s="16"/>
      <c r="E259" s="16"/>
      <c r="F259" s="221"/>
      <c r="G259" s="222"/>
      <c r="H259" s="223"/>
      <c r="I259" s="224">
        <f t="shared" si="25"/>
        <v>0</v>
      </c>
      <c r="J259" s="225">
        <f t="shared" si="26"/>
        <v>0</v>
      </c>
      <c r="K259" s="47">
        <f>IF(COUNTBLANK($H$10:$H259)&gt;=1,0,1)</f>
        <v>0</v>
      </c>
      <c r="L259" s="176">
        <f t="shared" si="28"/>
        <v>1</v>
      </c>
      <c r="M259" s="176">
        <f t="shared" si="29"/>
        <v>1900</v>
      </c>
      <c r="N259" s="176">
        <f t="shared" si="30"/>
        <v>0</v>
      </c>
      <c r="O259" s="176">
        <f t="shared" si="31"/>
        <v>9</v>
      </c>
      <c r="P259" s="176" t="e">
        <f t="shared" si="27"/>
        <v>#VALUE!</v>
      </c>
      <c r="Q259" s="177"/>
      <c r="R259" s="42">
        <v>103406</v>
      </c>
    </row>
    <row r="260" spans="1:18" ht="24.95" customHeight="1" x14ac:dyDescent="0.25">
      <c r="A260" s="220"/>
      <c r="B260" s="15"/>
      <c r="C260" s="15"/>
      <c r="D260" s="16"/>
      <c r="E260" s="16"/>
      <c r="F260" s="221"/>
      <c r="G260" s="222"/>
      <c r="H260" s="223"/>
      <c r="I260" s="224">
        <f t="shared" si="25"/>
        <v>0</v>
      </c>
      <c r="J260" s="225">
        <f t="shared" si="26"/>
        <v>0</v>
      </c>
      <c r="K260" s="47">
        <f>IF(COUNTBLANK($H$10:$H260)&gt;=1,0,1)</f>
        <v>0</v>
      </c>
      <c r="L260" s="176">
        <f t="shared" si="28"/>
        <v>1</v>
      </c>
      <c r="M260" s="176">
        <f t="shared" si="29"/>
        <v>1900</v>
      </c>
      <c r="N260" s="176">
        <f t="shared" si="30"/>
        <v>0</v>
      </c>
      <c r="O260" s="176">
        <f t="shared" si="31"/>
        <v>9</v>
      </c>
      <c r="P260" s="176" t="e">
        <f t="shared" si="27"/>
        <v>#VALUE!</v>
      </c>
      <c r="Q260" s="177"/>
      <c r="R260" s="42"/>
    </row>
    <row r="261" spans="1:18" ht="24.95" customHeight="1" x14ac:dyDescent="0.25">
      <c r="A261" s="220"/>
      <c r="B261" s="15"/>
      <c r="C261" s="15"/>
      <c r="D261" s="16"/>
      <c r="E261" s="16"/>
      <c r="F261" s="221"/>
      <c r="G261" s="222"/>
      <c r="H261" s="223"/>
      <c r="I261" s="224">
        <f t="shared" si="25"/>
        <v>0</v>
      </c>
      <c r="J261" s="225">
        <f t="shared" si="26"/>
        <v>0</v>
      </c>
      <c r="K261" s="47">
        <f>IF(COUNTBLANK($H$10:$H261)&gt;=1,0,1)</f>
        <v>0</v>
      </c>
      <c r="L261" s="176">
        <f t="shared" si="28"/>
        <v>1</v>
      </c>
      <c r="M261" s="176">
        <f t="shared" si="29"/>
        <v>1900</v>
      </c>
      <c r="N261" s="176">
        <f t="shared" si="30"/>
        <v>0</v>
      </c>
      <c r="O261" s="176">
        <f t="shared" si="31"/>
        <v>9</v>
      </c>
      <c r="P261" s="176" t="e">
        <f t="shared" si="27"/>
        <v>#VALUE!</v>
      </c>
      <c r="Q261" s="177"/>
      <c r="R261" s="42"/>
    </row>
    <row r="262" spans="1:18" ht="24.95" customHeight="1" x14ac:dyDescent="0.25">
      <c r="A262" s="220"/>
      <c r="B262" s="15"/>
      <c r="C262" s="15"/>
      <c r="D262" s="16"/>
      <c r="E262" s="16"/>
      <c r="F262" s="221"/>
      <c r="G262" s="222"/>
      <c r="H262" s="223"/>
      <c r="I262" s="224">
        <f t="shared" si="25"/>
        <v>0</v>
      </c>
      <c r="J262" s="225">
        <f t="shared" si="26"/>
        <v>0</v>
      </c>
      <c r="K262" s="47">
        <f>IF(COUNTBLANK($H$10:$H262)&gt;=1,0,1)</f>
        <v>0</v>
      </c>
      <c r="L262" s="176">
        <f t="shared" si="28"/>
        <v>1</v>
      </c>
      <c r="M262" s="176">
        <f t="shared" si="29"/>
        <v>1900</v>
      </c>
      <c r="N262" s="176">
        <f t="shared" si="30"/>
        <v>0</v>
      </c>
      <c r="O262" s="176">
        <f t="shared" si="31"/>
        <v>9</v>
      </c>
      <c r="P262" s="176" t="e">
        <f t="shared" si="27"/>
        <v>#VALUE!</v>
      </c>
      <c r="Q262" s="176"/>
      <c r="R262" s="42">
        <v>104206</v>
      </c>
    </row>
    <row r="263" spans="1:18" ht="24.95" customHeight="1" x14ac:dyDescent="0.25">
      <c r="A263" s="220"/>
      <c r="B263" s="15"/>
      <c r="C263" s="15"/>
      <c r="D263" s="16"/>
      <c r="E263" s="16"/>
      <c r="F263" s="221"/>
      <c r="G263" s="222"/>
      <c r="H263" s="223"/>
      <c r="I263" s="224">
        <f t="shared" si="25"/>
        <v>0</v>
      </c>
      <c r="J263" s="225">
        <f t="shared" si="26"/>
        <v>0</v>
      </c>
      <c r="K263" s="47">
        <f>IF(COUNTBLANK($H$10:$H263)&gt;=1,0,1)</f>
        <v>0</v>
      </c>
      <c r="L263" s="176">
        <f t="shared" si="28"/>
        <v>1</v>
      </c>
      <c r="M263" s="176">
        <f t="shared" si="29"/>
        <v>1900</v>
      </c>
      <c r="N263" s="176">
        <f t="shared" si="30"/>
        <v>0</v>
      </c>
      <c r="O263" s="176">
        <f t="shared" si="31"/>
        <v>9</v>
      </c>
      <c r="P263" s="176" t="e">
        <f t="shared" si="27"/>
        <v>#VALUE!</v>
      </c>
      <c r="Q263" s="177"/>
      <c r="R263" s="42">
        <v>105006</v>
      </c>
    </row>
    <row r="264" spans="1:18" ht="24.95" customHeight="1" x14ac:dyDescent="0.25">
      <c r="A264" s="220"/>
      <c r="B264" s="15"/>
      <c r="C264" s="15"/>
      <c r="D264" s="16"/>
      <c r="E264" s="16"/>
      <c r="F264" s="221"/>
      <c r="G264" s="222"/>
      <c r="H264" s="223"/>
      <c r="I264" s="224">
        <f t="shared" si="25"/>
        <v>0</v>
      </c>
      <c r="J264" s="225">
        <f t="shared" si="26"/>
        <v>0</v>
      </c>
      <c r="K264" s="47">
        <f>IF(COUNTBLANK($H$10:$H264)&gt;=1,0,1)</f>
        <v>0</v>
      </c>
      <c r="L264" s="176">
        <f t="shared" si="28"/>
        <v>1</v>
      </c>
      <c r="M264" s="176">
        <f t="shared" si="29"/>
        <v>1900</v>
      </c>
      <c r="N264" s="176">
        <f t="shared" si="30"/>
        <v>0</v>
      </c>
      <c r="O264" s="176">
        <f t="shared" si="31"/>
        <v>9</v>
      </c>
      <c r="P264" s="176" t="e">
        <f t="shared" si="27"/>
        <v>#VALUE!</v>
      </c>
      <c r="Q264" s="177"/>
      <c r="R264" s="42"/>
    </row>
    <row r="265" spans="1:18" ht="24.95" customHeight="1" x14ac:dyDescent="0.25">
      <c r="A265" s="220"/>
      <c r="B265" s="15"/>
      <c r="C265" s="15"/>
      <c r="D265" s="16"/>
      <c r="E265" s="16"/>
      <c r="F265" s="221"/>
      <c r="G265" s="222"/>
      <c r="H265" s="223"/>
      <c r="I265" s="224">
        <f t="shared" si="25"/>
        <v>0</v>
      </c>
      <c r="J265" s="225">
        <f t="shared" si="26"/>
        <v>0</v>
      </c>
      <c r="K265" s="47">
        <f>IF(COUNTBLANK($H$10:$H265)&gt;=1,0,1)</f>
        <v>0</v>
      </c>
      <c r="L265" s="176">
        <f t="shared" si="28"/>
        <v>1</v>
      </c>
      <c r="M265" s="176">
        <f t="shared" si="29"/>
        <v>1900</v>
      </c>
      <c r="N265" s="176">
        <f t="shared" si="30"/>
        <v>0</v>
      </c>
      <c r="O265" s="176">
        <f t="shared" si="31"/>
        <v>9</v>
      </c>
      <c r="P265" s="176" t="e">
        <f t="shared" si="27"/>
        <v>#VALUE!</v>
      </c>
      <c r="Q265" s="177"/>
      <c r="R265" s="42"/>
    </row>
    <row r="266" spans="1:18" ht="24.95" customHeight="1" x14ac:dyDescent="0.25">
      <c r="A266" s="220"/>
      <c r="B266" s="15"/>
      <c r="C266" s="15"/>
      <c r="D266" s="16"/>
      <c r="E266" s="16"/>
      <c r="F266" s="221"/>
      <c r="G266" s="222"/>
      <c r="H266" s="223"/>
      <c r="I266" s="224">
        <f t="shared" ref="I266:I329" si="32">I265-B266+C266</f>
        <v>0</v>
      </c>
      <c r="J266" s="225">
        <f t="shared" ref="J266:J329" si="33">IF(H266="*",J265-B266+C266,J265)</f>
        <v>0</v>
      </c>
      <c r="K266" s="47">
        <f>IF(COUNTBLANK($H$10:$H266)&gt;=1,0,1)</f>
        <v>0</v>
      </c>
      <c r="L266" s="176">
        <f t="shared" si="28"/>
        <v>1</v>
      </c>
      <c r="M266" s="176">
        <f t="shared" si="29"/>
        <v>1900</v>
      </c>
      <c r="N266" s="176">
        <f t="shared" si="30"/>
        <v>0</v>
      </c>
      <c r="O266" s="176">
        <f t="shared" si="31"/>
        <v>9</v>
      </c>
      <c r="P266" s="176" t="e">
        <f t="shared" si="27"/>
        <v>#VALUE!</v>
      </c>
      <c r="Q266" s="176"/>
      <c r="R266" s="42">
        <v>105806</v>
      </c>
    </row>
    <row r="267" spans="1:18" ht="24.95" customHeight="1" x14ac:dyDescent="0.25">
      <c r="A267" s="220"/>
      <c r="B267" s="15"/>
      <c r="C267" s="15"/>
      <c r="D267" s="16"/>
      <c r="E267" s="16"/>
      <c r="F267" s="221"/>
      <c r="G267" s="222"/>
      <c r="H267" s="223"/>
      <c r="I267" s="224">
        <f t="shared" si="32"/>
        <v>0</v>
      </c>
      <c r="J267" s="225">
        <f t="shared" si="33"/>
        <v>0</v>
      </c>
      <c r="K267" s="47">
        <f>IF(COUNTBLANK($H$10:$H267)&gt;=1,0,1)</f>
        <v>0</v>
      </c>
      <c r="L267" s="176">
        <f t="shared" si="28"/>
        <v>1</v>
      </c>
      <c r="M267" s="176">
        <f t="shared" si="29"/>
        <v>1900</v>
      </c>
      <c r="N267" s="176">
        <f t="shared" si="30"/>
        <v>0</v>
      </c>
      <c r="O267" s="176">
        <f t="shared" si="31"/>
        <v>9</v>
      </c>
      <c r="P267" s="176" t="e">
        <f t="shared" ref="P267:P330" si="34">(SEARCH($F$5,$F267))</f>
        <v>#VALUE!</v>
      </c>
      <c r="Q267" s="177"/>
      <c r="R267" s="42">
        <v>106606</v>
      </c>
    </row>
    <row r="268" spans="1:18" ht="24.95" customHeight="1" x14ac:dyDescent="0.25">
      <c r="A268" s="220"/>
      <c r="B268" s="15"/>
      <c r="C268" s="15"/>
      <c r="D268" s="16"/>
      <c r="E268" s="16"/>
      <c r="F268" s="221"/>
      <c r="G268" s="222"/>
      <c r="H268" s="223"/>
      <c r="I268" s="224">
        <f t="shared" si="32"/>
        <v>0</v>
      </c>
      <c r="J268" s="225">
        <f t="shared" si="33"/>
        <v>0</v>
      </c>
      <c r="K268" s="47">
        <f>IF(COUNTBLANK($H$10:$H268)&gt;=1,0,1)</f>
        <v>0</v>
      </c>
      <c r="L268" s="176">
        <f t="shared" si="28"/>
        <v>1</v>
      </c>
      <c r="M268" s="176">
        <f t="shared" si="29"/>
        <v>1900</v>
      </c>
      <c r="N268" s="176">
        <f t="shared" si="30"/>
        <v>0</v>
      </c>
      <c r="O268" s="176">
        <f t="shared" si="31"/>
        <v>9</v>
      </c>
      <c r="P268" s="176" t="e">
        <f t="shared" si="34"/>
        <v>#VALUE!</v>
      </c>
      <c r="Q268" s="177"/>
      <c r="R268" s="42"/>
    </row>
    <row r="269" spans="1:18" ht="24.95" customHeight="1" x14ac:dyDescent="0.25">
      <c r="A269" s="220"/>
      <c r="B269" s="15"/>
      <c r="C269" s="15"/>
      <c r="D269" s="16"/>
      <c r="E269" s="16"/>
      <c r="F269" s="221"/>
      <c r="G269" s="222"/>
      <c r="H269" s="223"/>
      <c r="I269" s="224">
        <f t="shared" si="32"/>
        <v>0</v>
      </c>
      <c r="J269" s="225">
        <f t="shared" si="33"/>
        <v>0</v>
      </c>
      <c r="K269" s="47">
        <f>IF(COUNTBLANK($H$10:$H269)&gt;=1,0,1)</f>
        <v>0</v>
      </c>
      <c r="L269" s="176">
        <f t="shared" si="28"/>
        <v>1</v>
      </c>
      <c r="M269" s="176">
        <f t="shared" si="29"/>
        <v>1900</v>
      </c>
      <c r="N269" s="176">
        <f t="shared" si="30"/>
        <v>0</v>
      </c>
      <c r="O269" s="176">
        <f t="shared" si="31"/>
        <v>9</v>
      </c>
      <c r="P269" s="176" t="e">
        <f t="shared" si="34"/>
        <v>#VALUE!</v>
      </c>
      <c r="Q269" s="177"/>
      <c r="R269" s="42"/>
    </row>
    <row r="270" spans="1:18" ht="24.95" customHeight="1" x14ac:dyDescent="0.25">
      <c r="A270" s="220"/>
      <c r="B270" s="15"/>
      <c r="C270" s="15"/>
      <c r="D270" s="16"/>
      <c r="E270" s="16"/>
      <c r="F270" s="221"/>
      <c r="G270" s="222"/>
      <c r="H270" s="223"/>
      <c r="I270" s="224">
        <f t="shared" si="32"/>
        <v>0</v>
      </c>
      <c r="J270" s="225">
        <f t="shared" si="33"/>
        <v>0</v>
      </c>
      <c r="K270" s="47">
        <f>IF(COUNTBLANK($H$10:$H270)&gt;=1,0,1)</f>
        <v>0</v>
      </c>
      <c r="L270" s="176">
        <f t="shared" si="28"/>
        <v>1</v>
      </c>
      <c r="M270" s="176">
        <f t="shared" si="29"/>
        <v>1900</v>
      </c>
      <c r="N270" s="176">
        <f t="shared" si="30"/>
        <v>0</v>
      </c>
      <c r="O270" s="176">
        <f t="shared" si="31"/>
        <v>9</v>
      </c>
      <c r="P270" s="176" t="e">
        <f t="shared" si="34"/>
        <v>#VALUE!</v>
      </c>
      <c r="Q270" s="176"/>
      <c r="R270" s="42">
        <v>107406</v>
      </c>
    </row>
    <row r="271" spans="1:18" ht="24.95" customHeight="1" x14ac:dyDescent="0.25">
      <c r="A271" s="220"/>
      <c r="B271" s="15"/>
      <c r="C271" s="15"/>
      <c r="D271" s="16"/>
      <c r="E271" s="16"/>
      <c r="F271" s="221"/>
      <c r="G271" s="222"/>
      <c r="H271" s="223"/>
      <c r="I271" s="224">
        <f t="shared" si="32"/>
        <v>0</v>
      </c>
      <c r="J271" s="225">
        <f t="shared" si="33"/>
        <v>0</v>
      </c>
      <c r="K271" s="47">
        <f>IF(COUNTBLANK($H$10:$H271)&gt;=1,0,1)</f>
        <v>0</v>
      </c>
      <c r="L271" s="176">
        <f t="shared" si="28"/>
        <v>1</v>
      </c>
      <c r="M271" s="176">
        <f t="shared" si="29"/>
        <v>1900</v>
      </c>
      <c r="N271" s="176">
        <f t="shared" si="30"/>
        <v>0</v>
      </c>
      <c r="O271" s="176">
        <f t="shared" si="31"/>
        <v>9</v>
      </c>
      <c r="P271" s="176" t="e">
        <f t="shared" si="34"/>
        <v>#VALUE!</v>
      </c>
      <c r="Q271" s="177"/>
      <c r="R271" s="42">
        <v>108206</v>
      </c>
    </row>
    <row r="272" spans="1:18" ht="24.95" customHeight="1" x14ac:dyDescent="0.25">
      <c r="A272" s="220"/>
      <c r="B272" s="15"/>
      <c r="C272" s="15"/>
      <c r="D272" s="16"/>
      <c r="E272" s="16"/>
      <c r="F272" s="221"/>
      <c r="G272" s="222"/>
      <c r="H272" s="223"/>
      <c r="I272" s="224">
        <f t="shared" si="32"/>
        <v>0</v>
      </c>
      <c r="J272" s="225">
        <f t="shared" si="33"/>
        <v>0</v>
      </c>
      <c r="K272" s="47">
        <f>IF(COUNTBLANK($H$10:$H272)&gt;=1,0,1)</f>
        <v>0</v>
      </c>
      <c r="L272" s="176">
        <f t="shared" si="28"/>
        <v>1</v>
      </c>
      <c r="M272" s="176">
        <f t="shared" si="29"/>
        <v>1900</v>
      </c>
      <c r="N272" s="176">
        <f t="shared" si="30"/>
        <v>0</v>
      </c>
      <c r="O272" s="176">
        <f t="shared" si="31"/>
        <v>9</v>
      </c>
      <c r="P272" s="176" t="e">
        <f t="shared" si="34"/>
        <v>#VALUE!</v>
      </c>
      <c r="Q272" s="177"/>
      <c r="R272" s="42"/>
    </row>
    <row r="273" spans="1:18" ht="24.95" customHeight="1" x14ac:dyDescent="0.25">
      <c r="A273" s="220"/>
      <c r="B273" s="15"/>
      <c r="C273" s="15"/>
      <c r="D273" s="16"/>
      <c r="E273" s="16"/>
      <c r="F273" s="221"/>
      <c r="G273" s="222"/>
      <c r="H273" s="223"/>
      <c r="I273" s="224">
        <f t="shared" si="32"/>
        <v>0</v>
      </c>
      <c r="J273" s="225">
        <f t="shared" si="33"/>
        <v>0</v>
      </c>
      <c r="K273" s="47">
        <f>IF(COUNTBLANK($H$10:$H273)&gt;=1,0,1)</f>
        <v>0</v>
      </c>
      <c r="L273" s="176">
        <f t="shared" si="28"/>
        <v>1</v>
      </c>
      <c r="M273" s="176">
        <f t="shared" si="29"/>
        <v>1900</v>
      </c>
      <c r="N273" s="176">
        <f t="shared" si="30"/>
        <v>0</v>
      </c>
      <c r="O273" s="176">
        <f t="shared" si="31"/>
        <v>9</v>
      </c>
      <c r="P273" s="176" t="e">
        <f t="shared" si="34"/>
        <v>#VALUE!</v>
      </c>
      <c r="Q273" s="177"/>
      <c r="R273" s="42"/>
    </row>
    <row r="274" spans="1:18" ht="24.95" customHeight="1" x14ac:dyDescent="0.25">
      <c r="A274" s="220"/>
      <c r="B274" s="15"/>
      <c r="C274" s="15"/>
      <c r="D274" s="16"/>
      <c r="E274" s="16"/>
      <c r="F274" s="221"/>
      <c r="G274" s="222"/>
      <c r="H274" s="223"/>
      <c r="I274" s="224">
        <f t="shared" si="32"/>
        <v>0</v>
      </c>
      <c r="J274" s="225">
        <f t="shared" si="33"/>
        <v>0</v>
      </c>
      <c r="K274" s="47">
        <f>IF(COUNTBLANK($H$10:$H274)&gt;=1,0,1)</f>
        <v>0</v>
      </c>
      <c r="L274" s="176">
        <f t="shared" si="28"/>
        <v>1</v>
      </c>
      <c r="M274" s="176">
        <f t="shared" si="29"/>
        <v>1900</v>
      </c>
      <c r="N274" s="176">
        <f t="shared" si="30"/>
        <v>0</v>
      </c>
      <c r="O274" s="176">
        <f t="shared" si="31"/>
        <v>9</v>
      </c>
      <c r="P274" s="176" t="e">
        <f t="shared" si="34"/>
        <v>#VALUE!</v>
      </c>
      <c r="Q274" s="176"/>
      <c r="R274" s="42">
        <v>109006</v>
      </c>
    </row>
    <row r="275" spans="1:18" ht="24.95" customHeight="1" x14ac:dyDescent="0.25">
      <c r="A275" s="220"/>
      <c r="B275" s="15"/>
      <c r="C275" s="15"/>
      <c r="D275" s="16"/>
      <c r="E275" s="16"/>
      <c r="F275" s="221"/>
      <c r="G275" s="222"/>
      <c r="H275" s="223"/>
      <c r="I275" s="224">
        <f t="shared" si="32"/>
        <v>0</v>
      </c>
      <c r="J275" s="225">
        <f t="shared" si="33"/>
        <v>0</v>
      </c>
      <c r="K275" s="47">
        <f>IF(COUNTBLANK($H$10:$H275)&gt;=1,0,1)</f>
        <v>0</v>
      </c>
      <c r="L275" s="176">
        <f t="shared" si="28"/>
        <v>1</v>
      </c>
      <c r="M275" s="176">
        <f t="shared" si="29"/>
        <v>1900</v>
      </c>
      <c r="N275" s="176">
        <f t="shared" si="30"/>
        <v>0</v>
      </c>
      <c r="O275" s="176">
        <f t="shared" si="31"/>
        <v>9</v>
      </c>
      <c r="P275" s="176" t="e">
        <f t="shared" si="34"/>
        <v>#VALUE!</v>
      </c>
      <c r="Q275" s="177"/>
      <c r="R275" s="42">
        <v>109806</v>
      </c>
    </row>
    <row r="276" spans="1:18" ht="24.95" customHeight="1" x14ac:dyDescent="0.25">
      <c r="A276" s="220"/>
      <c r="B276" s="15"/>
      <c r="C276" s="15"/>
      <c r="D276" s="16"/>
      <c r="E276" s="16"/>
      <c r="F276" s="221"/>
      <c r="G276" s="222"/>
      <c r="H276" s="223"/>
      <c r="I276" s="224">
        <f t="shared" si="32"/>
        <v>0</v>
      </c>
      <c r="J276" s="225">
        <f t="shared" si="33"/>
        <v>0</v>
      </c>
      <c r="K276" s="47">
        <f>IF(COUNTBLANK($H$10:$H276)&gt;=1,0,1)</f>
        <v>0</v>
      </c>
      <c r="L276" s="176">
        <f t="shared" si="28"/>
        <v>1</v>
      </c>
      <c r="M276" s="176">
        <f t="shared" si="29"/>
        <v>1900</v>
      </c>
      <c r="N276" s="176">
        <f t="shared" si="30"/>
        <v>0</v>
      </c>
      <c r="O276" s="176">
        <f t="shared" si="31"/>
        <v>9</v>
      </c>
      <c r="P276" s="176" t="e">
        <f t="shared" si="34"/>
        <v>#VALUE!</v>
      </c>
      <c r="Q276" s="177"/>
      <c r="R276" s="42"/>
    </row>
    <row r="277" spans="1:18" ht="24.95" customHeight="1" x14ac:dyDescent="0.25">
      <c r="A277" s="220"/>
      <c r="B277" s="15"/>
      <c r="C277" s="15"/>
      <c r="D277" s="16"/>
      <c r="E277" s="16"/>
      <c r="F277" s="221"/>
      <c r="G277" s="222"/>
      <c r="H277" s="223"/>
      <c r="I277" s="224">
        <f t="shared" si="32"/>
        <v>0</v>
      </c>
      <c r="J277" s="225">
        <f t="shared" si="33"/>
        <v>0</v>
      </c>
      <c r="K277" s="47">
        <f>IF(COUNTBLANK($H$10:$H277)&gt;=1,0,1)</f>
        <v>0</v>
      </c>
      <c r="L277" s="176">
        <f t="shared" si="28"/>
        <v>1</v>
      </c>
      <c r="M277" s="176">
        <f t="shared" si="29"/>
        <v>1900</v>
      </c>
      <c r="N277" s="176">
        <f t="shared" si="30"/>
        <v>0</v>
      </c>
      <c r="O277" s="176">
        <f t="shared" si="31"/>
        <v>9</v>
      </c>
      <c r="P277" s="176" t="e">
        <f t="shared" si="34"/>
        <v>#VALUE!</v>
      </c>
      <c r="Q277" s="177"/>
      <c r="R277" s="42"/>
    </row>
    <row r="278" spans="1:18" ht="24.95" customHeight="1" x14ac:dyDescent="0.25">
      <c r="A278" s="220"/>
      <c r="B278" s="15"/>
      <c r="C278" s="15"/>
      <c r="D278" s="16"/>
      <c r="E278" s="16"/>
      <c r="F278" s="221"/>
      <c r="G278" s="222"/>
      <c r="H278" s="223"/>
      <c r="I278" s="224">
        <f t="shared" si="32"/>
        <v>0</v>
      </c>
      <c r="J278" s="225">
        <f t="shared" si="33"/>
        <v>0</v>
      </c>
      <c r="K278" s="47">
        <f>IF(COUNTBLANK($H$10:$H278)&gt;=1,0,1)</f>
        <v>0</v>
      </c>
      <c r="L278" s="176">
        <f t="shared" si="28"/>
        <v>1</v>
      </c>
      <c r="M278" s="176">
        <f t="shared" si="29"/>
        <v>1900</v>
      </c>
      <c r="N278" s="176">
        <f t="shared" si="30"/>
        <v>0</v>
      </c>
      <c r="O278" s="176">
        <f t="shared" si="31"/>
        <v>9</v>
      </c>
      <c r="P278" s="176" t="e">
        <f t="shared" si="34"/>
        <v>#VALUE!</v>
      </c>
      <c r="Q278" s="176"/>
      <c r="R278" s="42">
        <v>110606</v>
      </c>
    </row>
    <row r="279" spans="1:18" ht="24.95" customHeight="1" x14ac:dyDescent="0.25">
      <c r="A279" s="220"/>
      <c r="B279" s="15"/>
      <c r="C279" s="15"/>
      <c r="D279" s="16"/>
      <c r="E279" s="16"/>
      <c r="F279" s="221"/>
      <c r="G279" s="222"/>
      <c r="H279" s="223"/>
      <c r="I279" s="224">
        <f t="shared" si="32"/>
        <v>0</v>
      </c>
      <c r="J279" s="225">
        <f t="shared" si="33"/>
        <v>0</v>
      </c>
      <c r="K279" s="47">
        <f>IF(COUNTBLANK($H$10:$H279)&gt;=1,0,1)</f>
        <v>0</v>
      </c>
      <c r="L279" s="176">
        <f t="shared" si="28"/>
        <v>1</v>
      </c>
      <c r="M279" s="176">
        <f t="shared" si="29"/>
        <v>1900</v>
      </c>
      <c r="N279" s="176">
        <f t="shared" si="30"/>
        <v>0</v>
      </c>
      <c r="O279" s="176">
        <f t="shared" si="31"/>
        <v>9</v>
      </c>
      <c r="P279" s="176" t="e">
        <f t="shared" si="34"/>
        <v>#VALUE!</v>
      </c>
      <c r="Q279" s="177"/>
      <c r="R279" s="42">
        <v>111406</v>
      </c>
    </row>
    <row r="280" spans="1:18" ht="24.95" customHeight="1" x14ac:dyDescent="0.25">
      <c r="A280" s="220"/>
      <c r="B280" s="15"/>
      <c r="C280" s="15"/>
      <c r="D280" s="16"/>
      <c r="E280" s="16"/>
      <c r="F280" s="221"/>
      <c r="G280" s="222"/>
      <c r="H280" s="223"/>
      <c r="I280" s="224">
        <f t="shared" si="32"/>
        <v>0</v>
      </c>
      <c r="J280" s="225">
        <f t="shared" si="33"/>
        <v>0</v>
      </c>
      <c r="K280" s="47">
        <f>IF(COUNTBLANK($H$10:$H280)&gt;=1,0,1)</f>
        <v>0</v>
      </c>
      <c r="L280" s="176">
        <f t="shared" ref="L280:L343" si="35">MONTH(A280)</f>
        <v>1</v>
      </c>
      <c r="M280" s="176">
        <f t="shared" ref="M280:M343" si="36">YEAR(A280)</f>
        <v>1900</v>
      </c>
      <c r="N280" s="176">
        <f t="shared" ref="N280:N343" si="37">DAY(A280)</f>
        <v>0</v>
      </c>
      <c r="O280" s="176">
        <f t="shared" ref="O280:O343" si="38">IF(A280&lt;&gt;"",O279+1,O279)</f>
        <v>9</v>
      </c>
      <c r="P280" s="176" t="e">
        <f t="shared" si="34"/>
        <v>#VALUE!</v>
      </c>
      <c r="Q280" s="177"/>
      <c r="R280" s="42"/>
    </row>
    <row r="281" spans="1:18" ht="24.95" customHeight="1" x14ac:dyDescent="0.25">
      <c r="A281" s="220"/>
      <c r="B281" s="15"/>
      <c r="C281" s="15"/>
      <c r="D281" s="16"/>
      <c r="E281" s="16"/>
      <c r="F281" s="221"/>
      <c r="G281" s="222"/>
      <c r="H281" s="223"/>
      <c r="I281" s="224">
        <f t="shared" si="32"/>
        <v>0</v>
      </c>
      <c r="J281" s="225">
        <f t="shared" si="33"/>
        <v>0</v>
      </c>
      <c r="K281" s="47">
        <f>IF(COUNTBLANK($H$10:$H281)&gt;=1,0,1)</f>
        <v>0</v>
      </c>
      <c r="L281" s="176">
        <f t="shared" si="35"/>
        <v>1</v>
      </c>
      <c r="M281" s="176">
        <f t="shared" si="36"/>
        <v>1900</v>
      </c>
      <c r="N281" s="176">
        <f t="shared" si="37"/>
        <v>0</v>
      </c>
      <c r="O281" s="176">
        <f t="shared" si="38"/>
        <v>9</v>
      </c>
      <c r="P281" s="176" t="e">
        <f t="shared" si="34"/>
        <v>#VALUE!</v>
      </c>
      <c r="Q281" s="177"/>
      <c r="R281" s="42"/>
    </row>
    <row r="282" spans="1:18" ht="24.95" customHeight="1" x14ac:dyDescent="0.25">
      <c r="A282" s="220"/>
      <c r="B282" s="15"/>
      <c r="C282" s="15"/>
      <c r="D282" s="16"/>
      <c r="E282" s="16"/>
      <c r="F282" s="221"/>
      <c r="G282" s="222"/>
      <c r="H282" s="223"/>
      <c r="I282" s="224">
        <f t="shared" si="32"/>
        <v>0</v>
      </c>
      <c r="J282" s="225">
        <f t="shared" si="33"/>
        <v>0</v>
      </c>
      <c r="K282" s="47">
        <f>IF(COUNTBLANK($H$10:$H282)&gt;=1,0,1)</f>
        <v>0</v>
      </c>
      <c r="L282" s="176">
        <f t="shared" si="35"/>
        <v>1</v>
      </c>
      <c r="M282" s="176">
        <f t="shared" si="36"/>
        <v>1900</v>
      </c>
      <c r="N282" s="176">
        <f t="shared" si="37"/>
        <v>0</v>
      </c>
      <c r="O282" s="176">
        <f t="shared" si="38"/>
        <v>9</v>
      </c>
      <c r="P282" s="176" t="e">
        <f t="shared" si="34"/>
        <v>#VALUE!</v>
      </c>
      <c r="Q282" s="176"/>
      <c r="R282" s="42">
        <v>112206</v>
      </c>
    </row>
    <row r="283" spans="1:18" ht="24.95" customHeight="1" x14ac:dyDescent="0.25">
      <c r="A283" s="220"/>
      <c r="B283" s="15"/>
      <c r="C283" s="15"/>
      <c r="D283" s="16"/>
      <c r="E283" s="16"/>
      <c r="F283" s="221"/>
      <c r="G283" s="222"/>
      <c r="H283" s="223"/>
      <c r="I283" s="224">
        <f t="shared" si="32"/>
        <v>0</v>
      </c>
      <c r="J283" s="225">
        <f t="shared" si="33"/>
        <v>0</v>
      </c>
      <c r="K283" s="47">
        <f>IF(COUNTBLANK($H$10:$H283)&gt;=1,0,1)</f>
        <v>0</v>
      </c>
      <c r="L283" s="176">
        <f t="shared" si="35"/>
        <v>1</v>
      </c>
      <c r="M283" s="176">
        <f t="shared" si="36"/>
        <v>1900</v>
      </c>
      <c r="N283" s="176">
        <f t="shared" si="37"/>
        <v>0</v>
      </c>
      <c r="O283" s="176">
        <f t="shared" si="38"/>
        <v>9</v>
      </c>
      <c r="P283" s="176" t="e">
        <f t="shared" si="34"/>
        <v>#VALUE!</v>
      </c>
      <c r="Q283" s="177"/>
      <c r="R283" s="42">
        <v>113006</v>
      </c>
    </row>
    <row r="284" spans="1:18" ht="24.95" customHeight="1" x14ac:dyDescent="0.25">
      <c r="A284" s="220"/>
      <c r="B284" s="15"/>
      <c r="C284" s="15"/>
      <c r="D284" s="16"/>
      <c r="E284" s="16"/>
      <c r="F284" s="221"/>
      <c r="G284" s="222"/>
      <c r="H284" s="223"/>
      <c r="I284" s="224">
        <f t="shared" si="32"/>
        <v>0</v>
      </c>
      <c r="J284" s="225">
        <f t="shared" si="33"/>
        <v>0</v>
      </c>
      <c r="K284" s="47">
        <f>IF(COUNTBLANK($H$10:$H284)&gt;=1,0,1)</f>
        <v>0</v>
      </c>
      <c r="L284" s="176">
        <f t="shared" si="35"/>
        <v>1</v>
      </c>
      <c r="M284" s="176">
        <f t="shared" si="36"/>
        <v>1900</v>
      </c>
      <c r="N284" s="176">
        <f t="shared" si="37"/>
        <v>0</v>
      </c>
      <c r="O284" s="176">
        <f t="shared" si="38"/>
        <v>9</v>
      </c>
      <c r="P284" s="176" t="e">
        <f t="shared" si="34"/>
        <v>#VALUE!</v>
      </c>
      <c r="Q284" s="177"/>
      <c r="R284" s="42"/>
    </row>
    <row r="285" spans="1:18" ht="24.95" customHeight="1" x14ac:dyDescent="0.25">
      <c r="A285" s="220"/>
      <c r="B285" s="15"/>
      <c r="C285" s="15"/>
      <c r="D285" s="16"/>
      <c r="E285" s="16"/>
      <c r="F285" s="221"/>
      <c r="G285" s="222"/>
      <c r="H285" s="223"/>
      <c r="I285" s="224">
        <f t="shared" si="32"/>
        <v>0</v>
      </c>
      <c r="J285" s="225">
        <f t="shared" si="33"/>
        <v>0</v>
      </c>
      <c r="K285" s="47">
        <f>IF(COUNTBLANK($H$10:$H285)&gt;=1,0,1)</f>
        <v>0</v>
      </c>
      <c r="L285" s="176">
        <f t="shared" si="35"/>
        <v>1</v>
      </c>
      <c r="M285" s="176">
        <f t="shared" si="36"/>
        <v>1900</v>
      </c>
      <c r="N285" s="176">
        <f t="shared" si="37"/>
        <v>0</v>
      </c>
      <c r="O285" s="176">
        <f t="shared" si="38"/>
        <v>9</v>
      </c>
      <c r="P285" s="176" t="e">
        <f t="shared" si="34"/>
        <v>#VALUE!</v>
      </c>
      <c r="Q285" s="177"/>
      <c r="R285" s="42"/>
    </row>
    <row r="286" spans="1:18" ht="24.95" customHeight="1" x14ac:dyDescent="0.25">
      <c r="A286" s="220"/>
      <c r="B286" s="15"/>
      <c r="C286" s="15"/>
      <c r="D286" s="16"/>
      <c r="E286" s="16"/>
      <c r="F286" s="221"/>
      <c r="G286" s="222"/>
      <c r="H286" s="223"/>
      <c r="I286" s="224">
        <f t="shared" si="32"/>
        <v>0</v>
      </c>
      <c r="J286" s="225">
        <f t="shared" si="33"/>
        <v>0</v>
      </c>
      <c r="K286" s="47">
        <f>IF(COUNTBLANK($H$10:$H286)&gt;=1,0,1)</f>
        <v>0</v>
      </c>
      <c r="L286" s="176">
        <f t="shared" si="35"/>
        <v>1</v>
      </c>
      <c r="M286" s="176">
        <f t="shared" si="36"/>
        <v>1900</v>
      </c>
      <c r="N286" s="176">
        <f t="shared" si="37"/>
        <v>0</v>
      </c>
      <c r="O286" s="176">
        <f t="shared" si="38"/>
        <v>9</v>
      </c>
      <c r="P286" s="176" t="e">
        <f t="shared" si="34"/>
        <v>#VALUE!</v>
      </c>
      <c r="Q286" s="176"/>
      <c r="R286" s="42">
        <v>113806</v>
      </c>
    </row>
    <row r="287" spans="1:18" ht="24.95" customHeight="1" x14ac:dyDescent="0.25">
      <c r="A287" s="220"/>
      <c r="B287" s="15"/>
      <c r="C287" s="15"/>
      <c r="D287" s="16"/>
      <c r="E287" s="16"/>
      <c r="F287" s="221"/>
      <c r="G287" s="222"/>
      <c r="H287" s="223"/>
      <c r="I287" s="224">
        <f t="shared" si="32"/>
        <v>0</v>
      </c>
      <c r="J287" s="225">
        <f t="shared" si="33"/>
        <v>0</v>
      </c>
      <c r="K287" s="47">
        <f>IF(COUNTBLANK($H$10:$H287)&gt;=1,0,1)</f>
        <v>0</v>
      </c>
      <c r="L287" s="176">
        <f t="shared" si="35"/>
        <v>1</v>
      </c>
      <c r="M287" s="176">
        <f t="shared" si="36"/>
        <v>1900</v>
      </c>
      <c r="N287" s="176">
        <f t="shared" si="37"/>
        <v>0</v>
      </c>
      <c r="O287" s="176">
        <f t="shared" si="38"/>
        <v>9</v>
      </c>
      <c r="P287" s="176" t="e">
        <f t="shared" si="34"/>
        <v>#VALUE!</v>
      </c>
      <c r="Q287" s="177"/>
      <c r="R287" s="42">
        <v>114606</v>
      </c>
    </row>
    <row r="288" spans="1:18" ht="24.95" customHeight="1" x14ac:dyDescent="0.25">
      <c r="A288" s="220"/>
      <c r="B288" s="15"/>
      <c r="C288" s="15"/>
      <c r="D288" s="16"/>
      <c r="E288" s="16"/>
      <c r="F288" s="221"/>
      <c r="G288" s="222"/>
      <c r="H288" s="223"/>
      <c r="I288" s="224">
        <f t="shared" si="32"/>
        <v>0</v>
      </c>
      <c r="J288" s="225">
        <f t="shared" si="33"/>
        <v>0</v>
      </c>
      <c r="K288" s="47">
        <f>IF(COUNTBLANK($H$10:$H288)&gt;=1,0,1)</f>
        <v>0</v>
      </c>
      <c r="L288" s="176">
        <f t="shared" si="35"/>
        <v>1</v>
      </c>
      <c r="M288" s="176">
        <f t="shared" si="36"/>
        <v>1900</v>
      </c>
      <c r="N288" s="176">
        <f t="shared" si="37"/>
        <v>0</v>
      </c>
      <c r="O288" s="176">
        <f t="shared" si="38"/>
        <v>9</v>
      </c>
      <c r="P288" s="176" t="e">
        <f t="shared" si="34"/>
        <v>#VALUE!</v>
      </c>
      <c r="Q288" s="177"/>
      <c r="R288" s="42"/>
    </row>
    <row r="289" spans="1:18" ht="24.95" customHeight="1" x14ac:dyDescent="0.25">
      <c r="A289" s="220"/>
      <c r="B289" s="15"/>
      <c r="C289" s="15"/>
      <c r="D289" s="16"/>
      <c r="E289" s="16"/>
      <c r="F289" s="221"/>
      <c r="G289" s="222"/>
      <c r="H289" s="223"/>
      <c r="I289" s="224">
        <f t="shared" si="32"/>
        <v>0</v>
      </c>
      <c r="J289" s="225">
        <f t="shared" si="33"/>
        <v>0</v>
      </c>
      <c r="K289" s="47">
        <f>IF(COUNTBLANK($H$10:$H289)&gt;=1,0,1)</f>
        <v>0</v>
      </c>
      <c r="L289" s="176">
        <f t="shared" si="35"/>
        <v>1</v>
      </c>
      <c r="M289" s="176">
        <f t="shared" si="36"/>
        <v>1900</v>
      </c>
      <c r="N289" s="176">
        <f t="shared" si="37"/>
        <v>0</v>
      </c>
      <c r="O289" s="176">
        <f t="shared" si="38"/>
        <v>9</v>
      </c>
      <c r="P289" s="176" t="e">
        <f t="shared" si="34"/>
        <v>#VALUE!</v>
      </c>
      <c r="Q289" s="177"/>
      <c r="R289" s="42"/>
    </row>
    <row r="290" spans="1:18" ht="24.95" customHeight="1" x14ac:dyDescent="0.25">
      <c r="A290" s="220"/>
      <c r="B290" s="15"/>
      <c r="C290" s="15"/>
      <c r="D290" s="16"/>
      <c r="E290" s="16"/>
      <c r="F290" s="221"/>
      <c r="G290" s="222"/>
      <c r="H290" s="223"/>
      <c r="I290" s="224">
        <f t="shared" si="32"/>
        <v>0</v>
      </c>
      <c r="J290" s="225">
        <f t="shared" si="33"/>
        <v>0</v>
      </c>
      <c r="K290" s="47">
        <f>IF(COUNTBLANK($H$10:$H290)&gt;=1,0,1)</f>
        <v>0</v>
      </c>
      <c r="L290" s="176">
        <f t="shared" si="35"/>
        <v>1</v>
      </c>
      <c r="M290" s="176">
        <f t="shared" si="36"/>
        <v>1900</v>
      </c>
      <c r="N290" s="176">
        <f t="shared" si="37"/>
        <v>0</v>
      </c>
      <c r="O290" s="176">
        <f t="shared" si="38"/>
        <v>9</v>
      </c>
      <c r="P290" s="176" t="e">
        <f t="shared" si="34"/>
        <v>#VALUE!</v>
      </c>
      <c r="Q290" s="176"/>
      <c r="R290" s="42">
        <v>115406</v>
      </c>
    </row>
    <row r="291" spans="1:18" ht="24.95" customHeight="1" x14ac:dyDescent="0.25">
      <c r="A291" s="220"/>
      <c r="B291" s="15"/>
      <c r="C291" s="15"/>
      <c r="D291" s="16"/>
      <c r="E291" s="16"/>
      <c r="F291" s="221"/>
      <c r="G291" s="222"/>
      <c r="H291" s="223"/>
      <c r="I291" s="224">
        <f t="shared" si="32"/>
        <v>0</v>
      </c>
      <c r="J291" s="225">
        <f t="shared" si="33"/>
        <v>0</v>
      </c>
      <c r="K291" s="47">
        <f>IF(COUNTBLANK($H$10:$H291)&gt;=1,0,1)</f>
        <v>0</v>
      </c>
      <c r="L291" s="176">
        <f t="shared" si="35"/>
        <v>1</v>
      </c>
      <c r="M291" s="176">
        <f t="shared" si="36"/>
        <v>1900</v>
      </c>
      <c r="N291" s="176">
        <f t="shared" si="37"/>
        <v>0</v>
      </c>
      <c r="O291" s="176">
        <f t="shared" si="38"/>
        <v>9</v>
      </c>
      <c r="P291" s="176" t="e">
        <f t="shared" si="34"/>
        <v>#VALUE!</v>
      </c>
      <c r="Q291" s="177"/>
      <c r="R291" s="42">
        <v>116206</v>
      </c>
    </row>
    <row r="292" spans="1:18" ht="24.95" customHeight="1" x14ac:dyDescent="0.25">
      <c r="A292" s="220"/>
      <c r="B292" s="15"/>
      <c r="C292" s="15"/>
      <c r="D292" s="16"/>
      <c r="E292" s="16"/>
      <c r="F292" s="221"/>
      <c r="G292" s="222"/>
      <c r="H292" s="223"/>
      <c r="I292" s="224">
        <f t="shared" si="32"/>
        <v>0</v>
      </c>
      <c r="J292" s="225">
        <f t="shared" si="33"/>
        <v>0</v>
      </c>
      <c r="K292" s="47">
        <f>IF(COUNTBLANK($H$10:$H292)&gt;=1,0,1)</f>
        <v>0</v>
      </c>
      <c r="L292" s="176">
        <f t="shared" si="35"/>
        <v>1</v>
      </c>
      <c r="M292" s="176">
        <f t="shared" si="36"/>
        <v>1900</v>
      </c>
      <c r="N292" s="176">
        <f t="shared" si="37"/>
        <v>0</v>
      </c>
      <c r="O292" s="176">
        <f t="shared" si="38"/>
        <v>9</v>
      </c>
      <c r="P292" s="176" t="e">
        <f t="shared" si="34"/>
        <v>#VALUE!</v>
      </c>
      <c r="Q292" s="177"/>
      <c r="R292" s="42"/>
    </row>
    <row r="293" spans="1:18" ht="24.95" customHeight="1" x14ac:dyDescent="0.25">
      <c r="A293" s="220"/>
      <c r="B293" s="15"/>
      <c r="C293" s="15"/>
      <c r="D293" s="16"/>
      <c r="E293" s="16"/>
      <c r="F293" s="221"/>
      <c r="G293" s="222"/>
      <c r="H293" s="223"/>
      <c r="I293" s="224">
        <f t="shared" si="32"/>
        <v>0</v>
      </c>
      <c r="J293" s="225">
        <f t="shared" si="33"/>
        <v>0</v>
      </c>
      <c r="K293" s="47">
        <f>IF(COUNTBLANK($H$10:$H293)&gt;=1,0,1)</f>
        <v>0</v>
      </c>
      <c r="L293" s="176">
        <f t="shared" si="35"/>
        <v>1</v>
      </c>
      <c r="M293" s="176">
        <f t="shared" si="36"/>
        <v>1900</v>
      </c>
      <c r="N293" s="176">
        <f t="shared" si="37"/>
        <v>0</v>
      </c>
      <c r="O293" s="176">
        <f t="shared" si="38"/>
        <v>9</v>
      </c>
      <c r="P293" s="176" t="e">
        <f t="shared" si="34"/>
        <v>#VALUE!</v>
      </c>
      <c r="Q293" s="177"/>
      <c r="R293" s="42"/>
    </row>
    <row r="294" spans="1:18" ht="24.95" customHeight="1" x14ac:dyDescent="0.25">
      <c r="A294" s="220"/>
      <c r="B294" s="15"/>
      <c r="C294" s="15"/>
      <c r="D294" s="16"/>
      <c r="E294" s="16"/>
      <c r="F294" s="221"/>
      <c r="G294" s="222"/>
      <c r="H294" s="223"/>
      <c r="I294" s="224">
        <f t="shared" si="32"/>
        <v>0</v>
      </c>
      <c r="J294" s="225">
        <f t="shared" si="33"/>
        <v>0</v>
      </c>
      <c r="K294" s="47">
        <f>IF(COUNTBLANK($H$10:$H294)&gt;=1,0,1)</f>
        <v>0</v>
      </c>
      <c r="L294" s="176">
        <f t="shared" si="35"/>
        <v>1</v>
      </c>
      <c r="M294" s="176">
        <f t="shared" si="36"/>
        <v>1900</v>
      </c>
      <c r="N294" s="176">
        <f t="shared" si="37"/>
        <v>0</v>
      </c>
      <c r="O294" s="176">
        <f t="shared" si="38"/>
        <v>9</v>
      </c>
      <c r="P294" s="176" t="e">
        <f t="shared" si="34"/>
        <v>#VALUE!</v>
      </c>
      <c r="Q294" s="176"/>
      <c r="R294" s="42">
        <v>117006</v>
      </c>
    </row>
    <row r="295" spans="1:18" ht="24.95" customHeight="1" x14ac:dyDescent="0.25">
      <c r="A295" s="220"/>
      <c r="B295" s="15"/>
      <c r="C295" s="15"/>
      <c r="D295" s="16"/>
      <c r="E295" s="16"/>
      <c r="F295" s="221"/>
      <c r="G295" s="222"/>
      <c r="H295" s="223"/>
      <c r="I295" s="224">
        <f t="shared" si="32"/>
        <v>0</v>
      </c>
      <c r="J295" s="225">
        <f t="shared" si="33"/>
        <v>0</v>
      </c>
      <c r="K295" s="47">
        <f>IF(COUNTBLANK($H$10:$H295)&gt;=1,0,1)</f>
        <v>0</v>
      </c>
      <c r="L295" s="176">
        <f t="shared" si="35"/>
        <v>1</v>
      </c>
      <c r="M295" s="176">
        <f t="shared" si="36"/>
        <v>1900</v>
      </c>
      <c r="N295" s="176">
        <f t="shared" si="37"/>
        <v>0</v>
      </c>
      <c r="O295" s="176">
        <f t="shared" si="38"/>
        <v>9</v>
      </c>
      <c r="P295" s="176" t="e">
        <f t="shared" si="34"/>
        <v>#VALUE!</v>
      </c>
      <c r="Q295" s="177"/>
      <c r="R295" s="42">
        <v>117806</v>
      </c>
    </row>
    <row r="296" spans="1:18" ht="24.95" customHeight="1" x14ac:dyDescent="0.25">
      <c r="A296" s="220"/>
      <c r="B296" s="15"/>
      <c r="C296" s="15"/>
      <c r="D296" s="16"/>
      <c r="E296" s="16"/>
      <c r="F296" s="221"/>
      <c r="G296" s="222"/>
      <c r="H296" s="223"/>
      <c r="I296" s="224">
        <f t="shared" si="32"/>
        <v>0</v>
      </c>
      <c r="J296" s="225">
        <f t="shared" si="33"/>
        <v>0</v>
      </c>
      <c r="K296" s="47">
        <f>IF(COUNTBLANK($H$10:$H296)&gt;=1,0,1)</f>
        <v>0</v>
      </c>
      <c r="L296" s="176">
        <f t="shared" si="35"/>
        <v>1</v>
      </c>
      <c r="M296" s="176">
        <f t="shared" si="36"/>
        <v>1900</v>
      </c>
      <c r="N296" s="176">
        <f t="shared" si="37"/>
        <v>0</v>
      </c>
      <c r="O296" s="176">
        <f t="shared" si="38"/>
        <v>9</v>
      </c>
      <c r="P296" s="176" t="e">
        <f t="shared" si="34"/>
        <v>#VALUE!</v>
      </c>
      <c r="Q296" s="177"/>
      <c r="R296" s="42"/>
    </row>
    <row r="297" spans="1:18" ht="24.95" customHeight="1" x14ac:dyDescent="0.25">
      <c r="A297" s="220"/>
      <c r="B297" s="15"/>
      <c r="C297" s="15"/>
      <c r="D297" s="16"/>
      <c r="E297" s="16"/>
      <c r="F297" s="221"/>
      <c r="G297" s="222"/>
      <c r="H297" s="223"/>
      <c r="I297" s="224">
        <f t="shared" si="32"/>
        <v>0</v>
      </c>
      <c r="J297" s="225">
        <f t="shared" si="33"/>
        <v>0</v>
      </c>
      <c r="K297" s="47">
        <f>IF(COUNTBLANK($H$10:$H297)&gt;=1,0,1)</f>
        <v>0</v>
      </c>
      <c r="L297" s="176">
        <f t="shared" si="35"/>
        <v>1</v>
      </c>
      <c r="M297" s="176">
        <f t="shared" si="36"/>
        <v>1900</v>
      </c>
      <c r="N297" s="176">
        <f t="shared" si="37"/>
        <v>0</v>
      </c>
      <c r="O297" s="176">
        <f t="shared" si="38"/>
        <v>9</v>
      </c>
      <c r="P297" s="176" t="e">
        <f t="shared" si="34"/>
        <v>#VALUE!</v>
      </c>
      <c r="Q297" s="177"/>
      <c r="R297" s="42"/>
    </row>
    <row r="298" spans="1:18" ht="24.95" customHeight="1" x14ac:dyDescent="0.25">
      <c r="A298" s="220"/>
      <c r="B298" s="15"/>
      <c r="C298" s="15"/>
      <c r="D298" s="16"/>
      <c r="E298" s="16"/>
      <c r="F298" s="221"/>
      <c r="G298" s="222"/>
      <c r="H298" s="223"/>
      <c r="I298" s="224">
        <f t="shared" si="32"/>
        <v>0</v>
      </c>
      <c r="J298" s="225">
        <f t="shared" si="33"/>
        <v>0</v>
      </c>
      <c r="K298" s="47">
        <f>IF(COUNTBLANK($H$10:$H298)&gt;=1,0,1)</f>
        <v>0</v>
      </c>
      <c r="L298" s="176">
        <f t="shared" si="35"/>
        <v>1</v>
      </c>
      <c r="M298" s="176">
        <f t="shared" si="36"/>
        <v>1900</v>
      </c>
      <c r="N298" s="176">
        <f t="shared" si="37"/>
        <v>0</v>
      </c>
      <c r="O298" s="176">
        <f t="shared" si="38"/>
        <v>9</v>
      </c>
      <c r="P298" s="176" t="e">
        <f t="shared" si="34"/>
        <v>#VALUE!</v>
      </c>
      <c r="Q298" s="176"/>
      <c r="R298" s="42">
        <v>118606</v>
      </c>
    </row>
    <row r="299" spans="1:18" ht="24.95" customHeight="1" x14ac:dyDescent="0.25">
      <c r="A299" s="220"/>
      <c r="B299" s="15"/>
      <c r="C299" s="15"/>
      <c r="D299" s="16"/>
      <c r="E299" s="16"/>
      <c r="F299" s="221"/>
      <c r="G299" s="222"/>
      <c r="H299" s="223"/>
      <c r="I299" s="224">
        <f t="shared" si="32"/>
        <v>0</v>
      </c>
      <c r="J299" s="225">
        <f t="shared" si="33"/>
        <v>0</v>
      </c>
      <c r="K299" s="47">
        <f>IF(COUNTBLANK($H$10:$H299)&gt;=1,0,1)</f>
        <v>0</v>
      </c>
      <c r="L299" s="176">
        <f t="shared" si="35"/>
        <v>1</v>
      </c>
      <c r="M299" s="176">
        <f t="shared" si="36"/>
        <v>1900</v>
      </c>
      <c r="N299" s="176">
        <f t="shared" si="37"/>
        <v>0</v>
      </c>
      <c r="O299" s="176">
        <f t="shared" si="38"/>
        <v>9</v>
      </c>
      <c r="P299" s="176" t="e">
        <f t="shared" si="34"/>
        <v>#VALUE!</v>
      </c>
      <c r="Q299" s="177"/>
      <c r="R299" s="42">
        <v>119406</v>
      </c>
    </row>
    <row r="300" spans="1:18" ht="24.95" customHeight="1" x14ac:dyDescent="0.25">
      <c r="A300" s="220"/>
      <c r="B300" s="15"/>
      <c r="C300" s="15"/>
      <c r="D300" s="16"/>
      <c r="E300" s="16"/>
      <c r="F300" s="221"/>
      <c r="G300" s="222"/>
      <c r="H300" s="223"/>
      <c r="I300" s="224">
        <f t="shared" si="32"/>
        <v>0</v>
      </c>
      <c r="J300" s="225">
        <f t="shared" si="33"/>
        <v>0</v>
      </c>
      <c r="K300" s="47">
        <f>IF(COUNTBLANK($H$10:$H300)&gt;=1,0,1)</f>
        <v>0</v>
      </c>
      <c r="L300" s="176">
        <f t="shared" si="35"/>
        <v>1</v>
      </c>
      <c r="M300" s="176">
        <f t="shared" si="36"/>
        <v>1900</v>
      </c>
      <c r="N300" s="176">
        <f t="shared" si="37"/>
        <v>0</v>
      </c>
      <c r="O300" s="176">
        <f t="shared" si="38"/>
        <v>9</v>
      </c>
      <c r="P300" s="176" t="e">
        <f t="shared" si="34"/>
        <v>#VALUE!</v>
      </c>
      <c r="Q300" s="177"/>
      <c r="R300" s="42"/>
    </row>
    <row r="301" spans="1:18" ht="24.95" customHeight="1" x14ac:dyDescent="0.25">
      <c r="A301" s="220"/>
      <c r="B301" s="15"/>
      <c r="C301" s="15"/>
      <c r="D301" s="16"/>
      <c r="E301" s="16"/>
      <c r="F301" s="221"/>
      <c r="G301" s="222"/>
      <c r="H301" s="223"/>
      <c r="I301" s="224">
        <f t="shared" si="32"/>
        <v>0</v>
      </c>
      <c r="J301" s="225">
        <f t="shared" si="33"/>
        <v>0</v>
      </c>
      <c r="K301" s="47">
        <f>IF(COUNTBLANK($H$10:$H301)&gt;=1,0,1)</f>
        <v>0</v>
      </c>
      <c r="L301" s="176">
        <f t="shared" si="35"/>
        <v>1</v>
      </c>
      <c r="M301" s="176">
        <f t="shared" si="36"/>
        <v>1900</v>
      </c>
      <c r="N301" s="176">
        <f t="shared" si="37"/>
        <v>0</v>
      </c>
      <c r="O301" s="176">
        <f t="shared" si="38"/>
        <v>9</v>
      </c>
      <c r="P301" s="176" t="e">
        <f t="shared" si="34"/>
        <v>#VALUE!</v>
      </c>
      <c r="Q301" s="177"/>
      <c r="R301" s="42"/>
    </row>
    <row r="302" spans="1:18" ht="24.95" customHeight="1" x14ac:dyDescent="0.25">
      <c r="A302" s="220"/>
      <c r="B302" s="15"/>
      <c r="C302" s="15"/>
      <c r="D302" s="16"/>
      <c r="E302" s="16"/>
      <c r="F302" s="221"/>
      <c r="G302" s="222"/>
      <c r="H302" s="223"/>
      <c r="I302" s="224">
        <f t="shared" si="32"/>
        <v>0</v>
      </c>
      <c r="J302" s="225">
        <f t="shared" si="33"/>
        <v>0</v>
      </c>
      <c r="K302" s="47">
        <f>IF(COUNTBLANK($H$10:$H302)&gt;=1,0,1)</f>
        <v>0</v>
      </c>
      <c r="L302" s="176">
        <f t="shared" si="35"/>
        <v>1</v>
      </c>
      <c r="M302" s="176">
        <f t="shared" si="36"/>
        <v>1900</v>
      </c>
      <c r="N302" s="176">
        <f t="shared" si="37"/>
        <v>0</v>
      </c>
      <c r="O302" s="176">
        <f t="shared" si="38"/>
        <v>9</v>
      </c>
      <c r="P302" s="176" t="e">
        <f t="shared" si="34"/>
        <v>#VALUE!</v>
      </c>
      <c r="Q302" s="176"/>
      <c r="R302" s="42">
        <v>120206</v>
      </c>
    </row>
    <row r="303" spans="1:18" ht="24.95" customHeight="1" x14ac:dyDescent="0.25">
      <c r="A303" s="220"/>
      <c r="B303" s="15"/>
      <c r="C303" s="15"/>
      <c r="D303" s="16"/>
      <c r="E303" s="16"/>
      <c r="F303" s="221"/>
      <c r="G303" s="222"/>
      <c r="H303" s="223"/>
      <c r="I303" s="224">
        <f t="shared" si="32"/>
        <v>0</v>
      </c>
      <c r="J303" s="225">
        <f t="shared" si="33"/>
        <v>0</v>
      </c>
      <c r="K303" s="47">
        <f>IF(COUNTBLANK($H$10:$H303)&gt;=1,0,1)</f>
        <v>0</v>
      </c>
      <c r="L303" s="176">
        <f t="shared" si="35"/>
        <v>1</v>
      </c>
      <c r="M303" s="176">
        <f t="shared" si="36"/>
        <v>1900</v>
      </c>
      <c r="N303" s="176">
        <f t="shared" si="37"/>
        <v>0</v>
      </c>
      <c r="O303" s="176">
        <f t="shared" si="38"/>
        <v>9</v>
      </c>
      <c r="P303" s="176" t="e">
        <f t="shared" si="34"/>
        <v>#VALUE!</v>
      </c>
      <c r="Q303" s="177"/>
      <c r="R303" s="42">
        <v>121006</v>
      </c>
    </row>
    <row r="304" spans="1:18" ht="24.95" customHeight="1" x14ac:dyDescent="0.25">
      <c r="A304" s="220"/>
      <c r="B304" s="15"/>
      <c r="C304" s="15"/>
      <c r="D304" s="16"/>
      <c r="E304" s="16"/>
      <c r="F304" s="221"/>
      <c r="G304" s="222"/>
      <c r="H304" s="223"/>
      <c r="I304" s="224">
        <f t="shared" si="32"/>
        <v>0</v>
      </c>
      <c r="J304" s="225">
        <f t="shared" si="33"/>
        <v>0</v>
      </c>
      <c r="K304" s="47">
        <f>IF(COUNTBLANK($H$10:$H304)&gt;=1,0,1)</f>
        <v>0</v>
      </c>
      <c r="L304" s="176">
        <f t="shared" si="35"/>
        <v>1</v>
      </c>
      <c r="M304" s="176">
        <f t="shared" si="36"/>
        <v>1900</v>
      </c>
      <c r="N304" s="176">
        <f t="shared" si="37"/>
        <v>0</v>
      </c>
      <c r="O304" s="176">
        <f t="shared" si="38"/>
        <v>9</v>
      </c>
      <c r="P304" s="176" t="e">
        <f t="shared" si="34"/>
        <v>#VALUE!</v>
      </c>
      <c r="Q304" s="177"/>
      <c r="R304" s="42"/>
    </row>
    <row r="305" spans="1:18" ht="24.95" customHeight="1" x14ac:dyDescent="0.25">
      <c r="A305" s="220"/>
      <c r="B305" s="15"/>
      <c r="C305" s="15"/>
      <c r="D305" s="16"/>
      <c r="E305" s="16"/>
      <c r="F305" s="221"/>
      <c r="G305" s="222"/>
      <c r="H305" s="223"/>
      <c r="I305" s="224">
        <f t="shared" si="32"/>
        <v>0</v>
      </c>
      <c r="J305" s="225">
        <f t="shared" si="33"/>
        <v>0</v>
      </c>
      <c r="K305" s="47">
        <f>IF(COUNTBLANK($H$10:$H305)&gt;=1,0,1)</f>
        <v>0</v>
      </c>
      <c r="L305" s="176">
        <f t="shared" si="35"/>
        <v>1</v>
      </c>
      <c r="M305" s="176">
        <f t="shared" si="36"/>
        <v>1900</v>
      </c>
      <c r="N305" s="176">
        <f t="shared" si="37"/>
        <v>0</v>
      </c>
      <c r="O305" s="176">
        <f t="shared" si="38"/>
        <v>9</v>
      </c>
      <c r="P305" s="176" t="e">
        <f t="shared" si="34"/>
        <v>#VALUE!</v>
      </c>
      <c r="Q305" s="177"/>
      <c r="R305" s="42"/>
    </row>
    <row r="306" spans="1:18" ht="24.95" customHeight="1" x14ac:dyDescent="0.25">
      <c r="A306" s="220"/>
      <c r="B306" s="15"/>
      <c r="C306" s="15"/>
      <c r="D306" s="16"/>
      <c r="E306" s="16"/>
      <c r="F306" s="221"/>
      <c r="G306" s="222"/>
      <c r="H306" s="223"/>
      <c r="I306" s="224">
        <f t="shared" si="32"/>
        <v>0</v>
      </c>
      <c r="J306" s="225">
        <f t="shared" si="33"/>
        <v>0</v>
      </c>
      <c r="K306" s="47">
        <f>IF(COUNTBLANK($H$10:$H306)&gt;=1,0,1)</f>
        <v>0</v>
      </c>
      <c r="L306" s="176">
        <f t="shared" si="35"/>
        <v>1</v>
      </c>
      <c r="M306" s="176">
        <f t="shared" si="36"/>
        <v>1900</v>
      </c>
      <c r="N306" s="176">
        <f t="shared" si="37"/>
        <v>0</v>
      </c>
      <c r="O306" s="176">
        <f t="shared" si="38"/>
        <v>9</v>
      </c>
      <c r="P306" s="176" t="e">
        <f t="shared" si="34"/>
        <v>#VALUE!</v>
      </c>
      <c r="Q306" s="176"/>
      <c r="R306" s="42">
        <v>121806</v>
      </c>
    </row>
    <row r="307" spans="1:18" ht="24.95" customHeight="1" x14ac:dyDescent="0.25">
      <c r="A307" s="220"/>
      <c r="B307" s="15"/>
      <c r="C307" s="15"/>
      <c r="D307" s="16"/>
      <c r="E307" s="16"/>
      <c r="F307" s="221"/>
      <c r="G307" s="222"/>
      <c r="H307" s="223"/>
      <c r="I307" s="224">
        <f t="shared" si="32"/>
        <v>0</v>
      </c>
      <c r="J307" s="225">
        <f t="shared" si="33"/>
        <v>0</v>
      </c>
      <c r="K307" s="47">
        <f>IF(COUNTBLANK($H$10:$H307)&gt;=1,0,1)</f>
        <v>0</v>
      </c>
      <c r="L307" s="176">
        <f t="shared" si="35"/>
        <v>1</v>
      </c>
      <c r="M307" s="176">
        <f t="shared" si="36"/>
        <v>1900</v>
      </c>
      <c r="N307" s="176">
        <f t="shared" si="37"/>
        <v>0</v>
      </c>
      <c r="O307" s="176">
        <f t="shared" si="38"/>
        <v>9</v>
      </c>
      <c r="P307" s="176" t="e">
        <f t="shared" si="34"/>
        <v>#VALUE!</v>
      </c>
      <c r="Q307" s="177"/>
      <c r="R307" s="42">
        <v>122606</v>
      </c>
    </row>
    <row r="308" spans="1:18" ht="24.95" customHeight="1" x14ac:dyDescent="0.25">
      <c r="A308" s="220"/>
      <c r="B308" s="15"/>
      <c r="C308" s="15"/>
      <c r="D308" s="16"/>
      <c r="E308" s="16"/>
      <c r="F308" s="221"/>
      <c r="G308" s="222"/>
      <c r="H308" s="223"/>
      <c r="I308" s="224">
        <f t="shared" si="32"/>
        <v>0</v>
      </c>
      <c r="J308" s="225">
        <f t="shared" si="33"/>
        <v>0</v>
      </c>
      <c r="K308" s="47">
        <f>IF(COUNTBLANK($H$10:$H308)&gt;=1,0,1)</f>
        <v>0</v>
      </c>
      <c r="L308" s="176">
        <f t="shared" si="35"/>
        <v>1</v>
      </c>
      <c r="M308" s="176">
        <f t="shared" si="36"/>
        <v>1900</v>
      </c>
      <c r="N308" s="176">
        <f t="shared" si="37"/>
        <v>0</v>
      </c>
      <c r="O308" s="176">
        <f t="shared" si="38"/>
        <v>9</v>
      </c>
      <c r="P308" s="176" t="e">
        <f t="shared" si="34"/>
        <v>#VALUE!</v>
      </c>
      <c r="Q308" s="177"/>
      <c r="R308" s="42"/>
    </row>
    <row r="309" spans="1:18" ht="24.95" customHeight="1" x14ac:dyDescent="0.25">
      <c r="A309" s="220"/>
      <c r="B309" s="15"/>
      <c r="C309" s="15"/>
      <c r="D309" s="16"/>
      <c r="E309" s="16"/>
      <c r="F309" s="221"/>
      <c r="G309" s="222"/>
      <c r="H309" s="223"/>
      <c r="I309" s="224">
        <f t="shared" si="32"/>
        <v>0</v>
      </c>
      <c r="J309" s="225">
        <f t="shared" si="33"/>
        <v>0</v>
      </c>
      <c r="K309" s="47">
        <f>IF(COUNTBLANK($H$10:$H309)&gt;=1,0,1)</f>
        <v>0</v>
      </c>
      <c r="L309" s="176">
        <f t="shared" si="35"/>
        <v>1</v>
      </c>
      <c r="M309" s="176">
        <f t="shared" si="36"/>
        <v>1900</v>
      </c>
      <c r="N309" s="176">
        <f t="shared" si="37"/>
        <v>0</v>
      </c>
      <c r="O309" s="176">
        <f t="shared" si="38"/>
        <v>9</v>
      </c>
      <c r="P309" s="176" t="e">
        <f t="shared" si="34"/>
        <v>#VALUE!</v>
      </c>
      <c r="Q309" s="177"/>
      <c r="R309" s="42"/>
    </row>
    <row r="310" spans="1:18" ht="24.95" customHeight="1" x14ac:dyDescent="0.25">
      <c r="A310" s="220"/>
      <c r="B310" s="15"/>
      <c r="C310" s="15"/>
      <c r="D310" s="16"/>
      <c r="E310" s="16"/>
      <c r="F310" s="221"/>
      <c r="G310" s="222"/>
      <c r="H310" s="223"/>
      <c r="I310" s="224">
        <f t="shared" si="32"/>
        <v>0</v>
      </c>
      <c r="J310" s="225">
        <f t="shared" si="33"/>
        <v>0</v>
      </c>
      <c r="K310" s="47">
        <f>IF(COUNTBLANK($H$10:$H310)&gt;=1,0,1)</f>
        <v>0</v>
      </c>
      <c r="L310" s="176">
        <f t="shared" si="35"/>
        <v>1</v>
      </c>
      <c r="M310" s="176">
        <f t="shared" si="36"/>
        <v>1900</v>
      </c>
      <c r="N310" s="176">
        <f t="shared" si="37"/>
        <v>0</v>
      </c>
      <c r="O310" s="176">
        <f t="shared" si="38"/>
        <v>9</v>
      </c>
      <c r="P310" s="176" t="e">
        <f t="shared" si="34"/>
        <v>#VALUE!</v>
      </c>
      <c r="Q310" s="176"/>
      <c r="R310" s="42">
        <v>123406</v>
      </c>
    </row>
    <row r="311" spans="1:18" ht="24.95" customHeight="1" x14ac:dyDescent="0.25">
      <c r="A311" s="220"/>
      <c r="B311" s="15"/>
      <c r="C311" s="15"/>
      <c r="D311" s="16"/>
      <c r="E311" s="16"/>
      <c r="F311" s="221"/>
      <c r="G311" s="222"/>
      <c r="H311" s="223"/>
      <c r="I311" s="224">
        <f t="shared" si="32"/>
        <v>0</v>
      </c>
      <c r="J311" s="225">
        <f t="shared" si="33"/>
        <v>0</v>
      </c>
      <c r="K311" s="47">
        <f>IF(COUNTBLANK($H$10:$H311)&gt;=1,0,1)</f>
        <v>0</v>
      </c>
      <c r="L311" s="176">
        <f t="shared" si="35"/>
        <v>1</v>
      </c>
      <c r="M311" s="176">
        <f t="shared" si="36"/>
        <v>1900</v>
      </c>
      <c r="N311" s="176">
        <f t="shared" si="37"/>
        <v>0</v>
      </c>
      <c r="O311" s="176">
        <f t="shared" si="38"/>
        <v>9</v>
      </c>
      <c r="P311" s="176" t="e">
        <f t="shared" si="34"/>
        <v>#VALUE!</v>
      </c>
      <c r="Q311" s="177"/>
      <c r="R311" s="42">
        <v>124206</v>
      </c>
    </row>
    <row r="312" spans="1:18" ht="24.95" customHeight="1" x14ac:dyDescent="0.25">
      <c r="A312" s="220"/>
      <c r="B312" s="15"/>
      <c r="C312" s="15"/>
      <c r="D312" s="16"/>
      <c r="E312" s="16"/>
      <c r="F312" s="221"/>
      <c r="G312" s="222"/>
      <c r="H312" s="223"/>
      <c r="I312" s="224">
        <f t="shared" si="32"/>
        <v>0</v>
      </c>
      <c r="J312" s="225">
        <f t="shared" si="33"/>
        <v>0</v>
      </c>
      <c r="K312" s="47">
        <f>IF(COUNTBLANK($H$10:$H312)&gt;=1,0,1)</f>
        <v>0</v>
      </c>
      <c r="L312" s="176">
        <f t="shared" si="35"/>
        <v>1</v>
      </c>
      <c r="M312" s="176">
        <f t="shared" si="36"/>
        <v>1900</v>
      </c>
      <c r="N312" s="176">
        <f t="shared" si="37"/>
        <v>0</v>
      </c>
      <c r="O312" s="176">
        <f t="shared" si="38"/>
        <v>9</v>
      </c>
      <c r="P312" s="176" t="e">
        <f t="shared" si="34"/>
        <v>#VALUE!</v>
      </c>
      <c r="Q312" s="177"/>
      <c r="R312" s="42"/>
    </row>
    <row r="313" spans="1:18" ht="24.95" customHeight="1" x14ac:dyDescent="0.25">
      <c r="A313" s="220"/>
      <c r="B313" s="15"/>
      <c r="C313" s="15"/>
      <c r="D313" s="16"/>
      <c r="E313" s="16"/>
      <c r="F313" s="221"/>
      <c r="G313" s="222"/>
      <c r="H313" s="223"/>
      <c r="I313" s="224">
        <f t="shared" si="32"/>
        <v>0</v>
      </c>
      <c r="J313" s="225">
        <f t="shared" si="33"/>
        <v>0</v>
      </c>
      <c r="K313" s="47">
        <f>IF(COUNTBLANK($H$10:$H313)&gt;=1,0,1)</f>
        <v>0</v>
      </c>
      <c r="L313" s="176">
        <f t="shared" si="35"/>
        <v>1</v>
      </c>
      <c r="M313" s="176">
        <f t="shared" si="36"/>
        <v>1900</v>
      </c>
      <c r="N313" s="176">
        <f t="shared" si="37"/>
        <v>0</v>
      </c>
      <c r="O313" s="176">
        <f t="shared" si="38"/>
        <v>9</v>
      </c>
      <c r="P313" s="176" t="e">
        <f t="shared" si="34"/>
        <v>#VALUE!</v>
      </c>
      <c r="Q313" s="177"/>
      <c r="R313" s="42"/>
    </row>
    <row r="314" spans="1:18" ht="24.95" customHeight="1" x14ac:dyDescent="0.25">
      <c r="A314" s="220"/>
      <c r="B314" s="15"/>
      <c r="C314" s="15"/>
      <c r="D314" s="16"/>
      <c r="E314" s="16"/>
      <c r="F314" s="221"/>
      <c r="G314" s="222"/>
      <c r="H314" s="223"/>
      <c r="I314" s="224">
        <f t="shared" si="32"/>
        <v>0</v>
      </c>
      <c r="J314" s="225">
        <f t="shared" si="33"/>
        <v>0</v>
      </c>
      <c r="K314" s="47">
        <f>IF(COUNTBLANK($H$10:$H314)&gt;=1,0,1)</f>
        <v>0</v>
      </c>
      <c r="L314" s="176">
        <f t="shared" si="35"/>
        <v>1</v>
      </c>
      <c r="M314" s="176">
        <f t="shared" si="36"/>
        <v>1900</v>
      </c>
      <c r="N314" s="176">
        <f t="shared" si="37"/>
        <v>0</v>
      </c>
      <c r="O314" s="176">
        <f t="shared" si="38"/>
        <v>9</v>
      </c>
      <c r="P314" s="176" t="e">
        <f t="shared" si="34"/>
        <v>#VALUE!</v>
      </c>
      <c r="Q314" s="176"/>
      <c r="R314" s="42">
        <v>125006</v>
      </c>
    </row>
    <row r="315" spans="1:18" ht="24.95" customHeight="1" x14ac:dyDescent="0.25">
      <c r="A315" s="220"/>
      <c r="B315" s="15"/>
      <c r="C315" s="15"/>
      <c r="D315" s="16"/>
      <c r="E315" s="16"/>
      <c r="F315" s="221"/>
      <c r="G315" s="222"/>
      <c r="H315" s="223"/>
      <c r="I315" s="224">
        <f t="shared" si="32"/>
        <v>0</v>
      </c>
      <c r="J315" s="225">
        <f t="shared" si="33"/>
        <v>0</v>
      </c>
      <c r="K315" s="47">
        <f>IF(COUNTBLANK($H$10:$H315)&gt;=1,0,1)</f>
        <v>0</v>
      </c>
      <c r="L315" s="176">
        <f t="shared" si="35"/>
        <v>1</v>
      </c>
      <c r="M315" s="176">
        <f t="shared" si="36"/>
        <v>1900</v>
      </c>
      <c r="N315" s="176">
        <f t="shared" si="37"/>
        <v>0</v>
      </c>
      <c r="O315" s="176">
        <f t="shared" si="38"/>
        <v>9</v>
      </c>
      <c r="P315" s="176" t="e">
        <f t="shared" si="34"/>
        <v>#VALUE!</v>
      </c>
      <c r="Q315" s="177"/>
      <c r="R315" s="42">
        <v>125806</v>
      </c>
    </row>
    <row r="316" spans="1:18" ht="24.95" customHeight="1" x14ac:dyDescent="0.25">
      <c r="A316" s="220"/>
      <c r="B316" s="15"/>
      <c r="C316" s="15"/>
      <c r="D316" s="16"/>
      <c r="E316" s="16"/>
      <c r="F316" s="221"/>
      <c r="G316" s="222"/>
      <c r="H316" s="223"/>
      <c r="I316" s="224">
        <f t="shared" si="32"/>
        <v>0</v>
      </c>
      <c r="J316" s="225">
        <f t="shared" si="33"/>
        <v>0</v>
      </c>
      <c r="K316" s="47">
        <f>IF(COUNTBLANK($H$10:$H316)&gt;=1,0,1)</f>
        <v>0</v>
      </c>
      <c r="L316" s="176">
        <f t="shared" si="35"/>
        <v>1</v>
      </c>
      <c r="M316" s="176">
        <f t="shared" si="36"/>
        <v>1900</v>
      </c>
      <c r="N316" s="176">
        <f t="shared" si="37"/>
        <v>0</v>
      </c>
      <c r="O316" s="176">
        <f t="shared" si="38"/>
        <v>9</v>
      </c>
      <c r="P316" s="176" t="e">
        <f t="shared" si="34"/>
        <v>#VALUE!</v>
      </c>
      <c r="Q316" s="177"/>
      <c r="R316" s="42"/>
    </row>
    <row r="317" spans="1:18" ht="24.95" customHeight="1" x14ac:dyDescent="0.25">
      <c r="A317" s="220"/>
      <c r="B317" s="15"/>
      <c r="C317" s="15"/>
      <c r="D317" s="16"/>
      <c r="E317" s="16"/>
      <c r="F317" s="221"/>
      <c r="G317" s="222"/>
      <c r="H317" s="223"/>
      <c r="I317" s="224">
        <f t="shared" si="32"/>
        <v>0</v>
      </c>
      <c r="J317" s="225">
        <f t="shared" si="33"/>
        <v>0</v>
      </c>
      <c r="K317" s="47">
        <f>IF(COUNTBLANK($H$10:$H317)&gt;=1,0,1)</f>
        <v>0</v>
      </c>
      <c r="L317" s="176">
        <f t="shared" si="35"/>
        <v>1</v>
      </c>
      <c r="M317" s="176">
        <f t="shared" si="36"/>
        <v>1900</v>
      </c>
      <c r="N317" s="176">
        <f t="shared" si="37"/>
        <v>0</v>
      </c>
      <c r="O317" s="176">
        <f t="shared" si="38"/>
        <v>9</v>
      </c>
      <c r="P317" s="176" t="e">
        <f t="shared" si="34"/>
        <v>#VALUE!</v>
      </c>
      <c r="Q317" s="177"/>
      <c r="R317" s="42"/>
    </row>
    <row r="318" spans="1:18" ht="24.95" customHeight="1" x14ac:dyDescent="0.25">
      <c r="A318" s="220"/>
      <c r="B318" s="15"/>
      <c r="C318" s="15"/>
      <c r="D318" s="16"/>
      <c r="E318" s="16"/>
      <c r="F318" s="221"/>
      <c r="G318" s="222"/>
      <c r="H318" s="223"/>
      <c r="I318" s="224">
        <f t="shared" si="32"/>
        <v>0</v>
      </c>
      <c r="J318" s="225">
        <f t="shared" si="33"/>
        <v>0</v>
      </c>
      <c r="K318" s="47">
        <f>IF(COUNTBLANK($H$10:$H318)&gt;=1,0,1)</f>
        <v>0</v>
      </c>
      <c r="L318" s="176">
        <f t="shared" si="35"/>
        <v>1</v>
      </c>
      <c r="M318" s="176">
        <f t="shared" si="36"/>
        <v>1900</v>
      </c>
      <c r="N318" s="176">
        <f t="shared" si="37"/>
        <v>0</v>
      </c>
      <c r="O318" s="176">
        <f t="shared" si="38"/>
        <v>9</v>
      </c>
      <c r="P318" s="176" t="e">
        <f t="shared" si="34"/>
        <v>#VALUE!</v>
      </c>
      <c r="Q318" s="176"/>
      <c r="R318" s="42">
        <v>126606</v>
      </c>
    </row>
    <row r="319" spans="1:18" ht="24.95" customHeight="1" x14ac:dyDescent="0.25">
      <c r="A319" s="220"/>
      <c r="B319" s="15"/>
      <c r="C319" s="15"/>
      <c r="D319" s="16"/>
      <c r="E319" s="16"/>
      <c r="F319" s="221"/>
      <c r="G319" s="222"/>
      <c r="H319" s="223"/>
      <c r="I319" s="224">
        <f t="shared" si="32"/>
        <v>0</v>
      </c>
      <c r="J319" s="225">
        <f t="shared" si="33"/>
        <v>0</v>
      </c>
      <c r="K319" s="47">
        <f>IF(COUNTBLANK($H$10:$H319)&gt;=1,0,1)</f>
        <v>0</v>
      </c>
      <c r="L319" s="176">
        <f t="shared" si="35"/>
        <v>1</v>
      </c>
      <c r="M319" s="176">
        <f t="shared" si="36"/>
        <v>1900</v>
      </c>
      <c r="N319" s="176">
        <f t="shared" si="37"/>
        <v>0</v>
      </c>
      <c r="O319" s="176">
        <f t="shared" si="38"/>
        <v>9</v>
      </c>
      <c r="P319" s="176" t="e">
        <f t="shared" si="34"/>
        <v>#VALUE!</v>
      </c>
      <c r="Q319" s="177"/>
      <c r="R319" s="42">
        <v>127406</v>
      </c>
    </row>
    <row r="320" spans="1:18" ht="24.95" customHeight="1" x14ac:dyDescent="0.25">
      <c r="A320" s="220"/>
      <c r="B320" s="15"/>
      <c r="C320" s="15"/>
      <c r="D320" s="16"/>
      <c r="E320" s="16"/>
      <c r="F320" s="221"/>
      <c r="G320" s="222"/>
      <c r="H320" s="223"/>
      <c r="I320" s="224">
        <f t="shared" si="32"/>
        <v>0</v>
      </c>
      <c r="J320" s="225">
        <f t="shared" si="33"/>
        <v>0</v>
      </c>
      <c r="K320" s="47">
        <f>IF(COUNTBLANK($H$10:$H320)&gt;=1,0,1)</f>
        <v>0</v>
      </c>
      <c r="L320" s="176">
        <f t="shared" si="35"/>
        <v>1</v>
      </c>
      <c r="M320" s="176">
        <f t="shared" si="36"/>
        <v>1900</v>
      </c>
      <c r="N320" s="176">
        <f t="shared" si="37"/>
        <v>0</v>
      </c>
      <c r="O320" s="176">
        <f t="shared" si="38"/>
        <v>9</v>
      </c>
      <c r="P320" s="176" t="e">
        <f t="shared" si="34"/>
        <v>#VALUE!</v>
      </c>
      <c r="Q320" s="177"/>
      <c r="R320" s="42"/>
    </row>
    <row r="321" spans="1:18" ht="24.95" customHeight="1" x14ac:dyDescent="0.25">
      <c r="A321" s="220"/>
      <c r="B321" s="15"/>
      <c r="C321" s="15"/>
      <c r="D321" s="16"/>
      <c r="E321" s="16"/>
      <c r="F321" s="221"/>
      <c r="G321" s="222"/>
      <c r="H321" s="223"/>
      <c r="I321" s="224">
        <f t="shared" si="32"/>
        <v>0</v>
      </c>
      <c r="J321" s="225">
        <f t="shared" si="33"/>
        <v>0</v>
      </c>
      <c r="K321" s="47">
        <f>IF(COUNTBLANK($H$10:$H321)&gt;=1,0,1)</f>
        <v>0</v>
      </c>
      <c r="L321" s="176">
        <f t="shared" si="35"/>
        <v>1</v>
      </c>
      <c r="M321" s="176">
        <f t="shared" si="36"/>
        <v>1900</v>
      </c>
      <c r="N321" s="176">
        <f t="shared" si="37"/>
        <v>0</v>
      </c>
      <c r="O321" s="176">
        <f t="shared" si="38"/>
        <v>9</v>
      </c>
      <c r="P321" s="176" t="e">
        <f t="shared" si="34"/>
        <v>#VALUE!</v>
      </c>
      <c r="Q321" s="177"/>
      <c r="R321" s="42"/>
    </row>
    <row r="322" spans="1:18" ht="24.95" customHeight="1" x14ac:dyDescent="0.25">
      <c r="A322" s="220"/>
      <c r="B322" s="15"/>
      <c r="C322" s="15"/>
      <c r="D322" s="16"/>
      <c r="E322" s="16"/>
      <c r="F322" s="221"/>
      <c r="G322" s="222"/>
      <c r="H322" s="223"/>
      <c r="I322" s="224">
        <f t="shared" si="32"/>
        <v>0</v>
      </c>
      <c r="J322" s="225">
        <f t="shared" si="33"/>
        <v>0</v>
      </c>
      <c r="K322" s="47">
        <f>IF(COUNTBLANK($H$10:$H322)&gt;=1,0,1)</f>
        <v>0</v>
      </c>
      <c r="L322" s="176">
        <f t="shared" si="35"/>
        <v>1</v>
      </c>
      <c r="M322" s="176">
        <f t="shared" si="36"/>
        <v>1900</v>
      </c>
      <c r="N322" s="176">
        <f t="shared" si="37"/>
        <v>0</v>
      </c>
      <c r="O322" s="176">
        <f t="shared" si="38"/>
        <v>9</v>
      </c>
      <c r="P322" s="176" t="e">
        <f t="shared" si="34"/>
        <v>#VALUE!</v>
      </c>
      <c r="Q322" s="176"/>
      <c r="R322" s="42">
        <v>128206</v>
      </c>
    </row>
    <row r="323" spans="1:18" ht="24.95" customHeight="1" x14ac:dyDescent="0.25">
      <c r="A323" s="220"/>
      <c r="B323" s="15"/>
      <c r="C323" s="15"/>
      <c r="D323" s="16"/>
      <c r="E323" s="16"/>
      <c r="F323" s="221"/>
      <c r="G323" s="222"/>
      <c r="H323" s="223"/>
      <c r="I323" s="224">
        <f t="shared" si="32"/>
        <v>0</v>
      </c>
      <c r="J323" s="225">
        <f t="shared" si="33"/>
        <v>0</v>
      </c>
      <c r="K323" s="47">
        <f>IF(COUNTBLANK($H$10:$H323)&gt;=1,0,1)</f>
        <v>0</v>
      </c>
      <c r="L323" s="176">
        <f t="shared" si="35"/>
        <v>1</v>
      </c>
      <c r="M323" s="176">
        <f t="shared" si="36"/>
        <v>1900</v>
      </c>
      <c r="N323" s="176">
        <f t="shared" si="37"/>
        <v>0</v>
      </c>
      <c r="O323" s="176">
        <f t="shared" si="38"/>
        <v>9</v>
      </c>
      <c r="P323" s="176" t="e">
        <f t="shared" si="34"/>
        <v>#VALUE!</v>
      </c>
      <c r="Q323" s="177"/>
      <c r="R323" s="42">
        <v>129006</v>
      </c>
    </row>
    <row r="324" spans="1:18" ht="24.95" customHeight="1" x14ac:dyDescent="0.25">
      <c r="A324" s="220"/>
      <c r="B324" s="15"/>
      <c r="C324" s="15"/>
      <c r="D324" s="16"/>
      <c r="E324" s="16"/>
      <c r="F324" s="221"/>
      <c r="G324" s="222"/>
      <c r="H324" s="223"/>
      <c r="I324" s="224">
        <f t="shared" si="32"/>
        <v>0</v>
      </c>
      <c r="J324" s="225">
        <f t="shared" si="33"/>
        <v>0</v>
      </c>
      <c r="K324" s="47">
        <f>IF(COUNTBLANK($H$10:$H324)&gt;=1,0,1)</f>
        <v>0</v>
      </c>
      <c r="L324" s="176">
        <f t="shared" si="35"/>
        <v>1</v>
      </c>
      <c r="M324" s="176">
        <f t="shared" si="36"/>
        <v>1900</v>
      </c>
      <c r="N324" s="176">
        <f t="shared" si="37"/>
        <v>0</v>
      </c>
      <c r="O324" s="176">
        <f t="shared" si="38"/>
        <v>9</v>
      </c>
      <c r="P324" s="176" t="e">
        <f t="shared" si="34"/>
        <v>#VALUE!</v>
      </c>
      <c r="Q324" s="177"/>
      <c r="R324" s="42"/>
    </row>
    <row r="325" spans="1:18" ht="24.95" customHeight="1" x14ac:dyDescent="0.25">
      <c r="A325" s="220"/>
      <c r="B325" s="15"/>
      <c r="C325" s="15"/>
      <c r="D325" s="16"/>
      <c r="E325" s="16"/>
      <c r="F325" s="221"/>
      <c r="G325" s="222"/>
      <c r="H325" s="223"/>
      <c r="I325" s="224">
        <f t="shared" si="32"/>
        <v>0</v>
      </c>
      <c r="J325" s="225">
        <f t="shared" si="33"/>
        <v>0</v>
      </c>
      <c r="K325" s="47">
        <f>IF(COUNTBLANK($H$10:$H325)&gt;=1,0,1)</f>
        <v>0</v>
      </c>
      <c r="L325" s="176">
        <f t="shared" si="35"/>
        <v>1</v>
      </c>
      <c r="M325" s="176">
        <f t="shared" si="36"/>
        <v>1900</v>
      </c>
      <c r="N325" s="176">
        <f t="shared" si="37"/>
        <v>0</v>
      </c>
      <c r="O325" s="176">
        <f t="shared" si="38"/>
        <v>9</v>
      </c>
      <c r="P325" s="176" t="e">
        <f t="shared" si="34"/>
        <v>#VALUE!</v>
      </c>
      <c r="Q325" s="177"/>
      <c r="R325" s="42"/>
    </row>
    <row r="326" spans="1:18" ht="24.95" customHeight="1" x14ac:dyDescent="0.25">
      <c r="A326" s="220"/>
      <c r="B326" s="15"/>
      <c r="C326" s="15"/>
      <c r="D326" s="16"/>
      <c r="E326" s="16"/>
      <c r="F326" s="221"/>
      <c r="G326" s="222"/>
      <c r="H326" s="223"/>
      <c r="I326" s="224">
        <f t="shared" si="32"/>
        <v>0</v>
      </c>
      <c r="J326" s="225">
        <f t="shared" si="33"/>
        <v>0</v>
      </c>
      <c r="K326" s="47">
        <f>IF(COUNTBLANK($H$10:$H326)&gt;=1,0,1)</f>
        <v>0</v>
      </c>
      <c r="L326" s="176">
        <f t="shared" si="35"/>
        <v>1</v>
      </c>
      <c r="M326" s="176">
        <f t="shared" si="36"/>
        <v>1900</v>
      </c>
      <c r="N326" s="176">
        <f t="shared" si="37"/>
        <v>0</v>
      </c>
      <c r="O326" s="176">
        <f t="shared" si="38"/>
        <v>9</v>
      </c>
      <c r="P326" s="176" t="e">
        <f t="shared" si="34"/>
        <v>#VALUE!</v>
      </c>
      <c r="Q326" s="176"/>
      <c r="R326" s="42">
        <v>129806</v>
      </c>
    </row>
    <row r="327" spans="1:18" ht="24.95" customHeight="1" x14ac:dyDescent="0.25">
      <c r="A327" s="220"/>
      <c r="B327" s="15"/>
      <c r="C327" s="15"/>
      <c r="D327" s="16"/>
      <c r="E327" s="16"/>
      <c r="F327" s="221"/>
      <c r="G327" s="222"/>
      <c r="H327" s="223"/>
      <c r="I327" s="224">
        <f t="shared" si="32"/>
        <v>0</v>
      </c>
      <c r="J327" s="225">
        <f t="shared" si="33"/>
        <v>0</v>
      </c>
      <c r="K327" s="47">
        <f>IF(COUNTBLANK($H$10:$H327)&gt;=1,0,1)</f>
        <v>0</v>
      </c>
      <c r="L327" s="176">
        <f t="shared" si="35"/>
        <v>1</v>
      </c>
      <c r="M327" s="176">
        <f t="shared" si="36"/>
        <v>1900</v>
      </c>
      <c r="N327" s="176">
        <f t="shared" si="37"/>
        <v>0</v>
      </c>
      <c r="O327" s="176">
        <f t="shared" si="38"/>
        <v>9</v>
      </c>
      <c r="P327" s="176" t="e">
        <f t="shared" si="34"/>
        <v>#VALUE!</v>
      </c>
      <c r="Q327" s="177"/>
      <c r="R327" s="42">
        <v>130606</v>
      </c>
    </row>
    <row r="328" spans="1:18" ht="24.95" customHeight="1" x14ac:dyDescent="0.25">
      <c r="A328" s="220"/>
      <c r="B328" s="15"/>
      <c r="C328" s="15"/>
      <c r="D328" s="16"/>
      <c r="E328" s="16"/>
      <c r="F328" s="221"/>
      <c r="G328" s="222"/>
      <c r="H328" s="223"/>
      <c r="I328" s="224">
        <f t="shared" si="32"/>
        <v>0</v>
      </c>
      <c r="J328" s="225">
        <f t="shared" si="33"/>
        <v>0</v>
      </c>
      <c r="K328" s="47">
        <f>IF(COUNTBLANK($H$10:$H328)&gt;=1,0,1)</f>
        <v>0</v>
      </c>
      <c r="L328" s="176">
        <f t="shared" si="35"/>
        <v>1</v>
      </c>
      <c r="M328" s="176">
        <f t="shared" si="36"/>
        <v>1900</v>
      </c>
      <c r="N328" s="176">
        <f t="shared" si="37"/>
        <v>0</v>
      </c>
      <c r="O328" s="176">
        <f t="shared" si="38"/>
        <v>9</v>
      </c>
      <c r="P328" s="176" t="e">
        <f t="shared" si="34"/>
        <v>#VALUE!</v>
      </c>
      <c r="Q328" s="177"/>
      <c r="R328" s="42"/>
    </row>
    <row r="329" spans="1:18" ht="24.95" customHeight="1" x14ac:dyDescent="0.25">
      <c r="A329" s="220"/>
      <c r="B329" s="15"/>
      <c r="C329" s="15"/>
      <c r="D329" s="16"/>
      <c r="E329" s="16"/>
      <c r="F329" s="221"/>
      <c r="G329" s="222"/>
      <c r="H329" s="223"/>
      <c r="I329" s="224">
        <f t="shared" si="32"/>
        <v>0</v>
      </c>
      <c r="J329" s="225">
        <f t="shared" si="33"/>
        <v>0</v>
      </c>
      <c r="K329" s="47">
        <f>IF(COUNTBLANK($H$10:$H329)&gt;=1,0,1)</f>
        <v>0</v>
      </c>
      <c r="L329" s="176">
        <f t="shared" si="35"/>
        <v>1</v>
      </c>
      <c r="M329" s="176">
        <f t="shared" si="36"/>
        <v>1900</v>
      </c>
      <c r="N329" s="176">
        <f t="shared" si="37"/>
        <v>0</v>
      </c>
      <c r="O329" s="176">
        <f t="shared" si="38"/>
        <v>9</v>
      </c>
      <c r="P329" s="176" t="e">
        <f t="shared" si="34"/>
        <v>#VALUE!</v>
      </c>
      <c r="Q329" s="177"/>
      <c r="R329" s="42"/>
    </row>
    <row r="330" spans="1:18" ht="24.95" customHeight="1" x14ac:dyDescent="0.25">
      <c r="A330" s="220"/>
      <c r="B330" s="15"/>
      <c r="C330" s="15"/>
      <c r="D330" s="16"/>
      <c r="E330" s="16"/>
      <c r="F330" s="221"/>
      <c r="G330" s="222"/>
      <c r="H330" s="223"/>
      <c r="I330" s="224">
        <f t="shared" ref="I330:I393" si="39">I329-B330+C330</f>
        <v>0</v>
      </c>
      <c r="J330" s="225">
        <f t="shared" ref="J330:J393" si="40">IF(H330="*",J329-B330+C330,J329)</f>
        <v>0</v>
      </c>
      <c r="K330" s="47">
        <f>IF(COUNTBLANK($H$10:$H330)&gt;=1,0,1)</f>
        <v>0</v>
      </c>
      <c r="L330" s="176">
        <f t="shared" si="35"/>
        <v>1</v>
      </c>
      <c r="M330" s="176">
        <f t="shared" si="36"/>
        <v>1900</v>
      </c>
      <c r="N330" s="176">
        <f t="shared" si="37"/>
        <v>0</v>
      </c>
      <c r="O330" s="176">
        <f t="shared" si="38"/>
        <v>9</v>
      </c>
      <c r="P330" s="176" t="e">
        <f t="shared" si="34"/>
        <v>#VALUE!</v>
      </c>
      <c r="Q330" s="176"/>
      <c r="R330" s="42">
        <v>131406</v>
      </c>
    </row>
    <row r="331" spans="1:18" ht="24.95" customHeight="1" x14ac:dyDescent="0.25">
      <c r="A331" s="220"/>
      <c r="B331" s="15"/>
      <c r="C331" s="15"/>
      <c r="D331" s="16"/>
      <c r="E331" s="16"/>
      <c r="F331" s="221"/>
      <c r="G331" s="222"/>
      <c r="H331" s="223"/>
      <c r="I331" s="224">
        <f t="shared" si="39"/>
        <v>0</v>
      </c>
      <c r="J331" s="225">
        <f t="shared" si="40"/>
        <v>0</v>
      </c>
      <c r="K331" s="47">
        <f>IF(COUNTBLANK($H$10:$H331)&gt;=1,0,1)</f>
        <v>0</v>
      </c>
      <c r="L331" s="176">
        <f t="shared" si="35"/>
        <v>1</v>
      </c>
      <c r="M331" s="176">
        <f t="shared" si="36"/>
        <v>1900</v>
      </c>
      <c r="N331" s="176">
        <f t="shared" si="37"/>
        <v>0</v>
      </c>
      <c r="O331" s="176">
        <f t="shared" si="38"/>
        <v>9</v>
      </c>
      <c r="P331" s="176" t="e">
        <f t="shared" ref="P331:P394" si="41">(SEARCH($F$5,$F331))</f>
        <v>#VALUE!</v>
      </c>
      <c r="Q331" s="177"/>
      <c r="R331" s="42">
        <v>132206</v>
      </c>
    </row>
    <row r="332" spans="1:18" ht="24.95" customHeight="1" x14ac:dyDescent="0.25">
      <c r="A332" s="220"/>
      <c r="B332" s="15"/>
      <c r="C332" s="15"/>
      <c r="D332" s="16"/>
      <c r="E332" s="16"/>
      <c r="F332" s="221"/>
      <c r="G332" s="222"/>
      <c r="H332" s="223"/>
      <c r="I332" s="224">
        <f t="shared" si="39"/>
        <v>0</v>
      </c>
      <c r="J332" s="225">
        <f t="shared" si="40"/>
        <v>0</v>
      </c>
      <c r="K332" s="47">
        <f>IF(COUNTBLANK($H$10:$H332)&gt;=1,0,1)</f>
        <v>0</v>
      </c>
      <c r="L332" s="176">
        <f t="shared" si="35"/>
        <v>1</v>
      </c>
      <c r="M332" s="176">
        <f t="shared" si="36"/>
        <v>1900</v>
      </c>
      <c r="N332" s="176">
        <f t="shared" si="37"/>
        <v>0</v>
      </c>
      <c r="O332" s="176">
        <f t="shared" si="38"/>
        <v>9</v>
      </c>
      <c r="P332" s="176" t="e">
        <f t="shared" si="41"/>
        <v>#VALUE!</v>
      </c>
      <c r="Q332" s="177"/>
      <c r="R332" s="42"/>
    </row>
    <row r="333" spans="1:18" ht="24.95" customHeight="1" x14ac:dyDescent="0.25">
      <c r="A333" s="220"/>
      <c r="B333" s="15"/>
      <c r="C333" s="15"/>
      <c r="D333" s="16"/>
      <c r="E333" s="16"/>
      <c r="F333" s="221"/>
      <c r="G333" s="222"/>
      <c r="H333" s="223"/>
      <c r="I333" s="224">
        <f t="shared" si="39"/>
        <v>0</v>
      </c>
      <c r="J333" s="225">
        <f t="shared" si="40"/>
        <v>0</v>
      </c>
      <c r="K333" s="47">
        <f>IF(COUNTBLANK($H$10:$H333)&gt;=1,0,1)</f>
        <v>0</v>
      </c>
      <c r="L333" s="176">
        <f t="shared" si="35"/>
        <v>1</v>
      </c>
      <c r="M333" s="176">
        <f t="shared" si="36"/>
        <v>1900</v>
      </c>
      <c r="N333" s="176">
        <f t="shared" si="37"/>
        <v>0</v>
      </c>
      <c r="O333" s="176">
        <f t="shared" si="38"/>
        <v>9</v>
      </c>
      <c r="P333" s="176" t="e">
        <f t="shared" si="41"/>
        <v>#VALUE!</v>
      </c>
      <c r="Q333" s="177"/>
      <c r="R333" s="42"/>
    </row>
    <row r="334" spans="1:18" ht="24.95" customHeight="1" x14ac:dyDescent="0.25">
      <c r="A334" s="220"/>
      <c r="B334" s="15"/>
      <c r="C334" s="15"/>
      <c r="D334" s="16"/>
      <c r="E334" s="16"/>
      <c r="F334" s="221"/>
      <c r="G334" s="222"/>
      <c r="H334" s="223"/>
      <c r="I334" s="224">
        <f t="shared" si="39"/>
        <v>0</v>
      </c>
      <c r="J334" s="225">
        <f t="shared" si="40"/>
        <v>0</v>
      </c>
      <c r="K334" s="47">
        <f>IF(COUNTBLANK($H$10:$H334)&gt;=1,0,1)</f>
        <v>0</v>
      </c>
      <c r="L334" s="176">
        <f t="shared" si="35"/>
        <v>1</v>
      </c>
      <c r="M334" s="176">
        <f t="shared" si="36"/>
        <v>1900</v>
      </c>
      <c r="N334" s="176">
        <f t="shared" si="37"/>
        <v>0</v>
      </c>
      <c r="O334" s="176">
        <f t="shared" si="38"/>
        <v>9</v>
      </c>
      <c r="P334" s="176" t="e">
        <f t="shared" si="41"/>
        <v>#VALUE!</v>
      </c>
      <c r="Q334" s="176"/>
      <c r="R334" s="42">
        <v>133006</v>
      </c>
    </row>
    <row r="335" spans="1:18" ht="24.95" customHeight="1" x14ac:dyDescent="0.25">
      <c r="A335" s="220"/>
      <c r="B335" s="15"/>
      <c r="C335" s="15"/>
      <c r="D335" s="16"/>
      <c r="E335" s="16"/>
      <c r="F335" s="221"/>
      <c r="G335" s="222"/>
      <c r="H335" s="223"/>
      <c r="I335" s="224">
        <f t="shared" si="39"/>
        <v>0</v>
      </c>
      <c r="J335" s="225">
        <f t="shared" si="40"/>
        <v>0</v>
      </c>
      <c r="K335" s="47">
        <f>IF(COUNTBLANK($H$10:$H335)&gt;=1,0,1)</f>
        <v>0</v>
      </c>
      <c r="L335" s="176">
        <f t="shared" si="35"/>
        <v>1</v>
      </c>
      <c r="M335" s="176">
        <f t="shared" si="36"/>
        <v>1900</v>
      </c>
      <c r="N335" s="176">
        <f t="shared" si="37"/>
        <v>0</v>
      </c>
      <c r="O335" s="176">
        <f t="shared" si="38"/>
        <v>9</v>
      </c>
      <c r="P335" s="176" t="e">
        <f t="shared" si="41"/>
        <v>#VALUE!</v>
      </c>
      <c r="Q335" s="177"/>
      <c r="R335" s="42">
        <v>133806</v>
      </c>
    </row>
    <row r="336" spans="1:18" ht="24.95" customHeight="1" x14ac:dyDescent="0.25">
      <c r="A336" s="220"/>
      <c r="B336" s="15"/>
      <c r="C336" s="15"/>
      <c r="D336" s="16"/>
      <c r="E336" s="16"/>
      <c r="F336" s="221"/>
      <c r="G336" s="222"/>
      <c r="H336" s="223"/>
      <c r="I336" s="224">
        <f t="shared" si="39"/>
        <v>0</v>
      </c>
      <c r="J336" s="225">
        <f t="shared" si="40"/>
        <v>0</v>
      </c>
      <c r="K336" s="47">
        <f>IF(COUNTBLANK($H$10:$H336)&gt;=1,0,1)</f>
        <v>0</v>
      </c>
      <c r="L336" s="176">
        <f t="shared" si="35"/>
        <v>1</v>
      </c>
      <c r="M336" s="176">
        <f t="shared" si="36"/>
        <v>1900</v>
      </c>
      <c r="N336" s="176">
        <f t="shared" si="37"/>
        <v>0</v>
      </c>
      <c r="O336" s="176">
        <f t="shared" si="38"/>
        <v>9</v>
      </c>
      <c r="P336" s="176" t="e">
        <f t="shared" si="41"/>
        <v>#VALUE!</v>
      </c>
      <c r="Q336" s="177"/>
      <c r="R336" s="42"/>
    </row>
    <row r="337" spans="1:18" ht="24.95" customHeight="1" x14ac:dyDescent="0.25">
      <c r="A337" s="220"/>
      <c r="B337" s="15"/>
      <c r="C337" s="15"/>
      <c r="D337" s="16"/>
      <c r="E337" s="16"/>
      <c r="F337" s="221"/>
      <c r="G337" s="222"/>
      <c r="H337" s="223"/>
      <c r="I337" s="224">
        <f t="shared" si="39"/>
        <v>0</v>
      </c>
      <c r="J337" s="225">
        <f t="shared" si="40"/>
        <v>0</v>
      </c>
      <c r="K337" s="47">
        <f>IF(COUNTBLANK($H$10:$H337)&gt;=1,0,1)</f>
        <v>0</v>
      </c>
      <c r="L337" s="176">
        <f t="shared" si="35"/>
        <v>1</v>
      </c>
      <c r="M337" s="176">
        <f t="shared" si="36"/>
        <v>1900</v>
      </c>
      <c r="N337" s="176">
        <f t="shared" si="37"/>
        <v>0</v>
      </c>
      <c r="O337" s="176">
        <f t="shared" si="38"/>
        <v>9</v>
      </c>
      <c r="P337" s="176" t="e">
        <f t="shared" si="41"/>
        <v>#VALUE!</v>
      </c>
      <c r="Q337" s="177"/>
      <c r="R337" s="42"/>
    </row>
    <row r="338" spans="1:18" ht="24.95" customHeight="1" x14ac:dyDescent="0.25">
      <c r="A338" s="220"/>
      <c r="B338" s="15"/>
      <c r="C338" s="15"/>
      <c r="D338" s="16"/>
      <c r="E338" s="16"/>
      <c r="F338" s="221"/>
      <c r="G338" s="222"/>
      <c r="H338" s="223"/>
      <c r="I338" s="224">
        <f t="shared" si="39"/>
        <v>0</v>
      </c>
      <c r="J338" s="225">
        <f t="shared" si="40"/>
        <v>0</v>
      </c>
      <c r="K338" s="47">
        <f>IF(COUNTBLANK($H$10:$H338)&gt;=1,0,1)</f>
        <v>0</v>
      </c>
      <c r="L338" s="176">
        <f t="shared" si="35"/>
        <v>1</v>
      </c>
      <c r="M338" s="176">
        <f t="shared" si="36"/>
        <v>1900</v>
      </c>
      <c r="N338" s="176">
        <f t="shared" si="37"/>
        <v>0</v>
      </c>
      <c r="O338" s="176">
        <f t="shared" si="38"/>
        <v>9</v>
      </c>
      <c r="P338" s="176" t="e">
        <f t="shared" si="41"/>
        <v>#VALUE!</v>
      </c>
      <c r="Q338" s="176"/>
      <c r="R338" s="42">
        <v>134606</v>
      </c>
    </row>
    <row r="339" spans="1:18" ht="24.95" customHeight="1" x14ac:dyDescent="0.25">
      <c r="A339" s="220"/>
      <c r="B339" s="15"/>
      <c r="C339" s="15"/>
      <c r="D339" s="16"/>
      <c r="E339" s="16"/>
      <c r="F339" s="221"/>
      <c r="G339" s="222"/>
      <c r="H339" s="223"/>
      <c r="I339" s="224">
        <f t="shared" si="39"/>
        <v>0</v>
      </c>
      <c r="J339" s="225">
        <f t="shared" si="40"/>
        <v>0</v>
      </c>
      <c r="K339" s="47">
        <f>IF(COUNTBLANK($H$10:$H339)&gt;=1,0,1)</f>
        <v>0</v>
      </c>
      <c r="L339" s="176">
        <f t="shared" si="35"/>
        <v>1</v>
      </c>
      <c r="M339" s="176">
        <f t="shared" si="36"/>
        <v>1900</v>
      </c>
      <c r="N339" s="176">
        <f t="shared" si="37"/>
        <v>0</v>
      </c>
      <c r="O339" s="176">
        <f t="shared" si="38"/>
        <v>9</v>
      </c>
      <c r="P339" s="176" t="e">
        <f t="shared" si="41"/>
        <v>#VALUE!</v>
      </c>
      <c r="Q339" s="177"/>
      <c r="R339" s="42">
        <v>135406</v>
      </c>
    </row>
    <row r="340" spans="1:18" ht="24.95" customHeight="1" x14ac:dyDescent="0.25">
      <c r="A340" s="220"/>
      <c r="B340" s="15"/>
      <c r="C340" s="15"/>
      <c r="D340" s="16"/>
      <c r="E340" s="16"/>
      <c r="F340" s="221"/>
      <c r="G340" s="222"/>
      <c r="H340" s="223"/>
      <c r="I340" s="224">
        <f t="shared" si="39"/>
        <v>0</v>
      </c>
      <c r="J340" s="225">
        <f t="shared" si="40"/>
        <v>0</v>
      </c>
      <c r="K340" s="47">
        <f>IF(COUNTBLANK($H$10:$H340)&gt;=1,0,1)</f>
        <v>0</v>
      </c>
      <c r="L340" s="176">
        <f t="shared" si="35"/>
        <v>1</v>
      </c>
      <c r="M340" s="176">
        <f t="shared" si="36"/>
        <v>1900</v>
      </c>
      <c r="N340" s="176">
        <f t="shared" si="37"/>
        <v>0</v>
      </c>
      <c r="O340" s="176">
        <f t="shared" si="38"/>
        <v>9</v>
      </c>
      <c r="P340" s="176" t="e">
        <f t="shared" si="41"/>
        <v>#VALUE!</v>
      </c>
      <c r="Q340" s="177"/>
      <c r="R340" s="42"/>
    </row>
    <row r="341" spans="1:18" ht="24.95" customHeight="1" x14ac:dyDescent="0.25">
      <c r="A341" s="220"/>
      <c r="B341" s="15"/>
      <c r="C341" s="15"/>
      <c r="D341" s="16"/>
      <c r="E341" s="16"/>
      <c r="F341" s="221"/>
      <c r="G341" s="222"/>
      <c r="H341" s="223"/>
      <c r="I341" s="224">
        <f t="shared" si="39"/>
        <v>0</v>
      </c>
      <c r="J341" s="225">
        <f t="shared" si="40"/>
        <v>0</v>
      </c>
      <c r="K341" s="47">
        <f>IF(COUNTBLANK($H$10:$H341)&gt;=1,0,1)</f>
        <v>0</v>
      </c>
      <c r="L341" s="176">
        <f t="shared" si="35"/>
        <v>1</v>
      </c>
      <c r="M341" s="176">
        <f t="shared" si="36"/>
        <v>1900</v>
      </c>
      <c r="N341" s="176">
        <f t="shared" si="37"/>
        <v>0</v>
      </c>
      <c r="O341" s="176">
        <f t="shared" si="38"/>
        <v>9</v>
      </c>
      <c r="P341" s="176" t="e">
        <f t="shared" si="41"/>
        <v>#VALUE!</v>
      </c>
      <c r="Q341" s="177"/>
      <c r="R341" s="42"/>
    </row>
    <row r="342" spans="1:18" ht="24.95" customHeight="1" x14ac:dyDescent="0.25">
      <c r="A342" s="220"/>
      <c r="B342" s="15"/>
      <c r="C342" s="15"/>
      <c r="D342" s="16"/>
      <c r="E342" s="16"/>
      <c r="F342" s="221"/>
      <c r="G342" s="222"/>
      <c r="H342" s="223"/>
      <c r="I342" s="224">
        <f t="shared" si="39"/>
        <v>0</v>
      </c>
      <c r="J342" s="225">
        <f t="shared" si="40"/>
        <v>0</v>
      </c>
      <c r="K342" s="47">
        <f>IF(COUNTBLANK($H$10:$H342)&gt;=1,0,1)</f>
        <v>0</v>
      </c>
      <c r="L342" s="176">
        <f t="shared" si="35"/>
        <v>1</v>
      </c>
      <c r="M342" s="176">
        <f t="shared" si="36"/>
        <v>1900</v>
      </c>
      <c r="N342" s="176">
        <f t="shared" si="37"/>
        <v>0</v>
      </c>
      <c r="O342" s="176">
        <f t="shared" si="38"/>
        <v>9</v>
      </c>
      <c r="P342" s="176" t="e">
        <f t="shared" si="41"/>
        <v>#VALUE!</v>
      </c>
      <c r="Q342" s="176"/>
      <c r="R342" s="42">
        <v>136206</v>
      </c>
    </row>
    <row r="343" spans="1:18" ht="24.95" customHeight="1" x14ac:dyDescent="0.25">
      <c r="A343" s="220"/>
      <c r="B343" s="15"/>
      <c r="C343" s="15"/>
      <c r="D343" s="16"/>
      <c r="E343" s="16"/>
      <c r="F343" s="221"/>
      <c r="G343" s="222"/>
      <c r="H343" s="223"/>
      <c r="I343" s="224">
        <f t="shared" si="39"/>
        <v>0</v>
      </c>
      <c r="J343" s="225">
        <f t="shared" si="40"/>
        <v>0</v>
      </c>
      <c r="K343" s="47">
        <f>IF(COUNTBLANK($H$10:$H343)&gt;=1,0,1)</f>
        <v>0</v>
      </c>
      <c r="L343" s="176">
        <f t="shared" si="35"/>
        <v>1</v>
      </c>
      <c r="M343" s="176">
        <f t="shared" si="36"/>
        <v>1900</v>
      </c>
      <c r="N343" s="176">
        <f t="shared" si="37"/>
        <v>0</v>
      </c>
      <c r="O343" s="176">
        <f t="shared" si="38"/>
        <v>9</v>
      </c>
      <c r="P343" s="176" t="e">
        <f t="shared" si="41"/>
        <v>#VALUE!</v>
      </c>
      <c r="Q343" s="177"/>
      <c r="R343" s="42">
        <v>137006</v>
      </c>
    </row>
    <row r="344" spans="1:18" ht="24.95" customHeight="1" x14ac:dyDescent="0.25">
      <c r="A344" s="220"/>
      <c r="B344" s="15"/>
      <c r="C344" s="15"/>
      <c r="D344" s="16"/>
      <c r="E344" s="16"/>
      <c r="F344" s="221"/>
      <c r="G344" s="222"/>
      <c r="H344" s="223"/>
      <c r="I344" s="224">
        <f t="shared" si="39"/>
        <v>0</v>
      </c>
      <c r="J344" s="225">
        <f t="shared" si="40"/>
        <v>0</v>
      </c>
      <c r="K344" s="47">
        <f>IF(COUNTBLANK($H$10:$H344)&gt;=1,0,1)</f>
        <v>0</v>
      </c>
      <c r="L344" s="176">
        <f t="shared" ref="L344:L407" si="42">MONTH(A344)</f>
        <v>1</v>
      </c>
      <c r="M344" s="176">
        <f t="shared" ref="M344:M407" si="43">YEAR(A344)</f>
        <v>1900</v>
      </c>
      <c r="N344" s="176">
        <f t="shared" ref="N344:N407" si="44">DAY(A344)</f>
        <v>0</v>
      </c>
      <c r="O344" s="176">
        <f t="shared" ref="O344:O407" si="45">IF(A344&lt;&gt;"",O343+1,O343)</f>
        <v>9</v>
      </c>
      <c r="P344" s="176" t="e">
        <f t="shared" si="41"/>
        <v>#VALUE!</v>
      </c>
      <c r="Q344" s="177"/>
      <c r="R344" s="42"/>
    </row>
    <row r="345" spans="1:18" ht="24.95" customHeight="1" x14ac:dyDescent="0.25">
      <c r="A345" s="220"/>
      <c r="B345" s="15"/>
      <c r="C345" s="15"/>
      <c r="D345" s="16"/>
      <c r="E345" s="16"/>
      <c r="F345" s="221"/>
      <c r="G345" s="222"/>
      <c r="H345" s="223"/>
      <c r="I345" s="224">
        <f t="shared" si="39"/>
        <v>0</v>
      </c>
      <c r="J345" s="225">
        <f t="shared" si="40"/>
        <v>0</v>
      </c>
      <c r="K345" s="47">
        <f>IF(COUNTBLANK($H$10:$H345)&gt;=1,0,1)</f>
        <v>0</v>
      </c>
      <c r="L345" s="176">
        <f t="shared" si="42"/>
        <v>1</v>
      </c>
      <c r="M345" s="176">
        <f t="shared" si="43"/>
        <v>1900</v>
      </c>
      <c r="N345" s="176">
        <f t="shared" si="44"/>
        <v>0</v>
      </c>
      <c r="O345" s="176">
        <f t="shared" si="45"/>
        <v>9</v>
      </c>
      <c r="P345" s="176" t="e">
        <f t="shared" si="41"/>
        <v>#VALUE!</v>
      </c>
      <c r="Q345" s="177"/>
      <c r="R345" s="42"/>
    </row>
    <row r="346" spans="1:18" ht="24.95" customHeight="1" x14ac:dyDescent="0.25">
      <c r="A346" s="220"/>
      <c r="B346" s="15"/>
      <c r="C346" s="15"/>
      <c r="D346" s="16"/>
      <c r="E346" s="16"/>
      <c r="F346" s="221"/>
      <c r="G346" s="222"/>
      <c r="H346" s="223"/>
      <c r="I346" s="224">
        <f t="shared" si="39"/>
        <v>0</v>
      </c>
      <c r="J346" s="225">
        <f t="shared" si="40"/>
        <v>0</v>
      </c>
      <c r="K346" s="47">
        <f>IF(COUNTBLANK($H$10:$H346)&gt;=1,0,1)</f>
        <v>0</v>
      </c>
      <c r="L346" s="176">
        <f t="shared" si="42"/>
        <v>1</v>
      </c>
      <c r="M346" s="176">
        <f t="shared" si="43"/>
        <v>1900</v>
      </c>
      <c r="N346" s="176">
        <f t="shared" si="44"/>
        <v>0</v>
      </c>
      <c r="O346" s="176">
        <f t="shared" si="45"/>
        <v>9</v>
      </c>
      <c r="P346" s="176" t="e">
        <f t="shared" si="41"/>
        <v>#VALUE!</v>
      </c>
      <c r="Q346" s="176"/>
      <c r="R346" s="42">
        <v>137806</v>
      </c>
    </row>
    <row r="347" spans="1:18" ht="24.95" customHeight="1" x14ac:dyDescent="0.25">
      <c r="A347" s="220"/>
      <c r="B347" s="15"/>
      <c r="C347" s="15"/>
      <c r="D347" s="16"/>
      <c r="E347" s="16"/>
      <c r="F347" s="221"/>
      <c r="G347" s="222"/>
      <c r="H347" s="223"/>
      <c r="I347" s="224">
        <f t="shared" si="39"/>
        <v>0</v>
      </c>
      <c r="J347" s="225">
        <f t="shared" si="40"/>
        <v>0</v>
      </c>
      <c r="K347" s="47">
        <f>IF(COUNTBLANK($H$10:$H347)&gt;=1,0,1)</f>
        <v>0</v>
      </c>
      <c r="L347" s="176">
        <f t="shared" si="42"/>
        <v>1</v>
      </c>
      <c r="M347" s="176">
        <f t="shared" si="43"/>
        <v>1900</v>
      </c>
      <c r="N347" s="176">
        <f t="shared" si="44"/>
        <v>0</v>
      </c>
      <c r="O347" s="176">
        <f t="shared" si="45"/>
        <v>9</v>
      </c>
      <c r="P347" s="176" t="e">
        <f t="shared" si="41"/>
        <v>#VALUE!</v>
      </c>
      <c r="Q347" s="177"/>
      <c r="R347" s="42">
        <v>138606</v>
      </c>
    </row>
    <row r="348" spans="1:18" ht="24.95" customHeight="1" x14ac:dyDescent="0.25">
      <c r="A348" s="220"/>
      <c r="B348" s="15"/>
      <c r="C348" s="15"/>
      <c r="D348" s="16"/>
      <c r="E348" s="16"/>
      <c r="F348" s="221"/>
      <c r="G348" s="222"/>
      <c r="H348" s="223"/>
      <c r="I348" s="224">
        <f t="shared" si="39"/>
        <v>0</v>
      </c>
      <c r="J348" s="225">
        <f t="shared" si="40"/>
        <v>0</v>
      </c>
      <c r="K348" s="47">
        <f>IF(COUNTBLANK($H$10:$H348)&gt;=1,0,1)</f>
        <v>0</v>
      </c>
      <c r="L348" s="176">
        <f t="shared" si="42"/>
        <v>1</v>
      </c>
      <c r="M348" s="176">
        <f t="shared" si="43"/>
        <v>1900</v>
      </c>
      <c r="N348" s="176">
        <f t="shared" si="44"/>
        <v>0</v>
      </c>
      <c r="O348" s="176">
        <f t="shared" si="45"/>
        <v>9</v>
      </c>
      <c r="P348" s="176" t="e">
        <f t="shared" si="41"/>
        <v>#VALUE!</v>
      </c>
      <c r="Q348" s="177"/>
      <c r="R348" s="42"/>
    </row>
    <row r="349" spans="1:18" ht="24.95" customHeight="1" x14ac:dyDescent="0.25">
      <c r="A349" s="220"/>
      <c r="B349" s="15"/>
      <c r="C349" s="15"/>
      <c r="D349" s="16"/>
      <c r="E349" s="16"/>
      <c r="F349" s="221"/>
      <c r="G349" s="222"/>
      <c r="H349" s="223"/>
      <c r="I349" s="224">
        <f t="shared" si="39"/>
        <v>0</v>
      </c>
      <c r="J349" s="225">
        <f t="shared" si="40"/>
        <v>0</v>
      </c>
      <c r="K349" s="47">
        <f>IF(COUNTBLANK($H$10:$H349)&gt;=1,0,1)</f>
        <v>0</v>
      </c>
      <c r="L349" s="176">
        <f t="shared" si="42"/>
        <v>1</v>
      </c>
      <c r="M349" s="176">
        <f t="shared" si="43"/>
        <v>1900</v>
      </c>
      <c r="N349" s="176">
        <f t="shared" si="44"/>
        <v>0</v>
      </c>
      <c r="O349" s="176">
        <f t="shared" si="45"/>
        <v>9</v>
      </c>
      <c r="P349" s="176" t="e">
        <f t="shared" si="41"/>
        <v>#VALUE!</v>
      </c>
      <c r="Q349" s="177"/>
      <c r="R349" s="42"/>
    </row>
    <row r="350" spans="1:18" ht="24.95" customHeight="1" x14ac:dyDescent="0.25">
      <c r="A350" s="220"/>
      <c r="B350" s="15"/>
      <c r="C350" s="15"/>
      <c r="D350" s="16"/>
      <c r="E350" s="16"/>
      <c r="F350" s="221"/>
      <c r="G350" s="222"/>
      <c r="H350" s="223"/>
      <c r="I350" s="224">
        <f t="shared" si="39"/>
        <v>0</v>
      </c>
      <c r="J350" s="225">
        <f t="shared" si="40"/>
        <v>0</v>
      </c>
      <c r="K350" s="47">
        <f>IF(COUNTBLANK($H$10:$H350)&gt;=1,0,1)</f>
        <v>0</v>
      </c>
      <c r="L350" s="176">
        <f t="shared" si="42"/>
        <v>1</v>
      </c>
      <c r="M350" s="176">
        <f t="shared" si="43"/>
        <v>1900</v>
      </c>
      <c r="N350" s="176">
        <f t="shared" si="44"/>
        <v>0</v>
      </c>
      <c r="O350" s="176">
        <f t="shared" si="45"/>
        <v>9</v>
      </c>
      <c r="P350" s="176" t="e">
        <f t="shared" si="41"/>
        <v>#VALUE!</v>
      </c>
      <c r="Q350" s="176"/>
      <c r="R350" s="42">
        <v>139406</v>
      </c>
    </row>
    <row r="351" spans="1:18" ht="24.95" customHeight="1" x14ac:dyDescent="0.25">
      <c r="A351" s="220"/>
      <c r="B351" s="15"/>
      <c r="C351" s="15"/>
      <c r="D351" s="16"/>
      <c r="E351" s="16"/>
      <c r="F351" s="221"/>
      <c r="G351" s="222"/>
      <c r="H351" s="223"/>
      <c r="I351" s="224">
        <f t="shared" si="39"/>
        <v>0</v>
      </c>
      <c r="J351" s="225">
        <f t="shared" si="40"/>
        <v>0</v>
      </c>
      <c r="K351" s="47">
        <f>IF(COUNTBLANK($H$10:$H351)&gt;=1,0,1)</f>
        <v>0</v>
      </c>
      <c r="L351" s="176">
        <f t="shared" si="42"/>
        <v>1</v>
      </c>
      <c r="M351" s="176">
        <f t="shared" si="43"/>
        <v>1900</v>
      </c>
      <c r="N351" s="176">
        <f t="shared" si="44"/>
        <v>0</v>
      </c>
      <c r="O351" s="176">
        <f t="shared" si="45"/>
        <v>9</v>
      </c>
      <c r="P351" s="176" t="e">
        <f t="shared" si="41"/>
        <v>#VALUE!</v>
      </c>
      <c r="Q351" s="177"/>
      <c r="R351" s="42">
        <v>140206</v>
      </c>
    </row>
    <row r="352" spans="1:18" ht="24.95" customHeight="1" x14ac:dyDescent="0.25">
      <c r="A352" s="220"/>
      <c r="B352" s="15"/>
      <c r="C352" s="15"/>
      <c r="D352" s="16"/>
      <c r="E352" s="16"/>
      <c r="F352" s="221"/>
      <c r="G352" s="222"/>
      <c r="H352" s="223"/>
      <c r="I352" s="224">
        <f t="shared" si="39"/>
        <v>0</v>
      </c>
      <c r="J352" s="225">
        <f t="shared" si="40"/>
        <v>0</v>
      </c>
      <c r="K352" s="47">
        <f>IF(COUNTBLANK($H$10:$H352)&gt;=1,0,1)</f>
        <v>0</v>
      </c>
      <c r="L352" s="176">
        <f t="shared" si="42"/>
        <v>1</v>
      </c>
      <c r="M352" s="176">
        <f t="shared" si="43"/>
        <v>1900</v>
      </c>
      <c r="N352" s="176">
        <f t="shared" si="44"/>
        <v>0</v>
      </c>
      <c r="O352" s="176">
        <f t="shared" si="45"/>
        <v>9</v>
      </c>
      <c r="P352" s="176" t="e">
        <f t="shared" si="41"/>
        <v>#VALUE!</v>
      </c>
      <c r="Q352" s="177"/>
      <c r="R352" s="42"/>
    </row>
    <row r="353" spans="1:18" ht="24.95" customHeight="1" x14ac:dyDescent="0.25">
      <c r="A353" s="220"/>
      <c r="B353" s="15"/>
      <c r="C353" s="15"/>
      <c r="D353" s="16"/>
      <c r="E353" s="16"/>
      <c r="F353" s="221"/>
      <c r="G353" s="222"/>
      <c r="H353" s="223"/>
      <c r="I353" s="224">
        <f t="shared" si="39"/>
        <v>0</v>
      </c>
      <c r="J353" s="225">
        <f t="shared" si="40"/>
        <v>0</v>
      </c>
      <c r="K353" s="47">
        <f>IF(COUNTBLANK($H$10:$H353)&gt;=1,0,1)</f>
        <v>0</v>
      </c>
      <c r="L353" s="176">
        <f t="shared" si="42"/>
        <v>1</v>
      </c>
      <c r="M353" s="176">
        <f t="shared" si="43"/>
        <v>1900</v>
      </c>
      <c r="N353" s="176">
        <f t="shared" si="44"/>
        <v>0</v>
      </c>
      <c r="O353" s="176">
        <f t="shared" si="45"/>
        <v>9</v>
      </c>
      <c r="P353" s="176" t="e">
        <f t="shared" si="41"/>
        <v>#VALUE!</v>
      </c>
      <c r="Q353" s="177"/>
      <c r="R353" s="42"/>
    </row>
    <row r="354" spans="1:18" ht="24.95" customHeight="1" x14ac:dyDescent="0.25">
      <c r="A354" s="220"/>
      <c r="B354" s="15"/>
      <c r="C354" s="15"/>
      <c r="D354" s="16"/>
      <c r="E354" s="16"/>
      <c r="F354" s="221"/>
      <c r="G354" s="222"/>
      <c r="H354" s="223"/>
      <c r="I354" s="224">
        <f t="shared" si="39"/>
        <v>0</v>
      </c>
      <c r="J354" s="225">
        <f t="shared" si="40"/>
        <v>0</v>
      </c>
      <c r="K354" s="47">
        <f>IF(COUNTBLANK($H$10:$H354)&gt;=1,0,1)</f>
        <v>0</v>
      </c>
      <c r="L354" s="176">
        <f t="shared" si="42"/>
        <v>1</v>
      </c>
      <c r="M354" s="176">
        <f t="shared" si="43"/>
        <v>1900</v>
      </c>
      <c r="N354" s="176">
        <f t="shared" si="44"/>
        <v>0</v>
      </c>
      <c r="O354" s="176">
        <f t="shared" si="45"/>
        <v>9</v>
      </c>
      <c r="P354" s="176" t="e">
        <f t="shared" si="41"/>
        <v>#VALUE!</v>
      </c>
      <c r="Q354" s="176"/>
      <c r="R354" s="42">
        <v>141006</v>
      </c>
    </row>
    <row r="355" spans="1:18" ht="24.95" customHeight="1" x14ac:dyDescent="0.25">
      <c r="A355" s="220"/>
      <c r="B355" s="15"/>
      <c r="C355" s="15"/>
      <c r="D355" s="16"/>
      <c r="E355" s="16"/>
      <c r="F355" s="221"/>
      <c r="G355" s="222"/>
      <c r="H355" s="223"/>
      <c r="I355" s="224">
        <f t="shared" si="39"/>
        <v>0</v>
      </c>
      <c r="J355" s="225">
        <f t="shared" si="40"/>
        <v>0</v>
      </c>
      <c r="K355" s="47">
        <f>IF(COUNTBLANK($H$10:$H355)&gt;=1,0,1)</f>
        <v>0</v>
      </c>
      <c r="L355" s="176">
        <f t="shared" si="42"/>
        <v>1</v>
      </c>
      <c r="M355" s="176">
        <f t="shared" si="43"/>
        <v>1900</v>
      </c>
      <c r="N355" s="176">
        <f t="shared" si="44"/>
        <v>0</v>
      </c>
      <c r="O355" s="176">
        <f t="shared" si="45"/>
        <v>9</v>
      </c>
      <c r="P355" s="176" t="e">
        <f t="shared" si="41"/>
        <v>#VALUE!</v>
      </c>
      <c r="Q355" s="177"/>
      <c r="R355" s="42">
        <v>141806</v>
      </c>
    </row>
    <row r="356" spans="1:18" ht="24.95" customHeight="1" x14ac:dyDescent="0.25">
      <c r="A356" s="220"/>
      <c r="B356" s="15"/>
      <c r="C356" s="15"/>
      <c r="D356" s="16"/>
      <c r="E356" s="16"/>
      <c r="F356" s="221"/>
      <c r="G356" s="222"/>
      <c r="H356" s="223"/>
      <c r="I356" s="224">
        <f t="shared" si="39"/>
        <v>0</v>
      </c>
      <c r="J356" s="225">
        <f t="shared" si="40"/>
        <v>0</v>
      </c>
      <c r="K356" s="47">
        <f>IF(COUNTBLANK($H$10:$H356)&gt;=1,0,1)</f>
        <v>0</v>
      </c>
      <c r="L356" s="176">
        <f t="shared" si="42"/>
        <v>1</v>
      </c>
      <c r="M356" s="176">
        <f t="shared" si="43"/>
        <v>1900</v>
      </c>
      <c r="N356" s="176">
        <f t="shared" si="44"/>
        <v>0</v>
      </c>
      <c r="O356" s="176">
        <f t="shared" si="45"/>
        <v>9</v>
      </c>
      <c r="P356" s="176" t="e">
        <f t="shared" si="41"/>
        <v>#VALUE!</v>
      </c>
      <c r="Q356" s="177"/>
      <c r="R356" s="42"/>
    </row>
    <row r="357" spans="1:18" ht="24.95" customHeight="1" x14ac:dyDescent="0.25">
      <c r="A357" s="220"/>
      <c r="B357" s="15"/>
      <c r="C357" s="15"/>
      <c r="D357" s="16"/>
      <c r="E357" s="16"/>
      <c r="F357" s="221"/>
      <c r="G357" s="222"/>
      <c r="H357" s="223"/>
      <c r="I357" s="224">
        <f t="shared" si="39"/>
        <v>0</v>
      </c>
      <c r="J357" s="225">
        <f t="shared" si="40"/>
        <v>0</v>
      </c>
      <c r="K357" s="47">
        <f>IF(COUNTBLANK($H$10:$H357)&gt;=1,0,1)</f>
        <v>0</v>
      </c>
      <c r="L357" s="176">
        <f t="shared" si="42"/>
        <v>1</v>
      </c>
      <c r="M357" s="176">
        <f t="shared" si="43"/>
        <v>1900</v>
      </c>
      <c r="N357" s="176">
        <f t="shared" si="44"/>
        <v>0</v>
      </c>
      <c r="O357" s="176">
        <f t="shared" si="45"/>
        <v>9</v>
      </c>
      <c r="P357" s="176" t="e">
        <f t="shared" si="41"/>
        <v>#VALUE!</v>
      </c>
      <c r="Q357" s="177"/>
      <c r="R357" s="42"/>
    </row>
    <row r="358" spans="1:18" ht="24.95" customHeight="1" x14ac:dyDescent="0.25">
      <c r="A358" s="220"/>
      <c r="B358" s="15"/>
      <c r="C358" s="15"/>
      <c r="D358" s="16"/>
      <c r="E358" s="16"/>
      <c r="F358" s="221"/>
      <c r="G358" s="222"/>
      <c r="H358" s="223"/>
      <c r="I358" s="224">
        <f t="shared" si="39"/>
        <v>0</v>
      </c>
      <c r="J358" s="225">
        <f t="shared" si="40"/>
        <v>0</v>
      </c>
      <c r="K358" s="47">
        <f>IF(COUNTBLANK($H$10:$H358)&gt;=1,0,1)</f>
        <v>0</v>
      </c>
      <c r="L358" s="176">
        <f t="shared" si="42"/>
        <v>1</v>
      </c>
      <c r="M358" s="176">
        <f t="shared" si="43"/>
        <v>1900</v>
      </c>
      <c r="N358" s="176">
        <f t="shared" si="44"/>
        <v>0</v>
      </c>
      <c r="O358" s="176">
        <f t="shared" si="45"/>
        <v>9</v>
      </c>
      <c r="P358" s="176" t="e">
        <f t="shared" si="41"/>
        <v>#VALUE!</v>
      </c>
      <c r="Q358" s="176"/>
      <c r="R358" s="42">
        <v>142606</v>
      </c>
    </row>
    <row r="359" spans="1:18" ht="24.95" customHeight="1" x14ac:dyDescent="0.25">
      <c r="A359" s="220"/>
      <c r="B359" s="15"/>
      <c r="C359" s="15"/>
      <c r="D359" s="16"/>
      <c r="E359" s="16"/>
      <c r="F359" s="221"/>
      <c r="G359" s="222"/>
      <c r="H359" s="223"/>
      <c r="I359" s="224">
        <f t="shared" si="39"/>
        <v>0</v>
      </c>
      <c r="J359" s="225">
        <f t="shared" si="40"/>
        <v>0</v>
      </c>
      <c r="K359" s="47">
        <f>IF(COUNTBLANK($H$10:$H359)&gt;=1,0,1)</f>
        <v>0</v>
      </c>
      <c r="L359" s="176">
        <f t="shared" si="42"/>
        <v>1</v>
      </c>
      <c r="M359" s="176">
        <f t="shared" si="43"/>
        <v>1900</v>
      </c>
      <c r="N359" s="176">
        <f t="shared" si="44"/>
        <v>0</v>
      </c>
      <c r="O359" s="176">
        <f t="shared" si="45"/>
        <v>9</v>
      </c>
      <c r="P359" s="176" t="e">
        <f t="shared" si="41"/>
        <v>#VALUE!</v>
      </c>
      <c r="Q359" s="177"/>
      <c r="R359" s="42">
        <v>143406</v>
      </c>
    </row>
    <row r="360" spans="1:18" ht="24.95" customHeight="1" x14ac:dyDescent="0.25">
      <c r="A360" s="220"/>
      <c r="B360" s="15"/>
      <c r="C360" s="15"/>
      <c r="D360" s="16"/>
      <c r="E360" s="16"/>
      <c r="F360" s="221"/>
      <c r="G360" s="222"/>
      <c r="H360" s="223"/>
      <c r="I360" s="224">
        <f t="shared" si="39"/>
        <v>0</v>
      </c>
      <c r="J360" s="225">
        <f t="shared" si="40"/>
        <v>0</v>
      </c>
      <c r="K360" s="47">
        <f>IF(COUNTBLANK($H$10:$H360)&gt;=1,0,1)</f>
        <v>0</v>
      </c>
      <c r="L360" s="176">
        <f t="shared" si="42"/>
        <v>1</v>
      </c>
      <c r="M360" s="176">
        <f t="shared" si="43"/>
        <v>1900</v>
      </c>
      <c r="N360" s="176">
        <f t="shared" si="44"/>
        <v>0</v>
      </c>
      <c r="O360" s="176">
        <f t="shared" si="45"/>
        <v>9</v>
      </c>
      <c r="P360" s="176" t="e">
        <f t="shared" si="41"/>
        <v>#VALUE!</v>
      </c>
      <c r="Q360" s="177"/>
      <c r="R360" s="42"/>
    </row>
    <row r="361" spans="1:18" ht="24.95" customHeight="1" x14ac:dyDescent="0.25">
      <c r="A361" s="220"/>
      <c r="B361" s="15"/>
      <c r="C361" s="15"/>
      <c r="D361" s="16"/>
      <c r="E361" s="16"/>
      <c r="F361" s="221"/>
      <c r="G361" s="222"/>
      <c r="H361" s="223"/>
      <c r="I361" s="224">
        <f t="shared" si="39"/>
        <v>0</v>
      </c>
      <c r="J361" s="225">
        <f t="shared" si="40"/>
        <v>0</v>
      </c>
      <c r="K361" s="47">
        <f>IF(COUNTBLANK($H$10:$H361)&gt;=1,0,1)</f>
        <v>0</v>
      </c>
      <c r="L361" s="176">
        <f t="shared" si="42"/>
        <v>1</v>
      </c>
      <c r="M361" s="176">
        <f t="shared" si="43"/>
        <v>1900</v>
      </c>
      <c r="N361" s="176">
        <f t="shared" si="44"/>
        <v>0</v>
      </c>
      <c r="O361" s="176">
        <f t="shared" si="45"/>
        <v>9</v>
      </c>
      <c r="P361" s="176" t="e">
        <f t="shared" si="41"/>
        <v>#VALUE!</v>
      </c>
      <c r="Q361" s="177"/>
      <c r="R361" s="42"/>
    </row>
    <row r="362" spans="1:18" ht="24.95" customHeight="1" x14ac:dyDescent="0.25">
      <c r="A362" s="220"/>
      <c r="B362" s="15"/>
      <c r="C362" s="15"/>
      <c r="D362" s="16"/>
      <c r="E362" s="16"/>
      <c r="F362" s="221"/>
      <c r="G362" s="222"/>
      <c r="H362" s="223"/>
      <c r="I362" s="224">
        <f t="shared" si="39"/>
        <v>0</v>
      </c>
      <c r="J362" s="225">
        <f t="shared" si="40"/>
        <v>0</v>
      </c>
      <c r="K362" s="47">
        <f>IF(COUNTBLANK($H$10:$H362)&gt;=1,0,1)</f>
        <v>0</v>
      </c>
      <c r="L362" s="176">
        <f t="shared" si="42"/>
        <v>1</v>
      </c>
      <c r="M362" s="176">
        <f t="shared" si="43"/>
        <v>1900</v>
      </c>
      <c r="N362" s="176">
        <f t="shared" si="44"/>
        <v>0</v>
      </c>
      <c r="O362" s="176">
        <f t="shared" si="45"/>
        <v>9</v>
      </c>
      <c r="P362" s="176" t="e">
        <f t="shared" si="41"/>
        <v>#VALUE!</v>
      </c>
      <c r="Q362" s="176"/>
      <c r="R362" s="42">
        <v>144206</v>
      </c>
    </row>
    <row r="363" spans="1:18" ht="24.95" customHeight="1" x14ac:dyDescent="0.25">
      <c r="A363" s="220"/>
      <c r="B363" s="15"/>
      <c r="C363" s="15"/>
      <c r="D363" s="16"/>
      <c r="E363" s="16"/>
      <c r="F363" s="221"/>
      <c r="G363" s="222"/>
      <c r="H363" s="223"/>
      <c r="I363" s="224">
        <f t="shared" si="39"/>
        <v>0</v>
      </c>
      <c r="J363" s="225">
        <f t="shared" si="40"/>
        <v>0</v>
      </c>
      <c r="K363" s="47">
        <f>IF(COUNTBLANK($H$10:$H363)&gt;=1,0,1)</f>
        <v>0</v>
      </c>
      <c r="L363" s="176">
        <f t="shared" si="42"/>
        <v>1</v>
      </c>
      <c r="M363" s="176">
        <f t="shared" si="43"/>
        <v>1900</v>
      </c>
      <c r="N363" s="176">
        <f t="shared" si="44"/>
        <v>0</v>
      </c>
      <c r="O363" s="176">
        <f t="shared" si="45"/>
        <v>9</v>
      </c>
      <c r="P363" s="176" t="e">
        <f t="shared" si="41"/>
        <v>#VALUE!</v>
      </c>
      <c r="Q363" s="177"/>
      <c r="R363" s="42">
        <v>145006</v>
      </c>
    </row>
    <row r="364" spans="1:18" ht="24.95" customHeight="1" x14ac:dyDescent="0.25">
      <c r="A364" s="220"/>
      <c r="B364" s="15"/>
      <c r="C364" s="15"/>
      <c r="D364" s="16"/>
      <c r="E364" s="16"/>
      <c r="F364" s="221"/>
      <c r="G364" s="222"/>
      <c r="H364" s="223"/>
      <c r="I364" s="224">
        <f t="shared" si="39"/>
        <v>0</v>
      </c>
      <c r="J364" s="225">
        <f t="shared" si="40"/>
        <v>0</v>
      </c>
      <c r="K364" s="47">
        <f>IF(COUNTBLANK($H$10:$H364)&gt;=1,0,1)</f>
        <v>0</v>
      </c>
      <c r="L364" s="176">
        <f t="shared" si="42"/>
        <v>1</v>
      </c>
      <c r="M364" s="176">
        <f t="shared" si="43"/>
        <v>1900</v>
      </c>
      <c r="N364" s="176">
        <f t="shared" si="44"/>
        <v>0</v>
      </c>
      <c r="O364" s="176">
        <f t="shared" si="45"/>
        <v>9</v>
      </c>
      <c r="P364" s="176" t="e">
        <f t="shared" si="41"/>
        <v>#VALUE!</v>
      </c>
      <c r="Q364" s="177"/>
      <c r="R364" s="42"/>
    </row>
    <row r="365" spans="1:18" ht="24.95" customHeight="1" x14ac:dyDescent="0.25">
      <c r="A365" s="220"/>
      <c r="B365" s="15"/>
      <c r="C365" s="15"/>
      <c r="D365" s="16"/>
      <c r="E365" s="16"/>
      <c r="F365" s="221"/>
      <c r="G365" s="222"/>
      <c r="H365" s="223"/>
      <c r="I365" s="224">
        <f t="shared" si="39"/>
        <v>0</v>
      </c>
      <c r="J365" s="225">
        <f t="shared" si="40"/>
        <v>0</v>
      </c>
      <c r="K365" s="47">
        <f>IF(COUNTBLANK($H$10:$H365)&gt;=1,0,1)</f>
        <v>0</v>
      </c>
      <c r="L365" s="176">
        <f t="shared" si="42"/>
        <v>1</v>
      </c>
      <c r="M365" s="176">
        <f t="shared" si="43"/>
        <v>1900</v>
      </c>
      <c r="N365" s="176">
        <f t="shared" si="44"/>
        <v>0</v>
      </c>
      <c r="O365" s="176">
        <f t="shared" si="45"/>
        <v>9</v>
      </c>
      <c r="P365" s="176" t="e">
        <f t="shared" si="41"/>
        <v>#VALUE!</v>
      </c>
      <c r="Q365" s="177"/>
      <c r="R365" s="42"/>
    </row>
    <row r="366" spans="1:18" ht="24.95" customHeight="1" x14ac:dyDescent="0.25">
      <c r="A366" s="220"/>
      <c r="B366" s="15"/>
      <c r="C366" s="15"/>
      <c r="D366" s="16"/>
      <c r="E366" s="16"/>
      <c r="F366" s="221"/>
      <c r="G366" s="222"/>
      <c r="H366" s="223"/>
      <c r="I366" s="224">
        <f t="shared" si="39"/>
        <v>0</v>
      </c>
      <c r="J366" s="225">
        <f t="shared" si="40"/>
        <v>0</v>
      </c>
      <c r="K366" s="47">
        <f>IF(COUNTBLANK($H$10:$H366)&gt;=1,0,1)</f>
        <v>0</v>
      </c>
      <c r="L366" s="176">
        <f t="shared" si="42"/>
        <v>1</v>
      </c>
      <c r="M366" s="176">
        <f t="shared" si="43"/>
        <v>1900</v>
      </c>
      <c r="N366" s="176">
        <f t="shared" si="44"/>
        <v>0</v>
      </c>
      <c r="O366" s="176">
        <f t="shared" si="45"/>
        <v>9</v>
      </c>
      <c r="P366" s="176" t="e">
        <f t="shared" si="41"/>
        <v>#VALUE!</v>
      </c>
      <c r="Q366" s="176"/>
      <c r="R366" s="42">
        <v>145806</v>
      </c>
    </row>
    <row r="367" spans="1:18" ht="24.95" customHeight="1" x14ac:dyDescent="0.25">
      <c r="A367" s="220"/>
      <c r="B367" s="15"/>
      <c r="C367" s="15"/>
      <c r="D367" s="16"/>
      <c r="E367" s="16"/>
      <c r="F367" s="221"/>
      <c r="G367" s="222"/>
      <c r="H367" s="223"/>
      <c r="I367" s="224">
        <f t="shared" si="39"/>
        <v>0</v>
      </c>
      <c r="J367" s="225">
        <f t="shared" si="40"/>
        <v>0</v>
      </c>
      <c r="K367" s="47">
        <f>IF(COUNTBLANK($H$10:$H367)&gt;=1,0,1)</f>
        <v>0</v>
      </c>
      <c r="L367" s="176">
        <f t="shared" si="42"/>
        <v>1</v>
      </c>
      <c r="M367" s="176">
        <f t="shared" si="43"/>
        <v>1900</v>
      </c>
      <c r="N367" s="176">
        <f t="shared" si="44"/>
        <v>0</v>
      </c>
      <c r="O367" s="176">
        <f t="shared" si="45"/>
        <v>9</v>
      </c>
      <c r="P367" s="176" t="e">
        <f t="shared" si="41"/>
        <v>#VALUE!</v>
      </c>
      <c r="Q367" s="177"/>
      <c r="R367" s="42">
        <v>146606</v>
      </c>
    </row>
    <row r="368" spans="1:18" ht="24.95" customHeight="1" x14ac:dyDescent="0.25">
      <c r="A368" s="220"/>
      <c r="B368" s="15"/>
      <c r="C368" s="15"/>
      <c r="D368" s="16"/>
      <c r="E368" s="16"/>
      <c r="F368" s="221"/>
      <c r="G368" s="222"/>
      <c r="H368" s="223"/>
      <c r="I368" s="224">
        <f t="shared" si="39"/>
        <v>0</v>
      </c>
      <c r="J368" s="225">
        <f t="shared" si="40"/>
        <v>0</v>
      </c>
      <c r="K368" s="47">
        <f>IF(COUNTBLANK($H$10:$H368)&gt;=1,0,1)</f>
        <v>0</v>
      </c>
      <c r="L368" s="176">
        <f t="shared" si="42"/>
        <v>1</v>
      </c>
      <c r="M368" s="176">
        <f t="shared" si="43"/>
        <v>1900</v>
      </c>
      <c r="N368" s="176">
        <f t="shared" si="44"/>
        <v>0</v>
      </c>
      <c r="O368" s="176">
        <f t="shared" si="45"/>
        <v>9</v>
      </c>
      <c r="P368" s="176" t="e">
        <f t="shared" si="41"/>
        <v>#VALUE!</v>
      </c>
      <c r="Q368" s="177"/>
      <c r="R368" s="42"/>
    </row>
    <row r="369" spans="1:18" ht="24.95" customHeight="1" x14ac:dyDescent="0.25">
      <c r="A369" s="220"/>
      <c r="B369" s="15"/>
      <c r="C369" s="15"/>
      <c r="D369" s="16"/>
      <c r="E369" s="16"/>
      <c r="F369" s="221"/>
      <c r="G369" s="222"/>
      <c r="H369" s="223"/>
      <c r="I369" s="224">
        <f t="shared" si="39"/>
        <v>0</v>
      </c>
      <c r="J369" s="225">
        <f t="shared" si="40"/>
        <v>0</v>
      </c>
      <c r="K369" s="47">
        <f>IF(COUNTBLANK($H$10:$H369)&gt;=1,0,1)</f>
        <v>0</v>
      </c>
      <c r="L369" s="176">
        <f t="shared" si="42"/>
        <v>1</v>
      </c>
      <c r="M369" s="176">
        <f t="shared" si="43"/>
        <v>1900</v>
      </c>
      <c r="N369" s="176">
        <f t="shared" si="44"/>
        <v>0</v>
      </c>
      <c r="O369" s="176">
        <f t="shared" si="45"/>
        <v>9</v>
      </c>
      <c r="P369" s="176" t="e">
        <f t="shared" si="41"/>
        <v>#VALUE!</v>
      </c>
      <c r="Q369" s="177"/>
      <c r="R369" s="42"/>
    </row>
    <row r="370" spans="1:18" ht="24.95" customHeight="1" x14ac:dyDescent="0.25">
      <c r="A370" s="220"/>
      <c r="B370" s="15"/>
      <c r="C370" s="15"/>
      <c r="D370" s="16"/>
      <c r="E370" s="16"/>
      <c r="F370" s="221"/>
      <c r="G370" s="222"/>
      <c r="H370" s="223"/>
      <c r="I370" s="224">
        <f t="shared" si="39"/>
        <v>0</v>
      </c>
      <c r="J370" s="225">
        <f t="shared" si="40"/>
        <v>0</v>
      </c>
      <c r="K370" s="47">
        <f>IF(COUNTBLANK($H$10:$H370)&gt;=1,0,1)</f>
        <v>0</v>
      </c>
      <c r="L370" s="176">
        <f t="shared" si="42"/>
        <v>1</v>
      </c>
      <c r="M370" s="176">
        <f t="shared" si="43"/>
        <v>1900</v>
      </c>
      <c r="N370" s="176">
        <f t="shared" si="44"/>
        <v>0</v>
      </c>
      <c r="O370" s="176">
        <f t="shared" si="45"/>
        <v>9</v>
      </c>
      <c r="P370" s="176" t="e">
        <f t="shared" si="41"/>
        <v>#VALUE!</v>
      </c>
      <c r="Q370" s="176"/>
      <c r="R370" s="42">
        <v>147406</v>
      </c>
    </row>
    <row r="371" spans="1:18" ht="24.95" customHeight="1" x14ac:dyDescent="0.25">
      <c r="A371" s="220"/>
      <c r="B371" s="15"/>
      <c r="C371" s="15"/>
      <c r="D371" s="16"/>
      <c r="E371" s="16"/>
      <c r="F371" s="221"/>
      <c r="G371" s="222"/>
      <c r="H371" s="223"/>
      <c r="I371" s="224">
        <f t="shared" si="39"/>
        <v>0</v>
      </c>
      <c r="J371" s="225">
        <f t="shared" si="40"/>
        <v>0</v>
      </c>
      <c r="K371" s="47">
        <f>IF(COUNTBLANK($H$10:$H371)&gt;=1,0,1)</f>
        <v>0</v>
      </c>
      <c r="L371" s="176">
        <f t="shared" si="42"/>
        <v>1</v>
      </c>
      <c r="M371" s="176">
        <f t="shared" si="43"/>
        <v>1900</v>
      </c>
      <c r="N371" s="176">
        <f t="shared" si="44"/>
        <v>0</v>
      </c>
      <c r="O371" s="176">
        <f t="shared" si="45"/>
        <v>9</v>
      </c>
      <c r="P371" s="176" t="e">
        <f t="shared" si="41"/>
        <v>#VALUE!</v>
      </c>
      <c r="Q371" s="177"/>
      <c r="R371" s="42">
        <v>148206</v>
      </c>
    </row>
    <row r="372" spans="1:18" ht="24.95" customHeight="1" x14ac:dyDescent="0.25">
      <c r="A372" s="220"/>
      <c r="B372" s="15"/>
      <c r="C372" s="15"/>
      <c r="D372" s="16"/>
      <c r="E372" s="16"/>
      <c r="F372" s="221"/>
      <c r="G372" s="222"/>
      <c r="H372" s="223"/>
      <c r="I372" s="224">
        <f t="shared" si="39"/>
        <v>0</v>
      </c>
      <c r="J372" s="225">
        <f t="shared" si="40"/>
        <v>0</v>
      </c>
      <c r="K372" s="47">
        <f>IF(COUNTBLANK($H$10:$H372)&gt;=1,0,1)</f>
        <v>0</v>
      </c>
      <c r="L372" s="176">
        <f t="shared" si="42"/>
        <v>1</v>
      </c>
      <c r="M372" s="176">
        <f t="shared" si="43"/>
        <v>1900</v>
      </c>
      <c r="N372" s="176">
        <f t="shared" si="44"/>
        <v>0</v>
      </c>
      <c r="O372" s="176">
        <f t="shared" si="45"/>
        <v>9</v>
      </c>
      <c r="P372" s="176" t="e">
        <f t="shared" si="41"/>
        <v>#VALUE!</v>
      </c>
      <c r="Q372" s="177"/>
      <c r="R372" s="42"/>
    </row>
    <row r="373" spans="1:18" ht="24.95" customHeight="1" x14ac:dyDescent="0.25">
      <c r="A373" s="220"/>
      <c r="B373" s="15"/>
      <c r="C373" s="15"/>
      <c r="D373" s="16"/>
      <c r="E373" s="16"/>
      <c r="F373" s="221"/>
      <c r="G373" s="222"/>
      <c r="H373" s="223"/>
      <c r="I373" s="224">
        <f t="shared" si="39"/>
        <v>0</v>
      </c>
      <c r="J373" s="225">
        <f t="shared" si="40"/>
        <v>0</v>
      </c>
      <c r="K373" s="47">
        <f>IF(COUNTBLANK($H$10:$H373)&gt;=1,0,1)</f>
        <v>0</v>
      </c>
      <c r="L373" s="176">
        <f t="shared" si="42"/>
        <v>1</v>
      </c>
      <c r="M373" s="176">
        <f t="shared" si="43"/>
        <v>1900</v>
      </c>
      <c r="N373" s="176">
        <f t="shared" si="44"/>
        <v>0</v>
      </c>
      <c r="O373" s="176">
        <f t="shared" si="45"/>
        <v>9</v>
      </c>
      <c r="P373" s="176" t="e">
        <f t="shared" si="41"/>
        <v>#VALUE!</v>
      </c>
      <c r="Q373" s="177"/>
      <c r="R373" s="42"/>
    </row>
    <row r="374" spans="1:18" ht="24.95" customHeight="1" x14ac:dyDescent="0.25">
      <c r="A374" s="220"/>
      <c r="B374" s="15"/>
      <c r="C374" s="15"/>
      <c r="D374" s="16"/>
      <c r="E374" s="16"/>
      <c r="F374" s="221"/>
      <c r="G374" s="222"/>
      <c r="H374" s="223"/>
      <c r="I374" s="224">
        <f t="shared" si="39"/>
        <v>0</v>
      </c>
      <c r="J374" s="225">
        <f t="shared" si="40"/>
        <v>0</v>
      </c>
      <c r="K374" s="47">
        <f>IF(COUNTBLANK($H$10:$H374)&gt;=1,0,1)</f>
        <v>0</v>
      </c>
      <c r="L374" s="176">
        <f t="shared" si="42"/>
        <v>1</v>
      </c>
      <c r="M374" s="176">
        <f t="shared" si="43"/>
        <v>1900</v>
      </c>
      <c r="N374" s="176">
        <f t="shared" si="44"/>
        <v>0</v>
      </c>
      <c r="O374" s="176">
        <f t="shared" si="45"/>
        <v>9</v>
      </c>
      <c r="P374" s="176" t="e">
        <f t="shared" si="41"/>
        <v>#VALUE!</v>
      </c>
      <c r="Q374" s="176"/>
      <c r="R374" s="42">
        <v>149006</v>
      </c>
    </row>
    <row r="375" spans="1:18" ht="24.95" customHeight="1" x14ac:dyDescent="0.25">
      <c r="A375" s="220"/>
      <c r="B375" s="15"/>
      <c r="C375" s="15"/>
      <c r="D375" s="16"/>
      <c r="E375" s="16"/>
      <c r="F375" s="221"/>
      <c r="G375" s="222"/>
      <c r="H375" s="223"/>
      <c r="I375" s="224">
        <f t="shared" si="39"/>
        <v>0</v>
      </c>
      <c r="J375" s="225">
        <f t="shared" si="40"/>
        <v>0</v>
      </c>
      <c r="K375" s="47">
        <f>IF(COUNTBLANK($H$10:$H375)&gt;=1,0,1)</f>
        <v>0</v>
      </c>
      <c r="L375" s="176">
        <f t="shared" si="42"/>
        <v>1</v>
      </c>
      <c r="M375" s="176">
        <f t="shared" si="43"/>
        <v>1900</v>
      </c>
      <c r="N375" s="176">
        <f t="shared" si="44"/>
        <v>0</v>
      </c>
      <c r="O375" s="176">
        <f t="shared" si="45"/>
        <v>9</v>
      </c>
      <c r="P375" s="176" t="e">
        <f t="shared" si="41"/>
        <v>#VALUE!</v>
      </c>
      <c r="Q375" s="177"/>
      <c r="R375" s="42">
        <v>149806</v>
      </c>
    </row>
    <row r="376" spans="1:18" ht="24.95" customHeight="1" x14ac:dyDescent="0.25">
      <c r="A376" s="220"/>
      <c r="B376" s="15"/>
      <c r="C376" s="15"/>
      <c r="D376" s="16"/>
      <c r="E376" s="16"/>
      <c r="F376" s="221"/>
      <c r="G376" s="222"/>
      <c r="H376" s="223"/>
      <c r="I376" s="224">
        <f t="shared" si="39"/>
        <v>0</v>
      </c>
      <c r="J376" s="225">
        <f t="shared" si="40"/>
        <v>0</v>
      </c>
      <c r="K376" s="47">
        <f>IF(COUNTBLANK($H$10:$H376)&gt;=1,0,1)</f>
        <v>0</v>
      </c>
      <c r="L376" s="176">
        <f t="shared" si="42"/>
        <v>1</v>
      </c>
      <c r="M376" s="176">
        <f t="shared" si="43"/>
        <v>1900</v>
      </c>
      <c r="N376" s="176">
        <f t="shared" si="44"/>
        <v>0</v>
      </c>
      <c r="O376" s="176">
        <f t="shared" si="45"/>
        <v>9</v>
      </c>
      <c r="P376" s="176" t="e">
        <f t="shared" si="41"/>
        <v>#VALUE!</v>
      </c>
      <c r="Q376" s="177"/>
      <c r="R376" s="42"/>
    </row>
    <row r="377" spans="1:18" ht="24.95" customHeight="1" x14ac:dyDescent="0.25">
      <c r="A377" s="220"/>
      <c r="B377" s="15"/>
      <c r="C377" s="15"/>
      <c r="D377" s="16"/>
      <c r="E377" s="16"/>
      <c r="F377" s="221"/>
      <c r="G377" s="222"/>
      <c r="H377" s="223"/>
      <c r="I377" s="224">
        <f t="shared" si="39"/>
        <v>0</v>
      </c>
      <c r="J377" s="225">
        <f t="shared" si="40"/>
        <v>0</v>
      </c>
      <c r="K377" s="47">
        <f>IF(COUNTBLANK($H$10:$H377)&gt;=1,0,1)</f>
        <v>0</v>
      </c>
      <c r="L377" s="176">
        <f t="shared" si="42"/>
        <v>1</v>
      </c>
      <c r="M377" s="176">
        <f t="shared" si="43"/>
        <v>1900</v>
      </c>
      <c r="N377" s="176">
        <f t="shared" si="44"/>
        <v>0</v>
      </c>
      <c r="O377" s="176">
        <f t="shared" si="45"/>
        <v>9</v>
      </c>
      <c r="P377" s="176" t="e">
        <f t="shared" si="41"/>
        <v>#VALUE!</v>
      </c>
      <c r="Q377" s="177"/>
      <c r="R377" s="42"/>
    </row>
    <row r="378" spans="1:18" ht="24.95" customHeight="1" x14ac:dyDescent="0.25">
      <c r="A378" s="220"/>
      <c r="B378" s="15"/>
      <c r="C378" s="15"/>
      <c r="D378" s="16"/>
      <c r="E378" s="16"/>
      <c r="F378" s="221"/>
      <c r="G378" s="222"/>
      <c r="H378" s="223"/>
      <c r="I378" s="224">
        <f t="shared" si="39"/>
        <v>0</v>
      </c>
      <c r="J378" s="225">
        <f t="shared" si="40"/>
        <v>0</v>
      </c>
      <c r="K378" s="47">
        <f>IF(COUNTBLANK($H$10:$H378)&gt;=1,0,1)</f>
        <v>0</v>
      </c>
      <c r="L378" s="176">
        <f t="shared" si="42"/>
        <v>1</v>
      </c>
      <c r="M378" s="176">
        <f t="shared" si="43"/>
        <v>1900</v>
      </c>
      <c r="N378" s="176">
        <f t="shared" si="44"/>
        <v>0</v>
      </c>
      <c r="O378" s="176">
        <f t="shared" si="45"/>
        <v>9</v>
      </c>
      <c r="P378" s="176" t="e">
        <f t="shared" si="41"/>
        <v>#VALUE!</v>
      </c>
      <c r="Q378" s="176"/>
      <c r="R378" s="42">
        <v>150606</v>
      </c>
    </row>
    <row r="379" spans="1:18" ht="24.95" customHeight="1" x14ac:dyDescent="0.25">
      <c r="A379" s="220"/>
      <c r="B379" s="15"/>
      <c r="C379" s="15"/>
      <c r="D379" s="16"/>
      <c r="E379" s="16"/>
      <c r="F379" s="221"/>
      <c r="G379" s="222"/>
      <c r="H379" s="223"/>
      <c r="I379" s="224">
        <f t="shared" si="39"/>
        <v>0</v>
      </c>
      <c r="J379" s="225">
        <f t="shared" si="40"/>
        <v>0</v>
      </c>
      <c r="K379" s="47">
        <f>IF(COUNTBLANK($H$10:$H379)&gt;=1,0,1)</f>
        <v>0</v>
      </c>
      <c r="L379" s="176">
        <f t="shared" si="42"/>
        <v>1</v>
      </c>
      <c r="M379" s="176">
        <f t="shared" si="43"/>
        <v>1900</v>
      </c>
      <c r="N379" s="176">
        <f t="shared" si="44"/>
        <v>0</v>
      </c>
      <c r="O379" s="176">
        <f t="shared" si="45"/>
        <v>9</v>
      </c>
      <c r="P379" s="176" t="e">
        <f t="shared" si="41"/>
        <v>#VALUE!</v>
      </c>
      <c r="Q379" s="177"/>
      <c r="R379" s="42">
        <v>151406</v>
      </c>
    </row>
    <row r="380" spans="1:18" ht="24.95" customHeight="1" x14ac:dyDescent="0.25">
      <c r="A380" s="220"/>
      <c r="B380" s="15"/>
      <c r="C380" s="15"/>
      <c r="D380" s="16"/>
      <c r="E380" s="16"/>
      <c r="F380" s="221"/>
      <c r="G380" s="222"/>
      <c r="H380" s="223"/>
      <c r="I380" s="224">
        <f t="shared" si="39"/>
        <v>0</v>
      </c>
      <c r="J380" s="225">
        <f t="shared" si="40"/>
        <v>0</v>
      </c>
      <c r="K380" s="47">
        <f>IF(COUNTBLANK($H$10:$H380)&gt;=1,0,1)</f>
        <v>0</v>
      </c>
      <c r="L380" s="176">
        <f t="shared" si="42"/>
        <v>1</v>
      </c>
      <c r="M380" s="176">
        <f t="shared" si="43"/>
        <v>1900</v>
      </c>
      <c r="N380" s="176">
        <f t="shared" si="44"/>
        <v>0</v>
      </c>
      <c r="O380" s="176">
        <f t="shared" si="45"/>
        <v>9</v>
      </c>
      <c r="P380" s="176" t="e">
        <f t="shared" si="41"/>
        <v>#VALUE!</v>
      </c>
      <c r="Q380" s="177"/>
      <c r="R380" s="42"/>
    </row>
    <row r="381" spans="1:18" ht="24.95" customHeight="1" x14ac:dyDescent="0.25">
      <c r="A381" s="220"/>
      <c r="B381" s="15"/>
      <c r="C381" s="15"/>
      <c r="D381" s="16"/>
      <c r="E381" s="16"/>
      <c r="F381" s="221"/>
      <c r="G381" s="222"/>
      <c r="H381" s="223"/>
      <c r="I381" s="224">
        <f t="shared" si="39"/>
        <v>0</v>
      </c>
      <c r="J381" s="225">
        <f t="shared" si="40"/>
        <v>0</v>
      </c>
      <c r="K381" s="47">
        <f>IF(COUNTBLANK($H$10:$H381)&gt;=1,0,1)</f>
        <v>0</v>
      </c>
      <c r="L381" s="176">
        <f t="shared" si="42"/>
        <v>1</v>
      </c>
      <c r="M381" s="176">
        <f t="shared" si="43"/>
        <v>1900</v>
      </c>
      <c r="N381" s="176">
        <f t="shared" si="44"/>
        <v>0</v>
      </c>
      <c r="O381" s="176">
        <f t="shared" si="45"/>
        <v>9</v>
      </c>
      <c r="P381" s="176" t="e">
        <f t="shared" si="41"/>
        <v>#VALUE!</v>
      </c>
      <c r="Q381" s="177"/>
      <c r="R381" s="42"/>
    </row>
    <row r="382" spans="1:18" ht="24.95" customHeight="1" x14ac:dyDescent="0.25">
      <c r="A382" s="220"/>
      <c r="B382" s="15"/>
      <c r="C382" s="15"/>
      <c r="D382" s="16"/>
      <c r="E382" s="16"/>
      <c r="F382" s="221"/>
      <c r="G382" s="222"/>
      <c r="H382" s="223"/>
      <c r="I382" s="224">
        <f t="shared" si="39"/>
        <v>0</v>
      </c>
      <c r="J382" s="225">
        <f t="shared" si="40"/>
        <v>0</v>
      </c>
      <c r="K382" s="47">
        <f>IF(COUNTBLANK($H$10:$H382)&gt;=1,0,1)</f>
        <v>0</v>
      </c>
      <c r="L382" s="176">
        <f t="shared" si="42"/>
        <v>1</v>
      </c>
      <c r="M382" s="176">
        <f t="shared" si="43"/>
        <v>1900</v>
      </c>
      <c r="N382" s="176">
        <f t="shared" si="44"/>
        <v>0</v>
      </c>
      <c r="O382" s="176">
        <f t="shared" si="45"/>
        <v>9</v>
      </c>
      <c r="P382" s="176" t="e">
        <f t="shared" si="41"/>
        <v>#VALUE!</v>
      </c>
      <c r="Q382" s="176"/>
      <c r="R382" s="42">
        <v>152206</v>
      </c>
    </row>
    <row r="383" spans="1:18" ht="24.95" customHeight="1" x14ac:dyDescent="0.25">
      <c r="A383" s="220"/>
      <c r="B383" s="15"/>
      <c r="C383" s="15"/>
      <c r="D383" s="16"/>
      <c r="E383" s="16"/>
      <c r="F383" s="221"/>
      <c r="G383" s="222"/>
      <c r="H383" s="223"/>
      <c r="I383" s="224">
        <f t="shared" si="39"/>
        <v>0</v>
      </c>
      <c r="J383" s="225">
        <f t="shared" si="40"/>
        <v>0</v>
      </c>
      <c r="K383" s="47">
        <f>IF(COUNTBLANK($H$10:$H383)&gt;=1,0,1)</f>
        <v>0</v>
      </c>
      <c r="L383" s="176">
        <f t="shared" si="42"/>
        <v>1</v>
      </c>
      <c r="M383" s="176">
        <f t="shared" si="43"/>
        <v>1900</v>
      </c>
      <c r="N383" s="176">
        <f t="shared" si="44"/>
        <v>0</v>
      </c>
      <c r="O383" s="176">
        <f t="shared" si="45"/>
        <v>9</v>
      </c>
      <c r="P383" s="176" t="e">
        <f t="shared" si="41"/>
        <v>#VALUE!</v>
      </c>
      <c r="Q383" s="177"/>
      <c r="R383" s="42">
        <v>153006</v>
      </c>
    </row>
    <row r="384" spans="1:18" ht="24.95" customHeight="1" x14ac:dyDescent="0.25">
      <c r="A384" s="220"/>
      <c r="B384" s="15"/>
      <c r="C384" s="15"/>
      <c r="D384" s="16"/>
      <c r="E384" s="16"/>
      <c r="F384" s="221"/>
      <c r="G384" s="222"/>
      <c r="H384" s="223"/>
      <c r="I384" s="224">
        <f t="shared" si="39"/>
        <v>0</v>
      </c>
      <c r="J384" s="225">
        <f t="shared" si="40"/>
        <v>0</v>
      </c>
      <c r="K384" s="47">
        <f>IF(COUNTBLANK($H$10:$H384)&gt;=1,0,1)</f>
        <v>0</v>
      </c>
      <c r="L384" s="176">
        <f t="shared" si="42"/>
        <v>1</v>
      </c>
      <c r="M384" s="176">
        <f t="shared" si="43"/>
        <v>1900</v>
      </c>
      <c r="N384" s="176">
        <f t="shared" si="44"/>
        <v>0</v>
      </c>
      <c r="O384" s="176">
        <f t="shared" si="45"/>
        <v>9</v>
      </c>
      <c r="P384" s="176" t="e">
        <f t="shared" si="41"/>
        <v>#VALUE!</v>
      </c>
      <c r="Q384" s="177"/>
      <c r="R384" s="42"/>
    </row>
    <row r="385" spans="1:18" ht="24.95" customHeight="1" x14ac:dyDescent="0.25">
      <c r="A385" s="220"/>
      <c r="B385" s="15"/>
      <c r="C385" s="15"/>
      <c r="D385" s="16"/>
      <c r="E385" s="16"/>
      <c r="F385" s="221"/>
      <c r="G385" s="222"/>
      <c r="H385" s="223"/>
      <c r="I385" s="224">
        <f t="shared" si="39"/>
        <v>0</v>
      </c>
      <c r="J385" s="225">
        <f t="shared" si="40"/>
        <v>0</v>
      </c>
      <c r="K385" s="47">
        <f>IF(COUNTBLANK($H$10:$H385)&gt;=1,0,1)</f>
        <v>0</v>
      </c>
      <c r="L385" s="176">
        <f t="shared" si="42"/>
        <v>1</v>
      </c>
      <c r="M385" s="176">
        <f t="shared" si="43"/>
        <v>1900</v>
      </c>
      <c r="N385" s="176">
        <f t="shared" si="44"/>
        <v>0</v>
      </c>
      <c r="O385" s="176">
        <f t="shared" si="45"/>
        <v>9</v>
      </c>
      <c r="P385" s="176" t="e">
        <f t="shared" si="41"/>
        <v>#VALUE!</v>
      </c>
      <c r="Q385" s="177"/>
      <c r="R385" s="42"/>
    </row>
    <row r="386" spans="1:18" ht="24.95" customHeight="1" x14ac:dyDescent="0.25">
      <c r="A386" s="220"/>
      <c r="B386" s="15"/>
      <c r="C386" s="15"/>
      <c r="D386" s="16"/>
      <c r="E386" s="16"/>
      <c r="F386" s="221"/>
      <c r="G386" s="222"/>
      <c r="H386" s="223"/>
      <c r="I386" s="224">
        <f t="shared" si="39"/>
        <v>0</v>
      </c>
      <c r="J386" s="225">
        <f t="shared" si="40"/>
        <v>0</v>
      </c>
      <c r="K386" s="47">
        <f>IF(COUNTBLANK($H$10:$H386)&gt;=1,0,1)</f>
        <v>0</v>
      </c>
      <c r="L386" s="176">
        <f t="shared" si="42"/>
        <v>1</v>
      </c>
      <c r="M386" s="176">
        <f t="shared" si="43"/>
        <v>1900</v>
      </c>
      <c r="N386" s="176">
        <f t="shared" si="44"/>
        <v>0</v>
      </c>
      <c r="O386" s="176">
        <f t="shared" si="45"/>
        <v>9</v>
      </c>
      <c r="P386" s="176" t="e">
        <f t="shared" si="41"/>
        <v>#VALUE!</v>
      </c>
      <c r="Q386" s="176"/>
      <c r="R386" s="42">
        <v>153806</v>
      </c>
    </row>
    <row r="387" spans="1:18" ht="24.95" customHeight="1" x14ac:dyDescent="0.25">
      <c r="A387" s="220"/>
      <c r="B387" s="15"/>
      <c r="C387" s="15"/>
      <c r="D387" s="16"/>
      <c r="E387" s="16"/>
      <c r="F387" s="221"/>
      <c r="G387" s="222"/>
      <c r="H387" s="223"/>
      <c r="I387" s="224">
        <f t="shared" si="39"/>
        <v>0</v>
      </c>
      <c r="J387" s="225">
        <f t="shared" si="40"/>
        <v>0</v>
      </c>
      <c r="K387" s="47">
        <f>IF(COUNTBLANK($H$10:$H387)&gt;=1,0,1)</f>
        <v>0</v>
      </c>
      <c r="L387" s="176">
        <f t="shared" si="42"/>
        <v>1</v>
      </c>
      <c r="M387" s="176">
        <f t="shared" si="43"/>
        <v>1900</v>
      </c>
      <c r="N387" s="176">
        <f t="shared" si="44"/>
        <v>0</v>
      </c>
      <c r="O387" s="176">
        <f t="shared" si="45"/>
        <v>9</v>
      </c>
      <c r="P387" s="176" t="e">
        <f t="shared" si="41"/>
        <v>#VALUE!</v>
      </c>
      <c r="Q387" s="177"/>
      <c r="R387" s="42">
        <v>154606</v>
      </c>
    </row>
    <row r="388" spans="1:18" ht="24.95" customHeight="1" x14ac:dyDescent="0.25">
      <c r="A388" s="220"/>
      <c r="B388" s="15"/>
      <c r="C388" s="15"/>
      <c r="D388" s="16"/>
      <c r="E388" s="16"/>
      <c r="F388" s="221"/>
      <c r="G388" s="222"/>
      <c r="H388" s="223"/>
      <c r="I388" s="224">
        <f t="shared" si="39"/>
        <v>0</v>
      </c>
      <c r="J388" s="225">
        <f t="shared" si="40"/>
        <v>0</v>
      </c>
      <c r="K388" s="47">
        <f>IF(COUNTBLANK($H$10:$H388)&gt;=1,0,1)</f>
        <v>0</v>
      </c>
      <c r="L388" s="176">
        <f t="shared" si="42"/>
        <v>1</v>
      </c>
      <c r="M388" s="176">
        <f t="shared" si="43"/>
        <v>1900</v>
      </c>
      <c r="N388" s="176">
        <f t="shared" si="44"/>
        <v>0</v>
      </c>
      <c r="O388" s="176">
        <f t="shared" si="45"/>
        <v>9</v>
      </c>
      <c r="P388" s="176" t="e">
        <f t="shared" si="41"/>
        <v>#VALUE!</v>
      </c>
      <c r="Q388" s="177"/>
      <c r="R388" s="42"/>
    </row>
    <row r="389" spans="1:18" ht="24.95" customHeight="1" x14ac:dyDescent="0.25">
      <c r="A389" s="220"/>
      <c r="B389" s="15"/>
      <c r="C389" s="15"/>
      <c r="D389" s="16"/>
      <c r="E389" s="16"/>
      <c r="F389" s="221"/>
      <c r="G389" s="222"/>
      <c r="H389" s="223"/>
      <c r="I389" s="224">
        <f t="shared" si="39"/>
        <v>0</v>
      </c>
      <c r="J389" s="225">
        <f t="shared" si="40"/>
        <v>0</v>
      </c>
      <c r="K389" s="47">
        <f>IF(COUNTBLANK($H$10:$H389)&gt;=1,0,1)</f>
        <v>0</v>
      </c>
      <c r="L389" s="176">
        <f t="shared" si="42"/>
        <v>1</v>
      </c>
      <c r="M389" s="176">
        <f t="shared" si="43"/>
        <v>1900</v>
      </c>
      <c r="N389" s="176">
        <f t="shared" si="44"/>
        <v>0</v>
      </c>
      <c r="O389" s="176">
        <f t="shared" si="45"/>
        <v>9</v>
      </c>
      <c r="P389" s="176" t="e">
        <f t="shared" si="41"/>
        <v>#VALUE!</v>
      </c>
      <c r="Q389" s="177"/>
      <c r="R389" s="42"/>
    </row>
    <row r="390" spans="1:18" ht="24.95" customHeight="1" x14ac:dyDescent="0.25">
      <c r="A390" s="220"/>
      <c r="B390" s="15"/>
      <c r="C390" s="15"/>
      <c r="D390" s="16"/>
      <c r="E390" s="16"/>
      <c r="F390" s="221"/>
      <c r="G390" s="222"/>
      <c r="H390" s="223"/>
      <c r="I390" s="224">
        <f t="shared" si="39"/>
        <v>0</v>
      </c>
      <c r="J390" s="225">
        <f t="shared" si="40"/>
        <v>0</v>
      </c>
      <c r="K390" s="47">
        <f>IF(COUNTBLANK($H$10:$H390)&gt;=1,0,1)</f>
        <v>0</v>
      </c>
      <c r="L390" s="176">
        <f t="shared" si="42"/>
        <v>1</v>
      </c>
      <c r="M390" s="176">
        <f t="shared" si="43"/>
        <v>1900</v>
      </c>
      <c r="N390" s="176">
        <f t="shared" si="44"/>
        <v>0</v>
      </c>
      <c r="O390" s="176">
        <f t="shared" si="45"/>
        <v>9</v>
      </c>
      <c r="P390" s="176" t="e">
        <f t="shared" si="41"/>
        <v>#VALUE!</v>
      </c>
      <c r="Q390" s="176"/>
      <c r="R390" s="42">
        <v>155406</v>
      </c>
    </row>
    <row r="391" spans="1:18" ht="24.95" customHeight="1" x14ac:dyDescent="0.25">
      <c r="A391" s="220"/>
      <c r="B391" s="15"/>
      <c r="C391" s="15"/>
      <c r="D391" s="16"/>
      <c r="E391" s="16"/>
      <c r="F391" s="221"/>
      <c r="G391" s="222"/>
      <c r="H391" s="223"/>
      <c r="I391" s="224">
        <f t="shared" si="39"/>
        <v>0</v>
      </c>
      <c r="J391" s="225">
        <f t="shared" si="40"/>
        <v>0</v>
      </c>
      <c r="K391" s="47">
        <f>IF(COUNTBLANK($H$10:$H391)&gt;=1,0,1)</f>
        <v>0</v>
      </c>
      <c r="L391" s="176">
        <f t="shared" si="42"/>
        <v>1</v>
      </c>
      <c r="M391" s="176">
        <f t="shared" si="43"/>
        <v>1900</v>
      </c>
      <c r="N391" s="176">
        <f t="shared" si="44"/>
        <v>0</v>
      </c>
      <c r="O391" s="176">
        <f t="shared" si="45"/>
        <v>9</v>
      </c>
      <c r="P391" s="176" t="e">
        <f t="shared" si="41"/>
        <v>#VALUE!</v>
      </c>
      <c r="Q391" s="177"/>
      <c r="R391" s="42">
        <v>156206</v>
      </c>
    </row>
    <row r="392" spans="1:18" ht="24.95" customHeight="1" x14ac:dyDescent="0.25">
      <c r="A392" s="220"/>
      <c r="B392" s="15"/>
      <c r="C392" s="15"/>
      <c r="D392" s="16"/>
      <c r="E392" s="16"/>
      <c r="F392" s="221"/>
      <c r="G392" s="222"/>
      <c r="H392" s="223"/>
      <c r="I392" s="224">
        <f t="shared" si="39"/>
        <v>0</v>
      </c>
      <c r="J392" s="225">
        <f t="shared" si="40"/>
        <v>0</v>
      </c>
      <c r="K392" s="47">
        <f>IF(COUNTBLANK($H$10:$H392)&gt;=1,0,1)</f>
        <v>0</v>
      </c>
      <c r="L392" s="176">
        <f t="shared" si="42"/>
        <v>1</v>
      </c>
      <c r="M392" s="176">
        <f t="shared" si="43"/>
        <v>1900</v>
      </c>
      <c r="N392" s="176">
        <f t="shared" si="44"/>
        <v>0</v>
      </c>
      <c r="O392" s="176">
        <f t="shared" si="45"/>
        <v>9</v>
      </c>
      <c r="P392" s="176" t="e">
        <f t="shared" si="41"/>
        <v>#VALUE!</v>
      </c>
      <c r="Q392" s="177"/>
      <c r="R392" s="42"/>
    </row>
    <row r="393" spans="1:18" ht="24.95" customHeight="1" x14ac:dyDescent="0.25">
      <c r="A393" s="220"/>
      <c r="B393" s="15"/>
      <c r="C393" s="15"/>
      <c r="D393" s="16"/>
      <c r="E393" s="16"/>
      <c r="F393" s="221"/>
      <c r="G393" s="222"/>
      <c r="H393" s="223"/>
      <c r="I393" s="224">
        <f t="shared" si="39"/>
        <v>0</v>
      </c>
      <c r="J393" s="225">
        <f t="shared" si="40"/>
        <v>0</v>
      </c>
      <c r="K393" s="47">
        <f>IF(COUNTBLANK($H$10:$H393)&gt;=1,0,1)</f>
        <v>0</v>
      </c>
      <c r="L393" s="176">
        <f t="shared" si="42"/>
        <v>1</v>
      </c>
      <c r="M393" s="176">
        <f t="shared" si="43"/>
        <v>1900</v>
      </c>
      <c r="N393" s="176">
        <f t="shared" si="44"/>
        <v>0</v>
      </c>
      <c r="O393" s="176">
        <f t="shared" si="45"/>
        <v>9</v>
      </c>
      <c r="P393" s="176" t="e">
        <f t="shared" si="41"/>
        <v>#VALUE!</v>
      </c>
      <c r="Q393" s="177"/>
      <c r="R393" s="42"/>
    </row>
    <row r="394" spans="1:18" ht="24.95" customHeight="1" x14ac:dyDescent="0.25">
      <c r="A394" s="220"/>
      <c r="B394" s="15"/>
      <c r="C394" s="15"/>
      <c r="D394" s="16"/>
      <c r="E394" s="16"/>
      <c r="F394" s="221"/>
      <c r="G394" s="222"/>
      <c r="H394" s="223"/>
      <c r="I394" s="224">
        <f t="shared" ref="I394:I457" si="46">I393-B394+C394</f>
        <v>0</v>
      </c>
      <c r="J394" s="225">
        <f t="shared" ref="J394:J457" si="47">IF(H394="*",J393-B394+C394,J393)</f>
        <v>0</v>
      </c>
      <c r="K394" s="47">
        <f>IF(COUNTBLANK($H$10:$H394)&gt;=1,0,1)</f>
        <v>0</v>
      </c>
      <c r="L394" s="176">
        <f t="shared" si="42"/>
        <v>1</v>
      </c>
      <c r="M394" s="176">
        <f t="shared" si="43"/>
        <v>1900</v>
      </c>
      <c r="N394" s="176">
        <f t="shared" si="44"/>
        <v>0</v>
      </c>
      <c r="O394" s="176">
        <f t="shared" si="45"/>
        <v>9</v>
      </c>
      <c r="P394" s="176" t="e">
        <f t="shared" si="41"/>
        <v>#VALUE!</v>
      </c>
      <c r="Q394" s="176"/>
      <c r="R394" s="42">
        <v>157006</v>
      </c>
    </row>
    <row r="395" spans="1:18" ht="24.95" customHeight="1" x14ac:dyDescent="0.25">
      <c r="A395" s="220"/>
      <c r="B395" s="15"/>
      <c r="C395" s="15"/>
      <c r="D395" s="16"/>
      <c r="E395" s="16"/>
      <c r="F395" s="221"/>
      <c r="G395" s="222"/>
      <c r="H395" s="223"/>
      <c r="I395" s="224">
        <f t="shared" si="46"/>
        <v>0</v>
      </c>
      <c r="J395" s="225">
        <f t="shared" si="47"/>
        <v>0</v>
      </c>
      <c r="K395" s="47">
        <f>IF(COUNTBLANK($H$10:$H395)&gt;=1,0,1)</f>
        <v>0</v>
      </c>
      <c r="L395" s="176">
        <f t="shared" si="42"/>
        <v>1</v>
      </c>
      <c r="M395" s="176">
        <f t="shared" si="43"/>
        <v>1900</v>
      </c>
      <c r="N395" s="176">
        <f t="shared" si="44"/>
        <v>0</v>
      </c>
      <c r="O395" s="176">
        <f t="shared" si="45"/>
        <v>9</v>
      </c>
      <c r="P395" s="176" t="e">
        <f t="shared" ref="P395:P458" si="48">(SEARCH($F$5,$F395))</f>
        <v>#VALUE!</v>
      </c>
      <c r="Q395" s="177"/>
      <c r="R395" s="42">
        <v>157806</v>
      </c>
    </row>
    <row r="396" spans="1:18" ht="24.95" customHeight="1" x14ac:dyDescent="0.25">
      <c r="A396" s="220"/>
      <c r="B396" s="15"/>
      <c r="C396" s="15"/>
      <c r="D396" s="16"/>
      <c r="E396" s="16"/>
      <c r="F396" s="221"/>
      <c r="G396" s="222"/>
      <c r="H396" s="223"/>
      <c r="I396" s="224">
        <f t="shared" si="46"/>
        <v>0</v>
      </c>
      <c r="J396" s="225">
        <f t="shared" si="47"/>
        <v>0</v>
      </c>
      <c r="K396" s="47">
        <f>IF(COUNTBLANK($H$10:$H396)&gt;=1,0,1)</f>
        <v>0</v>
      </c>
      <c r="L396" s="176">
        <f t="shared" si="42"/>
        <v>1</v>
      </c>
      <c r="M396" s="176">
        <f t="shared" si="43"/>
        <v>1900</v>
      </c>
      <c r="N396" s="176">
        <f t="shared" si="44"/>
        <v>0</v>
      </c>
      <c r="O396" s="176">
        <f t="shared" si="45"/>
        <v>9</v>
      </c>
      <c r="P396" s="176" t="e">
        <f t="shared" si="48"/>
        <v>#VALUE!</v>
      </c>
      <c r="Q396" s="177"/>
      <c r="R396" s="42"/>
    </row>
    <row r="397" spans="1:18" ht="24.95" customHeight="1" x14ac:dyDescent="0.25">
      <c r="A397" s="220"/>
      <c r="B397" s="15"/>
      <c r="C397" s="15"/>
      <c r="D397" s="16"/>
      <c r="E397" s="16"/>
      <c r="F397" s="221"/>
      <c r="G397" s="222"/>
      <c r="H397" s="223"/>
      <c r="I397" s="224">
        <f t="shared" si="46"/>
        <v>0</v>
      </c>
      <c r="J397" s="225">
        <f t="shared" si="47"/>
        <v>0</v>
      </c>
      <c r="K397" s="47">
        <f>IF(COUNTBLANK($H$10:$H397)&gt;=1,0,1)</f>
        <v>0</v>
      </c>
      <c r="L397" s="176">
        <f t="shared" si="42"/>
        <v>1</v>
      </c>
      <c r="M397" s="176">
        <f t="shared" si="43"/>
        <v>1900</v>
      </c>
      <c r="N397" s="176">
        <f t="shared" si="44"/>
        <v>0</v>
      </c>
      <c r="O397" s="176">
        <f t="shared" si="45"/>
        <v>9</v>
      </c>
      <c r="P397" s="176" t="e">
        <f t="shared" si="48"/>
        <v>#VALUE!</v>
      </c>
      <c r="Q397" s="177"/>
      <c r="R397" s="42"/>
    </row>
    <row r="398" spans="1:18" ht="24.95" customHeight="1" x14ac:dyDescent="0.25">
      <c r="A398" s="220"/>
      <c r="B398" s="15"/>
      <c r="C398" s="15"/>
      <c r="D398" s="16"/>
      <c r="E398" s="16"/>
      <c r="F398" s="221"/>
      <c r="G398" s="222"/>
      <c r="H398" s="223"/>
      <c r="I398" s="224">
        <f t="shared" si="46"/>
        <v>0</v>
      </c>
      <c r="J398" s="225">
        <f t="shared" si="47"/>
        <v>0</v>
      </c>
      <c r="K398" s="47">
        <f>IF(COUNTBLANK($H$10:$H398)&gt;=1,0,1)</f>
        <v>0</v>
      </c>
      <c r="L398" s="176">
        <f t="shared" si="42"/>
        <v>1</v>
      </c>
      <c r="M398" s="176">
        <f t="shared" si="43"/>
        <v>1900</v>
      </c>
      <c r="N398" s="176">
        <f t="shared" si="44"/>
        <v>0</v>
      </c>
      <c r="O398" s="176">
        <f t="shared" si="45"/>
        <v>9</v>
      </c>
      <c r="P398" s="176" t="e">
        <f t="shared" si="48"/>
        <v>#VALUE!</v>
      </c>
      <c r="Q398" s="176"/>
      <c r="R398" s="42">
        <v>158606</v>
      </c>
    </row>
    <row r="399" spans="1:18" ht="24.95" customHeight="1" x14ac:dyDescent="0.25">
      <c r="A399" s="220"/>
      <c r="B399" s="15"/>
      <c r="C399" s="15"/>
      <c r="D399" s="16"/>
      <c r="E399" s="16"/>
      <c r="F399" s="221"/>
      <c r="G399" s="222"/>
      <c r="H399" s="223"/>
      <c r="I399" s="224">
        <f t="shared" si="46"/>
        <v>0</v>
      </c>
      <c r="J399" s="225">
        <f t="shared" si="47"/>
        <v>0</v>
      </c>
      <c r="K399" s="47">
        <f>IF(COUNTBLANK($H$10:$H399)&gt;=1,0,1)</f>
        <v>0</v>
      </c>
      <c r="L399" s="176">
        <f t="shared" si="42"/>
        <v>1</v>
      </c>
      <c r="M399" s="176">
        <f t="shared" si="43"/>
        <v>1900</v>
      </c>
      <c r="N399" s="176">
        <f t="shared" si="44"/>
        <v>0</v>
      </c>
      <c r="O399" s="176">
        <f t="shared" si="45"/>
        <v>9</v>
      </c>
      <c r="P399" s="176" t="e">
        <f t="shared" si="48"/>
        <v>#VALUE!</v>
      </c>
      <c r="Q399" s="177"/>
      <c r="R399" s="42">
        <v>159406</v>
      </c>
    </row>
    <row r="400" spans="1:18" ht="24.95" customHeight="1" x14ac:dyDescent="0.25">
      <c r="A400" s="220"/>
      <c r="B400" s="15"/>
      <c r="C400" s="15"/>
      <c r="D400" s="16"/>
      <c r="E400" s="16"/>
      <c r="F400" s="221"/>
      <c r="G400" s="222"/>
      <c r="H400" s="223"/>
      <c r="I400" s="224">
        <f t="shared" si="46"/>
        <v>0</v>
      </c>
      <c r="J400" s="225">
        <f t="shared" si="47"/>
        <v>0</v>
      </c>
      <c r="K400" s="47">
        <f>IF(COUNTBLANK($H$10:$H400)&gt;=1,0,1)</f>
        <v>0</v>
      </c>
      <c r="L400" s="176">
        <f t="shared" si="42"/>
        <v>1</v>
      </c>
      <c r="M400" s="176">
        <f t="shared" si="43"/>
        <v>1900</v>
      </c>
      <c r="N400" s="176">
        <f t="shared" si="44"/>
        <v>0</v>
      </c>
      <c r="O400" s="176">
        <f t="shared" si="45"/>
        <v>9</v>
      </c>
      <c r="P400" s="176" t="e">
        <f t="shared" si="48"/>
        <v>#VALUE!</v>
      </c>
      <c r="Q400" s="177"/>
      <c r="R400" s="42"/>
    </row>
    <row r="401" spans="1:18" ht="24.95" customHeight="1" x14ac:dyDescent="0.25">
      <c r="A401" s="220"/>
      <c r="B401" s="15"/>
      <c r="C401" s="15"/>
      <c r="D401" s="16"/>
      <c r="E401" s="16"/>
      <c r="F401" s="221"/>
      <c r="G401" s="222"/>
      <c r="H401" s="223"/>
      <c r="I401" s="224">
        <f t="shared" si="46"/>
        <v>0</v>
      </c>
      <c r="J401" s="225">
        <f t="shared" si="47"/>
        <v>0</v>
      </c>
      <c r="K401" s="47">
        <f>IF(COUNTBLANK($H$10:$H401)&gt;=1,0,1)</f>
        <v>0</v>
      </c>
      <c r="L401" s="176">
        <f t="shared" si="42"/>
        <v>1</v>
      </c>
      <c r="M401" s="176">
        <f t="shared" si="43"/>
        <v>1900</v>
      </c>
      <c r="N401" s="176">
        <f t="shared" si="44"/>
        <v>0</v>
      </c>
      <c r="O401" s="176">
        <f t="shared" si="45"/>
        <v>9</v>
      </c>
      <c r="P401" s="176" t="e">
        <f t="shared" si="48"/>
        <v>#VALUE!</v>
      </c>
      <c r="Q401" s="177"/>
      <c r="R401" s="42"/>
    </row>
    <row r="402" spans="1:18" ht="24.95" customHeight="1" x14ac:dyDescent="0.25">
      <c r="A402" s="220"/>
      <c r="B402" s="15"/>
      <c r="C402" s="15"/>
      <c r="D402" s="16"/>
      <c r="E402" s="16"/>
      <c r="F402" s="221"/>
      <c r="G402" s="222"/>
      <c r="H402" s="223"/>
      <c r="I402" s="224">
        <f t="shared" si="46"/>
        <v>0</v>
      </c>
      <c r="J402" s="225">
        <f t="shared" si="47"/>
        <v>0</v>
      </c>
      <c r="K402" s="47">
        <f>IF(COUNTBLANK($H$10:$H402)&gt;=1,0,1)</f>
        <v>0</v>
      </c>
      <c r="L402" s="176">
        <f t="shared" si="42"/>
        <v>1</v>
      </c>
      <c r="M402" s="176">
        <f t="shared" si="43"/>
        <v>1900</v>
      </c>
      <c r="N402" s="176">
        <f t="shared" si="44"/>
        <v>0</v>
      </c>
      <c r="O402" s="176">
        <f t="shared" si="45"/>
        <v>9</v>
      </c>
      <c r="P402" s="176" t="e">
        <f t="shared" si="48"/>
        <v>#VALUE!</v>
      </c>
      <c r="Q402" s="176"/>
      <c r="R402" s="42">
        <v>160206</v>
      </c>
    </row>
    <row r="403" spans="1:18" ht="24.95" customHeight="1" x14ac:dyDescent="0.25">
      <c r="A403" s="220"/>
      <c r="B403" s="15"/>
      <c r="C403" s="15"/>
      <c r="D403" s="16"/>
      <c r="E403" s="16"/>
      <c r="F403" s="221"/>
      <c r="G403" s="222"/>
      <c r="H403" s="223"/>
      <c r="I403" s="224">
        <f t="shared" si="46"/>
        <v>0</v>
      </c>
      <c r="J403" s="225">
        <f t="shared" si="47"/>
        <v>0</v>
      </c>
      <c r="K403" s="47">
        <f>IF(COUNTBLANK($H$10:$H403)&gt;=1,0,1)</f>
        <v>0</v>
      </c>
      <c r="L403" s="176">
        <f t="shared" si="42"/>
        <v>1</v>
      </c>
      <c r="M403" s="176">
        <f t="shared" si="43"/>
        <v>1900</v>
      </c>
      <c r="N403" s="176">
        <f t="shared" si="44"/>
        <v>0</v>
      </c>
      <c r="O403" s="176">
        <f t="shared" si="45"/>
        <v>9</v>
      </c>
      <c r="P403" s="176" t="e">
        <f t="shared" si="48"/>
        <v>#VALUE!</v>
      </c>
      <c r="Q403" s="177"/>
      <c r="R403" s="42">
        <v>161006</v>
      </c>
    </row>
    <row r="404" spans="1:18" ht="24.95" customHeight="1" x14ac:dyDescent="0.25">
      <c r="A404" s="220"/>
      <c r="B404" s="15"/>
      <c r="C404" s="15"/>
      <c r="D404" s="16"/>
      <c r="E404" s="16"/>
      <c r="F404" s="221"/>
      <c r="G404" s="222"/>
      <c r="H404" s="223"/>
      <c r="I404" s="224">
        <f t="shared" si="46"/>
        <v>0</v>
      </c>
      <c r="J404" s="225">
        <f t="shared" si="47"/>
        <v>0</v>
      </c>
      <c r="K404" s="47">
        <f>IF(COUNTBLANK($H$10:$H404)&gt;=1,0,1)</f>
        <v>0</v>
      </c>
      <c r="L404" s="176">
        <f t="shared" si="42"/>
        <v>1</v>
      </c>
      <c r="M404" s="176">
        <f t="shared" si="43"/>
        <v>1900</v>
      </c>
      <c r="N404" s="176">
        <f t="shared" si="44"/>
        <v>0</v>
      </c>
      <c r="O404" s="176">
        <f t="shared" si="45"/>
        <v>9</v>
      </c>
      <c r="P404" s="176" t="e">
        <f t="shared" si="48"/>
        <v>#VALUE!</v>
      </c>
      <c r="Q404" s="177"/>
      <c r="R404" s="42"/>
    </row>
    <row r="405" spans="1:18" ht="24.95" customHeight="1" x14ac:dyDescent="0.25">
      <c r="A405" s="220"/>
      <c r="B405" s="15"/>
      <c r="C405" s="15"/>
      <c r="D405" s="16"/>
      <c r="E405" s="16"/>
      <c r="F405" s="221"/>
      <c r="G405" s="222"/>
      <c r="H405" s="223"/>
      <c r="I405" s="224">
        <f t="shared" si="46"/>
        <v>0</v>
      </c>
      <c r="J405" s="225">
        <f t="shared" si="47"/>
        <v>0</v>
      </c>
      <c r="K405" s="47">
        <f>IF(COUNTBLANK($H$10:$H405)&gt;=1,0,1)</f>
        <v>0</v>
      </c>
      <c r="L405" s="176">
        <f t="shared" si="42"/>
        <v>1</v>
      </c>
      <c r="M405" s="176">
        <f t="shared" si="43"/>
        <v>1900</v>
      </c>
      <c r="N405" s="176">
        <f t="shared" si="44"/>
        <v>0</v>
      </c>
      <c r="O405" s="176">
        <f t="shared" si="45"/>
        <v>9</v>
      </c>
      <c r="P405" s="176" t="e">
        <f t="shared" si="48"/>
        <v>#VALUE!</v>
      </c>
      <c r="Q405" s="177"/>
      <c r="R405" s="42"/>
    </row>
    <row r="406" spans="1:18" ht="24.95" customHeight="1" x14ac:dyDescent="0.25">
      <c r="A406" s="220"/>
      <c r="B406" s="15"/>
      <c r="C406" s="15"/>
      <c r="D406" s="16"/>
      <c r="E406" s="16"/>
      <c r="F406" s="221"/>
      <c r="G406" s="222"/>
      <c r="H406" s="223"/>
      <c r="I406" s="224">
        <f t="shared" si="46"/>
        <v>0</v>
      </c>
      <c r="J406" s="225">
        <f t="shared" si="47"/>
        <v>0</v>
      </c>
      <c r="K406" s="47">
        <f>IF(COUNTBLANK($H$10:$H406)&gt;=1,0,1)</f>
        <v>0</v>
      </c>
      <c r="L406" s="176">
        <f t="shared" si="42"/>
        <v>1</v>
      </c>
      <c r="M406" s="176">
        <f t="shared" si="43"/>
        <v>1900</v>
      </c>
      <c r="N406" s="176">
        <f t="shared" si="44"/>
        <v>0</v>
      </c>
      <c r="O406" s="176">
        <f t="shared" si="45"/>
        <v>9</v>
      </c>
      <c r="P406" s="176" t="e">
        <f t="shared" si="48"/>
        <v>#VALUE!</v>
      </c>
      <c r="Q406" s="176"/>
      <c r="R406" s="42">
        <v>161806</v>
      </c>
    </row>
    <row r="407" spans="1:18" ht="24.95" customHeight="1" x14ac:dyDescent="0.25">
      <c r="A407" s="220"/>
      <c r="B407" s="15"/>
      <c r="C407" s="15"/>
      <c r="D407" s="16"/>
      <c r="E407" s="16"/>
      <c r="F407" s="221"/>
      <c r="G407" s="222"/>
      <c r="H407" s="223"/>
      <c r="I407" s="224">
        <f t="shared" si="46"/>
        <v>0</v>
      </c>
      <c r="J407" s="225">
        <f t="shared" si="47"/>
        <v>0</v>
      </c>
      <c r="K407" s="47">
        <f>IF(COUNTBLANK($H$10:$H407)&gt;=1,0,1)</f>
        <v>0</v>
      </c>
      <c r="L407" s="176">
        <f t="shared" si="42"/>
        <v>1</v>
      </c>
      <c r="M407" s="176">
        <f t="shared" si="43"/>
        <v>1900</v>
      </c>
      <c r="N407" s="176">
        <f t="shared" si="44"/>
        <v>0</v>
      </c>
      <c r="O407" s="176">
        <f t="shared" si="45"/>
        <v>9</v>
      </c>
      <c r="P407" s="176" t="e">
        <f t="shared" si="48"/>
        <v>#VALUE!</v>
      </c>
      <c r="Q407" s="177"/>
      <c r="R407" s="42">
        <v>162606</v>
      </c>
    </row>
    <row r="408" spans="1:18" ht="24.95" customHeight="1" x14ac:dyDescent="0.25">
      <c r="A408" s="220"/>
      <c r="B408" s="15"/>
      <c r="C408" s="15"/>
      <c r="D408" s="16"/>
      <c r="E408" s="16"/>
      <c r="F408" s="221"/>
      <c r="G408" s="222"/>
      <c r="H408" s="223"/>
      <c r="I408" s="224">
        <f t="shared" si="46"/>
        <v>0</v>
      </c>
      <c r="J408" s="225">
        <f t="shared" si="47"/>
        <v>0</v>
      </c>
      <c r="K408" s="47">
        <f>IF(COUNTBLANK($H$10:$H408)&gt;=1,0,1)</f>
        <v>0</v>
      </c>
      <c r="L408" s="176">
        <f t="shared" ref="L408:L471" si="49">MONTH(A408)</f>
        <v>1</v>
      </c>
      <c r="M408" s="176">
        <f t="shared" ref="M408:M471" si="50">YEAR(A408)</f>
        <v>1900</v>
      </c>
      <c r="N408" s="176">
        <f t="shared" ref="N408:N471" si="51">DAY(A408)</f>
        <v>0</v>
      </c>
      <c r="O408" s="176">
        <f t="shared" ref="O408:O471" si="52">IF(A408&lt;&gt;"",O407+1,O407)</f>
        <v>9</v>
      </c>
      <c r="P408" s="176" t="e">
        <f t="shared" si="48"/>
        <v>#VALUE!</v>
      </c>
      <c r="Q408" s="177"/>
      <c r="R408" s="42"/>
    </row>
    <row r="409" spans="1:18" ht="24.95" customHeight="1" x14ac:dyDescent="0.25">
      <c r="A409" s="220"/>
      <c r="B409" s="15"/>
      <c r="C409" s="15"/>
      <c r="D409" s="16"/>
      <c r="E409" s="16"/>
      <c r="F409" s="221"/>
      <c r="G409" s="222"/>
      <c r="H409" s="223"/>
      <c r="I409" s="224">
        <f t="shared" si="46"/>
        <v>0</v>
      </c>
      <c r="J409" s="225">
        <f t="shared" si="47"/>
        <v>0</v>
      </c>
      <c r="K409" s="47">
        <f>IF(COUNTBLANK($H$10:$H409)&gt;=1,0,1)</f>
        <v>0</v>
      </c>
      <c r="L409" s="176">
        <f t="shared" si="49"/>
        <v>1</v>
      </c>
      <c r="M409" s="176">
        <f t="shared" si="50"/>
        <v>1900</v>
      </c>
      <c r="N409" s="176">
        <f t="shared" si="51"/>
        <v>0</v>
      </c>
      <c r="O409" s="176">
        <f t="shared" si="52"/>
        <v>9</v>
      </c>
      <c r="P409" s="176" t="e">
        <f t="shared" si="48"/>
        <v>#VALUE!</v>
      </c>
      <c r="Q409" s="177"/>
      <c r="R409" s="42"/>
    </row>
    <row r="410" spans="1:18" ht="24.95" customHeight="1" x14ac:dyDescent="0.25">
      <c r="A410" s="220"/>
      <c r="B410" s="15"/>
      <c r="C410" s="15"/>
      <c r="D410" s="16"/>
      <c r="E410" s="16"/>
      <c r="F410" s="221"/>
      <c r="G410" s="222"/>
      <c r="H410" s="223"/>
      <c r="I410" s="224">
        <f t="shared" si="46"/>
        <v>0</v>
      </c>
      <c r="J410" s="225">
        <f t="shared" si="47"/>
        <v>0</v>
      </c>
      <c r="K410" s="47">
        <f>IF(COUNTBLANK($H$10:$H410)&gt;=1,0,1)</f>
        <v>0</v>
      </c>
      <c r="L410" s="176">
        <f t="shared" si="49"/>
        <v>1</v>
      </c>
      <c r="M410" s="176">
        <f t="shared" si="50"/>
        <v>1900</v>
      </c>
      <c r="N410" s="176">
        <f t="shared" si="51"/>
        <v>0</v>
      </c>
      <c r="O410" s="176">
        <f t="shared" si="52"/>
        <v>9</v>
      </c>
      <c r="P410" s="176" t="e">
        <f t="shared" si="48"/>
        <v>#VALUE!</v>
      </c>
      <c r="Q410" s="176"/>
      <c r="R410" s="42">
        <v>163406</v>
      </c>
    </row>
    <row r="411" spans="1:18" ht="24.95" customHeight="1" x14ac:dyDescent="0.25">
      <c r="A411" s="220"/>
      <c r="B411" s="15"/>
      <c r="C411" s="15"/>
      <c r="D411" s="16"/>
      <c r="E411" s="16"/>
      <c r="F411" s="221"/>
      <c r="G411" s="222"/>
      <c r="H411" s="223"/>
      <c r="I411" s="224">
        <f t="shared" si="46"/>
        <v>0</v>
      </c>
      <c r="J411" s="225">
        <f t="shared" si="47"/>
        <v>0</v>
      </c>
      <c r="K411" s="47">
        <f>IF(COUNTBLANK($H$10:$H411)&gt;=1,0,1)</f>
        <v>0</v>
      </c>
      <c r="L411" s="176">
        <f t="shared" si="49"/>
        <v>1</v>
      </c>
      <c r="M411" s="176">
        <f t="shared" si="50"/>
        <v>1900</v>
      </c>
      <c r="N411" s="176">
        <f t="shared" si="51"/>
        <v>0</v>
      </c>
      <c r="O411" s="176">
        <f t="shared" si="52"/>
        <v>9</v>
      </c>
      <c r="P411" s="176" t="e">
        <f t="shared" si="48"/>
        <v>#VALUE!</v>
      </c>
      <c r="Q411" s="177"/>
      <c r="R411" s="42">
        <v>164206</v>
      </c>
    </row>
    <row r="412" spans="1:18" ht="24.95" customHeight="1" x14ac:dyDescent="0.25">
      <c r="A412" s="220"/>
      <c r="B412" s="15"/>
      <c r="C412" s="15"/>
      <c r="D412" s="16"/>
      <c r="E412" s="16"/>
      <c r="F412" s="221"/>
      <c r="G412" s="222"/>
      <c r="H412" s="223"/>
      <c r="I412" s="224">
        <f t="shared" si="46"/>
        <v>0</v>
      </c>
      <c r="J412" s="225">
        <f t="shared" si="47"/>
        <v>0</v>
      </c>
      <c r="K412" s="47">
        <f>IF(COUNTBLANK($H$10:$H412)&gt;=1,0,1)</f>
        <v>0</v>
      </c>
      <c r="L412" s="176">
        <f t="shared" si="49"/>
        <v>1</v>
      </c>
      <c r="M412" s="176">
        <f t="shared" si="50"/>
        <v>1900</v>
      </c>
      <c r="N412" s="176">
        <f t="shared" si="51"/>
        <v>0</v>
      </c>
      <c r="O412" s="176">
        <f t="shared" si="52"/>
        <v>9</v>
      </c>
      <c r="P412" s="176" t="e">
        <f t="shared" si="48"/>
        <v>#VALUE!</v>
      </c>
      <c r="Q412" s="177"/>
      <c r="R412" s="42"/>
    </row>
    <row r="413" spans="1:18" ht="24.95" customHeight="1" x14ac:dyDescent="0.25">
      <c r="A413" s="220"/>
      <c r="B413" s="15"/>
      <c r="C413" s="15"/>
      <c r="D413" s="16"/>
      <c r="E413" s="16"/>
      <c r="F413" s="221"/>
      <c r="G413" s="222"/>
      <c r="H413" s="223"/>
      <c r="I413" s="224">
        <f t="shared" si="46"/>
        <v>0</v>
      </c>
      <c r="J413" s="225">
        <f t="shared" si="47"/>
        <v>0</v>
      </c>
      <c r="K413" s="47">
        <f>IF(COUNTBLANK($H$10:$H413)&gt;=1,0,1)</f>
        <v>0</v>
      </c>
      <c r="L413" s="176">
        <f t="shared" si="49"/>
        <v>1</v>
      </c>
      <c r="M413" s="176">
        <f t="shared" si="50"/>
        <v>1900</v>
      </c>
      <c r="N413" s="176">
        <f t="shared" si="51"/>
        <v>0</v>
      </c>
      <c r="O413" s="176">
        <f t="shared" si="52"/>
        <v>9</v>
      </c>
      <c r="P413" s="176" t="e">
        <f t="shared" si="48"/>
        <v>#VALUE!</v>
      </c>
      <c r="Q413" s="177"/>
      <c r="R413" s="42"/>
    </row>
    <row r="414" spans="1:18" ht="24.95" customHeight="1" x14ac:dyDescent="0.25">
      <c r="A414" s="220"/>
      <c r="B414" s="15"/>
      <c r="C414" s="15"/>
      <c r="D414" s="16"/>
      <c r="E414" s="16"/>
      <c r="F414" s="221"/>
      <c r="G414" s="222"/>
      <c r="H414" s="223"/>
      <c r="I414" s="224">
        <f t="shared" si="46"/>
        <v>0</v>
      </c>
      <c r="J414" s="225">
        <f t="shared" si="47"/>
        <v>0</v>
      </c>
      <c r="K414" s="47">
        <f>IF(COUNTBLANK($H$10:$H414)&gt;=1,0,1)</f>
        <v>0</v>
      </c>
      <c r="L414" s="176">
        <f t="shared" si="49"/>
        <v>1</v>
      </c>
      <c r="M414" s="176">
        <f t="shared" si="50"/>
        <v>1900</v>
      </c>
      <c r="N414" s="176">
        <f t="shared" si="51"/>
        <v>0</v>
      </c>
      <c r="O414" s="176">
        <f t="shared" si="52"/>
        <v>9</v>
      </c>
      <c r="P414" s="176" t="e">
        <f t="shared" si="48"/>
        <v>#VALUE!</v>
      </c>
      <c r="Q414" s="176"/>
      <c r="R414" s="42">
        <v>165006</v>
      </c>
    </row>
    <row r="415" spans="1:18" ht="24.95" customHeight="1" x14ac:dyDescent="0.25">
      <c r="A415" s="220"/>
      <c r="B415" s="15"/>
      <c r="C415" s="15"/>
      <c r="D415" s="16"/>
      <c r="E415" s="16"/>
      <c r="F415" s="221"/>
      <c r="G415" s="222"/>
      <c r="H415" s="223"/>
      <c r="I415" s="224">
        <f t="shared" si="46"/>
        <v>0</v>
      </c>
      <c r="J415" s="225">
        <f t="shared" si="47"/>
        <v>0</v>
      </c>
      <c r="K415" s="47">
        <f>IF(COUNTBLANK($H$10:$H415)&gt;=1,0,1)</f>
        <v>0</v>
      </c>
      <c r="L415" s="176">
        <f t="shared" si="49"/>
        <v>1</v>
      </c>
      <c r="M415" s="176">
        <f t="shared" si="50"/>
        <v>1900</v>
      </c>
      <c r="N415" s="176">
        <f t="shared" si="51"/>
        <v>0</v>
      </c>
      <c r="O415" s="176">
        <f t="shared" si="52"/>
        <v>9</v>
      </c>
      <c r="P415" s="176" t="e">
        <f t="shared" si="48"/>
        <v>#VALUE!</v>
      </c>
      <c r="Q415" s="177"/>
      <c r="R415" s="42">
        <v>165806</v>
      </c>
    </row>
    <row r="416" spans="1:18" ht="24.95" customHeight="1" x14ac:dyDescent="0.25">
      <c r="A416" s="220"/>
      <c r="B416" s="15"/>
      <c r="C416" s="15"/>
      <c r="D416" s="16"/>
      <c r="E416" s="16"/>
      <c r="F416" s="221"/>
      <c r="G416" s="222"/>
      <c r="H416" s="223"/>
      <c r="I416" s="224">
        <f t="shared" si="46"/>
        <v>0</v>
      </c>
      <c r="J416" s="225">
        <f t="shared" si="47"/>
        <v>0</v>
      </c>
      <c r="K416" s="47">
        <f>IF(COUNTBLANK($H$10:$H416)&gt;=1,0,1)</f>
        <v>0</v>
      </c>
      <c r="L416" s="176">
        <f t="shared" si="49"/>
        <v>1</v>
      </c>
      <c r="M416" s="176">
        <f t="shared" si="50"/>
        <v>1900</v>
      </c>
      <c r="N416" s="176">
        <f t="shared" si="51"/>
        <v>0</v>
      </c>
      <c r="O416" s="176">
        <f t="shared" si="52"/>
        <v>9</v>
      </c>
      <c r="P416" s="176" t="e">
        <f t="shared" si="48"/>
        <v>#VALUE!</v>
      </c>
      <c r="Q416" s="177"/>
      <c r="R416" s="42"/>
    </row>
    <row r="417" spans="1:18" ht="24.95" customHeight="1" x14ac:dyDescent="0.25">
      <c r="A417" s="220"/>
      <c r="B417" s="15"/>
      <c r="C417" s="15"/>
      <c r="D417" s="16"/>
      <c r="E417" s="16"/>
      <c r="F417" s="221"/>
      <c r="G417" s="222"/>
      <c r="H417" s="223"/>
      <c r="I417" s="224">
        <f t="shared" si="46"/>
        <v>0</v>
      </c>
      <c r="J417" s="225">
        <f t="shared" si="47"/>
        <v>0</v>
      </c>
      <c r="K417" s="47">
        <f>IF(COUNTBLANK($H$10:$H417)&gt;=1,0,1)</f>
        <v>0</v>
      </c>
      <c r="L417" s="176">
        <f t="shared" si="49"/>
        <v>1</v>
      </c>
      <c r="M417" s="176">
        <f t="shared" si="50"/>
        <v>1900</v>
      </c>
      <c r="N417" s="176">
        <f t="shared" si="51"/>
        <v>0</v>
      </c>
      <c r="O417" s="176">
        <f t="shared" si="52"/>
        <v>9</v>
      </c>
      <c r="P417" s="176" t="e">
        <f t="shared" si="48"/>
        <v>#VALUE!</v>
      </c>
      <c r="Q417" s="177"/>
      <c r="R417" s="42"/>
    </row>
    <row r="418" spans="1:18" ht="24.95" customHeight="1" x14ac:dyDescent="0.25">
      <c r="A418" s="220"/>
      <c r="B418" s="15"/>
      <c r="C418" s="15"/>
      <c r="D418" s="16"/>
      <c r="E418" s="16"/>
      <c r="F418" s="221"/>
      <c r="G418" s="222"/>
      <c r="H418" s="223"/>
      <c r="I418" s="224">
        <f t="shared" si="46"/>
        <v>0</v>
      </c>
      <c r="J418" s="225">
        <f t="shared" si="47"/>
        <v>0</v>
      </c>
      <c r="K418" s="47">
        <f>IF(COUNTBLANK($H$10:$H418)&gt;=1,0,1)</f>
        <v>0</v>
      </c>
      <c r="L418" s="176">
        <f t="shared" si="49"/>
        <v>1</v>
      </c>
      <c r="M418" s="176">
        <f t="shared" si="50"/>
        <v>1900</v>
      </c>
      <c r="N418" s="176">
        <f t="shared" si="51"/>
        <v>0</v>
      </c>
      <c r="O418" s="176">
        <f t="shared" si="52"/>
        <v>9</v>
      </c>
      <c r="P418" s="176" t="e">
        <f t="shared" si="48"/>
        <v>#VALUE!</v>
      </c>
      <c r="Q418" s="176"/>
      <c r="R418" s="42">
        <v>166606</v>
      </c>
    </row>
    <row r="419" spans="1:18" ht="24.95" customHeight="1" x14ac:dyDescent="0.25">
      <c r="A419" s="220"/>
      <c r="B419" s="15"/>
      <c r="C419" s="15"/>
      <c r="D419" s="16"/>
      <c r="E419" s="16"/>
      <c r="F419" s="221"/>
      <c r="G419" s="222"/>
      <c r="H419" s="223"/>
      <c r="I419" s="224">
        <f t="shared" si="46"/>
        <v>0</v>
      </c>
      <c r="J419" s="225">
        <f t="shared" si="47"/>
        <v>0</v>
      </c>
      <c r="K419" s="47">
        <f>IF(COUNTBLANK($H$10:$H419)&gt;=1,0,1)</f>
        <v>0</v>
      </c>
      <c r="L419" s="176">
        <f t="shared" si="49"/>
        <v>1</v>
      </c>
      <c r="M419" s="176">
        <f t="shared" si="50"/>
        <v>1900</v>
      </c>
      <c r="N419" s="176">
        <f t="shared" si="51"/>
        <v>0</v>
      </c>
      <c r="O419" s="176">
        <f t="shared" si="52"/>
        <v>9</v>
      </c>
      <c r="P419" s="176" t="e">
        <f t="shared" si="48"/>
        <v>#VALUE!</v>
      </c>
      <c r="Q419" s="177"/>
      <c r="R419" s="42">
        <v>167406</v>
      </c>
    </row>
    <row r="420" spans="1:18" ht="24.95" customHeight="1" x14ac:dyDescent="0.25">
      <c r="A420" s="220"/>
      <c r="B420" s="15"/>
      <c r="C420" s="15"/>
      <c r="D420" s="16"/>
      <c r="E420" s="16"/>
      <c r="F420" s="221"/>
      <c r="G420" s="222"/>
      <c r="H420" s="223"/>
      <c r="I420" s="224">
        <f t="shared" si="46"/>
        <v>0</v>
      </c>
      <c r="J420" s="225">
        <f t="shared" si="47"/>
        <v>0</v>
      </c>
      <c r="K420" s="47">
        <f>IF(COUNTBLANK($H$10:$H420)&gt;=1,0,1)</f>
        <v>0</v>
      </c>
      <c r="L420" s="176">
        <f t="shared" si="49"/>
        <v>1</v>
      </c>
      <c r="M420" s="176">
        <f t="shared" si="50"/>
        <v>1900</v>
      </c>
      <c r="N420" s="176">
        <f t="shared" si="51"/>
        <v>0</v>
      </c>
      <c r="O420" s="176">
        <f t="shared" si="52"/>
        <v>9</v>
      </c>
      <c r="P420" s="176" t="e">
        <f t="shared" si="48"/>
        <v>#VALUE!</v>
      </c>
      <c r="Q420" s="177"/>
      <c r="R420" s="42"/>
    </row>
    <row r="421" spans="1:18" ht="24.95" customHeight="1" x14ac:dyDescent="0.25">
      <c r="A421" s="220"/>
      <c r="B421" s="15"/>
      <c r="C421" s="15"/>
      <c r="D421" s="16"/>
      <c r="E421" s="16"/>
      <c r="F421" s="221"/>
      <c r="G421" s="222"/>
      <c r="H421" s="223"/>
      <c r="I421" s="224">
        <f t="shared" si="46"/>
        <v>0</v>
      </c>
      <c r="J421" s="225">
        <f t="shared" si="47"/>
        <v>0</v>
      </c>
      <c r="K421" s="47">
        <f>IF(COUNTBLANK($H$10:$H421)&gt;=1,0,1)</f>
        <v>0</v>
      </c>
      <c r="L421" s="176">
        <f t="shared" si="49"/>
        <v>1</v>
      </c>
      <c r="M421" s="176">
        <f t="shared" si="50"/>
        <v>1900</v>
      </c>
      <c r="N421" s="176">
        <f t="shared" si="51"/>
        <v>0</v>
      </c>
      <c r="O421" s="176">
        <f t="shared" si="52"/>
        <v>9</v>
      </c>
      <c r="P421" s="176" t="e">
        <f t="shared" si="48"/>
        <v>#VALUE!</v>
      </c>
      <c r="Q421" s="177"/>
      <c r="R421" s="42"/>
    </row>
    <row r="422" spans="1:18" ht="24.95" customHeight="1" x14ac:dyDescent="0.25">
      <c r="A422" s="220"/>
      <c r="B422" s="15"/>
      <c r="C422" s="15"/>
      <c r="D422" s="16"/>
      <c r="E422" s="16"/>
      <c r="F422" s="221"/>
      <c r="G422" s="222"/>
      <c r="H422" s="223"/>
      <c r="I422" s="224">
        <f t="shared" si="46"/>
        <v>0</v>
      </c>
      <c r="J422" s="225">
        <f t="shared" si="47"/>
        <v>0</v>
      </c>
      <c r="K422" s="47">
        <f>IF(COUNTBLANK($H$10:$H422)&gt;=1,0,1)</f>
        <v>0</v>
      </c>
      <c r="L422" s="176">
        <f t="shared" si="49"/>
        <v>1</v>
      </c>
      <c r="M422" s="176">
        <f t="shared" si="50"/>
        <v>1900</v>
      </c>
      <c r="N422" s="176">
        <f t="shared" si="51"/>
        <v>0</v>
      </c>
      <c r="O422" s="176">
        <f t="shared" si="52"/>
        <v>9</v>
      </c>
      <c r="P422" s="176" t="e">
        <f t="shared" si="48"/>
        <v>#VALUE!</v>
      </c>
      <c r="Q422" s="176"/>
      <c r="R422" s="42">
        <v>168206</v>
      </c>
    </row>
    <row r="423" spans="1:18" ht="24.95" customHeight="1" x14ac:dyDescent="0.25">
      <c r="A423" s="220"/>
      <c r="B423" s="15"/>
      <c r="C423" s="15"/>
      <c r="D423" s="16"/>
      <c r="E423" s="16"/>
      <c r="F423" s="221"/>
      <c r="G423" s="222"/>
      <c r="H423" s="223"/>
      <c r="I423" s="224">
        <f t="shared" si="46"/>
        <v>0</v>
      </c>
      <c r="J423" s="225">
        <f t="shared" si="47"/>
        <v>0</v>
      </c>
      <c r="K423" s="47">
        <f>IF(COUNTBLANK($H$10:$H423)&gt;=1,0,1)</f>
        <v>0</v>
      </c>
      <c r="L423" s="176">
        <f t="shared" si="49"/>
        <v>1</v>
      </c>
      <c r="M423" s="176">
        <f t="shared" si="50"/>
        <v>1900</v>
      </c>
      <c r="N423" s="176">
        <f t="shared" si="51"/>
        <v>0</v>
      </c>
      <c r="O423" s="176">
        <f t="shared" si="52"/>
        <v>9</v>
      </c>
      <c r="P423" s="176" t="e">
        <f t="shared" si="48"/>
        <v>#VALUE!</v>
      </c>
      <c r="Q423" s="177"/>
      <c r="R423" s="42">
        <v>169006</v>
      </c>
    </row>
    <row r="424" spans="1:18" ht="24.95" customHeight="1" x14ac:dyDescent="0.25">
      <c r="A424" s="220"/>
      <c r="B424" s="15"/>
      <c r="C424" s="15"/>
      <c r="D424" s="16"/>
      <c r="E424" s="16"/>
      <c r="F424" s="221"/>
      <c r="G424" s="222"/>
      <c r="H424" s="223"/>
      <c r="I424" s="224">
        <f t="shared" si="46"/>
        <v>0</v>
      </c>
      <c r="J424" s="225">
        <f t="shared" si="47"/>
        <v>0</v>
      </c>
      <c r="K424" s="47">
        <f>IF(COUNTBLANK($H$10:$H424)&gt;=1,0,1)</f>
        <v>0</v>
      </c>
      <c r="L424" s="176">
        <f t="shared" si="49"/>
        <v>1</v>
      </c>
      <c r="M424" s="176">
        <f t="shared" si="50"/>
        <v>1900</v>
      </c>
      <c r="N424" s="176">
        <f t="shared" si="51"/>
        <v>0</v>
      </c>
      <c r="O424" s="176">
        <f t="shared" si="52"/>
        <v>9</v>
      </c>
      <c r="P424" s="176" t="e">
        <f t="shared" si="48"/>
        <v>#VALUE!</v>
      </c>
      <c r="Q424" s="177"/>
      <c r="R424" s="42"/>
    </row>
    <row r="425" spans="1:18" ht="24.95" customHeight="1" x14ac:dyDescent="0.25">
      <c r="A425" s="220"/>
      <c r="B425" s="15"/>
      <c r="C425" s="15"/>
      <c r="D425" s="16"/>
      <c r="E425" s="16"/>
      <c r="F425" s="221"/>
      <c r="G425" s="222"/>
      <c r="H425" s="223"/>
      <c r="I425" s="224">
        <f t="shared" si="46"/>
        <v>0</v>
      </c>
      <c r="J425" s="225">
        <f t="shared" si="47"/>
        <v>0</v>
      </c>
      <c r="K425" s="47">
        <f>IF(COUNTBLANK($H$10:$H425)&gt;=1,0,1)</f>
        <v>0</v>
      </c>
      <c r="L425" s="176">
        <f t="shared" si="49"/>
        <v>1</v>
      </c>
      <c r="M425" s="176">
        <f t="shared" si="50"/>
        <v>1900</v>
      </c>
      <c r="N425" s="176">
        <f t="shared" si="51"/>
        <v>0</v>
      </c>
      <c r="O425" s="176">
        <f t="shared" si="52"/>
        <v>9</v>
      </c>
      <c r="P425" s="176" t="e">
        <f t="shared" si="48"/>
        <v>#VALUE!</v>
      </c>
      <c r="Q425" s="177"/>
      <c r="R425" s="42"/>
    </row>
    <row r="426" spans="1:18" ht="24.95" customHeight="1" x14ac:dyDescent="0.25">
      <c r="A426" s="220"/>
      <c r="B426" s="15"/>
      <c r="C426" s="15"/>
      <c r="D426" s="16"/>
      <c r="E426" s="16"/>
      <c r="F426" s="221"/>
      <c r="G426" s="222"/>
      <c r="H426" s="223"/>
      <c r="I426" s="224">
        <f t="shared" si="46"/>
        <v>0</v>
      </c>
      <c r="J426" s="225">
        <f t="shared" si="47"/>
        <v>0</v>
      </c>
      <c r="K426" s="47">
        <f>IF(COUNTBLANK($H$10:$H426)&gt;=1,0,1)</f>
        <v>0</v>
      </c>
      <c r="L426" s="176">
        <f t="shared" si="49"/>
        <v>1</v>
      </c>
      <c r="M426" s="176">
        <f t="shared" si="50"/>
        <v>1900</v>
      </c>
      <c r="N426" s="176">
        <f t="shared" si="51"/>
        <v>0</v>
      </c>
      <c r="O426" s="176">
        <f t="shared" si="52"/>
        <v>9</v>
      </c>
      <c r="P426" s="176" t="e">
        <f t="shared" si="48"/>
        <v>#VALUE!</v>
      </c>
      <c r="Q426" s="176"/>
      <c r="R426" s="42">
        <v>169806</v>
      </c>
    </row>
    <row r="427" spans="1:18" ht="24.95" customHeight="1" x14ac:dyDescent="0.25">
      <c r="A427" s="220"/>
      <c r="B427" s="15"/>
      <c r="C427" s="15"/>
      <c r="D427" s="16"/>
      <c r="E427" s="16"/>
      <c r="F427" s="221"/>
      <c r="G427" s="222"/>
      <c r="H427" s="223"/>
      <c r="I427" s="224">
        <f t="shared" si="46"/>
        <v>0</v>
      </c>
      <c r="J427" s="225">
        <f t="shared" si="47"/>
        <v>0</v>
      </c>
      <c r="K427" s="47">
        <f>IF(COUNTBLANK($H$10:$H427)&gt;=1,0,1)</f>
        <v>0</v>
      </c>
      <c r="L427" s="176">
        <f t="shared" si="49"/>
        <v>1</v>
      </c>
      <c r="M427" s="176">
        <f t="shared" si="50"/>
        <v>1900</v>
      </c>
      <c r="N427" s="176">
        <f t="shared" si="51"/>
        <v>0</v>
      </c>
      <c r="O427" s="176">
        <f t="shared" si="52"/>
        <v>9</v>
      </c>
      <c r="P427" s="176" t="e">
        <f t="shared" si="48"/>
        <v>#VALUE!</v>
      </c>
      <c r="Q427" s="177"/>
      <c r="R427" s="42">
        <v>170606</v>
      </c>
    </row>
    <row r="428" spans="1:18" ht="24.95" customHeight="1" x14ac:dyDescent="0.25">
      <c r="A428" s="220"/>
      <c r="B428" s="15"/>
      <c r="C428" s="15"/>
      <c r="D428" s="16"/>
      <c r="E428" s="16"/>
      <c r="F428" s="221"/>
      <c r="G428" s="222"/>
      <c r="H428" s="223"/>
      <c r="I428" s="224">
        <f t="shared" si="46"/>
        <v>0</v>
      </c>
      <c r="J428" s="225">
        <f t="shared" si="47"/>
        <v>0</v>
      </c>
      <c r="K428" s="47">
        <f>IF(COUNTBLANK($H$10:$H428)&gt;=1,0,1)</f>
        <v>0</v>
      </c>
      <c r="L428" s="176">
        <f t="shared" si="49"/>
        <v>1</v>
      </c>
      <c r="M428" s="176">
        <f t="shared" si="50"/>
        <v>1900</v>
      </c>
      <c r="N428" s="176">
        <f t="shared" si="51"/>
        <v>0</v>
      </c>
      <c r="O428" s="176">
        <f t="shared" si="52"/>
        <v>9</v>
      </c>
      <c r="P428" s="176" t="e">
        <f t="shared" si="48"/>
        <v>#VALUE!</v>
      </c>
      <c r="Q428" s="177"/>
      <c r="R428" s="42"/>
    </row>
    <row r="429" spans="1:18" ht="24.95" customHeight="1" x14ac:dyDescent="0.25">
      <c r="A429" s="220"/>
      <c r="B429" s="15"/>
      <c r="C429" s="15"/>
      <c r="D429" s="16"/>
      <c r="E429" s="16"/>
      <c r="F429" s="221"/>
      <c r="G429" s="222"/>
      <c r="H429" s="223"/>
      <c r="I429" s="224">
        <f t="shared" si="46"/>
        <v>0</v>
      </c>
      <c r="J429" s="225">
        <f t="shared" si="47"/>
        <v>0</v>
      </c>
      <c r="K429" s="47">
        <f>IF(COUNTBLANK($H$10:$H429)&gt;=1,0,1)</f>
        <v>0</v>
      </c>
      <c r="L429" s="176">
        <f t="shared" si="49"/>
        <v>1</v>
      </c>
      <c r="M429" s="176">
        <f t="shared" si="50"/>
        <v>1900</v>
      </c>
      <c r="N429" s="176">
        <f t="shared" si="51"/>
        <v>0</v>
      </c>
      <c r="O429" s="176">
        <f t="shared" si="52"/>
        <v>9</v>
      </c>
      <c r="P429" s="176" t="e">
        <f t="shared" si="48"/>
        <v>#VALUE!</v>
      </c>
      <c r="Q429" s="177"/>
      <c r="R429" s="42"/>
    </row>
    <row r="430" spans="1:18" ht="24.95" customHeight="1" x14ac:dyDescent="0.25">
      <c r="A430" s="220"/>
      <c r="B430" s="15"/>
      <c r="C430" s="15"/>
      <c r="D430" s="16"/>
      <c r="E430" s="16"/>
      <c r="F430" s="221"/>
      <c r="G430" s="222"/>
      <c r="H430" s="223"/>
      <c r="I430" s="224">
        <f t="shared" si="46"/>
        <v>0</v>
      </c>
      <c r="J430" s="225">
        <f t="shared" si="47"/>
        <v>0</v>
      </c>
      <c r="K430" s="47">
        <f>IF(COUNTBLANK($H$10:$H430)&gt;=1,0,1)</f>
        <v>0</v>
      </c>
      <c r="L430" s="176">
        <f t="shared" si="49"/>
        <v>1</v>
      </c>
      <c r="M430" s="176">
        <f t="shared" si="50"/>
        <v>1900</v>
      </c>
      <c r="N430" s="176">
        <f t="shared" si="51"/>
        <v>0</v>
      </c>
      <c r="O430" s="176">
        <f t="shared" si="52"/>
        <v>9</v>
      </c>
      <c r="P430" s="176" t="e">
        <f t="shared" si="48"/>
        <v>#VALUE!</v>
      </c>
      <c r="Q430" s="176"/>
      <c r="R430" s="42">
        <v>171406</v>
      </c>
    </row>
    <row r="431" spans="1:18" ht="24.95" customHeight="1" x14ac:dyDescent="0.25">
      <c r="A431" s="220"/>
      <c r="B431" s="15"/>
      <c r="C431" s="15"/>
      <c r="D431" s="16"/>
      <c r="E431" s="16"/>
      <c r="F431" s="221"/>
      <c r="G431" s="222"/>
      <c r="H431" s="223"/>
      <c r="I431" s="224">
        <f t="shared" si="46"/>
        <v>0</v>
      </c>
      <c r="J431" s="225">
        <f t="shared" si="47"/>
        <v>0</v>
      </c>
      <c r="K431" s="47">
        <f>IF(COUNTBLANK($H$10:$H431)&gt;=1,0,1)</f>
        <v>0</v>
      </c>
      <c r="L431" s="176">
        <f t="shared" si="49"/>
        <v>1</v>
      </c>
      <c r="M431" s="176">
        <f t="shared" si="50"/>
        <v>1900</v>
      </c>
      <c r="N431" s="176">
        <f t="shared" si="51"/>
        <v>0</v>
      </c>
      <c r="O431" s="176">
        <f t="shared" si="52"/>
        <v>9</v>
      </c>
      <c r="P431" s="176" t="e">
        <f t="shared" si="48"/>
        <v>#VALUE!</v>
      </c>
      <c r="Q431" s="177"/>
      <c r="R431" s="42">
        <v>172206</v>
      </c>
    </row>
    <row r="432" spans="1:18" ht="24.95" customHeight="1" x14ac:dyDescent="0.25">
      <c r="A432" s="220"/>
      <c r="B432" s="15"/>
      <c r="C432" s="15"/>
      <c r="D432" s="16"/>
      <c r="E432" s="16"/>
      <c r="F432" s="221"/>
      <c r="G432" s="222"/>
      <c r="H432" s="223"/>
      <c r="I432" s="224">
        <f t="shared" si="46"/>
        <v>0</v>
      </c>
      <c r="J432" s="225">
        <f t="shared" si="47"/>
        <v>0</v>
      </c>
      <c r="K432" s="47">
        <f>IF(COUNTBLANK($H$10:$H432)&gt;=1,0,1)</f>
        <v>0</v>
      </c>
      <c r="L432" s="176">
        <f t="shared" si="49"/>
        <v>1</v>
      </c>
      <c r="M432" s="176">
        <f t="shared" si="50"/>
        <v>1900</v>
      </c>
      <c r="N432" s="176">
        <f t="shared" si="51"/>
        <v>0</v>
      </c>
      <c r="O432" s="176">
        <f t="shared" si="52"/>
        <v>9</v>
      </c>
      <c r="P432" s="176" t="e">
        <f t="shared" si="48"/>
        <v>#VALUE!</v>
      </c>
      <c r="Q432" s="177"/>
      <c r="R432" s="42"/>
    </row>
    <row r="433" spans="1:18" ht="24.95" customHeight="1" x14ac:dyDescent="0.25">
      <c r="A433" s="220"/>
      <c r="B433" s="15"/>
      <c r="C433" s="15"/>
      <c r="D433" s="16"/>
      <c r="E433" s="16"/>
      <c r="F433" s="221"/>
      <c r="G433" s="222"/>
      <c r="H433" s="223"/>
      <c r="I433" s="224">
        <f t="shared" si="46"/>
        <v>0</v>
      </c>
      <c r="J433" s="225">
        <f t="shared" si="47"/>
        <v>0</v>
      </c>
      <c r="K433" s="47">
        <f>IF(COUNTBLANK($H$10:$H433)&gt;=1,0,1)</f>
        <v>0</v>
      </c>
      <c r="L433" s="176">
        <f t="shared" si="49"/>
        <v>1</v>
      </c>
      <c r="M433" s="176">
        <f t="shared" si="50"/>
        <v>1900</v>
      </c>
      <c r="N433" s="176">
        <f t="shared" si="51"/>
        <v>0</v>
      </c>
      <c r="O433" s="176">
        <f t="shared" si="52"/>
        <v>9</v>
      </c>
      <c r="P433" s="176" t="e">
        <f t="shared" si="48"/>
        <v>#VALUE!</v>
      </c>
      <c r="Q433" s="177"/>
      <c r="R433" s="42"/>
    </row>
    <row r="434" spans="1:18" ht="24.95" customHeight="1" x14ac:dyDescent="0.25">
      <c r="A434" s="220"/>
      <c r="B434" s="15"/>
      <c r="C434" s="15"/>
      <c r="D434" s="16"/>
      <c r="E434" s="16"/>
      <c r="F434" s="221"/>
      <c r="G434" s="222"/>
      <c r="H434" s="223"/>
      <c r="I434" s="224">
        <f t="shared" si="46"/>
        <v>0</v>
      </c>
      <c r="J434" s="225">
        <f t="shared" si="47"/>
        <v>0</v>
      </c>
      <c r="K434" s="47">
        <f>IF(COUNTBLANK($H$10:$H434)&gt;=1,0,1)</f>
        <v>0</v>
      </c>
      <c r="L434" s="176">
        <f t="shared" si="49"/>
        <v>1</v>
      </c>
      <c r="M434" s="176">
        <f t="shared" si="50"/>
        <v>1900</v>
      </c>
      <c r="N434" s="176">
        <f t="shared" si="51"/>
        <v>0</v>
      </c>
      <c r="O434" s="176">
        <f t="shared" si="52"/>
        <v>9</v>
      </c>
      <c r="P434" s="176" t="e">
        <f t="shared" si="48"/>
        <v>#VALUE!</v>
      </c>
      <c r="Q434" s="176"/>
      <c r="R434" s="42">
        <v>173006</v>
      </c>
    </row>
    <row r="435" spans="1:18" ht="24.95" customHeight="1" x14ac:dyDescent="0.25">
      <c r="A435" s="220"/>
      <c r="B435" s="15"/>
      <c r="C435" s="15"/>
      <c r="D435" s="16"/>
      <c r="E435" s="16"/>
      <c r="F435" s="221"/>
      <c r="G435" s="222"/>
      <c r="H435" s="223"/>
      <c r="I435" s="224">
        <f t="shared" si="46"/>
        <v>0</v>
      </c>
      <c r="J435" s="225">
        <f t="shared" si="47"/>
        <v>0</v>
      </c>
      <c r="K435" s="47">
        <f>IF(COUNTBLANK($H$10:$H435)&gt;=1,0,1)</f>
        <v>0</v>
      </c>
      <c r="L435" s="176">
        <f t="shared" si="49"/>
        <v>1</v>
      </c>
      <c r="M435" s="176">
        <f t="shared" si="50"/>
        <v>1900</v>
      </c>
      <c r="N435" s="176">
        <f t="shared" si="51"/>
        <v>0</v>
      </c>
      <c r="O435" s="176">
        <f t="shared" si="52"/>
        <v>9</v>
      </c>
      <c r="P435" s="176" t="e">
        <f t="shared" si="48"/>
        <v>#VALUE!</v>
      </c>
      <c r="Q435" s="177"/>
      <c r="R435" s="42">
        <v>173806</v>
      </c>
    </row>
    <row r="436" spans="1:18" ht="24.95" customHeight="1" x14ac:dyDescent="0.25">
      <c r="A436" s="220"/>
      <c r="B436" s="15"/>
      <c r="C436" s="15"/>
      <c r="D436" s="16"/>
      <c r="E436" s="16"/>
      <c r="F436" s="221"/>
      <c r="G436" s="222"/>
      <c r="H436" s="223"/>
      <c r="I436" s="224">
        <f t="shared" si="46"/>
        <v>0</v>
      </c>
      <c r="J436" s="225">
        <f t="shared" si="47"/>
        <v>0</v>
      </c>
      <c r="K436" s="47">
        <f>IF(COUNTBLANK($H$10:$H436)&gt;=1,0,1)</f>
        <v>0</v>
      </c>
      <c r="L436" s="176">
        <f t="shared" si="49"/>
        <v>1</v>
      </c>
      <c r="M436" s="176">
        <f t="shared" si="50"/>
        <v>1900</v>
      </c>
      <c r="N436" s="176">
        <f t="shared" si="51"/>
        <v>0</v>
      </c>
      <c r="O436" s="176">
        <f t="shared" si="52"/>
        <v>9</v>
      </c>
      <c r="P436" s="176" t="e">
        <f t="shared" si="48"/>
        <v>#VALUE!</v>
      </c>
      <c r="Q436" s="177"/>
      <c r="R436" s="42"/>
    </row>
    <row r="437" spans="1:18" ht="24.95" customHeight="1" x14ac:dyDescent="0.25">
      <c r="A437" s="220"/>
      <c r="B437" s="15"/>
      <c r="C437" s="15"/>
      <c r="D437" s="16"/>
      <c r="E437" s="16"/>
      <c r="F437" s="221"/>
      <c r="G437" s="222"/>
      <c r="H437" s="223"/>
      <c r="I437" s="224">
        <f t="shared" si="46"/>
        <v>0</v>
      </c>
      <c r="J437" s="225">
        <f t="shared" si="47"/>
        <v>0</v>
      </c>
      <c r="K437" s="47">
        <f>IF(COUNTBLANK($H$10:$H437)&gt;=1,0,1)</f>
        <v>0</v>
      </c>
      <c r="L437" s="176">
        <f t="shared" si="49"/>
        <v>1</v>
      </c>
      <c r="M437" s="176">
        <f t="shared" si="50"/>
        <v>1900</v>
      </c>
      <c r="N437" s="176">
        <f t="shared" si="51"/>
        <v>0</v>
      </c>
      <c r="O437" s="176">
        <f t="shared" si="52"/>
        <v>9</v>
      </c>
      <c r="P437" s="176" t="e">
        <f t="shared" si="48"/>
        <v>#VALUE!</v>
      </c>
      <c r="Q437" s="177"/>
      <c r="R437" s="42"/>
    </row>
    <row r="438" spans="1:18" ht="24.95" customHeight="1" x14ac:dyDescent="0.25">
      <c r="A438" s="220"/>
      <c r="B438" s="15"/>
      <c r="C438" s="15"/>
      <c r="D438" s="16"/>
      <c r="E438" s="16"/>
      <c r="F438" s="221"/>
      <c r="G438" s="222"/>
      <c r="H438" s="223"/>
      <c r="I438" s="224">
        <f t="shared" si="46"/>
        <v>0</v>
      </c>
      <c r="J438" s="225">
        <f t="shared" si="47"/>
        <v>0</v>
      </c>
      <c r="K438" s="47">
        <f>IF(COUNTBLANK($H$10:$H438)&gt;=1,0,1)</f>
        <v>0</v>
      </c>
      <c r="L438" s="176">
        <f t="shared" si="49"/>
        <v>1</v>
      </c>
      <c r="M438" s="176">
        <f t="shared" si="50"/>
        <v>1900</v>
      </c>
      <c r="N438" s="176">
        <f t="shared" si="51"/>
        <v>0</v>
      </c>
      <c r="O438" s="176">
        <f t="shared" si="52"/>
        <v>9</v>
      </c>
      <c r="P438" s="176" t="e">
        <f t="shared" si="48"/>
        <v>#VALUE!</v>
      </c>
      <c r="Q438" s="176"/>
      <c r="R438" s="42">
        <v>174606</v>
      </c>
    </row>
    <row r="439" spans="1:18" ht="24.95" customHeight="1" x14ac:dyDescent="0.25">
      <c r="A439" s="220"/>
      <c r="B439" s="15"/>
      <c r="C439" s="15"/>
      <c r="D439" s="16"/>
      <c r="E439" s="16"/>
      <c r="F439" s="221"/>
      <c r="G439" s="222"/>
      <c r="H439" s="223"/>
      <c r="I439" s="224">
        <f t="shared" si="46"/>
        <v>0</v>
      </c>
      <c r="J439" s="225">
        <f t="shared" si="47"/>
        <v>0</v>
      </c>
      <c r="K439" s="47">
        <f>IF(COUNTBLANK($H$10:$H439)&gt;=1,0,1)</f>
        <v>0</v>
      </c>
      <c r="L439" s="176">
        <f t="shared" si="49"/>
        <v>1</v>
      </c>
      <c r="M439" s="176">
        <f t="shared" si="50"/>
        <v>1900</v>
      </c>
      <c r="N439" s="176">
        <f t="shared" si="51"/>
        <v>0</v>
      </c>
      <c r="O439" s="176">
        <f t="shared" si="52"/>
        <v>9</v>
      </c>
      <c r="P439" s="176" t="e">
        <f t="shared" si="48"/>
        <v>#VALUE!</v>
      </c>
      <c r="Q439" s="177"/>
      <c r="R439" s="42">
        <v>175406</v>
      </c>
    </row>
    <row r="440" spans="1:18" ht="24.95" customHeight="1" x14ac:dyDescent="0.25">
      <c r="A440" s="220"/>
      <c r="B440" s="15"/>
      <c r="C440" s="15"/>
      <c r="D440" s="16"/>
      <c r="E440" s="16"/>
      <c r="F440" s="221"/>
      <c r="G440" s="222"/>
      <c r="H440" s="223"/>
      <c r="I440" s="224">
        <f t="shared" si="46"/>
        <v>0</v>
      </c>
      <c r="J440" s="225">
        <f t="shared" si="47"/>
        <v>0</v>
      </c>
      <c r="K440" s="47">
        <f>IF(COUNTBLANK($H$10:$H440)&gt;=1,0,1)</f>
        <v>0</v>
      </c>
      <c r="L440" s="176">
        <f t="shared" si="49"/>
        <v>1</v>
      </c>
      <c r="M440" s="176">
        <f t="shared" si="50"/>
        <v>1900</v>
      </c>
      <c r="N440" s="176">
        <f t="shared" si="51"/>
        <v>0</v>
      </c>
      <c r="O440" s="176">
        <f t="shared" si="52"/>
        <v>9</v>
      </c>
      <c r="P440" s="176" t="e">
        <f t="shared" si="48"/>
        <v>#VALUE!</v>
      </c>
      <c r="Q440" s="177"/>
      <c r="R440" s="42"/>
    </row>
    <row r="441" spans="1:18" ht="24.95" customHeight="1" x14ac:dyDescent="0.25">
      <c r="A441" s="220"/>
      <c r="B441" s="15"/>
      <c r="C441" s="15"/>
      <c r="D441" s="16"/>
      <c r="E441" s="16"/>
      <c r="F441" s="221"/>
      <c r="G441" s="222"/>
      <c r="H441" s="223"/>
      <c r="I441" s="224">
        <f t="shared" si="46"/>
        <v>0</v>
      </c>
      <c r="J441" s="225">
        <f t="shared" si="47"/>
        <v>0</v>
      </c>
      <c r="K441" s="47">
        <f>IF(COUNTBLANK($H$10:$H441)&gt;=1,0,1)</f>
        <v>0</v>
      </c>
      <c r="L441" s="176">
        <f t="shared" si="49"/>
        <v>1</v>
      </c>
      <c r="M441" s="176">
        <f t="shared" si="50"/>
        <v>1900</v>
      </c>
      <c r="N441" s="176">
        <f t="shared" si="51"/>
        <v>0</v>
      </c>
      <c r="O441" s="176">
        <f t="shared" si="52"/>
        <v>9</v>
      </c>
      <c r="P441" s="176" t="e">
        <f t="shared" si="48"/>
        <v>#VALUE!</v>
      </c>
      <c r="Q441" s="177"/>
      <c r="R441" s="42"/>
    </row>
    <row r="442" spans="1:18" ht="24.95" customHeight="1" x14ac:dyDescent="0.25">
      <c r="A442" s="220"/>
      <c r="B442" s="15"/>
      <c r="C442" s="15"/>
      <c r="D442" s="16"/>
      <c r="E442" s="16"/>
      <c r="F442" s="221"/>
      <c r="G442" s="222"/>
      <c r="H442" s="223"/>
      <c r="I442" s="224">
        <f t="shared" si="46"/>
        <v>0</v>
      </c>
      <c r="J442" s="225">
        <f t="shared" si="47"/>
        <v>0</v>
      </c>
      <c r="K442" s="47">
        <f>IF(COUNTBLANK($H$10:$H442)&gt;=1,0,1)</f>
        <v>0</v>
      </c>
      <c r="L442" s="176">
        <f t="shared" si="49"/>
        <v>1</v>
      </c>
      <c r="M442" s="176">
        <f t="shared" si="50"/>
        <v>1900</v>
      </c>
      <c r="N442" s="176">
        <f t="shared" si="51"/>
        <v>0</v>
      </c>
      <c r="O442" s="176">
        <f t="shared" si="52"/>
        <v>9</v>
      </c>
      <c r="P442" s="176" t="e">
        <f t="shared" si="48"/>
        <v>#VALUE!</v>
      </c>
      <c r="Q442" s="176"/>
      <c r="R442" s="42">
        <v>176206</v>
      </c>
    </row>
    <row r="443" spans="1:18" ht="24.95" customHeight="1" x14ac:dyDescent="0.25">
      <c r="A443" s="220"/>
      <c r="B443" s="15"/>
      <c r="C443" s="15"/>
      <c r="D443" s="16"/>
      <c r="E443" s="16"/>
      <c r="F443" s="221"/>
      <c r="G443" s="222"/>
      <c r="H443" s="223"/>
      <c r="I443" s="224">
        <f t="shared" si="46"/>
        <v>0</v>
      </c>
      <c r="J443" s="225">
        <f t="shared" si="47"/>
        <v>0</v>
      </c>
      <c r="K443" s="47">
        <f>IF(COUNTBLANK($H$10:$H443)&gt;=1,0,1)</f>
        <v>0</v>
      </c>
      <c r="L443" s="176">
        <f t="shared" si="49"/>
        <v>1</v>
      </c>
      <c r="M443" s="176">
        <f t="shared" si="50"/>
        <v>1900</v>
      </c>
      <c r="N443" s="176">
        <f t="shared" si="51"/>
        <v>0</v>
      </c>
      <c r="O443" s="176">
        <f t="shared" si="52"/>
        <v>9</v>
      </c>
      <c r="P443" s="176" t="e">
        <f t="shared" si="48"/>
        <v>#VALUE!</v>
      </c>
      <c r="Q443" s="177"/>
      <c r="R443" s="42">
        <v>177006</v>
      </c>
    </row>
    <row r="444" spans="1:18" ht="24.95" customHeight="1" x14ac:dyDescent="0.25">
      <c r="A444" s="220"/>
      <c r="B444" s="15"/>
      <c r="C444" s="15"/>
      <c r="D444" s="16"/>
      <c r="E444" s="16"/>
      <c r="F444" s="221"/>
      <c r="G444" s="222"/>
      <c r="H444" s="223"/>
      <c r="I444" s="224">
        <f t="shared" si="46"/>
        <v>0</v>
      </c>
      <c r="J444" s="225">
        <f t="shared" si="47"/>
        <v>0</v>
      </c>
      <c r="K444" s="47">
        <f>IF(COUNTBLANK($H$10:$H444)&gt;=1,0,1)</f>
        <v>0</v>
      </c>
      <c r="L444" s="176">
        <f t="shared" si="49"/>
        <v>1</v>
      </c>
      <c r="M444" s="176">
        <f t="shared" si="50"/>
        <v>1900</v>
      </c>
      <c r="N444" s="176">
        <f t="shared" si="51"/>
        <v>0</v>
      </c>
      <c r="O444" s="176">
        <f t="shared" si="52"/>
        <v>9</v>
      </c>
      <c r="P444" s="176" t="e">
        <f t="shared" si="48"/>
        <v>#VALUE!</v>
      </c>
      <c r="Q444" s="177"/>
      <c r="R444" s="42"/>
    </row>
    <row r="445" spans="1:18" ht="24.95" customHeight="1" x14ac:dyDescent="0.25">
      <c r="A445" s="220"/>
      <c r="B445" s="15"/>
      <c r="C445" s="15"/>
      <c r="D445" s="16"/>
      <c r="E445" s="16"/>
      <c r="F445" s="221"/>
      <c r="G445" s="222"/>
      <c r="H445" s="223"/>
      <c r="I445" s="224">
        <f t="shared" si="46"/>
        <v>0</v>
      </c>
      <c r="J445" s="225">
        <f t="shared" si="47"/>
        <v>0</v>
      </c>
      <c r="K445" s="47">
        <f>IF(COUNTBLANK($H$10:$H445)&gt;=1,0,1)</f>
        <v>0</v>
      </c>
      <c r="L445" s="176">
        <f t="shared" si="49"/>
        <v>1</v>
      </c>
      <c r="M445" s="176">
        <f t="shared" si="50"/>
        <v>1900</v>
      </c>
      <c r="N445" s="176">
        <f t="shared" si="51"/>
        <v>0</v>
      </c>
      <c r="O445" s="176">
        <f t="shared" si="52"/>
        <v>9</v>
      </c>
      <c r="P445" s="176" t="e">
        <f t="shared" si="48"/>
        <v>#VALUE!</v>
      </c>
      <c r="Q445" s="177"/>
      <c r="R445" s="42"/>
    </row>
    <row r="446" spans="1:18" ht="24.95" customHeight="1" x14ac:dyDescent="0.25">
      <c r="A446" s="220"/>
      <c r="B446" s="15"/>
      <c r="C446" s="15"/>
      <c r="D446" s="16"/>
      <c r="E446" s="16"/>
      <c r="F446" s="221"/>
      <c r="G446" s="222"/>
      <c r="H446" s="223"/>
      <c r="I446" s="224">
        <f t="shared" si="46"/>
        <v>0</v>
      </c>
      <c r="J446" s="225">
        <f t="shared" si="47"/>
        <v>0</v>
      </c>
      <c r="K446" s="47">
        <f>IF(COUNTBLANK($H$10:$H446)&gt;=1,0,1)</f>
        <v>0</v>
      </c>
      <c r="L446" s="176">
        <f t="shared" si="49"/>
        <v>1</v>
      </c>
      <c r="M446" s="176">
        <f t="shared" si="50"/>
        <v>1900</v>
      </c>
      <c r="N446" s="176">
        <f t="shared" si="51"/>
        <v>0</v>
      </c>
      <c r="O446" s="176">
        <f t="shared" si="52"/>
        <v>9</v>
      </c>
      <c r="P446" s="176" t="e">
        <f t="shared" si="48"/>
        <v>#VALUE!</v>
      </c>
      <c r="Q446" s="176"/>
      <c r="R446" s="42">
        <v>177806</v>
      </c>
    </row>
    <row r="447" spans="1:18" ht="24.95" customHeight="1" x14ac:dyDescent="0.25">
      <c r="A447" s="220"/>
      <c r="B447" s="15"/>
      <c r="C447" s="15"/>
      <c r="D447" s="16"/>
      <c r="E447" s="16"/>
      <c r="F447" s="221"/>
      <c r="G447" s="222"/>
      <c r="H447" s="223"/>
      <c r="I447" s="224">
        <f t="shared" si="46"/>
        <v>0</v>
      </c>
      <c r="J447" s="225">
        <f t="shared" si="47"/>
        <v>0</v>
      </c>
      <c r="K447" s="47">
        <f>IF(COUNTBLANK($H$10:$H447)&gt;=1,0,1)</f>
        <v>0</v>
      </c>
      <c r="L447" s="176">
        <f t="shared" si="49"/>
        <v>1</v>
      </c>
      <c r="M447" s="176">
        <f t="shared" si="50"/>
        <v>1900</v>
      </c>
      <c r="N447" s="176">
        <f t="shared" si="51"/>
        <v>0</v>
      </c>
      <c r="O447" s="176">
        <f t="shared" si="52"/>
        <v>9</v>
      </c>
      <c r="P447" s="176" t="e">
        <f t="shared" si="48"/>
        <v>#VALUE!</v>
      </c>
      <c r="Q447" s="177"/>
      <c r="R447" s="42">
        <v>178606</v>
      </c>
    </row>
    <row r="448" spans="1:18" ht="24.95" customHeight="1" x14ac:dyDescent="0.25">
      <c r="A448" s="220"/>
      <c r="B448" s="15"/>
      <c r="C448" s="15"/>
      <c r="D448" s="16"/>
      <c r="E448" s="16"/>
      <c r="F448" s="221"/>
      <c r="G448" s="222"/>
      <c r="H448" s="223"/>
      <c r="I448" s="224">
        <f t="shared" si="46"/>
        <v>0</v>
      </c>
      <c r="J448" s="225">
        <f t="shared" si="47"/>
        <v>0</v>
      </c>
      <c r="K448" s="47">
        <f>IF(COUNTBLANK($H$10:$H448)&gt;=1,0,1)</f>
        <v>0</v>
      </c>
      <c r="L448" s="176">
        <f t="shared" si="49"/>
        <v>1</v>
      </c>
      <c r="M448" s="176">
        <f t="shared" si="50"/>
        <v>1900</v>
      </c>
      <c r="N448" s="176">
        <f t="shared" si="51"/>
        <v>0</v>
      </c>
      <c r="O448" s="176">
        <f t="shared" si="52"/>
        <v>9</v>
      </c>
      <c r="P448" s="176" t="e">
        <f t="shared" si="48"/>
        <v>#VALUE!</v>
      </c>
      <c r="Q448" s="177"/>
      <c r="R448" s="42"/>
    </row>
    <row r="449" spans="1:18" ht="24.95" customHeight="1" x14ac:dyDescent="0.25">
      <c r="A449" s="220"/>
      <c r="B449" s="15"/>
      <c r="C449" s="15"/>
      <c r="D449" s="16"/>
      <c r="E449" s="16"/>
      <c r="F449" s="221"/>
      <c r="G449" s="222"/>
      <c r="H449" s="223"/>
      <c r="I449" s="224">
        <f t="shared" si="46"/>
        <v>0</v>
      </c>
      <c r="J449" s="225">
        <f t="shared" si="47"/>
        <v>0</v>
      </c>
      <c r="K449" s="47">
        <f>IF(COUNTBLANK($H$10:$H449)&gt;=1,0,1)</f>
        <v>0</v>
      </c>
      <c r="L449" s="176">
        <f t="shared" si="49"/>
        <v>1</v>
      </c>
      <c r="M449" s="176">
        <f t="shared" si="50"/>
        <v>1900</v>
      </c>
      <c r="N449" s="176">
        <f t="shared" si="51"/>
        <v>0</v>
      </c>
      <c r="O449" s="176">
        <f t="shared" si="52"/>
        <v>9</v>
      </c>
      <c r="P449" s="176" t="e">
        <f t="shared" si="48"/>
        <v>#VALUE!</v>
      </c>
      <c r="Q449" s="177"/>
      <c r="R449" s="42"/>
    </row>
    <row r="450" spans="1:18" ht="24.95" customHeight="1" x14ac:dyDescent="0.25">
      <c r="A450" s="220"/>
      <c r="B450" s="15"/>
      <c r="C450" s="15"/>
      <c r="D450" s="16"/>
      <c r="E450" s="16"/>
      <c r="F450" s="221"/>
      <c r="G450" s="222"/>
      <c r="H450" s="223"/>
      <c r="I450" s="224">
        <f t="shared" si="46"/>
        <v>0</v>
      </c>
      <c r="J450" s="225">
        <f t="shared" si="47"/>
        <v>0</v>
      </c>
      <c r="K450" s="47">
        <f>IF(COUNTBLANK($H$10:$H450)&gt;=1,0,1)</f>
        <v>0</v>
      </c>
      <c r="L450" s="176">
        <f t="shared" si="49"/>
        <v>1</v>
      </c>
      <c r="M450" s="176">
        <f t="shared" si="50"/>
        <v>1900</v>
      </c>
      <c r="N450" s="176">
        <f t="shared" si="51"/>
        <v>0</v>
      </c>
      <c r="O450" s="176">
        <f t="shared" si="52"/>
        <v>9</v>
      </c>
      <c r="P450" s="176" t="e">
        <f t="shared" si="48"/>
        <v>#VALUE!</v>
      </c>
      <c r="Q450" s="176"/>
      <c r="R450" s="42">
        <v>179406</v>
      </c>
    </row>
    <row r="451" spans="1:18" ht="24.95" customHeight="1" x14ac:dyDescent="0.25">
      <c r="A451" s="220"/>
      <c r="B451" s="15"/>
      <c r="C451" s="15"/>
      <c r="D451" s="16"/>
      <c r="E451" s="16"/>
      <c r="F451" s="221"/>
      <c r="G451" s="222"/>
      <c r="H451" s="223"/>
      <c r="I451" s="224">
        <f t="shared" si="46"/>
        <v>0</v>
      </c>
      <c r="J451" s="225">
        <f t="shared" si="47"/>
        <v>0</v>
      </c>
      <c r="K451" s="47">
        <f>IF(COUNTBLANK($H$10:$H451)&gt;=1,0,1)</f>
        <v>0</v>
      </c>
      <c r="L451" s="176">
        <f t="shared" si="49"/>
        <v>1</v>
      </c>
      <c r="M451" s="176">
        <f t="shared" si="50"/>
        <v>1900</v>
      </c>
      <c r="N451" s="176">
        <f t="shared" si="51"/>
        <v>0</v>
      </c>
      <c r="O451" s="176">
        <f t="shared" si="52"/>
        <v>9</v>
      </c>
      <c r="P451" s="176" t="e">
        <f t="shared" si="48"/>
        <v>#VALUE!</v>
      </c>
      <c r="Q451" s="177"/>
      <c r="R451" s="42">
        <v>180206</v>
      </c>
    </row>
    <row r="452" spans="1:18" ht="24.95" customHeight="1" x14ac:dyDescent="0.25">
      <c r="A452" s="220"/>
      <c r="B452" s="15"/>
      <c r="C452" s="15"/>
      <c r="D452" s="16"/>
      <c r="E452" s="16"/>
      <c r="F452" s="221"/>
      <c r="G452" s="222"/>
      <c r="H452" s="223"/>
      <c r="I452" s="224">
        <f t="shared" si="46"/>
        <v>0</v>
      </c>
      <c r="J452" s="225">
        <f t="shared" si="47"/>
        <v>0</v>
      </c>
      <c r="K452" s="47">
        <f>IF(COUNTBLANK($H$10:$H452)&gt;=1,0,1)</f>
        <v>0</v>
      </c>
      <c r="L452" s="176">
        <f t="shared" si="49"/>
        <v>1</v>
      </c>
      <c r="M452" s="176">
        <f t="shared" si="50"/>
        <v>1900</v>
      </c>
      <c r="N452" s="176">
        <f t="shared" si="51"/>
        <v>0</v>
      </c>
      <c r="O452" s="176">
        <f t="shared" si="52"/>
        <v>9</v>
      </c>
      <c r="P452" s="176" t="e">
        <f t="shared" si="48"/>
        <v>#VALUE!</v>
      </c>
      <c r="Q452" s="177"/>
      <c r="R452" s="42"/>
    </row>
    <row r="453" spans="1:18" ht="24.95" customHeight="1" x14ac:dyDescent="0.25">
      <c r="A453" s="220"/>
      <c r="B453" s="15"/>
      <c r="C453" s="15"/>
      <c r="D453" s="16"/>
      <c r="E453" s="16"/>
      <c r="F453" s="221"/>
      <c r="G453" s="222"/>
      <c r="H453" s="223"/>
      <c r="I453" s="224">
        <f t="shared" si="46"/>
        <v>0</v>
      </c>
      <c r="J453" s="225">
        <f t="shared" si="47"/>
        <v>0</v>
      </c>
      <c r="K453" s="47">
        <f>IF(COUNTBLANK($H$10:$H453)&gt;=1,0,1)</f>
        <v>0</v>
      </c>
      <c r="L453" s="176">
        <f t="shared" si="49"/>
        <v>1</v>
      </c>
      <c r="M453" s="176">
        <f t="shared" si="50"/>
        <v>1900</v>
      </c>
      <c r="N453" s="176">
        <f t="shared" si="51"/>
        <v>0</v>
      </c>
      <c r="O453" s="176">
        <f t="shared" si="52"/>
        <v>9</v>
      </c>
      <c r="P453" s="176" t="e">
        <f t="shared" si="48"/>
        <v>#VALUE!</v>
      </c>
      <c r="Q453" s="177"/>
      <c r="R453" s="42"/>
    </row>
    <row r="454" spans="1:18" ht="24.95" customHeight="1" x14ac:dyDescent="0.25">
      <c r="A454" s="220"/>
      <c r="B454" s="15"/>
      <c r="C454" s="15"/>
      <c r="D454" s="16"/>
      <c r="E454" s="16"/>
      <c r="F454" s="221"/>
      <c r="G454" s="222"/>
      <c r="H454" s="223"/>
      <c r="I454" s="224">
        <f t="shared" si="46"/>
        <v>0</v>
      </c>
      <c r="J454" s="225">
        <f t="shared" si="47"/>
        <v>0</v>
      </c>
      <c r="K454" s="47">
        <f>IF(COUNTBLANK($H$10:$H454)&gt;=1,0,1)</f>
        <v>0</v>
      </c>
      <c r="L454" s="176">
        <f t="shared" si="49"/>
        <v>1</v>
      </c>
      <c r="M454" s="176">
        <f t="shared" si="50"/>
        <v>1900</v>
      </c>
      <c r="N454" s="176">
        <f t="shared" si="51"/>
        <v>0</v>
      </c>
      <c r="O454" s="176">
        <f t="shared" si="52"/>
        <v>9</v>
      </c>
      <c r="P454" s="176" t="e">
        <f t="shared" si="48"/>
        <v>#VALUE!</v>
      </c>
      <c r="Q454" s="176"/>
      <c r="R454" s="42">
        <v>181006</v>
      </c>
    </row>
    <row r="455" spans="1:18" ht="24.95" customHeight="1" x14ac:dyDescent="0.25">
      <c r="A455" s="220"/>
      <c r="B455" s="15"/>
      <c r="C455" s="15"/>
      <c r="D455" s="16"/>
      <c r="E455" s="16"/>
      <c r="F455" s="221"/>
      <c r="G455" s="222"/>
      <c r="H455" s="223"/>
      <c r="I455" s="224">
        <f t="shared" si="46"/>
        <v>0</v>
      </c>
      <c r="J455" s="225">
        <f t="shared" si="47"/>
        <v>0</v>
      </c>
      <c r="K455" s="47">
        <f>IF(COUNTBLANK($H$10:$H455)&gt;=1,0,1)</f>
        <v>0</v>
      </c>
      <c r="L455" s="176">
        <f t="shared" si="49"/>
        <v>1</v>
      </c>
      <c r="M455" s="176">
        <f t="shared" si="50"/>
        <v>1900</v>
      </c>
      <c r="N455" s="176">
        <f t="shared" si="51"/>
        <v>0</v>
      </c>
      <c r="O455" s="176">
        <f t="shared" si="52"/>
        <v>9</v>
      </c>
      <c r="P455" s="176" t="e">
        <f t="shared" si="48"/>
        <v>#VALUE!</v>
      </c>
      <c r="Q455" s="177"/>
      <c r="R455" s="42">
        <v>181806</v>
      </c>
    </row>
    <row r="456" spans="1:18" ht="24.95" customHeight="1" x14ac:dyDescent="0.25">
      <c r="A456" s="220"/>
      <c r="B456" s="15"/>
      <c r="C456" s="15"/>
      <c r="D456" s="16"/>
      <c r="E456" s="16"/>
      <c r="F456" s="221"/>
      <c r="G456" s="222"/>
      <c r="H456" s="223"/>
      <c r="I456" s="224">
        <f t="shared" si="46"/>
        <v>0</v>
      </c>
      <c r="J456" s="225">
        <f t="shared" si="47"/>
        <v>0</v>
      </c>
      <c r="K456" s="47">
        <f>IF(COUNTBLANK($H$10:$H456)&gt;=1,0,1)</f>
        <v>0</v>
      </c>
      <c r="L456" s="176">
        <f t="shared" si="49"/>
        <v>1</v>
      </c>
      <c r="M456" s="176">
        <f t="shared" si="50"/>
        <v>1900</v>
      </c>
      <c r="N456" s="176">
        <f t="shared" si="51"/>
        <v>0</v>
      </c>
      <c r="O456" s="176">
        <f t="shared" si="52"/>
        <v>9</v>
      </c>
      <c r="P456" s="176" t="e">
        <f t="shared" si="48"/>
        <v>#VALUE!</v>
      </c>
      <c r="Q456" s="177"/>
      <c r="R456" s="42"/>
    </row>
    <row r="457" spans="1:18" ht="24.95" customHeight="1" x14ac:dyDescent="0.25">
      <c r="A457" s="220"/>
      <c r="B457" s="15"/>
      <c r="C457" s="15"/>
      <c r="D457" s="16"/>
      <c r="E457" s="16"/>
      <c r="F457" s="221"/>
      <c r="G457" s="222"/>
      <c r="H457" s="223"/>
      <c r="I457" s="224">
        <f t="shared" si="46"/>
        <v>0</v>
      </c>
      <c r="J457" s="225">
        <f t="shared" si="47"/>
        <v>0</v>
      </c>
      <c r="K457" s="47">
        <f>IF(COUNTBLANK($H$10:$H457)&gt;=1,0,1)</f>
        <v>0</v>
      </c>
      <c r="L457" s="176">
        <f t="shared" si="49"/>
        <v>1</v>
      </c>
      <c r="M457" s="176">
        <f t="shared" si="50"/>
        <v>1900</v>
      </c>
      <c r="N457" s="176">
        <f t="shared" si="51"/>
        <v>0</v>
      </c>
      <c r="O457" s="176">
        <f t="shared" si="52"/>
        <v>9</v>
      </c>
      <c r="P457" s="176" t="e">
        <f t="shared" si="48"/>
        <v>#VALUE!</v>
      </c>
      <c r="Q457" s="177"/>
      <c r="R457" s="42"/>
    </row>
    <row r="458" spans="1:18" ht="24.95" customHeight="1" x14ac:dyDescent="0.25">
      <c r="A458" s="220"/>
      <c r="B458" s="15"/>
      <c r="C458" s="15"/>
      <c r="D458" s="16"/>
      <c r="E458" s="16"/>
      <c r="F458" s="221"/>
      <c r="G458" s="222"/>
      <c r="H458" s="223"/>
      <c r="I458" s="224">
        <f t="shared" ref="I458:I521" si="53">I457-B458+C458</f>
        <v>0</v>
      </c>
      <c r="J458" s="225">
        <f t="shared" ref="J458:J521" si="54">IF(H458="*",J457-B458+C458,J457)</f>
        <v>0</v>
      </c>
      <c r="K458" s="47">
        <f>IF(COUNTBLANK($H$10:$H458)&gt;=1,0,1)</f>
        <v>0</v>
      </c>
      <c r="L458" s="176">
        <f t="shared" si="49"/>
        <v>1</v>
      </c>
      <c r="M458" s="176">
        <f t="shared" si="50"/>
        <v>1900</v>
      </c>
      <c r="N458" s="176">
        <f t="shared" si="51"/>
        <v>0</v>
      </c>
      <c r="O458" s="176">
        <f t="shared" si="52"/>
        <v>9</v>
      </c>
      <c r="P458" s="176" t="e">
        <f t="shared" si="48"/>
        <v>#VALUE!</v>
      </c>
      <c r="Q458" s="176"/>
      <c r="R458" s="42">
        <v>182606</v>
      </c>
    </row>
    <row r="459" spans="1:18" ht="24.95" customHeight="1" x14ac:dyDescent="0.25">
      <c r="A459" s="220"/>
      <c r="B459" s="15"/>
      <c r="C459" s="15"/>
      <c r="D459" s="16"/>
      <c r="E459" s="16"/>
      <c r="F459" s="221"/>
      <c r="G459" s="222"/>
      <c r="H459" s="223"/>
      <c r="I459" s="224">
        <f t="shared" si="53"/>
        <v>0</v>
      </c>
      <c r="J459" s="225">
        <f t="shared" si="54"/>
        <v>0</v>
      </c>
      <c r="K459" s="47">
        <f>IF(COUNTBLANK($H$10:$H459)&gt;=1,0,1)</f>
        <v>0</v>
      </c>
      <c r="L459" s="176">
        <f t="shared" si="49"/>
        <v>1</v>
      </c>
      <c r="M459" s="176">
        <f t="shared" si="50"/>
        <v>1900</v>
      </c>
      <c r="N459" s="176">
        <f t="shared" si="51"/>
        <v>0</v>
      </c>
      <c r="O459" s="176">
        <f t="shared" si="52"/>
        <v>9</v>
      </c>
      <c r="P459" s="176" t="e">
        <f t="shared" ref="P459:P522" si="55">(SEARCH($F$5,$F459))</f>
        <v>#VALUE!</v>
      </c>
      <c r="Q459" s="177"/>
      <c r="R459" s="42">
        <v>183406</v>
      </c>
    </row>
    <row r="460" spans="1:18" ht="24.95" customHeight="1" x14ac:dyDescent="0.25">
      <c r="A460" s="220"/>
      <c r="B460" s="15"/>
      <c r="C460" s="15"/>
      <c r="D460" s="16"/>
      <c r="E460" s="16"/>
      <c r="F460" s="221"/>
      <c r="G460" s="222"/>
      <c r="H460" s="223"/>
      <c r="I460" s="224">
        <f t="shared" si="53"/>
        <v>0</v>
      </c>
      <c r="J460" s="225">
        <f t="shared" si="54"/>
        <v>0</v>
      </c>
      <c r="K460" s="47">
        <f>IF(COUNTBLANK($H$10:$H460)&gt;=1,0,1)</f>
        <v>0</v>
      </c>
      <c r="L460" s="176">
        <f t="shared" si="49"/>
        <v>1</v>
      </c>
      <c r="M460" s="176">
        <f t="shared" si="50"/>
        <v>1900</v>
      </c>
      <c r="N460" s="176">
        <f t="shared" si="51"/>
        <v>0</v>
      </c>
      <c r="O460" s="176">
        <f t="shared" si="52"/>
        <v>9</v>
      </c>
      <c r="P460" s="176" t="e">
        <f t="shared" si="55"/>
        <v>#VALUE!</v>
      </c>
      <c r="Q460" s="177"/>
      <c r="R460" s="42"/>
    </row>
    <row r="461" spans="1:18" ht="24.95" customHeight="1" x14ac:dyDescent="0.25">
      <c r="A461" s="220"/>
      <c r="B461" s="15"/>
      <c r="C461" s="15"/>
      <c r="D461" s="16"/>
      <c r="E461" s="16"/>
      <c r="F461" s="221"/>
      <c r="G461" s="222"/>
      <c r="H461" s="223"/>
      <c r="I461" s="224">
        <f t="shared" si="53"/>
        <v>0</v>
      </c>
      <c r="J461" s="225">
        <f t="shared" si="54"/>
        <v>0</v>
      </c>
      <c r="K461" s="47">
        <f>IF(COUNTBLANK($H$10:$H461)&gt;=1,0,1)</f>
        <v>0</v>
      </c>
      <c r="L461" s="176">
        <f t="shared" si="49"/>
        <v>1</v>
      </c>
      <c r="M461" s="176">
        <f t="shared" si="50"/>
        <v>1900</v>
      </c>
      <c r="N461" s="176">
        <f t="shared" si="51"/>
        <v>0</v>
      </c>
      <c r="O461" s="176">
        <f t="shared" si="52"/>
        <v>9</v>
      </c>
      <c r="P461" s="176" t="e">
        <f t="shared" si="55"/>
        <v>#VALUE!</v>
      </c>
      <c r="Q461" s="177"/>
      <c r="R461" s="42"/>
    </row>
    <row r="462" spans="1:18" ht="24.95" customHeight="1" x14ac:dyDescent="0.25">
      <c r="A462" s="220"/>
      <c r="B462" s="15"/>
      <c r="C462" s="15"/>
      <c r="D462" s="16"/>
      <c r="E462" s="16"/>
      <c r="F462" s="221"/>
      <c r="G462" s="222"/>
      <c r="H462" s="223"/>
      <c r="I462" s="224">
        <f t="shared" si="53"/>
        <v>0</v>
      </c>
      <c r="J462" s="225">
        <f t="shared" si="54"/>
        <v>0</v>
      </c>
      <c r="K462" s="47">
        <f>IF(COUNTBLANK($H$10:$H462)&gt;=1,0,1)</f>
        <v>0</v>
      </c>
      <c r="L462" s="176">
        <f t="shared" si="49"/>
        <v>1</v>
      </c>
      <c r="M462" s="176">
        <f t="shared" si="50"/>
        <v>1900</v>
      </c>
      <c r="N462" s="176">
        <f t="shared" si="51"/>
        <v>0</v>
      </c>
      <c r="O462" s="176">
        <f t="shared" si="52"/>
        <v>9</v>
      </c>
      <c r="P462" s="176" t="e">
        <f t="shared" si="55"/>
        <v>#VALUE!</v>
      </c>
      <c r="Q462" s="176"/>
      <c r="R462" s="42">
        <v>184206</v>
      </c>
    </row>
    <row r="463" spans="1:18" ht="24.95" customHeight="1" x14ac:dyDescent="0.25">
      <c r="A463" s="220"/>
      <c r="B463" s="15"/>
      <c r="C463" s="15"/>
      <c r="D463" s="16"/>
      <c r="E463" s="16"/>
      <c r="F463" s="221"/>
      <c r="G463" s="222"/>
      <c r="H463" s="223"/>
      <c r="I463" s="224">
        <f t="shared" si="53"/>
        <v>0</v>
      </c>
      <c r="J463" s="225">
        <f t="shared" si="54"/>
        <v>0</v>
      </c>
      <c r="K463" s="47">
        <f>IF(COUNTBLANK($H$10:$H463)&gt;=1,0,1)</f>
        <v>0</v>
      </c>
      <c r="L463" s="176">
        <f t="shared" si="49"/>
        <v>1</v>
      </c>
      <c r="M463" s="176">
        <f t="shared" si="50"/>
        <v>1900</v>
      </c>
      <c r="N463" s="176">
        <f t="shared" si="51"/>
        <v>0</v>
      </c>
      <c r="O463" s="176">
        <f t="shared" si="52"/>
        <v>9</v>
      </c>
      <c r="P463" s="176" t="e">
        <f t="shared" si="55"/>
        <v>#VALUE!</v>
      </c>
      <c r="Q463" s="177"/>
      <c r="R463" s="42">
        <v>185006</v>
      </c>
    </row>
    <row r="464" spans="1:18" ht="24.95" customHeight="1" x14ac:dyDescent="0.25">
      <c r="A464" s="220"/>
      <c r="B464" s="15"/>
      <c r="C464" s="15"/>
      <c r="D464" s="16"/>
      <c r="E464" s="16"/>
      <c r="F464" s="221"/>
      <c r="G464" s="222"/>
      <c r="H464" s="223"/>
      <c r="I464" s="224">
        <f t="shared" si="53"/>
        <v>0</v>
      </c>
      <c r="J464" s="225">
        <f t="shared" si="54"/>
        <v>0</v>
      </c>
      <c r="K464" s="47">
        <f>IF(COUNTBLANK($H$10:$H464)&gt;=1,0,1)</f>
        <v>0</v>
      </c>
      <c r="L464" s="176">
        <f t="shared" si="49"/>
        <v>1</v>
      </c>
      <c r="M464" s="176">
        <f t="shared" si="50"/>
        <v>1900</v>
      </c>
      <c r="N464" s="176">
        <f t="shared" si="51"/>
        <v>0</v>
      </c>
      <c r="O464" s="176">
        <f t="shared" si="52"/>
        <v>9</v>
      </c>
      <c r="P464" s="176" t="e">
        <f t="shared" si="55"/>
        <v>#VALUE!</v>
      </c>
      <c r="Q464" s="177"/>
      <c r="R464" s="42"/>
    </row>
    <row r="465" spans="1:18" ht="24.95" customHeight="1" x14ac:dyDescent="0.25">
      <c r="A465" s="220"/>
      <c r="B465" s="15"/>
      <c r="C465" s="15"/>
      <c r="D465" s="16"/>
      <c r="E465" s="16"/>
      <c r="F465" s="221"/>
      <c r="G465" s="222"/>
      <c r="H465" s="223"/>
      <c r="I465" s="224">
        <f t="shared" si="53"/>
        <v>0</v>
      </c>
      <c r="J465" s="225">
        <f t="shared" si="54"/>
        <v>0</v>
      </c>
      <c r="K465" s="47">
        <f>IF(COUNTBLANK($H$10:$H465)&gt;=1,0,1)</f>
        <v>0</v>
      </c>
      <c r="L465" s="176">
        <f t="shared" si="49"/>
        <v>1</v>
      </c>
      <c r="M465" s="176">
        <f t="shared" si="50"/>
        <v>1900</v>
      </c>
      <c r="N465" s="176">
        <f t="shared" si="51"/>
        <v>0</v>
      </c>
      <c r="O465" s="176">
        <f t="shared" si="52"/>
        <v>9</v>
      </c>
      <c r="P465" s="176" t="e">
        <f t="shared" si="55"/>
        <v>#VALUE!</v>
      </c>
      <c r="Q465" s="177"/>
      <c r="R465" s="42"/>
    </row>
    <row r="466" spans="1:18" ht="24.95" customHeight="1" x14ac:dyDescent="0.25">
      <c r="A466" s="220"/>
      <c r="B466" s="15"/>
      <c r="C466" s="15"/>
      <c r="D466" s="16"/>
      <c r="E466" s="16"/>
      <c r="F466" s="221"/>
      <c r="G466" s="222"/>
      <c r="H466" s="223"/>
      <c r="I466" s="224">
        <f t="shared" si="53"/>
        <v>0</v>
      </c>
      <c r="J466" s="225">
        <f t="shared" si="54"/>
        <v>0</v>
      </c>
      <c r="K466" s="47">
        <f>IF(COUNTBLANK($H$10:$H466)&gt;=1,0,1)</f>
        <v>0</v>
      </c>
      <c r="L466" s="176">
        <f t="shared" si="49"/>
        <v>1</v>
      </c>
      <c r="M466" s="176">
        <f t="shared" si="50"/>
        <v>1900</v>
      </c>
      <c r="N466" s="176">
        <f t="shared" si="51"/>
        <v>0</v>
      </c>
      <c r="O466" s="176">
        <f t="shared" si="52"/>
        <v>9</v>
      </c>
      <c r="P466" s="176" t="e">
        <f t="shared" si="55"/>
        <v>#VALUE!</v>
      </c>
      <c r="Q466" s="176"/>
      <c r="R466" s="42">
        <v>185806</v>
      </c>
    </row>
    <row r="467" spans="1:18" ht="24.95" customHeight="1" x14ac:dyDescent="0.25">
      <c r="A467" s="220"/>
      <c r="B467" s="15"/>
      <c r="C467" s="15"/>
      <c r="D467" s="16"/>
      <c r="E467" s="16"/>
      <c r="F467" s="221"/>
      <c r="G467" s="222"/>
      <c r="H467" s="223"/>
      <c r="I467" s="224">
        <f t="shared" si="53"/>
        <v>0</v>
      </c>
      <c r="J467" s="225">
        <f t="shared" si="54"/>
        <v>0</v>
      </c>
      <c r="K467" s="47">
        <f>IF(COUNTBLANK($H$10:$H467)&gt;=1,0,1)</f>
        <v>0</v>
      </c>
      <c r="L467" s="176">
        <f t="shared" si="49"/>
        <v>1</v>
      </c>
      <c r="M467" s="176">
        <f t="shared" si="50"/>
        <v>1900</v>
      </c>
      <c r="N467" s="176">
        <f t="shared" si="51"/>
        <v>0</v>
      </c>
      <c r="O467" s="176">
        <f t="shared" si="52"/>
        <v>9</v>
      </c>
      <c r="P467" s="176" t="e">
        <f t="shared" si="55"/>
        <v>#VALUE!</v>
      </c>
      <c r="Q467" s="177"/>
      <c r="R467" s="42">
        <v>186606</v>
      </c>
    </row>
    <row r="468" spans="1:18" ht="24.95" customHeight="1" x14ac:dyDescent="0.25">
      <c r="A468" s="220"/>
      <c r="B468" s="15"/>
      <c r="C468" s="15"/>
      <c r="D468" s="16"/>
      <c r="E468" s="16"/>
      <c r="F468" s="221"/>
      <c r="G468" s="222"/>
      <c r="H468" s="223"/>
      <c r="I468" s="224">
        <f t="shared" si="53"/>
        <v>0</v>
      </c>
      <c r="J468" s="225">
        <f t="shared" si="54"/>
        <v>0</v>
      </c>
      <c r="K468" s="47">
        <f>IF(COUNTBLANK($H$10:$H468)&gt;=1,0,1)</f>
        <v>0</v>
      </c>
      <c r="L468" s="176">
        <f t="shared" si="49"/>
        <v>1</v>
      </c>
      <c r="M468" s="176">
        <f t="shared" si="50"/>
        <v>1900</v>
      </c>
      <c r="N468" s="176">
        <f t="shared" si="51"/>
        <v>0</v>
      </c>
      <c r="O468" s="176">
        <f t="shared" si="52"/>
        <v>9</v>
      </c>
      <c r="P468" s="176" t="e">
        <f t="shared" si="55"/>
        <v>#VALUE!</v>
      </c>
      <c r="Q468" s="177"/>
      <c r="R468" s="42"/>
    </row>
    <row r="469" spans="1:18" ht="24.95" customHeight="1" x14ac:dyDescent="0.25">
      <c r="A469" s="220"/>
      <c r="B469" s="15"/>
      <c r="C469" s="15"/>
      <c r="D469" s="16"/>
      <c r="E469" s="16"/>
      <c r="F469" s="221"/>
      <c r="G469" s="222"/>
      <c r="H469" s="223"/>
      <c r="I469" s="224">
        <f t="shared" si="53"/>
        <v>0</v>
      </c>
      <c r="J469" s="225">
        <f t="shared" si="54"/>
        <v>0</v>
      </c>
      <c r="K469" s="47">
        <f>IF(COUNTBLANK($H$10:$H469)&gt;=1,0,1)</f>
        <v>0</v>
      </c>
      <c r="L469" s="176">
        <f t="shared" si="49"/>
        <v>1</v>
      </c>
      <c r="M469" s="176">
        <f t="shared" si="50"/>
        <v>1900</v>
      </c>
      <c r="N469" s="176">
        <f t="shared" si="51"/>
        <v>0</v>
      </c>
      <c r="O469" s="176">
        <f t="shared" si="52"/>
        <v>9</v>
      </c>
      <c r="P469" s="176" t="e">
        <f t="shared" si="55"/>
        <v>#VALUE!</v>
      </c>
      <c r="Q469" s="177"/>
      <c r="R469" s="42"/>
    </row>
    <row r="470" spans="1:18" ht="24.95" customHeight="1" x14ac:dyDescent="0.25">
      <c r="A470" s="220"/>
      <c r="B470" s="15"/>
      <c r="C470" s="15"/>
      <c r="D470" s="16"/>
      <c r="E470" s="16"/>
      <c r="F470" s="221"/>
      <c r="G470" s="222"/>
      <c r="H470" s="223"/>
      <c r="I470" s="224">
        <f t="shared" si="53"/>
        <v>0</v>
      </c>
      <c r="J470" s="225">
        <f t="shared" si="54"/>
        <v>0</v>
      </c>
      <c r="K470" s="47">
        <f>IF(COUNTBLANK($H$10:$H470)&gt;=1,0,1)</f>
        <v>0</v>
      </c>
      <c r="L470" s="176">
        <f t="shared" si="49"/>
        <v>1</v>
      </c>
      <c r="M470" s="176">
        <f t="shared" si="50"/>
        <v>1900</v>
      </c>
      <c r="N470" s="176">
        <f t="shared" si="51"/>
        <v>0</v>
      </c>
      <c r="O470" s="176">
        <f t="shared" si="52"/>
        <v>9</v>
      </c>
      <c r="P470" s="176" t="e">
        <f t="shared" si="55"/>
        <v>#VALUE!</v>
      </c>
      <c r="Q470" s="176"/>
      <c r="R470" s="42">
        <v>187406</v>
      </c>
    </row>
    <row r="471" spans="1:18" ht="24.95" customHeight="1" x14ac:dyDescent="0.25">
      <c r="A471" s="220"/>
      <c r="B471" s="15"/>
      <c r="C471" s="15"/>
      <c r="D471" s="16"/>
      <c r="E471" s="16"/>
      <c r="F471" s="221"/>
      <c r="G471" s="222"/>
      <c r="H471" s="223"/>
      <c r="I471" s="224">
        <f t="shared" si="53"/>
        <v>0</v>
      </c>
      <c r="J471" s="225">
        <f t="shared" si="54"/>
        <v>0</v>
      </c>
      <c r="K471" s="47">
        <f>IF(COUNTBLANK($H$10:$H471)&gt;=1,0,1)</f>
        <v>0</v>
      </c>
      <c r="L471" s="176">
        <f t="shared" si="49"/>
        <v>1</v>
      </c>
      <c r="M471" s="176">
        <f t="shared" si="50"/>
        <v>1900</v>
      </c>
      <c r="N471" s="176">
        <f t="shared" si="51"/>
        <v>0</v>
      </c>
      <c r="O471" s="176">
        <f t="shared" si="52"/>
        <v>9</v>
      </c>
      <c r="P471" s="176" t="e">
        <f t="shared" si="55"/>
        <v>#VALUE!</v>
      </c>
      <c r="Q471" s="177"/>
      <c r="R471" s="42">
        <v>188206</v>
      </c>
    </row>
    <row r="472" spans="1:18" ht="24.95" customHeight="1" x14ac:dyDescent="0.25">
      <c r="A472" s="220"/>
      <c r="B472" s="15"/>
      <c r="C472" s="15"/>
      <c r="D472" s="16"/>
      <c r="E472" s="16"/>
      <c r="F472" s="221"/>
      <c r="G472" s="222"/>
      <c r="H472" s="223"/>
      <c r="I472" s="224">
        <f t="shared" si="53"/>
        <v>0</v>
      </c>
      <c r="J472" s="225">
        <f t="shared" si="54"/>
        <v>0</v>
      </c>
      <c r="K472" s="47">
        <f>IF(COUNTBLANK($H$10:$H472)&gt;=1,0,1)</f>
        <v>0</v>
      </c>
      <c r="L472" s="176">
        <f t="shared" ref="L472:L535" si="56">MONTH(A472)</f>
        <v>1</v>
      </c>
      <c r="M472" s="176">
        <f t="shared" ref="M472:M535" si="57">YEAR(A472)</f>
        <v>1900</v>
      </c>
      <c r="N472" s="176">
        <f t="shared" ref="N472:N535" si="58">DAY(A472)</f>
        <v>0</v>
      </c>
      <c r="O472" s="176">
        <f t="shared" ref="O472:O535" si="59">IF(A472&lt;&gt;"",O471+1,O471)</f>
        <v>9</v>
      </c>
      <c r="P472" s="176" t="e">
        <f t="shared" si="55"/>
        <v>#VALUE!</v>
      </c>
      <c r="Q472" s="177"/>
      <c r="R472" s="42"/>
    </row>
    <row r="473" spans="1:18" ht="24.95" customHeight="1" x14ac:dyDescent="0.25">
      <c r="A473" s="220"/>
      <c r="B473" s="15"/>
      <c r="C473" s="15"/>
      <c r="D473" s="16"/>
      <c r="E473" s="16"/>
      <c r="F473" s="221"/>
      <c r="G473" s="222"/>
      <c r="H473" s="223"/>
      <c r="I473" s="224">
        <f t="shared" si="53"/>
        <v>0</v>
      </c>
      <c r="J473" s="225">
        <f t="shared" si="54"/>
        <v>0</v>
      </c>
      <c r="K473" s="47">
        <f>IF(COUNTBLANK($H$10:$H473)&gt;=1,0,1)</f>
        <v>0</v>
      </c>
      <c r="L473" s="176">
        <f t="shared" si="56"/>
        <v>1</v>
      </c>
      <c r="M473" s="176">
        <f t="shared" si="57"/>
        <v>1900</v>
      </c>
      <c r="N473" s="176">
        <f t="shared" si="58"/>
        <v>0</v>
      </c>
      <c r="O473" s="176">
        <f t="shared" si="59"/>
        <v>9</v>
      </c>
      <c r="P473" s="176" t="e">
        <f t="shared" si="55"/>
        <v>#VALUE!</v>
      </c>
      <c r="Q473" s="177"/>
      <c r="R473" s="42"/>
    </row>
    <row r="474" spans="1:18" ht="24.95" customHeight="1" x14ac:dyDescent="0.25">
      <c r="A474" s="220"/>
      <c r="B474" s="15"/>
      <c r="C474" s="15"/>
      <c r="D474" s="16"/>
      <c r="E474" s="16"/>
      <c r="F474" s="221"/>
      <c r="G474" s="222"/>
      <c r="H474" s="223"/>
      <c r="I474" s="224">
        <f t="shared" si="53"/>
        <v>0</v>
      </c>
      <c r="J474" s="225">
        <f t="shared" si="54"/>
        <v>0</v>
      </c>
      <c r="K474" s="47">
        <f>IF(COUNTBLANK($H$10:$H474)&gt;=1,0,1)</f>
        <v>0</v>
      </c>
      <c r="L474" s="176">
        <f t="shared" si="56"/>
        <v>1</v>
      </c>
      <c r="M474" s="176">
        <f t="shared" si="57"/>
        <v>1900</v>
      </c>
      <c r="N474" s="176">
        <f t="shared" si="58"/>
        <v>0</v>
      </c>
      <c r="O474" s="176">
        <f t="shared" si="59"/>
        <v>9</v>
      </c>
      <c r="P474" s="176" t="e">
        <f t="shared" si="55"/>
        <v>#VALUE!</v>
      </c>
      <c r="Q474" s="176"/>
      <c r="R474" s="42">
        <v>189006</v>
      </c>
    </row>
    <row r="475" spans="1:18" ht="24.95" customHeight="1" x14ac:dyDescent="0.25">
      <c r="A475" s="220"/>
      <c r="B475" s="15"/>
      <c r="C475" s="15"/>
      <c r="D475" s="16"/>
      <c r="E475" s="16"/>
      <c r="F475" s="221"/>
      <c r="G475" s="222"/>
      <c r="H475" s="223"/>
      <c r="I475" s="224">
        <f t="shared" si="53"/>
        <v>0</v>
      </c>
      <c r="J475" s="225">
        <f t="shared" si="54"/>
        <v>0</v>
      </c>
      <c r="K475" s="47">
        <f>IF(COUNTBLANK($H$10:$H475)&gt;=1,0,1)</f>
        <v>0</v>
      </c>
      <c r="L475" s="176">
        <f t="shared" si="56"/>
        <v>1</v>
      </c>
      <c r="M475" s="176">
        <f t="shared" si="57"/>
        <v>1900</v>
      </c>
      <c r="N475" s="176">
        <f t="shared" si="58"/>
        <v>0</v>
      </c>
      <c r="O475" s="176">
        <f t="shared" si="59"/>
        <v>9</v>
      </c>
      <c r="P475" s="176" t="e">
        <f t="shared" si="55"/>
        <v>#VALUE!</v>
      </c>
      <c r="Q475" s="177"/>
      <c r="R475" s="42">
        <v>189806</v>
      </c>
    </row>
    <row r="476" spans="1:18" ht="24.95" customHeight="1" x14ac:dyDescent="0.25">
      <c r="A476" s="220"/>
      <c r="B476" s="15"/>
      <c r="C476" s="15"/>
      <c r="D476" s="16"/>
      <c r="E476" s="16"/>
      <c r="F476" s="221"/>
      <c r="G476" s="222"/>
      <c r="H476" s="223"/>
      <c r="I476" s="224">
        <f t="shared" si="53"/>
        <v>0</v>
      </c>
      <c r="J476" s="225">
        <f t="shared" si="54"/>
        <v>0</v>
      </c>
      <c r="K476" s="47">
        <f>IF(COUNTBLANK($H$10:$H476)&gt;=1,0,1)</f>
        <v>0</v>
      </c>
      <c r="L476" s="176">
        <f t="shared" si="56"/>
        <v>1</v>
      </c>
      <c r="M476" s="176">
        <f t="shared" si="57"/>
        <v>1900</v>
      </c>
      <c r="N476" s="176">
        <f t="shared" si="58"/>
        <v>0</v>
      </c>
      <c r="O476" s="176">
        <f t="shared" si="59"/>
        <v>9</v>
      </c>
      <c r="P476" s="176" t="e">
        <f t="shared" si="55"/>
        <v>#VALUE!</v>
      </c>
      <c r="Q476" s="177"/>
      <c r="R476" s="42"/>
    </row>
    <row r="477" spans="1:18" ht="24.95" customHeight="1" x14ac:dyDescent="0.25">
      <c r="A477" s="220"/>
      <c r="B477" s="15"/>
      <c r="C477" s="15"/>
      <c r="D477" s="16"/>
      <c r="E477" s="16"/>
      <c r="F477" s="221"/>
      <c r="G477" s="222"/>
      <c r="H477" s="223"/>
      <c r="I477" s="224">
        <f t="shared" si="53"/>
        <v>0</v>
      </c>
      <c r="J477" s="225">
        <f t="shared" si="54"/>
        <v>0</v>
      </c>
      <c r="K477" s="47">
        <f>IF(COUNTBLANK($H$10:$H477)&gt;=1,0,1)</f>
        <v>0</v>
      </c>
      <c r="L477" s="176">
        <f t="shared" si="56"/>
        <v>1</v>
      </c>
      <c r="M477" s="176">
        <f t="shared" si="57"/>
        <v>1900</v>
      </c>
      <c r="N477" s="176">
        <f t="shared" si="58"/>
        <v>0</v>
      </c>
      <c r="O477" s="176">
        <f t="shared" si="59"/>
        <v>9</v>
      </c>
      <c r="P477" s="176" t="e">
        <f t="shared" si="55"/>
        <v>#VALUE!</v>
      </c>
      <c r="Q477" s="177"/>
      <c r="R477" s="42"/>
    </row>
    <row r="478" spans="1:18" ht="24.95" customHeight="1" x14ac:dyDescent="0.25">
      <c r="A478" s="220"/>
      <c r="B478" s="15"/>
      <c r="C478" s="15"/>
      <c r="D478" s="16"/>
      <c r="E478" s="16"/>
      <c r="F478" s="221"/>
      <c r="G478" s="222"/>
      <c r="H478" s="223"/>
      <c r="I478" s="224">
        <f t="shared" si="53"/>
        <v>0</v>
      </c>
      <c r="J478" s="225">
        <f t="shared" si="54"/>
        <v>0</v>
      </c>
      <c r="K478" s="47">
        <f>IF(COUNTBLANK($H$10:$H478)&gt;=1,0,1)</f>
        <v>0</v>
      </c>
      <c r="L478" s="176">
        <f t="shared" si="56"/>
        <v>1</v>
      </c>
      <c r="M478" s="176">
        <f t="shared" si="57"/>
        <v>1900</v>
      </c>
      <c r="N478" s="176">
        <f t="shared" si="58"/>
        <v>0</v>
      </c>
      <c r="O478" s="176">
        <f t="shared" si="59"/>
        <v>9</v>
      </c>
      <c r="P478" s="176" t="e">
        <f t="shared" si="55"/>
        <v>#VALUE!</v>
      </c>
      <c r="Q478" s="176"/>
      <c r="R478" s="42">
        <v>190606</v>
      </c>
    </row>
    <row r="479" spans="1:18" ht="24.95" customHeight="1" x14ac:dyDescent="0.25">
      <c r="A479" s="220"/>
      <c r="B479" s="15"/>
      <c r="C479" s="15"/>
      <c r="D479" s="16"/>
      <c r="E479" s="16"/>
      <c r="F479" s="221"/>
      <c r="G479" s="222"/>
      <c r="H479" s="223"/>
      <c r="I479" s="224">
        <f t="shared" si="53"/>
        <v>0</v>
      </c>
      <c r="J479" s="225">
        <f t="shared" si="54"/>
        <v>0</v>
      </c>
      <c r="K479" s="47">
        <f>IF(COUNTBLANK($H$10:$H479)&gt;=1,0,1)</f>
        <v>0</v>
      </c>
      <c r="L479" s="176">
        <f t="shared" si="56"/>
        <v>1</v>
      </c>
      <c r="M479" s="176">
        <f t="shared" si="57"/>
        <v>1900</v>
      </c>
      <c r="N479" s="176">
        <f t="shared" si="58"/>
        <v>0</v>
      </c>
      <c r="O479" s="176">
        <f t="shared" si="59"/>
        <v>9</v>
      </c>
      <c r="P479" s="176" t="e">
        <f t="shared" si="55"/>
        <v>#VALUE!</v>
      </c>
      <c r="Q479" s="177"/>
      <c r="R479" s="42">
        <v>191406</v>
      </c>
    </row>
    <row r="480" spans="1:18" ht="24.95" customHeight="1" x14ac:dyDescent="0.25">
      <c r="A480" s="220"/>
      <c r="B480" s="15"/>
      <c r="C480" s="15"/>
      <c r="D480" s="16"/>
      <c r="E480" s="16"/>
      <c r="F480" s="221"/>
      <c r="G480" s="222"/>
      <c r="H480" s="223"/>
      <c r="I480" s="224">
        <f t="shared" si="53"/>
        <v>0</v>
      </c>
      <c r="J480" s="225">
        <f t="shared" si="54"/>
        <v>0</v>
      </c>
      <c r="K480" s="47">
        <f>IF(COUNTBLANK($H$10:$H480)&gt;=1,0,1)</f>
        <v>0</v>
      </c>
      <c r="L480" s="176">
        <f t="shared" si="56"/>
        <v>1</v>
      </c>
      <c r="M480" s="176">
        <f t="shared" si="57"/>
        <v>1900</v>
      </c>
      <c r="N480" s="176">
        <f t="shared" si="58"/>
        <v>0</v>
      </c>
      <c r="O480" s="176">
        <f t="shared" si="59"/>
        <v>9</v>
      </c>
      <c r="P480" s="176" t="e">
        <f t="shared" si="55"/>
        <v>#VALUE!</v>
      </c>
      <c r="Q480" s="177"/>
      <c r="R480" s="42"/>
    </row>
    <row r="481" spans="1:18" ht="24.95" customHeight="1" x14ac:dyDescent="0.25">
      <c r="A481" s="220"/>
      <c r="B481" s="15"/>
      <c r="C481" s="15"/>
      <c r="D481" s="16"/>
      <c r="E481" s="16"/>
      <c r="F481" s="221"/>
      <c r="G481" s="222"/>
      <c r="H481" s="223"/>
      <c r="I481" s="224">
        <f t="shared" si="53"/>
        <v>0</v>
      </c>
      <c r="J481" s="225">
        <f t="shared" si="54"/>
        <v>0</v>
      </c>
      <c r="K481" s="47">
        <f>IF(COUNTBLANK($H$10:$H481)&gt;=1,0,1)</f>
        <v>0</v>
      </c>
      <c r="L481" s="176">
        <f t="shared" si="56"/>
        <v>1</v>
      </c>
      <c r="M481" s="176">
        <f t="shared" si="57"/>
        <v>1900</v>
      </c>
      <c r="N481" s="176">
        <f t="shared" si="58"/>
        <v>0</v>
      </c>
      <c r="O481" s="176">
        <f t="shared" si="59"/>
        <v>9</v>
      </c>
      <c r="P481" s="176" t="e">
        <f t="shared" si="55"/>
        <v>#VALUE!</v>
      </c>
      <c r="Q481" s="177"/>
      <c r="R481" s="42"/>
    </row>
    <row r="482" spans="1:18" ht="24.95" customHeight="1" x14ac:dyDescent="0.25">
      <c r="A482" s="220"/>
      <c r="B482" s="15"/>
      <c r="C482" s="15"/>
      <c r="D482" s="16"/>
      <c r="E482" s="16"/>
      <c r="F482" s="221"/>
      <c r="G482" s="222"/>
      <c r="H482" s="223"/>
      <c r="I482" s="224">
        <f t="shared" si="53"/>
        <v>0</v>
      </c>
      <c r="J482" s="225">
        <f t="shared" si="54"/>
        <v>0</v>
      </c>
      <c r="K482" s="47">
        <f>IF(COUNTBLANK($H$10:$H482)&gt;=1,0,1)</f>
        <v>0</v>
      </c>
      <c r="L482" s="176">
        <f t="shared" si="56"/>
        <v>1</v>
      </c>
      <c r="M482" s="176">
        <f t="shared" si="57"/>
        <v>1900</v>
      </c>
      <c r="N482" s="176">
        <f t="shared" si="58"/>
        <v>0</v>
      </c>
      <c r="O482" s="176">
        <f t="shared" si="59"/>
        <v>9</v>
      </c>
      <c r="P482" s="176" t="e">
        <f t="shared" si="55"/>
        <v>#VALUE!</v>
      </c>
      <c r="Q482" s="176"/>
      <c r="R482" s="42">
        <v>192206</v>
      </c>
    </row>
    <row r="483" spans="1:18" ht="24.95" customHeight="1" x14ac:dyDescent="0.25">
      <c r="A483" s="220"/>
      <c r="B483" s="15"/>
      <c r="C483" s="15"/>
      <c r="D483" s="16"/>
      <c r="E483" s="16"/>
      <c r="F483" s="221"/>
      <c r="G483" s="222"/>
      <c r="H483" s="223"/>
      <c r="I483" s="224">
        <f t="shared" si="53"/>
        <v>0</v>
      </c>
      <c r="J483" s="225">
        <f t="shared" si="54"/>
        <v>0</v>
      </c>
      <c r="K483" s="47">
        <f>IF(COUNTBLANK($H$10:$H483)&gt;=1,0,1)</f>
        <v>0</v>
      </c>
      <c r="L483" s="176">
        <f t="shared" si="56"/>
        <v>1</v>
      </c>
      <c r="M483" s="176">
        <f t="shared" si="57"/>
        <v>1900</v>
      </c>
      <c r="N483" s="176">
        <f t="shared" si="58"/>
        <v>0</v>
      </c>
      <c r="O483" s="176">
        <f t="shared" si="59"/>
        <v>9</v>
      </c>
      <c r="P483" s="176" t="e">
        <f t="shared" si="55"/>
        <v>#VALUE!</v>
      </c>
      <c r="Q483" s="177"/>
      <c r="R483" s="42">
        <v>193006</v>
      </c>
    </row>
    <row r="484" spans="1:18" ht="24.95" customHeight="1" x14ac:dyDescent="0.25">
      <c r="A484" s="220"/>
      <c r="B484" s="15"/>
      <c r="C484" s="15"/>
      <c r="D484" s="16"/>
      <c r="E484" s="16"/>
      <c r="F484" s="221"/>
      <c r="G484" s="222"/>
      <c r="H484" s="223"/>
      <c r="I484" s="224">
        <f t="shared" si="53"/>
        <v>0</v>
      </c>
      <c r="J484" s="225">
        <f t="shared" si="54"/>
        <v>0</v>
      </c>
      <c r="K484" s="47">
        <f>IF(COUNTBLANK($H$10:$H484)&gt;=1,0,1)</f>
        <v>0</v>
      </c>
      <c r="L484" s="176">
        <f t="shared" si="56"/>
        <v>1</v>
      </c>
      <c r="M484" s="176">
        <f t="shared" si="57"/>
        <v>1900</v>
      </c>
      <c r="N484" s="176">
        <f t="shared" si="58"/>
        <v>0</v>
      </c>
      <c r="O484" s="176">
        <f t="shared" si="59"/>
        <v>9</v>
      </c>
      <c r="P484" s="176" t="e">
        <f t="shared" si="55"/>
        <v>#VALUE!</v>
      </c>
      <c r="Q484" s="177"/>
      <c r="R484" s="42"/>
    </row>
    <row r="485" spans="1:18" ht="24.95" customHeight="1" x14ac:dyDescent="0.25">
      <c r="A485" s="220"/>
      <c r="B485" s="15"/>
      <c r="C485" s="15"/>
      <c r="D485" s="16"/>
      <c r="E485" s="16"/>
      <c r="F485" s="221"/>
      <c r="G485" s="222"/>
      <c r="H485" s="223"/>
      <c r="I485" s="224">
        <f t="shared" si="53"/>
        <v>0</v>
      </c>
      <c r="J485" s="225">
        <f t="shared" si="54"/>
        <v>0</v>
      </c>
      <c r="K485" s="47">
        <f>IF(COUNTBLANK($H$10:$H485)&gt;=1,0,1)</f>
        <v>0</v>
      </c>
      <c r="L485" s="176">
        <f t="shared" si="56"/>
        <v>1</v>
      </c>
      <c r="M485" s="176">
        <f t="shared" si="57"/>
        <v>1900</v>
      </c>
      <c r="N485" s="176">
        <f t="shared" si="58"/>
        <v>0</v>
      </c>
      <c r="O485" s="176">
        <f t="shared" si="59"/>
        <v>9</v>
      </c>
      <c r="P485" s="176" t="e">
        <f t="shared" si="55"/>
        <v>#VALUE!</v>
      </c>
      <c r="Q485" s="177"/>
      <c r="R485" s="42"/>
    </row>
    <row r="486" spans="1:18" ht="24.95" customHeight="1" x14ac:dyDescent="0.25">
      <c r="A486" s="220"/>
      <c r="B486" s="15"/>
      <c r="C486" s="15"/>
      <c r="D486" s="16"/>
      <c r="E486" s="16"/>
      <c r="F486" s="221"/>
      <c r="G486" s="222"/>
      <c r="H486" s="223"/>
      <c r="I486" s="224">
        <f t="shared" si="53"/>
        <v>0</v>
      </c>
      <c r="J486" s="225">
        <f t="shared" si="54"/>
        <v>0</v>
      </c>
      <c r="K486" s="47">
        <f>IF(COUNTBLANK($H$10:$H486)&gt;=1,0,1)</f>
        <v>0</v>
      </c>
      <c r="L486" s="176">
        <f t="shared" si="56"/>
        <v>1</v>
      </c>
      <c r="M486" s="176">
        <f t="shared" si="57"/>
        <v>1900</v>
      </c>
      <c r="N486" s="176">
        <f t="shared" si="58"/>
        <v>0</v>
      </c>
      <c r="O486" s="176">
        <f t="shared" si="59"/>
        <v>9</v>
      </c>
      <c r="P486" s="176" t="e">
        <f t="shared" si="55"/>
        <v>#VALUE!</v>
      </c>
      <c r="Q486" s="176"/>
      <c r="R486" s="42">
        <v>193806</v>
      </c>
    </row>
    <row r="487" spans="1:18" ht="24.95" customHeight="1" x14ac:dyDescent="0.25">
      <c r="A487" s="220"/>
      <c r="B487" s="15"/>
      <c r="C487" s="15"/>
      <c r="D487" s="16"/>
      <c r="E487" s="16"/>
      <c r="F487" s="221"/>
      <c r="G487" s="222"/>
      <c r="H487" s="223"/>
      <c r="I487" s="224">
        <f t="shared" si="53"/>
        <v>0</v>
      </c>
      <c r="J487" s="225">
        <f t="shared" si="54"/>
        <v>0</v>
      </c>
      <c r="K487" s="47">
        <f>IF(COUNTBLANK($H$10:$H487)&gt;=1,0,1)</f>
        <v>0</v>
      </c>
      <c r="L487" s="176">
        <f t="shared" si="56"/>
        <v>1</v>
      </c>
      <c r="M487" s="176">
        <f t="shared" si="57"/>
        <v>1900</v>
      </c>
      <c r="N487" s="176">
        <f t="shared" si="58"/>
        <v>0</v>
      </c>
      <c r="O487" s="176">
        <f t="shared" si="59"/>
        <v>9</v>
      </c>
      <c r="P487" s="176" t="e">
        <f t="shared" si="55"/>
        <v>#VALUE!</v>
      </c>
      <c r="Q487" s="177"/>
      <c r="R487" s="42">
        <v>194606</v>
      </c>
    </row>
    <row r="488" spans="1:18" ht="24.95" customHeight="1" x14ac:dyDescent="0.25">
      <c r="A488" s="220"/>
      <c r="B488" s="15"/>
      <c r="C488" s="15"/>
      <c r="D488" s="16"/>
      <c r="E488" s="16"/>
      <c r="F488" s="221"/>
      <c r="G488" s="222"/>
      <c r="H488" s="223"/>
      <c r="I488" s="224">
        <f t="shared" si="53"/>
        <v>0</v>
      </c>
      <c r="J488" s="225">
        <f t="shared" si="54"/>
        <v>0</v>
      </c>
      <c r="K488" s="47">
        <f>IF(COUNTBLANK($H$10:$H488)&gt;=1,0,1)</f>
        <v>0</v>
      </c>
      <c r="L488" s="176">
        <f t="shared" si="56"/>
        <v>1</v>
      </c>
      <c r="M488" s="176">
        <f t="shared" si="57"/>
        <v>1900</v>
      </c>
      <c r="N488" s="176">
        <f t="shared" si="58"/>
        <v>0</v>
      </c>
      <c r="O488" s="176">
        <f t="shared" si="59"/>
        <v>9</v>
      </c>
      <c r="P488" s="176" t="e">
        <f t="shared" si="55"/>
        <v>#VALUE!</v>
      </c>
      <c r="Q488" s="177"/>
      <c r="R488" s="42"/>
    </row>
    <row r="489" spans="1:18" ht="24.95" customHeight="1" x14ac:dyDescent="0.25">
      <c r="A489" s="220"/>
      <c r="B489" s="15"/>
      <c r="C489" s="15"/>
      <c r="D489" s="16"/>
      <c r="E489" s="16"/>
      <c r="F489" s="221"/>
      <c r="G489" s="222"/>
      <c r="H489" s="223"/>
      <c r="I489" s="224">
        <f t="shared" si="53"/>
        <v>0</v>
      </c>
      <c r="J489" s="225">
        <f t="shared" si="54"/>
        <v>0</v>
      </c>
      <c r="K489" s="47">
        <f>IF(COUNTBLANK($H$10:$H489)&gt;=1,0,1)</f>
        <v>0</v>
      </c>
      <c r="L489" s="176">
        <f t="shared" si="56"/>
        <v>1</v>
      </c>
      <c r="M489" s="176">
        <f t="shared" si="57"/>
        <v>1900</v>
      </c>
      <c r="N489" s="176">
        <f t="shared" si="58"/>
        <v>0</v>
      </c>
      <c r="O489" s="176">
        <f t="shared" si="59"/>
        <v>9</v>
      </c>
      <c r="P489" s="176" t="e">
        <f t="shared" si="55"/>
        <v>#VALUE!</v>
      </c>
      <c r="Q489" s="177"/>
      <c r="R489" s="42"/>
    </row>
    <row r="490" spans="1:18" ht="24.95" customHeight="1" x14ac:dyDescent="0.25">
      <c r="A490" s="220"/>
      <c r="B490" s="15"/>
      <c r="C490" s="15"/>
      <c r="D490" s="16"/>
      <c r="E490" s="16"/>
      <c r="F490" s="221"/>
      <c r="G490" s="222"/>
      <c r="H490" s="223"/>
      <c r="I490" s="224">
        <f t="shared" si="53"/>
        <v>0</v>
      </c>
      <c r="J490" s="225">
        <f t="shared" si="54"/>
        <v>0</v>
      </c>
      <c r="K490" s="47">
        <f>IF(COUNTBLANK($H$10:$H490)&gt;=1,0,1)</f>
        <v>0</v>
      </c>
      <c r="L490" s="176">
        <f t="shared" si="56"/>
        <v>1</v>
      </c>
      <c r="M490" s="176">
        <f t="shared" si="57"/>
        <v>1900</v>
      </c>
      <c r="N490" s="176">
        <f t="shared" si="58"/>
        <v>0</v>
      </c>
      <c r="O490" s="176">
        <f t="shared" si="59"/>
        <v>9</v>
      </c>
      <c r="P490" s="176" t="e">
        <f t="shared" si="55"/>
        <v>#VALUE!</v>
      </c>
      <c r="Q490" s="176"/>
      <c r="R490" s="42">
        <v>195406</v>
      </c>
    </row>
    <row r="491" spans="1:18" ht="24.95" customHeight="1" x14ac:dyDescent="0.25">
      <c r="A491" s="220"/>
      <c r="B491" s="15"/>
      <c r="C491" s="15"/>
      <c r="D491" s="16"/>
      <c r="E491" s="16"/>
      <c r="F491" s="221"/>
      <c r="G491" s="222"/>
      <c r="H491" s="223"/>
      <c r="I491" s="224">
        <f t="shared" si="53"/>
        <v>0</v>
      </c>
      <c r="J491" s="225">
        <f t="shared" si="54"/>
        <v>0</v>
      </c>
      <c r="K491" s="47">
        <f>IF(COUNTBLANK($H$10:$H491)&gt;=1,0,1)</f>
        <v>0</v>
      </c>
      <c r="L491" s="176">
        <f t="shared" si="56"/>
        <v>1</v>
      </c>
      <c r="M491" s="176">
        <f t="shared" si="57"/>
        <v>1900</v>
      </c>
      <c r="N491" s="176">
        <f t="shared" si="58"/>
        <v>0</v>
      </c>
      <c r="O491" s="176">
        <f t="shared" si="59"/>
        <v>9</v>
      </c>
      <c r="P491" s="176" t="e">
        <f t="shared" si="55"/>
        <v>#VALUE!</v>
      </c>
      <c r="Q491" s="177"/>
      <c r="R491" s="42">
        <v>196206</v>
      </c>
    </row>
    <row r="492" spans="1:18" ht="24.95" customHeight="1" x14ac:dyDescent="0.25">
      <c r="A492" s="220"/>
      <c r="B492" s="15"/>
      <c r="C492" s="15"/>
      <c r="D492" s="16"/>
      <c r="E492" s="16"/>
      <c r="F492" s="221"/>
      <c r="G492" s="222"/>
      <c r="H492" s="223"/>
      <c r="I492" s="224">
        <f t="shared" si="53"/>
        <v>0</v>
      </c>
      <c r="J492" s="225">
        <f t="shared" si="54"/>
        <v>0</v>
      </c>
      <c r="K492" s="47">
        <f>IF(COUNTBLANK($H$10:$H492)&gt;=1,0,1)</f>
        <v>0</v>
      </c>
      <c r="L492" s="176">
        <f t="shared" si="56"/>
        <v>1</v>
      </c>
      <c r="M492" s="176">
        <f t="shared" si="57"/>
        <v>1900</v>
      </c>
      <c r="N492" s="176">
        <f t="shared" si="58"/>
        <v>0</v>
      </c>
      <c r="O492" s="176">
        <f t="shared" si="59"/>
        <v>9</v>
      </c>
      <c r="P492" s="176" t="e">
        <f t="shared" si="55"/>
        <v>#VALUE!</v>
      </c>
      <c r="Q492" s="177"/>
      <c r="R492" s="42"/>
    </row>
    <row r="493" spans="1:18" ht="24.95" customHeight="1" x14ac:dyDescent="0.25">
      <c r="A493" s="220"/>
      <c r="B493" s="15"/>
      <c r="C493" s="15"/>
      <c r="D493" s="16"/>
      <c r="E493" s="16"/>
      <c r="F493" s="221"/>
      <c r="G493" s="222"/>
      <c r="H493" s="223"/>
      <c r="I493" s="224">
        <f t="shared" si="53"/>
        <v>0</v>
      </c>
      <c r="J493" s="225">
        <f t="shared" si="54"/>
        <v>0</v>
      </c>
      <c r="K493" s="47">
        <f>IF(COUNTBLANK($H$10:$H493)&gt;=1,0,1)</f>
        <v>0</v>
      </c>
      <c r="L493" s="176">
        <f t="shared" si="56"/>
        <v>1</v>
      </c>
      <c r="M493" s="176">
        <f t="shared" si="57"/>
        <v>1900</v>
      </c>
      <c r="N493" s="176">
        <f t="shared" si="58"/>
        <v>0</v>
      </c>
      <c r="O493" s="176">
        <f t="shared" si="59"/>
        <v>9</v>
      </c>
      <c r="P493" s="176" t="e">
        <f t="shared" si="55"/>
        <v>#VALUE!</v>
      </c>
      <c r="Q493" s="177"/>
      <c r="R493" s="42"/>
    </row>
    <row r="494" spans="1:18" ht="24.95" customHeight="1" x14ac:dyDescent="0.25">
      <c r="A494" s="220"/>
      <c r="B494" s="15"/>
      <c r="C494" s="15"/>
      <c r="D494" s="16"/>
      <c r="E494" s="16"/>
      <c r="F494" s="221"/>
      <c r="G494" s="222"/>
      <c r="H494" s="223"/>
      <c r="I494" s="224">
        <f t="shared" si="53"/>
        <v>0</v>
      </c>
      <c r="J494" s="225">
        <f t="shared" si="54"/>
        <v>0</v>
      </c>
      <c r="K494" s="47">
        <f>IF(COUNTBLANK($H$10:$H494)&gt;=1,0,1)</f>
        <v>0</v>
      </c>
      <c r="L494" s="176">
        <f t="shared" si="56"/>
        <v>1</v>
      </c>
      <c r="M494" s="176">
        <f t="shared" si="57"/>
        <v>1900</v>
      </c>
      <c r="N494" s="176">
        <f t="shared" si="58"/>
        <v>0</v>
      </c>
      <c r="O494" s="176">
        <f t="shared" si="59"/>
        <v>9</v>
      </c>
      <c r="P494" s="176" t="e">
        <f t="shared" si="55"/>
        <v>#VALUE!</v>
      </c>
      <c r="Q494" s="176"/>
      <c r="R494" s="42">
        <v>197006</v>
      </c>
    </row>
    <row r="495" spans="1:18" ht="24.95" customHeight="1" x14ac:dyDescent="0.25">
      <c r="A495" s="220"/>
      <c r="B495" s="15"/>
      <c r="C495" s="15"/>
      <c r="D495" s="16"/>
      <c r="E495" s="16"/>
      <c r="F495" s="221"/>
      <c r="G495" s="222"/>
      <c r="H495" s="223"/>
      <c r="I495" s="224">
        <f t="shared" si="53"/>
        <v>0</v>
      </c>
      <c r="J495" s="225">
        <f t="shared" si="54"/>
        <v>0</v>
      </c>
      <c r="K495" s="47">
        <f>IF(COUNTBLANK($H$10:$H495)&gt;=1,0,1)</f>
        <v>0</v>
      </c>
      <c r="L495" s="176">
        <f t="shared" si="56"/>
        <v>1</v>
      </c>
      <c r="M495" s="176">
        <f t="shared" si="57"/>
        <v>1900</v>
      </c>
      <c r="N495" s="176">
        <f t="shared" si="58"/>
        <v>0</v>
      </c>
      <c r="O495" s="176">
        <f t="shared" si="59"/>
        <v>9</v>
      </c>
      <c r="P495" s="176" t="e">
        <f t="shared" si="55"/>
        <v>#VALUE!</v>
      </c>
      <c r="Q495" s="177"/>
      <c r="R495" s="42">
        <v>197806</v>
      </c>
    </row>
    <row r="496" spans="1:18" ht="24.95" customHeight="1" x14ac:dyDescent="0.25">
      <c r="A496" s="220"/>
      <c r="B496" s="15"/>
      <c r="C496" s="15"/>
      <c r="D496" s="16"/>
      <c r="E496" s="16"/>
      <c r="F496" s="221"/>
      <c r="G496" s="222"/>
      <c r="H496" s="223"/>
      <c r="I496" s="224">
        <f t="shared" si="53"/>
        <v>0</v>
      </c>
      <c r="J496" s="225">
        <f t="shared" si="54"/>
        <v>0</v>
      </c>
      <c r="K496" s="47">
        <f>IF(COUNTBLANK($H$10:$H496)&gt;=1,0,1)</f>
        <v>0</v>
      </c>
      <c r="L496" s="176">
        <f t="shared" si="56"/>
        <v>1</v>
      </c>
      <c r="M496" s="176">
        <f t="shared" si="57"/>
        <v>1900</v>
      </c>
      <c r="N496" s="176">
        <f t="shared" si="58"/>
        <v>0</v>
      </c>
      <c r="O496" s="176">
        <f t="shared" si="59"/>
        <v>9</v>
      </c>
      <c r="P496" s="176" t="e">
        <f t="shared" si="55"/>
        <v>#VALUE!</v>
      </c>
      <c r="Q496" s="177"/>
      <c r="R496" s="42"/>
    </row>
    <row r="497" spans="1:18" ht="24.95" customHeight="1" x14ac:dyDescent="0.25">
      <c r="A497" s="220"/>
      <c r="B497" s="15"/>
      <c r="C497" s="15"/>
      <c r="D497" s="16"/>
      <c r="E497" s="16"/>
      <c r="F497" s="221"/>
      <c r="G497" s="222"/>
      <c r="H497" s="223"/>
      <c r="I497" s="224">
        <f t="shared" si="53"/>
        <v>0</v>
      </c>
      <c r="J497" s="225">
        <f t="shared" si="54"/>
        <v>0</v>
      </c>
      <c r="K497" s="47">
        <f>IF(COUNTBLANK($H$10:$H497)&gt;=1,0,1)</f>
        <v>0</v>
      </c>
      <c r="L497" s="176">
        <f t="shared" si="56"/>
        <v>1</v>
      </c>
      <c r="M497" s="176">
        <f t="shared" si="57"/>
        <v>1900</v>
      </c>
      <c r="N497" s="176">
        <f t="shared" si="58"/>
        <v>0</v>
      </c>
      <c r="O497" s="176">
        <f t="shared" si="59"/>
        <v>9</v>
      </c>
      <c r="P497" s="176" t="e">
        <f t="shared" si="55"/>
        <v>#VALUE!</v>
      </c>
      <c r="Q497" s="177"/>
      <c r="R497" s="42"/>
    </row>
    <row r="498" spans="1:18" ht="24.95" customHeight="1" x14ac:dyDescent="0.25">
      <c r="A498" s="220"/>
      <c r="B498" s="15"/>
      <c r="C498" s="15"/>
      <c r="D498" s="16"/>
      <c r="E498" s="16"/>
      <c r="F498" s="221"/>
      <c r="G498" s="222"/>
      <c r="H498" s="223"/>
      <c r="I498" s="224">
        <f t="shared" si="53"/>
        <v>0</v>
      </c>
      <c r="J498" s="225">
        <f t="shared" si="54"/>
        <v>0</v>
      </c>
      <c r="K498" s="47">
        <f>IF(COUNTBLANK($H$10:$H498)&gt;=1,0,1)</f>
        <v>0</v>
      </c>
      <c r="L498" s="176">
        <f t="shared" si="56"/>
        <v>1</v>
      </c>
      <c r="M498" s="176">
        <f t="shared" si="57"/>
        <v>1900</v>
      </c>
      <c r="N498" s="176">
        <f t="shared" si="58"/>
        <v>0</v>
      </c>
      <c r="O498" s="176">
        <f t="shared" si="59"/>
        <v>9</v>
      </c>
      <c r="P498" s="176" t="e">
        <f t="shared" si="55"/>
        <v>#VALUE!</v>
      </c>
      <c r="Q498" s="176"/>
      <c r="R498" s="42">
        <v>198606</v>
      </c>
    </row>
    <row r="499" spans="1:18" ht="24.95" customHeight="1" x14ac:dyDescent="0.25">
      <c r="A499" s="220"/>
      <c r="B499" s="15"/>
      <c r="C499" s="15"/>
      <c r="D499" s="16"/>
      <c r="E499" s="16"/>
      <c r="F499" s="221"/>
      <c r="G499" s="222"/>
      <c r="H499" s="223"/>
      <c r="I499" s="224">
        <f t="shared" si="53"/>
        <v>0</v>
      </c>
      <c r="J499" s="225">
        <f t="shared" si="54"/>
        <v>0</v>
      </c>
      <c r="K499" s="47">
        <f>IF(COUNTBLANK($H$10:$H499)&gt;=1,0,1)</f>
        <v>0</v>
      </c>
      <c r="L499" s="176">
        <f t="shared" si="56"/>
        <v>1</v>
      </c>
      <c r="M499" s="176">
        <f t="shared" si="57"/>
        <v>1900</v>
      </c>
      <c r="N499" s="176">
        <f t="shared" si="58"/>
        <v>0</v>
      </c>
      <c r="O499" s="176">
        <f t="shared" si="59"/>
        <v>9</v>
      </c>
      <c r="P499" s="176" t="e">
        <f t="shared" si="55"/>
        <v>#VALUE!</v>
      </c>
      <c r="Q499" s="177"/>
      <c r="R499" s="42">
        <v>199406</v>
      </c>
    </row>
    <row r="500" spans="1:18" ht="24.95" customHeight="1" x14ac:dyDescent="0.25">
      <c r="A500" s="220"/>
      <c r="B500" s="15"/>
      <c r="C500" s="15"/>
      <c r="D500" s="16"/>
      <c r="E500" s="16"/>
      <c r="F500" s="221"/>
      <c r="G500" s="222"/>
      <c r="H500" s="223"/>
      <c r="I500" s="224">
        <f t="shared" si="53"/>
        <v>0</v>
      </c>
      <c r="J500" s="225">
        <f t="shared" si="54"/>
        <v>0</v>
      </c>
      <c r="K500" s="47">
        <f>IF(COUNTBLANK($H$10:$H500)&gt;=1,0,1)</f>
        <v>0</v>
      </c>
      <c r="L500" s="176">
        <f t="shared" si="56"/>
        <v>1</v>
      </c>
      <c r="M500" s="176">
        <f t="shared" si="57"/>
        <v>1900</v>
      </c>
      <c r="N500" s="176">
        <f t="shared" si="58"/>
        <v>0</v>
      </c>
      <c r="O500" s="176">
        <f t="shared" si="59"/>
        <v>9</v>
      </c>
      <c r="P500" s="176" t="e">
        <f t="shared" si="55"/>
        <v>#VALUE!</v>
      </c>
      <c r="Q500" s="177"/>
      <c r="R500" s="42"/>
    </row>
    <row r="501" spans="1:18" ht="24.95" customHeight="1" x14ac:dyDescent="0.25">
      <c r="A501" s="220"/>
      <c r="B501" s="15"/>
      <c r="C501" s="15"/>
      <c r="D501" s="16"/>
      <c r="E501" s="16"/>
      <c r="F501" s="221"/>
      <c r="G501" s="222"/>
      <c r="H501" s="223"/>
      <c r="I501" s="224">
        <f t="shared" si="53"/>
        <v>0</v>
      </c>
      <c r="J501" s="225">
        <f t="shared" si="54"/>
        <v>0</v>
      </c>
      <c r="K501" s="47">
        <f>IF(COUNTBLANK($H$10:$H501)&gt;=1,0,1)</f>
        <v>0</v>
      </c>
      <c r="L501" s="176">
        <f t="shared" si="56"/>
        <v>1</v>
      </c>
      <c r="M501" s="176">
        <f t="shared" si="57"/>
        <v>1900</v>
      </c>
      <c r="N501" s="176">
        <f t="shared" si="58"/>
        <v>0</v>
      </c>
      <c r="O501" s="176">
        <f t="shared" si="59"/>
        <v>9</v>
      </c>
      <c r="P501" s="176" t="e">
        <f t="shared" si="55"/>
        <v>#VALUE!</v>
      </c>
      <c r="Q501" s="177"/>
      <c r="R501" s="42"/>
    </row>
    <row r="502" spans="1:18" ht="24.95" customHeight="1" x14ac:dyDescent="0.25">
      <c r="A502" s="220"/>
      <c r="B502" s="15"/>
      <c r="C502" s="15"/>
      <c r="D502" s="16"/>
      <c r="E502" s="16"/>
      <c r="F502" s="221"/>
      <c r="G502" s="222"/>
      <c r="H502" s="223"/>
      <c r="I502" s="224">
        <f t="shared" si="53"/>
        <v>0</v>
      </c>
      <c r="J502" s="225">
        <f t="shared" si="54"/>
        <v>0</v>
      </c>
      <c r="K502" s="47">
        <f>IF(COUNTBLANK($H$10:$H502)&gt;=1,0,1)</f>
        <v>0</v>
      </c>
      <c r="L502" s="176">
        <f t="shared" si="56"/>
        <v>1</v>
      </c>
      <c r="M502" s="176">
        <f t="shared" si="57"/>
        <v>1900</v>
      </c>
      <c r="N502" s="176">
        <f t="shared" si="58"/>
        <v>0</v>
      </c>
      <c r="O502" s="176">
        <f t="shared" si="59"/>
        <v>9</v>
      </c>
      <c r="P502" s="176" t="e">
        <f t="shared" si="55"/>
        <v>#VALUE!</v>
      </c>
      <c r="Q502" s="176"/>
      <c r="R502" s="42">
        <v>200206</v>
      </c>
    </row>
    <row r="503" spans="1:18" ht="24.95" customHeight="1" x14ac:dyDescent="0.25">
      <c r="A503" s="220"/>
      <c r="B503" s="15"/>
      <c r="C503" s="15"/>
      <c r="D503" s="16"/>
      <c r="E503" s="16"/>
      <c r="F503" s="221"/>
      <c r="G503" s="222"/>
      <c r="H503" s="223"/>
      <c r="I503" s="224">
        <f t="shared" si="53"/>
        <v>0</v>
      </c>
      <c r="J503" s="225">
        <f t="shared" si="54"/>
        <v>0</v>
      </c>
      <c r="K503" s="47">
        <f>IF(COUNTBLANK($H$10:$H503)&gt;=1,0,1)</f>
        <v>0</v>
      </c>
      <c r="L503" s="176">
        <f t="shared" si="56"/>
        <v>1</v>
      </c>
      <c r="M503" s="176">
        <f t="shared" si="57"/>
        <v>1900</v>
      </c>
      <c r="N503" s="176">
        <f t="shared" si="58"/>
        <v>0</v>
      </c>
      <c r="O503" s="176">
        <f t="shared" si="59"/>
        <v>9</v>
      </c>
      <c r="P503" s="176" t="e">
        <f t="shared" si="55"/>
        <v>#VALUE!</v>
      </c>
      <c r="Q503" s="177"/>
      <c r="R503" s="42">
        <v>201006</v>
      </c>
    </row>
    <row r="504" spans="1:18" ht="24.95" customHeight="1" x14ac:dyDescent="0.25">
      <c r="A504" s="220"/>
      <c r="B504" s="15"/>
      <c r="C504" s="15"/>
      <c r="D504" s="16"/>
      <c r="E504" s="16"/>
      <c r="F504" s="221"/>
      <c r="G504" s="222"/>
      <c r="H504" s="223"/>
      <c r="I504" s="224">
        <f t="shared" si="53"/>
        <v>0</v>
      </c>
      <c r="J504" s="225">
        <f t="shared" si="54"/>
        <v>0</v>
      </c>
      <c r="K504" s="47">
        <f>IF(COUNTBLANK($H$10:$H504)&gt;=1,0,1)</f>
        <v>0</v>
      </c>
      <c r="L504" s="176">
        <f t="shared" si="56"/>
        <v>1</v>
      </c>
      <c r="M504" s="176">
        <f t="shared" si="57"/>
        <v>1900</v>
      </c>
      <c r="N504" s="176">
        <f t="shared" si="58"/>
        <v>0</v>
      </c>
      <c r="O504" s="176">
        <f t="shared" si="59"/>
        <v>9</v>
      </c>
      <c r="P504" s="176" t="e">
        <f t="shared" si="55"/>
        <v>#VALUE!</v>
      </c>
      <c r="Q504" s="177"/>
      <c r="R504" s="42"/>
    </row>
    <row r="505" spans="1:18" ht="24.95" customHeight="1" x14ac:dyDescent="0.25">
      <c r="A505" s="220"/>
      <c r="B505" s="15"/>
      <c r="C505" s="15"/>
      <c r="D505" s="16"/>
      <c r="E505" s="16"/>
      <c r="F505" s="221"/>
      <c r="G505" s="222"/>
      <c r="H505" s="223"/>
      <c r="I505" s="224">
        <f t="shared" si="53"/>
        <v>0</v>
      </c>
      <c r="J505" s="225">
        <f t="shared" si="54"/>
        <v>0</v>
      </c>
      <c r="K505" s="47">
        <f>IF(COUNTBLANK($H$10:$H505)&gt;=1,0,1)</f>
        <v>0</v>
      </c>
      <c r="L505" s="176">
        <f t="shared" si="56"/>
        <v>1</v>
      </c>
      <c r="M505" s="176">
        <f t="shared" si="57"/>
        <v>1900</v>
      </c>
      <c r="N505" s="176">
        <f t="shared" si="58"/>
        <v>0</v>
      </c>
      <c r="O505" s="176">
        <f t="shared" si="59"/>
        <v>9</v>
      </c>
      <c r="P505" s="176" t="e">
        <f t="shared" si="55"/>
        <v>#VALUE!</v>
      </c>
      <c r="Q505" s="177"/>
      <c r="R505" s="42"/>
    </row>
    <row r="506" spans="1:18" ht="24.95" customHeight="1" x14ac:dyDescent="0.25">
      <c r="A506" s="220"/>
      <c r="B506" s="15"/>
      <c r="C506" s="15"/>
      <c r="D506" s="16"/>
      <c r="E506" s="16"/>
      <c r="F506" s="221"/>
      <c r="G506" s="222"/>
      <c r="H506" s="223"/>
      <c r="I506" s="224">
        <f t="shared" si="53"/>
        <v>0</v>
      </c>
      <c r="J506" s="225">
        <f t="shared" si="54"/>
        <v>0</v>
      </c>
      <c r="K506" s="47">
        <f>IF(COUNTBLANK($H$10:$H506)&gt;=1,0,1)</f>
        <v>0</v>
      </c>
      <c r="L506" s="176">
        <f t="shared" si="56"/>
        <v>1</v>
      </c>
      <c r="M506" s="176">
        <f t="shared" si="57"/>
        <v>1900</v>
      </c>
      <c r="N506" s="176">
        <f t="shared" si="58"/>
        <v>0</v>
      </c>
      <c r="O506" s="176">
        <f t="shared" si="59"/>
        <v>9</v>
      </c>
      <c r="P506" s="176" t="e">
        <f t="shared" si="55"/>
        <v>#VALUE!</v>
      </c>
      <c r="Q506" s="176"/>
      <c r="R506" s="42">
        <v>201806</v>
      </c>
    </row>
    <row r="507" spans="1:18" ht="24.95" customHeight="1" x14ac:dyDescent="0.25">
      <c r="A507" s="220"/>
      <c r="B507" s="15"/>
      <c r="C507" s="15"/>
      <c r="D507" s="16"/>
      <c r="E507" s="16"/>
      <c r="F507" s="221"/>
      <c r="G507" s="222"/>
      <c r="H507" s="223"/>
      <c r="I507" s="224">
        <f t="shared" si="53"/>
        <v>0</v>
      </c>
      <c r="J507" s="225">
        <f t="shared" si="54"/>
        <v>0</v>
      </c>
      <c r="K507" s="47">
        <f>IF(COUNTBLANK($H$10:$H507)&gt;=1,0,1)</f>
        <v>0</v>
      </c>
      <c r="L507" s="176">
        <f t="shared" si="56"/>
        <v>1</v>
      </c>
      <c r="M507" s="176">
        <f t="shared" si="57"/>
        <v>1900</v>
      </c>
      <c r="N507" s="176">
        <f t="shared" si="58"/>
        <v>0</v>
      </c>
      <c r="O507" s="176">
        <f t="shared" si="59"/>
        <v>9</v>
      </c>
      <c r="P507" s="176" t="e">
        <f t="shared" si="55"/>
        <v>#VALUE!</v>
      </c>
      <c r="Q507" s="177"/>
      <c r="R507" s="42">
        <v>202606</v>
      </c>
    </row>
    <row r="508" spans="1:18" ht="24.95" customHeight="1" x14ac:dyDescent="0.25">
      <c r="A508" s="220"/>
      <c r="B508" s="15"/>
      <c r="C508" s="15"/>
      <c r="D508" s="16"/>
      <c r="E508" s="16"/>
      <c r="F508" s="221"/>
      <c r="G508" s="222"/>
      <c r="H508" s="223"/>
      <c r="I508" s="224">
        <f t="shared" si="53"/>
        <v>0</v>
      </c>
      <c r="J508" s="225">
        <f t="shared" si="54"/>
        <v>0</v>
      </c>
      <c r="K508" s="47">
        <f>IF(COUNTBLANK($H$10:$H508)&gt;=1,0,1)</f>
        <v>0</v>
      </c>
      <c r="L508" s="176">
        <f t="shared" si="56"/>
        <v>1</v>
      </c>
      <c r="M508" s="176">
        <f t="shared" si="57"/>
        <v>1900</v>
      </c>
      <c r="N508" s="176">
        <f t="shared" si="58"/>
        <v>0</v>
      </c>
      <c r="O508" s="176">
        <f t="shared" si="59"/>
        <v>9</v>
      </c>
      <c r="P508" s="176" t="e">
        <f t="shared" si="55"/>
        <v>#VALUE!</v>
      </c>
      <c r="Q508" s="177"/>
      <c r="R508" s="42"/>
    </row>
    <row r="509" spans="1:18" ht="24.95" customHeight="1" x14ac:dyDescent="0.25">
      <c r="A509" s="220"/>
      <c r="B509" s="15"/>
      <c r="C509" s="15"/>
      <c r="D509" s="16"/>
      <c r="E509" s="16"/>
      <c r="F509" s="221"/>
      <c r="G509" s="222"/>
      <c r="H509" s="223"/>
      <c r="I509" s="224">
        <f t="shared" si="53"/>
        <v>0</v>
      </c>
      <c r="J509" s="225">
        <f t="shared" si="54"/>
        <v>0</v>
      </c>
      <c r="K509" s="47">
        <f>IF(COUNTBLANK($H$10:$H509)&gt;=1,0,1)</f>
        <v>0</v>
      </c>
      <c r="L509" s="176">
        <f t="shared" si="56"/>
        <v>1</v>
      </c>
      <c r="M509" s="176">
        <f t="shared" si="57"/>
        <v>1900</v>
      </c>
      <c r="N509" s="176">
        <f t="shared" si="58"/>
        <v>0</v>
      </c>
      <c r="O509" s="176">
        <f t="shared" si="59"/>
        <v>9</v>
      </c>
      <c r="P509" s="176" t="e">
        <f t="shared" si="55"/>
        <v>#VALUE!</v>
      </c>
      <c r="Q509" s="177"/>
      <c r="R509" s="42"/>
    </row>
    <row r="510" spans="1:18" ht="24.95" customHeight="1" x14ac:dyDescent="0.25">
      <c r="A510" s="220"/>
      <c r="B510" s="15"/>
      <c r="C510" s="15"/>
      <c r="D510" s="16"/>
      <c r="E510" s="16"/>
      <c r="F510" s="221"/>
      <c r="G510" s="222"/>
      <c r="H510" s="223"/>
      <c r="I510" s="224">
        <f t="shared" si="53"/>
        <v>0</v>
      </c>
      <c r="J510" s="225">
        <f t="shared" si="54"/>
        <v>0</v>
      </c>
      <c r="K510" s="47">
        <f>IF(COUNTBLANK($H$10:$H510)&gt;=1,0,1)</f>
        <v>0</v>
      </c>
      <c r="L510" s="176">
        <f t="shared" si="56"/>
        <v>1</v>
      </c>
      <c r="M510" s="176">
        <f t="shared" si="57"/>
        <v>1900</v>
      </c>
      <c r="N510" s="176">
        <f t="shared" si="58"/>
        <v>0</v>
      </c>
      <c r="O510" s="176">
        <f t="shared" si="59"/>
        <v>9</v>
      </c>
      <c r="P510" s="176" t="e">
        <f t="shared" si="55"/>
        <v>#VALUE!</v>
      </c>
      <c r="Q510" s="176"/>
      <c r="R510" s="42">
        <v>203406</v>
      </c>
    </row>
    <row r="511" spans="1:18" ht="24.95" customHeight="1" x14ac:dyDescent="0.25">
      <c r="A511" s="220"/>
      <c r="B511" s="15"/>
      <c r="C511" s="15"/>
      <c r="D511" s="16"/>
      <c r="E511" s="16"/>
      <c r="F511" s="221"/>
      <c r="G511" s="222"/>
      <c r="H511" s="223"/>
      <c r="I511" s="224">
        <f t="shared" si="53"/>
        <v>0</v>
      </c>
      <c r="J511" s="225">
        <f t="shared" si="54"/>
        <v>0</v>
      </c>
      <c r="K511" s="47">
        <f>IF(COUNTBLANK($H$10:$H511)&gt;=1,0,1)</f>
        <v>0</v>
      </c>
      <c r="L511" s="176">
        <f t="shared" si="56"/>
        <v>1</v>
      </c>
      <c r="M511" s="176">
        <f t="shared" si="57"/>
        <v>1900</v>
      </c>
      <c r="N511" s="176">
        <f t="shared" si="58"/>
        <v>0</v>
      </c>
      <c r="O511" s="176">
        <f t="shared" si="59"/>
        <v>9</v>
      </c>
      <c r="P511" s="176" t="e">
        <f t="shared" si="55"/>
        <v>#VALUE!</v>
      </c>
      <c r="Q511" s="177"/>
      <c r="R511" s="42">
        <v>204206</v>
      </c>
    </row>
    <row r="512" spans="1:18" ht="24.95" customHeight="1" x14ac:dyDescent="0.25">
      <c r="A512" s="220"/>
      <c r="B512" s="15"/>
      <c r="C512" s="15"/>
      <c r="D512" s="16"/>
      <c r="E512" s="16"/>
      <c r="F512" s="221"/>
      <c r="G512" s="222"/>
      <c r="H512" s="223"/>
      <c r="I512" s="224">
        <f t="shared" si="53"/>
        <v>0</v>
      </c>
      <c r="J512" s="225">
        <f t="shared" si="54"/>
        <v>0</v>
      </c>
      <c r="K512" s="47">
        <f>IF(COUNTBLANK($H$10:$H512)&gt;=1,0,1)</f>
        <v>0</v>
      </c>
      <c r="L512" s="176">
        <f t="shared" si="56"/>
        <v>1</v>
      </c>
      <c r="M512" s="176">
        <f t="shared" si="57"/>
        <v>1900</v>
      </c>
      <c r="N512" s="176">
        <f t="shared" si="58"/>
        <v>0</v>
      </c>
      <c r="O512" s="176">
        <f t="shared" si="59"/>
        <v>9</v>
      </c>
      <c r="P512" s="176" t="e">
        <f t="shared" si="55"/>
        <v>#VALUE!</v>
      </c>
      <c r="Q512" s="177"/>
      <c r="R512" s="42"/>
    </row>
    <row r="513" spans="1:18" ht="24.95" customHeight="1" x14ac:dyDescent="0.25">
      <c r="A513" s="220"/>
      <c r="B513" s="15"/>
      <c r="C513" s="15"/>
      <c r="D513" s="16"/>
      <c r="E513" s="16"/>
      <c r="F513" s="221"/>
      <c r="G513" s="222"/>
      <c r="H513" s="223"/>
      <c r="I513" s="224">
        <f t="shared" si="53"/>
        <v>0</v>
      </c>
      <c r="J513" s="225">
        <f t="shared" si="54"/>
        <v>0</v>
      </c>
      <c r="K513" s="47">
        <f>IF(COUNTBLANK($H$10:$H513)&gt;=1,0,1)</f>
        <v>0</v>
      </c>
      <c r="L513" s="176">
        <f t="shared" si="56"/>
        <v>1</v>
      </c>
      <c r="M513" s="176">
        <f t="shared" si="57"/>
        <v>1900</v>
      </c>
      <c r="N513" s="176">
        <f t="shared" si="58"/>
        <v>0</v>
      </c>
      <c r="O513" s="176">
        <f t="shared" si="59"/>
        <v>9</v>
      </c>
      <c r="P513" s="176" t="e">
        <f t="shared" si="55"/>
        <v>#VALUE!</v>
      </c>
      <c r="Q513" s="177"/>
      <c r="R513" s="42"/>
    </row>
    <row r="514" spans="1:18" ht="24.95" customHeight="1" x14ac:dyDescent="0.25">
      <c r="A514" s="220"/>
      <c r="B514" s="15"/>
      <c r="C514" s="15"/>
      <c r="D514" s="16"/>
      <c r="E514" s="16"/>
      <c r="F514" s="221"/>
      <c r="G514" s="222"/>
      <c r="H514" s="223"/>
      <c r="I514" s="224">
        <f t="shared" si="53"/>
        <v>0</v>
      </c>
      <c r="J514" s="225">
        <f t="shared" si="54"/>
        <v>0</v>
      </c>
      <c r="K514" s="47">
        <f>IF(COUNTBLANK($H$10:$H514)&gt;=1,0,1)</f>
        <v>0</v>
      </c>
      <c r="L514" s="176">
        <f t="shared" si="56"/>
        <v>1</v>
      </c>
      <c r="M514" s="176">
        <f t="shared" si="57"/>
        <v>1900</v>
      </c>
      <c r="N514" s="176">
        <f t="shared" si="58"/>
        <v>0</v>
      </c>
      <c r="O514" s="176">
        <f t="shared" si="59"/>
        <v>9</v>
      </c>
      <c r="P514" s="176" t="e">
        <f t="shared" si="55"/>
        <v>#VALUE!</v>
      </c>
      <c r="Q514" s="176"/>
      <c r="R514" s="42">
        <v>205006</v>
      </c>
    </row>
    <row r="515" spans="1:18" ht="24.95" customHeight="1" x14ac:dyDescent="0.25">
      <c r="A515" s="220"/>
      <c r="B515" s="15"/>
      <c r="C515" s="15"/>
      <c r="D515" s="16"/>
      <c r="E515" s="16"/>
      <c r="F515" s="221"/>
      <c r="G515" s="222"/>
      <c r="H515" s="223"/>
      <c r="I515" s="224">
        <f t="shared" si="53"/>
        <v>0</v>
      </c>
      <c r="J515" s="225">
        <f t="shared" si="54"/>
        <v>0</v>
      </c>
      <c r="K515" s="47">
        <f>IF(COUNTBLANK($H$10:$H515)&gt;=1,0,1)</f>
        <v>0</v>
      </c>
      <c r="L515" s="176">
        <f t="shared" si="56"/>
        <v>1</v>
      </c>
      <c r="M515" s="176">
        <f t="shared" si="57"/>
        <v>1900</v>
      </c>
      <c r="N515" s="176">
        <f t="shared" si="58"/>
        <v>0</v>
      </c>
      <c r="O515" s="176">
        <f t="shared" si="59"/>
        <v>9</v>
      </c>
      <c r="P515" s="176" t="e">
        <f t="shared" si="55"/>
        <v>#VALUE!</v>
      </c>
      <c r="Q515" s="177"/>
      <c r="R515" s="42">
        <v>205806</v>
      </c>
    </row>
    <row r="516" spans="1:18" ht="24.95" customHeight="1" x14ac:dyDescent="0.25">
      <c r="A516" s="220"/>
      <c r="B516" s="15"/>
      <c r="C516" s="15"/>
      <c r="D516" s="16"/>
      <c r="E516" s="16"/>
      <c r="F516" s="221"/>
      <c r="G516" s="222"/>
      <c r="H516" s="223"/>
      <c r="I516" s="224">
        <f t="shared" si="53"/>
        <v>0</v>
      </c>
      <c r="J516" s="225">
        <f t="shared" si="54"/>
        <v>0</v>
      </c>
      <c r="K516" s="47">
        <f>IF(COUNTBLANK($H$10:$H516)&gt;=1,0,1)</f>
        <v>0</v>
      </c>
      <c r="L516" s="176">
        <f t="shared" si="56"/>
        <v>1</v>
      </c>
      <c r="M516" s="176">
        <f t="shared" si="57"/>
        <v>1900</v>
      </c>
      <c r="N516" s="176">
        <f t="shared" si="58"/>
        <v>0</v>
      </c>
      <c r="O516" s="176">
        <f t="shared" si="59"/>
        <v>9</v>
      </c>
      <c r="P516" s="176" t="e">
        <f t="shared" si="55"/>
        <v>#VALUE!</v>
      </c>
      <c r="Q516" s="177"/>
      <c r="R516" s="42"/>
    </row>
    <row r="517" spans="1:18" ht="24.95" customHeight="1" x14ac:dyDescent="0.25">
      <c r="A517" s="220"/>
      <c r="B517" s="15"/>
      <c r="C517" s="15"/>
      <c r="D517" s="16"/>
      <c r="E517" s="16"/>
      <c r="F517" s="221"/>
      <c r="G517" s="222"/>
      <c r="H517" s="223"/>
      <c r="I517" s="224">
        <f t="shared" si="53"/>
        <v>0</v>
      </c>
      <c r="J517" s="225">
        <f t="shared" si="54"/>
        <v>0</v>
      </c>
      <c r="K517" s="47">
        <f>IF(COUNTBLANK($H$10:$H517)&gt;=1,0,1)</f>
        <v>0</v>
      </c>
      <c r="L517" s="176">
        <f t="shared" si="56"/>
        <v>1</v>
      </c>
      <c r="M517" s="176">
        <f t="shared" si="57"/>
        <v>1900</v>
      </c>
      <c r="N517" s="176">
        <f t="shared" si="58"/>
        <v>0</v>
      </c>
      <c r="O517" s="176">
        <f t="shared" si="59"/>
        <v>9</v>
      </c>
      <c r="P517" s="176" t="e">
        <f t="shared" si="55"/>
        <v>#VALUE!</v>
      </c>
      <c r="Q517" s="177"/>
      <c r="R517" s="42"/>
    </row>
    <row r="518" spans="1:18" ht="24.95" customHeight="1" x14ac:dyDescent="0.25">
      <c r="A518" s="220"/>
      <c r="B518" s="15"/>
      <c r="C518" s="15"/>
      <c r="D518" s="16"/>
      <c r="E518" s="16"/>
      <c r="F518" s="221"/>
      <c r="G518" s="222"/>
      <c r="H518" s="223"/>
      <c r="I518" s="224">
        <f t="shared" si="53"/>
        <v>0</v>
      </c>
      <c r="J518" s="225">
        <f t="shared" si="54"/>
        <v>0</v>
      </c>
      <c r="K518" s="47">
        <f>IF(COUNTBLANK($H$10:$H518)&gt;=1,0,1)</f>
        <v>0</v>
      </c>
      <c r="L518" s="176">
        <f t="shared" si="56"/>
        <v>1</v>
      </c>
      <c r="M518" s="176">
        <f t="shared" si="57"/>
        <v>1900</v>
      </c>
      <c r="N518" s="176">
        <f t="shared" si="58"/>
        <v>0</v>
      </c>
      <c r="O518" s="176">
        <f t="shared" si="59"/>
        <v>9</v>
      </c>
      <c r="P518" s="176" t="e">
        <f t="shared" si="55"/>
        <v>#VALUE!</v>
      </c>
      <c r="Q518" s="176"/>
      <c r="R518" s="42">
        <v>206606</v>
      </c>
    </row>
    <row r="519" spans="1:18" ht="24.95" customHeight="1" x14ac:dyDescent="0.25">
      <c r="A519" s="220"/>
      <c r="B519" s="15"/>
      <c r="C519" s="15"/>
      <c r="D519" s="16"/>
      <c r="E519" s="16"/>
      <c r="F519" s="221"/>
      <c r="G519" s="222"/>
      <c r="H519" s="223"/>
      <c r="I519" s="224">
        <f t="shared" si="53"/>
        <v>0</v>
      </c>
      <c r="J519" s="225">
        <f t="shared" si="54"/>
        <v>0</v>
      </c>
      <c r="K519" s="47">
        <f>IF(COUNTBLANK($H$10:$H519)&gt;=1,0,1)</f>
        <v>0</v>
      </c>
      <c r="L519" s="176">
        <f t="shared" si="56"/>
        <v>1</v>
      </c>
      <c r="M519" s="176">
        <f t="shared" si="57"/>
        <v>1900</v>
      </c>
      <c r="N519" s="176">
        <f t="shared" si="58"/>
        <v>0</v>
      </c>
      <c r="O519" s="176">
        <f t="shared" si="59"/>
        <v>9</v>
      </c>
      <c r="P519" s="176" t="e">
        <f t="shared" si="55"/>
        <v>#VALUE!</v>
      </c>
      <c r="Q519" s="177"/>
      <c r="R519" s="42">
        <v>207406</v>
      </c>
    </row>
    <row r="520" spans="1:18" ht="24.95" customHeight="1" x14ac:dyDescent="0.25">
      <c r="A520" s="220"/>
      <c r="B520" s="15"/>
      <c r="C520" s="15"/>
      <c r="D520" s="16"/>
      <c r="E520" s="16"/>
      <c r="F520" s="221"/>
      <c r="G520" s="222"/>
      <c r="H520" s="223"/>
      <c r="I520" s="224">
        <f t="shared" si="53"/>
        <v>0</v>
      </c>
      <c r="J520" s="225">
        <f t="shared" si="54"/>
        <v>0</v>
      </c>
      <c r="K520" s="47">
        <f>IF(COUNTBLANK($H$10:$H520)&gt;=1,0,1)</f>
        <v>0</v>
      </c>
      <c r="L520" s="176">
        <f t="shared" si="56"/>
        <v>1</v>
      </c>
      <c r="M520" s="176">
        <f t="shared" si="57"/>
        <v>1900</v>
      </c>
      <c r="N520" s="176">
        <f t="shared" si="58"/>
        <v>0</v>
      </c>
      <c r="O520" s="176">
        <f t="shared" si="59"/>
        <v>9</v>
      </c>
      <c r="P520" s="176" t="e">
        <f t="shared" si="55"/>
        <v>#VALUE!</v>
      </c>
      <c r="Q520" s="177"/>
      <c r="R520" s="42"/>
    </row>
    <row r="521" spans="1:18" ht="24.95" customHeight="1" x14ac:dyDescent="0.25">
      <c r="A521" s="220"/>
      <c r="B521" s="15"/>
      <c r="C521" s="15"/>
      <c r="D521" s="16"/>
      <c r="E521" s="16"/>
      <c r="F521" s="221"/>
      <c r="G521" s="222"/>
      <c r="H521" s="223"/>
      <c r="I521" s="224">
        <f t="shared" si="53"/>
        <v>0</v>
      </c>
      <c r="J521" s="225">
        <f t="shared" si="54"/>
        <v>0</v>
      </c>
      <c r="K521" s="47">
        <f>IF(COUNTBLANK($H$10:$H521)&gt;=1,0,1)</f>
        <v>0</v>
      </c>
      <c r="L521" s="176">
        <f t="shared" si="56"/>
        <v>1</v>
      </c>
      <c r="M521" s="176">
        <f t="shared" si="57"/>
        <v>1900</v>
      </c>
      <c r="N521" s="176">
        <f t="shared" si="58"/>
        <v>0</v>
      </c>
      <c r="O521" s="176">
        <f t="shared" si="59"/>
        <v>9</v>
      </c>
      <c r="P521" s="176" t="e">
        <f t="shared" si="55"/>
        <v>#VALUE!</v>
      </c>
      <c r="Q521" s="177"/>
      <c r="R521" s="42"/>
    </row>
    <row r="522" spans="1:18" ht="24.95" customHeight="1" x14ac:dyDescent="0.25">
      <c r="A522" s="220"/>
      <c r="B522" s="15"/>
      <c r="C522" s="15"/>
      <c r="D522" s="16"/>
      <c r="E522" s="16"/>
      <c r="F522" s="221"/>
      <c r="G522" s="222"/>
      <c r="H522" s="223"/>
      <c r="I522" s="224">
        <f t="shared" ref="I522:I585" si="60">I521-B522+C522</f>
        <v>0</v>
      </c>
      <c r="J522" s="225">
        <f t="shared" ref="J522:J585" si="61">IF(H522="*",J521-B522+C522,J521)</f>
        <v>0</v>
      </c>
      <c r="K522" s="47">
        <f>IF(COUNTBLANK($H$10:$H522)&gt;=1,0,1)</f>
        <v>0</v>
      </c>
      <c r="L522" s="176">
        <f t="shared" si="56"/>
        <v>1</v>
      </c>
      <c r="M522" s="176">
        <f t="shared" si="57"/>
        <v>1900</v>
      </c>
      <c r="N522" s="176">
        <f t="shared" si="58"/>
        <v>0</v>
      </c>
      <c r="O522" s="176">
        <f t="shared" si="59"/>
        <v>9</v>
      </c>
      <c r="P522" s="176" t="e">
        <f t="shared" si="55"/>
        <v>#VALUE!</v>
      </c>
      <c r="Q522" s="176"/>
      <c r="R522" s="42">
        <v>208206</v>
      </c>
    </row>
    <row r="523" spans="1:18" ht="24.95" customHeight="1" x14ac:dyDescent="0.25">
      <c r="A523" s="220"/>
      <c r="B523" s="15"/>
      <c r="C523" s="15"/>
      <c r="D523" s="16"/>
      <c r="E523" s="16"/>
      <c r="F523" s="221"/>
      <c r="G523" s="222"/>
      <c r="H523" s="223"/>
      <c r="I523" s="224">
        <f t="shared" si="60"/>
        <v>0</v>
      </c>
      <c r="J523" s="225">
        <f t="shared" si="61"/>
        <v>0</v>
      </c>
      <c r="K523" s="47">
        <f>IF(COUNTBLANK($H$10:$H523)&gt;=1,0,1)</f>
        <v>0</v>
      </c>
      <c r="L523" s="176">
        <f t="shared" si="56"/>
        <v>1</v>
      </c>
      <c r="M523" s="176">
        <f t="shared" si="57"/>
        <v>1900</v>
      </c>
      <c r="N523" s="176">
        <f t="shared" si="58"/>
        <v>0</v>
      </c>
      <c r="O523" s="176">
        <f t="shared" si="59"/>
        <v>9</v>
      </c>
      <c r="P523" s="176" t="e">
        <f t="shared" ref="P523:P586" si="62">(SEARCH($F$5,$F523))</f>
        <v>#VALUE!</v>
      </c>
      <c r="Q523" s="177"/>
      <c r="R523" s="42">
        <v>209006</v>
      </c>
    </row>
    <row r="524" spans="1:18" ht="24.95" customHeight="1" x14ac:dyDescent="0.25">
      <c r="A524" s="220"/>
      <c r="B524" s="15"/>
      <c r="C524" s="15"/>
      <c r="D524" s="16"/>
      <c r="E524" s="16"/>
      <c r="F524" s="221"/>
      <c r="G524" s="222"/>
      <c r="H524" s="223"/>
      <c r="I524" s="224">
        <f t="shared" si="60"/>
        <v>0</v>
      </c>
      <c r="J524" s="225">
        <f t="shared" si="61"/>
        <v>0</v>
      </c>
      <c r="K524" s="47">
        <f>IF(COUNTBLANK($H$10:$H524)&gt;=1,0,1)</f>
        <v>0</v>
      </c>
      <c r="L524" s="176">
        <f t="shared" si="56"/>
        <v>1</v>
      </c>
      <c r="M524" s="176">
        <f t="shared" si="57"/>
        <v>1900</v>
      </c>
      <c r="N524" s="176">
        <f t="shared" si="58"/>
        <v>0</v>
      </c>
      <c r="O524" s="176">
        <f t="shared" si="59"/>
        <v>9</v>
      </c>
      <c r="P524" s="176" t="e">
        <f t="shared" si="62"/>
        <v>#VALUE!</v>
      </c>
      <c r="Q524" s="177"/>
      <c r="R524" s="42"/>
    </row>
    <row r="525" spans="1:18" ht="24.95" customHeight="1" x14ac:dyDescent="0.25">
      <c r="A525" s="220"/>
      <c r="B525" s="15"/>
      <c r="C525" s="15"/>
      <c r="D525" s="16"/>
      <c r="E525" s="16"/>
      <c r="F525" s="221"/>
      <c r="G525" s="222"/>
      <c r="H525" s="223"/>
      <c r="I525" s="224">
        <f t="shared" si="60"/>
        <v>0</v>
      </c>
      <c r="J525" s="225">
        <f t="shared" si="61"/>
        <v>0</v>
      </c>
      <c r="K525" s="47">
        <f>IF(COUNTBLANK($H$10:$H525)&gt;=1,0,1)</f>
        <v>0</v>
      </c>
      <c r="L525" s="176">
        <f t="shared" si="56"/>
        <v>1</v>
      </c>
      <c r="M525" s="176">
        <f t="shared" si="57"/>
        <v>1900</v>
      </c>
      <c r="N525" s="176">
        <f t="shared" si="58"/>
        <v>0</v>
      </c>
      <c r="O525" s="176">
        <f t="shared" si="59"/>
        <v>9</v>
      </c>
      <c r="P525" s="176" t="e">
        <f t="shared" si="62"/>
        <v>#VALUE!</v>
      </c>
      <c r="Q525" s="177"/>
      <c r="R525" s="42"/>
    </row>
    <row r="526" spans="1:18" ht="24.95" customHeight="1" x14ac:dyDescent="0.25">
      <c r="A526" s="220"/>
      <c r="B526" s="15"/>
      <c r="C526" s="15"/>
      <c r="D526" s="16"/>
      <c r="E526" s="16"/>
      <c r="F526" s="221"/>
      <c r="G526" s="222"/>
      <c r="H526" s="223"/>
      <c r="I526" s="224">
        <f t="shared" si="60"/>
        <v>0</v>
      </c>
      <c r="J526" s="225">
        <f t="shared" si="61"/>
        <v>0</v>
      </c>
      <c r="K526" s="47">
        <f>IF(COUNTBLANK($H$10:$H526)&gt;=1,0,1)</f>
        <v>0</v>
      </c>
      <c r="L526" s="176">
        <f t="shared" si="56"/>
        <v>1</v>
      </c>
      <c r="M526" s="176">
        <f t="shared" si="57"/>
        <v>1900</v>
      </c>
      <c r="N526" s="176">
        <f t="shared" si="58"/>
        <v>0</v>
      </c>
      <c r="O526" s="176">
        <f t="shared" si="59"/>
        <v>9</v>
      </c>
      <c r="P526" s="176" t="e">
        <f t="shared" si="62"/>
        <v>#VALUE!</v>
      </c>
      <c r="Q526" s="176"/>
      <c r="R526" s="42">
        <v>209806</v>
      </c>
    </row>
    <row r="527" spans="1:18" ht="24.95" customHeight="1" x14ac:dyDescent="0.25">
      <c r="A527" s="220"/>
      <c r="B527" s="15"/>
      <c r="C527" s="15"/>
      <c r="D527" s="16"/>
      <c r="E527" s="16"/>
      <c r="F527" s="221"/>
      <c r="G527" s="222"/>
      <c r="H527" s="223"/>
      <c r="I527" s="224">
        <f t="shared" si="60"/>
        <v>0</v>
      </c>
      <c r="J527" s="225">
        <f t="shared" si="61"/>
        <v>0</v>
      </c>
      <c r="K527" s="47">
        <f>IF(COUNTBLANK($H$10:$H527)&gt;=1,0,1)</f>
        <v>0</v>
      </c>
      <c r="L527" s="176">
        <f t="shared" si="56"/>
        <v>1</v>
      </c>
      <c r="M527" s="176">
        <f t="shared" si="57"/>
        <v>1900</v>
      </c>
      <c r="N527" s="176">
        <f t="shared" si="58"/>
        <v>0</v>
      </c>
      <c r="O527" s="176">
        <f t="shared" si="59"/>
        <v>9</v>
      </c>
      <c r="P527" s="176" t="e">
        <f t="shared" si="62"/>
        <v>#VALUE!</v>
      </c>
      <c r="Q527" s="177"/>
      <c r="R527" s="42">
        <v>210606</v>
      </c>
    </row>
    <row r="528" spans="1:18" ht="24.95" customHeight="1" x14ac:dyDescent="0.25">
      <c r="A528" s="220"/>
      <c r="B528" s="15"/>
      <c r="C528" s="15"/>
      <c r="D528" s="16"/>
      <c r="E528" s="16"/>
      <c r="F528" s="221"/>
      <c r="G528" s="222"/>
      <c r="H528" s="223"/>
      <c r="I528" s="224">
        <f t="shared" si="60"/>
        <v>0</v>
      </c>
      <c r="J528" s="225">
        <f t="shared" si="61"/>
        <v>0</v>
      </c>
      <c r="K528" s="47">
        <f>IF(COUNTBLANK($H$10:$H528)&gt;=1,0,1)</f>
        <v>0</v>
      </c>
      <c r="L528" s="176">
        <f t="shared" si="56"/>
        <v>1</v>
      </c>
      <c r="M528" s="176">
        <f t="shared" si="57"/>
        <v>1900</v>
      </c>
      <c r="N528" s="176">
        <f t="shared" si="58"/>
        <v>0</v>
      </c>
      <c r="O528" s="176">
        <f t="shared" si="59"/>
        <v>9</v>
      </c>
      <c r="P528" s="176" t="e">
        <f t="shared" si="62"/>
        <v>#VALUE!</v>
      </c>
      <c r="Q528" s="177"/>
      <c r="R528" s="42"/>
    </row>
    <row r="529" spans="1:18" ht="24.95" customHeight="1" x14ac:dyDescent="0.25">
      <c r="A529" s="220"/>
      <c r="B529" s="15"/>
      <c r="C529" s="15"/>
      <c r="D529" s="16"/>
      <c r="E529" s="16"/>
      <c r="F529" s="221"/>
      <c r="G529" s="222"/>
      <c r="H529" s="223"/>
      <c r="I529" s="224">
        <f t="shared" si="60"/>
        <v>0</v>
      </c>
      <c r="J529" s="225">
        <f t="shared" si="61"/>
        <v>0</v>
      </c>
      <c r="K529" s="47">
        <f>IF(COUNTBLANK($H$10:$H529)&gt;=1,0,1)</f>
        <v>0</v>
      </c>
      <c r="L529" s="176">
        <f t="shared" si="56"/>
        <v>1</v>
      </c>
      <c r="M529" s="176">
        <f t="shared" si="57"/>
        <v>1900</v>
      </c>
      <c r="N529" s="176">
        <f t="shared" si="58"/>
        <v>0</v>
      </c>
      <c r="O529" s="176">
        <f t="shared" si="59"/>
        <v>9</v>
      </c>
      <c r="P529" s="176" t="e">
        <f t="shared" si="62"/>
        <v>#VALUE!</v>
      </c>
      <c r="Q529" s="177"/>
      <c r="R529" s="42"/>
    </row>
    <row r="530" spans="1:18" ht="24.95" customHeight="1" x14ac:dyDescent="0.25">
      <c r="A530" s="220"/>
      <c r="B530" s="15"/>
      <c r="C530" s="15"/>
      <c r="D530" s="16"/>
      <c r="E530" s="16"/>
      <c r="F530" s="221"/>
      <c r="G530" s="222"/>
      <c r="H530" s="223"/>
      <c r="I530" s="224">
        <f t="shared" si="60"/>
        <v>0</v>
      </c>
      <c r="J530" s="225">
        <f t="shared" si="61"/>
        <v>0</v>
      </c>
      <c r="K530" s="47">
        <f>IF(COUNTBLANK($H$10:$H530)&gt;=1,0,1)</f>
        <v>0</v>
      </c>
      <c r="L530" s="176">
        <f t="shared" si="56"/>
        <v>1</v>
      </c>
      <c r="M530" s="176">
        <f t="shared" si="57"/>
        <v>1900</v>
      </c>
      <c r="N530" s="176">
        <f t="shared" si="58"/>
        <v>0</v>
      </c>
      <c r="O530" s="176">
        <f t="shared" si="59"/>
        <v>9</v>
      </c>
      <c r="P530" s="176" t="e">
        <f t="shared" si="62"/>
        <v>#VALUE!</v>
      </c>
      <c r="Q530" s="176"/>
      <c r="R530" s="42">
        <v>211406</v>
      </c>
    </row>
    <row r="531" spans="1:18" ht="24.95" customHeight="1" x14ac:dyDescent="0.25">
      <c r="A531" s="220"/>
      <c r="B531" s="15"/>
      <c r="C531" s="15"/>
      <c r="D531" s="16"/>
      <c r="E531" s="16"/>
      <c r="F531" s="221"/>
      <c r="G531" s="222"/>
      <c r="H531" s="223"/>
      <c r="I531" s="224">
        <f t="shared" si="60"/>
        <v>0</v>
      </c>
      <c r="J531" s="225">
        <f t="shared" si="61"/>
        <v>0</v>
      </c>
      <c r="K531" s="47">
        <f>IF(COUNTBLANK($H$10:$H531)&gt;=1,0,1)</f>
        <v>0</v>
      </c>
      <c r="L531" s="176">
        <f t="shared" si="56"/>
        <v>1</v>
      </c>
      <c r="M531" s="176">
        <f t="shared" si="57"/>
        <v>1900</v>
      </c>
      <c r="N531" s="176">
        <f t="shared" si="58"/>
        <v>0</v>
      </c>
      <c r="O531" s="176">
        <f t="shared" si="59"/>
        <v>9</v>
      </c>
      <c r="P531" s="176" t="e">
        <f t="shared" si="62"/>
        <v>#VALUE!</v>
      </c>
      <c r="Q531" s="177"/>
      <c r="R531" s="42">
        <v>212206</v>
      </c>
    </row>
    <row r="532" spans="1:18" ht="24.95" customHeight="1" x14ac:dyDescent="0.25">
      <c r="A532" s="220"/>
      <c r="B532" s="15"/>
      <c r="C532" s="15"/>
      <c r="D532" s="16"/>
      <c r="E532" s="16"/>
      <c r="F532" s="221"/>
      <c r="G532" s="222"/>
      <c r="H532" s="223"/>
      <c r="I532" s="224">
        <f t="shared" si="60"/>
        <v>0</v>
      </c>
      <c r="J532" s="225">
        <f t="shared" si="61"/>
        <v>0</v>
      </c>
      <c r="K532" s="47">
        <f>IF(COUNTBLANK($H$10:$H532)&gt;=1,0,1)</f>
        <v>0</v>
      </c>
      <c r="L532" s="176">
        <f t="shared" si="56"/>
        <v>1</v>
      </c>
      <c r="M532" s="176">
        <f t="shared" si="57"/>
        <v>1900</v>
      </c>
      <c r="N532" s="176">
        <f t="shared" si="58"/>
        <v>0</v>
      </c>
      <c r="O532" s="176">
        <f t="shared" si="59"/>
        <v>9</v>
      </c>
      <c r="P532" s="176" t="e">
        <f t="shared" si="62"/>
        <v>#VALUE!</v>
      </c>
      <c r="Q532" s="177"/>
      <c r="R532" s="42"/>
    </row>
    <row r="533" spans="1:18" ht="24.95" customHeight="1" x14ac:dyDescent="0.25">
      <c r="A533" s="220"/>
      <c r="B533" s="15"/>
      <c r="C533" s="15"/>
      <c r="D533" s="16"/>
      <c r="E533" s="16"/>
      <c r="F533" s="221"/>
      <c r="G533" s="222"/>
      <c r="H533" s="223"/>
      <c r="I533" s="224">
        <f t="shared" si="60"/>
        <v>0</v>
      </c>
      <c r="J533" s="225">
        <f t="shared" si="61"/>
        <v>0</v>
      </c>
      <c r="K533" s="47">
        <f>IF(COUNTBLANK($H$10:$H533)&gt;=1,0,1)</f>
        <v>0</v>
      </c>
      <c r="L533" s="176">
        <f t="shared" si="56"/>
        <v>1</v>
      </c>
      <c r="M533" s="176">
        <f t="shared" si="57"/>
        <v>1900</v>
      </c>
      <c r="N533" s="176">
        <f t="shared" si="58"/>
        <v>0</v>
      </c>
      <c r="O533" s="176">
        <f t="shared" si="59"/>
        <v>9</v>
      </c>
      <c r="P533" s="176" t="e">
        <f t="shared" si="62"/>
        <v>#VALUE!</v>
      </c>
      <c r="Q533" s="177"/>
      <c r="R533" s="42"/>
    </row>
    <row r="534" spans="1:18" ht="24.95" customHeight="1" x14ac:dyDescent="0.25">
      <c r="A534" s="220"/>
      <c r="B534" s="15"/>
      <c r="C534" s="15"/>
      <c r="D534" s="16"/>
      <c r="E534" s="16"/>
      <c r="F534" s="221"/>
      <c r="G534" s="222"/>
      <c r="H534" s="223"/>
      <c r="I534" s="224">
        <f t="shared" si="60"/>
        <v>0</v>
      </c>
      <c r="J534" s="225">
        <f t="shared" si="61"/>
        <v>0</v>
      </c>
      <c r="K534" s="47">
        <f>IF(COUNTBLANK($H$10:$H534)&gt;=1,0,1)</f>
        <v>0</v>
      </c>
      <c r="L534" s="176">
        <f t="shared" si="56"/>
        <v>1</v>
      </c>
      <c r="M534" s="176">
        <f t="shared" si="57"/>
        <v>1900</v>
      </c>
      <c r="N534" s="176">
        <f t="shared" si="58"/>
        <v>0</v>
      </c>
      <c r="O534" s="176">
        <f t="shared" si="59"/>
        <v>9</v>
      </c>
      <c r="P534" s="176" t="e">
        <f t="shared" si="62"/>
        <v>#VALUE!</v>
      </c>
      <c r="Q534" s="176"/>
      <c r="R534" s="42">
        <v>213006</v>
      </c>
    </row>
    <row r="535" spans="1:18" ht="24.95" customHeight="1" x14ac:dyDescent="0.25">
      <c r="A535" s="220"/>
      <c r="B535" s="15"/>
      <c r="C535" s="15"/>
      <c r="D535" s="16"/>
      <c r="E535" s="16"/>
      <c r="F535" s="221"/>
      <c r="G535" s="222"/>
      <c r="H535" s="223"/>
      <c r="I535" s="224">
        <f t="shared" si="60"/>
        <v>0</v>
      </c>
      <c r="J535" s="225">
        <f t="shared" si="61"/>
        <v>0</v>
      </c>
      <c r="K535" s="47">
        <f>IF(COUNTBLANK($H$10:$H535)&gt;=1,0,1)</f>
        <v>0</v>
      </c>
      <c r="L535" s="176">
        <f t="shared" si="56"/>
        <v>1</v>
      </c>
      <c r="M535" s="176">
        <f t="shared" si="57"/>
        <v>1900</v>
      </c>
      <c r="N535" s="176">
        <f t="shared" si="58"/>
        <v>0</v>
      </c>
      <c r="O535" s="176">
        <f t="shared" si="59"/>
        <v>9</v>
      </c>
      <c r="P535" s="176" t="e">
        <f t="shared" si="62"/>
        <v>#VALUE!</v>
      </c>
      <c r="Q535" s="177"/>
      <c r="R535" s="42">
        <v>213806</v>
      </c>
    </row>
    <row r="536" spans="1:18" ht="24.95" customHeight="1" x14ac:dyDescent="0.25">
      <c r="A536" s="220"/>
      <c r="B536" s="15"/>
      <c r="C536" s="15"/>
      <c r="D536" s="16"/>
      <c r="E536" s="16"/>
      <c r="F536" s="221"/>
      <c r="G536" s="222"/>
      <c r="H536" s="223"/>
      <c r="I536" s="224">
        <f t="shared" si="60"/>
        <v>0</v>
      </c>
      <c r="J536" s="225">
        <f t="shared" si="61"/>
        <v>0</v>
      </c>
      <c r="K536" s="47">
        <f>IF(COUNTBLANK($H$10:$H536)&gt;=1,0,1)</f>
        <v>0</v>
      </c>
      <c r="L536" s="176">
        <f t="shared" ref="L536:L599" si="63">MONTH(A536)</f>
        <v>1</v>
      </c>
      <c r="M536" s="176">
        <f t="shared" ref="M536:M599" si="64">YEAR(A536)</f>
        <v>1900</v>
      </c>
      <c r="N536" s="176">
        <f t="shared" ref="N536:N599" si="65">DAY(A536)</f>
        <v>0</v>
      </c>
      <c r="O536" s="176">
        <f t="shared" ref="O536:O599" si="66">IF(A536&lt;&gt;"",O535+1,O535)</f>
        <v>9</v>
      </c>
      <c r="P536" s="176" t="e">
        <f t="shared" si="62"/>
        <v>#VALUE!</v>
      </c>
      <c r="Q536" s="177"/>
      <c r="R536" s="42"/>
    </row>
    <row r="537" spans="1:18" ht="24.95" customHeight="1" x14ac:dyDescent="0.25">
      <c r="A537" s="220"/>
      <c r="B537" s="15"/>
      <c r="C537" s="15"/>
      <c r="D537" s="16"/>
      <c r="E537" s="16"/>
      <c r="F537" s="221"/>
      <c r="G537" s="222"/>
      <c r="H537" s="223"/>
      <c r="I537" s="224">
        <f t="shared" si="60"/>
        <v>0</v>
      </c>
      <c r="J537" s="225">
        <f t="shared" si="61"/>
        <v>0</v>
      </c>
      <c r="K537" s="47">
        <f>IF(COUNTBLANK($H$10:$H537)&gt;=1,0,1)</f>
        <v>0</v>
      </c>
      <c r="L537" s="176">
        <f t="shared" si="63"/>
        <v>1</v>
      </c>
      <c r="M537" s="176">
        <f t="shared" si="64"/>
        <v>1900</v>
      </c>
      <c r="N537" s="176">
        <f t="shared" si="65"/>
        <v>0</v>
      </c>
      <c r="O537" s="176">
        <f t="shared" si="66"/>
        <v>9</v>
      </c>
      <c r="P537" s="176" t="e">
        <f t="shared" si="62"/>
        <v>#VALUE!</v>
      </c>
      <c r="Q537" s="177"/>
      <c r="R537" s="42"/>
    </row>
    <row r="538" spans="1:18" ht="24.95" customHeight="1" x14ac:dyDescent="0.25">
      <c r="A538" s="220"/>
      <c r="B538" s="15"/>
      <c r="C538" s="15"/>
      <c r="D538" s="16"/>
      <c r="E538" s="16"/>
      <c r="F538" s="221"/>
      <c r="G538" s="222"/>
      <c r="H538" s="223"/>
      <c r="I538" s="224">
        <f t="shared" si="60"/>
        <v>0</v>
      </c>
      <c r="J538" s="225">
        <f t="shared" si="61"/>
        <v>0</v>
      </c>
      <c r="K538" s="47">
        <f>IF(COUNTBLANK($H$10:$H538)&gt;=1,0,1)</f>
        <v>0</v>
      </c>
      <c r="L538" s="176">
        <f t="shared" si="63"/>
        <v>1</v>
      </c>
      <c r="M538" s="176">
        <f t="shared" si="64"/>
        <v>1900</v>
      </c>
      <c r="N538" s="176">
        <f t="shared" si="65"/>
        <v>0</v>
      </c>
      <c r="O538" s="176">
        <f t="shared" si="66"/>
        <v>9</v>
      </c>
      <c r="P538" s="176" t="e">
        <f t="shared" si="62"/>
        <v>#VALUE!</v>
      </c>
      <c r="Q538" s="176"/>
      <c r="R538" s="42">
        <v>214606</v>
      </c>
    </row>
    <row r="539" spans="1:18" ht="24.95" customHeight="1" x14ac:dyDescent="0.25">
      <c r="A539" s="220"/>
      <c r="B539" s="15"/>
      <c r="C539" s="15"/>
      <c r="D539" s="16"/>
      <c r="E539" s="16"/>
      <c r="F539" s="221"/>
      <c r="G539" s="222"/>
      <c r="H539" s="223"/>
      <c r="I539" s="224">
        <f t="shared" si="60"/>
        <v>0</v>
      </c>
      <c r="J539" s="225">
        <f t="shared" si="61"/>
        <v>0</v>
      </c>
      <c r="K539" s="47">
        <f>IF(COUNTBLANK($H$10:$H539)&gt;=1,0,1)</f>
        <v>0</v>
      </c>
      <c r="L539" s="176">
        <f t="shared" si="63"/>
        <v>1</v>
      </c>
      <c r="M539" s="176">
        <f t="shared" si="64"/>
        <v>1900</v>
      </c>
      <c r="N539" s="176">
        <f t="shared" si="65"/>
        <v>0</v>
      </c>
      <c r="O539" s="176">
        <f t="shared" si="66"/>
        <v>9</v>
      </c>
      <c r="P539" s="176" t="e">
        <f t="shared" si="62"/>
        <v>#VALUE!</v>
      </c>
      <c r="Q539" s="177"/>
      <c r="R539" s="42">
        <v>215406</v>
      </c>
    </row>
    <row r="540" spans="1:18" ht="24.95" customHeight="1" x14ac:dyDescent="0.25">
      <c r="A540" s="220"/>
      <c r="B540" s="15"/>
      <c r="C540" s="15"/>
      <c r="D540" s="16"/>
      <c r="E540" s="16"/>
      <c r="F540" s="221"/>
      <c r="G540" s="222"/>
      <c r="H540" s="223"/>
      <c r="I540" s="224">
        <f t="shared" si="60"/>
        <v>0</v>
      </c>
      <c r="J540" s="225">
        <f t="shared" si="61"/>
        <v>0</v>
      </c>
      <c r="K540" s="47">
        <f>IF(COUNTBLANK($H$10:$H540)&gt;=1,0,1)</f>
        <v>0</v>
      </c>
      <c r="L540" s="176">
        <f t="shared" si="63"/>
        <v>1</v>
      </c>
      <c r="M540" s="176">
        <f t="shared" si="64"/>
        <v>1900</v>
      </c>
      <c r="N540" s="176">
        <f t="shared" si="65"/>
        <v>0</v>
      </c>
      <c r="O540" s="176">
        <f t="shared" si="66"/>
        <v>9</v>
      </c>
      <c r="P540" s="176" t="e">
        <f t="shared" si="62"/>
        <v>#VALUE!</v>
      </c>
      <c r="Q540" s="177"/>
      <c r="R540" s="42"/>
    </row>
    <row r="541" spans="1:18" ht="24.95" customHeight="1" x14ac:dyDescent="0.25">
      <c r="A541" s="220"/>
      <c r="B541" s="15"/>
      <c r="C541" s="15"/>
      <c r="D541" s="16"/>
      <c r="E541" s="16"/>
      <c r="F541" s="221"/>
      <c r="G541" s="222"/>
      <c r="H541" s="223"/>
      <c r="I541" s="224">
        <f t="shared" si="60"/>
        <v>0</v>
      </c>
      <c r="J541" s="225">
        <f t="shared" si="61"/>
        <v>0</v>
      </c>
      <c r="K541" s="47">
        <f>IF(COUNTBLANK($H$10:$H541)&gt;=1,0,1)</f>
        <v>0</v>
      </c>
      <c r="L541" s="176">
        <f t="shared" si="63"/>
        <v>1</v>
      </c>
      <c r="M541" s="176">
        <f t="shared" si="64"/>
        <v>1900</v>
      </c>
      <c r="N541" s="176">
        <f t="shared" si="65"/>
        <v>0</v>
      </c>
      <c r="O541" s="176">
        <f t="shared" si="66"/>
        <v>9</v>
      </c>
      <c r="P541" s="176" t="e">
        <f t="shared" si="62"/>
        <v>#VALUE!</v>
      </c>
      <c r="Q541" s="177"/>
      <c r="R541" s="42"/>
    </row>
    <row r="542" spans="1:18" ht="24.95" customHeight="1" x14ac:dyDescent="0.25">
      <c r="A542" s="220"/>
      <c r="B542" s="15"/>
      <c r="C542" s="15"/>
      <c r="D542" s="16"/>
      <c r="E542" s="16"/>
      <c r="F542" s="221"/>
      <c r="G542" s="222"/>
      <c r="H542" s="223"/>
      <c r="I542" s="224">
        <f t="shared" si="60"/>
        <v>0</v>
      </c>
      <c r="J542" s="225">
        <f t="shared" si="61"/>
        <v>0</v>
      </c>
      <c r="K542" s="47">
        <f>IF(COUNTBLANK($H$10:$H542)&gt;=1,0,1)</f>
        <v>0</v>
      </c>
      <c r="L542" s="176">
        <f t="shared" si="63"/>
        <v>1</v>
      </c>
      <c r="M542" s="176">
        <f t="shared" si="64"/>
        <v>1900</v>
      </c>
      <c r="N542" s="176">
        <f t="shared" si="65"/>
        <v>0</v>
      </c>
      <c r="O542" s="176">
        <f t="shared" si="66"/>
        <v>9</v>
      </c>
      <c r="P542" s="176" t="e">
        <f t="shared" si="62"/>
        <v>#VALUE!</v>
      </c>
      <c r="Q542" s="176"/>
      <c r="R542" s="42">
        <v>216206</v>
      </c>
    </row>
    <row r="543" spans="1:18" ht="24.95" customHeight="1" x14ac:dyDescent="0.25">
      <c r="A543" s="220"/>
      <c r="B543" s="15"/>
      <c r="C543" s="15"/>
      <c r="D543" s="16"/>
      <c r="E543" s="16"/>
      <c r="F543" s="221"/>
      <c r="G543" s="222"/>
      <c r="H543" s="223"/>
      <c r="I543" s="224">
        <f t="shared" si="60"/>
        <v>0</v>
      </c>
      <c r="J543" s="225">
        <f t="shared" si="61"/>
        <v>0</v>
      </c>
      <c r="K543" s="47">
        <f>IF(COUNTBLANK($H$10:$H543)&gt;=1,0,1)</f>
        <v>0</v>
      </c>
      <c r="L543" s="176">
        <f t="shared" si="63"/>
        <v>1</v>
      </c>
      <c r="M543" s="176">
        <f t="shared" si="64"/>
        <v>1900</v>
      </c>
      <c r="N543" s="176">
        <f t="shared" si="65"/>
        <v>0</v>
      </c>
      <c r="O543" s="176">
        <f t="shared" si="66"/>
        <v>9</v>
      </c>
      <c r="P543" s="176" t="e">
        <f t="shared" si="62"/>
        <v>#VALUE!</v>
      </c>
      <c r="Q543" s="177"/>
      <c r="R543" s="42">
        <v>217006</v>
      </c>
    </row>
    <row r="544" spans="1:18" ht="24.95" customHeight="1" x14ac:dyDescent="0.25">
      <c r="A544" s="220"/>
      <c r="B544" s="15"/>
      <c r="C544" s="15"/>
      <c r="D544" s="16"/>
      <c r="E544" s="16"/>
      <c r="F544" s="221"/>
      <c r="G544" s="222"/>
      <c r="H544" s="223"/>
      <c r="I544" s="224">
        <f t="shared" si="60"/>
        <v>0</v>
      </c>
      <c r="J544" s="225">
        <f t="shared" si="61"/>
        <v>0</v>
      </c>
      <c r="K544" s="47">
        <f>IF(COUNTBLANK($H$10:$H544)&gt;=1,0,1)</f>
        <v>0</v>
      </c>
      <c r="L544" s="176">
        <f t="shared" si="63"/>
        <v>1</v>
      </c>
      <c r="M544" s="176">
        <f t="shared" si="64"/>
        <v>1900</v>
      </c>
      <c r="N544" s="176">
        <f t="shared" si="65"/>
        <v>0</v>
      </c>
      <c r="O544" s="176">
        <f t="shared" si="66"/>
        <v>9</v>
      </c>
      <c r="P544" s="176" t="e">
        <f t="shared" si="62"/>
        <v>#VALUE!</v>
      </c>
      <c r="Q544" s="177"/>
      <c r="R544" s="42"/>
    </row>
    <row r="545" spans="1:18" ht="24.95" customHeight="1" x14ac:dyDescent="0.25">
      <c r="A545" s="220"/>
      <c r="B545" s="15"/>
      <c r="C545" s="15"/>
      <c r="D545" s="16"/>
      <c r="E545" s="16"/>
      <c r="F545" s="221"/>
      <c r="G545" s="222"/>
      <c r="H545" s="223"/>
      <c r="I545" s="224">
        <f t="shared" si="60"/>
        <v>0</v>
      </c>
      <c r="J545" s="225">
        <f t="shared" si="61"/>
        <v>0</v>
      </c>
      <c r="K545" s="47">
        <f>IF(COUNTBLANK($H$10:$H545)&gt;=1,0,1)</f>
        <v>0</v>
      </c>
      <c r="L545" s="176">
        <f t="shared" si="63"/>
        <v>1</v>
      </c>
      <c r="M545" s="176">
        <f t="shared" si="64"/>
        <v>1900</v>
      </c>
      <c r="N545" s="176">
        <f t="shared" si="65"/>
        <v>0</v>
      </c>
      <c r="O545" s="176">
        <f t="shared" si="66"/>
        <v>9</v>
      </c>
      <c r="P545" s="176" t="e">
        <f t="shared" si="62"/>
        <v>#VALUE!</v>
      </c>
      <c r="Q545" s="177"/>
      <c r="R545" s="42"/>
    </row>
    <row r="546" spans="1:18" ht="24.95" customHeight="1" x14ac:dyDescent="0.25">
      <c r="A546" s="220"/>
      <c r="B546" s="15"/>
      <c r="C546" s="15"/>
      <c r="D546" s="16"/>
      <c r="E546" s="16"/>
      <c r="F546" s="221"/>
      <c r="G546" s="222"/>
      <c r="H546" s="223"/>
      <c r="I546" s="224">
        <f t="shared" si="60"/>
        <v>0</v>
      </c>
      <c r="J546" s="225">
        <f t="shared" si="61"/>
        <v>0</v>
      </c>
      <c r="K546" s="47">
        <f>IF(COUNTBLANK($H$10:$H546)&gt;=1,0,1)</f>
        <v>0</v>
      </c>
      <c r="L546" s="176">
        <f t="shared" si="63"/>
        <v>1</v>
      </c>
      <c r="M546" s="176">
        <f t="shared" si="64"/>
        <v>1900</v>
      </c>
      <c r="N546" s="176">
        <f t="shared" si="65"/>
        <v>0</v>
      </c>
      <c r="O546" s="176">
        <f t="shared" si="66"/>
        <v>9</v>
      </c>
      <c r="P546" s="176" t="e">
        <f t="shared" si="62"/>
        <v>#VALUE!</v>
      </c>
      <c r="Q546" s="176"/>
      <c r="R546" s="42">
        <v>217806</v>
      </c>
    </row>
    <row r="547" spans="1:18" ht="24.95" customHeight="1" x14ac:dyDescent="0.25">
      <c r="A547" s="220"/>
      <c r="B547" s="15"/>
      <c r="C547" s="15"/>
      <c r="D547" s="16"/>
      <c r="E547" s="16"/>
      <c r="F547" s="221"/>
      <c r="G547" s="222"/>
      <c r="H547" s="223"/>
      <c r="I547" s="224">
        <f t="shared" si="60"/>
        <v>0</v>
      </c>
      <c r="J547" s="225">
        <f t="shared" si="61"/>
        <v>0</v>
      </c>
      <c r="K547" s="47">
        <f>IF(COUNTBLANK($H$10:$H547)&gt;=1,0,1)</f>
        <v>0</v>
      </c>
      <c r="L547" s="176">
        <f t="shared" si="63"/>
        <v>1</v>
      </c>
      <c r="M547" s="176">
        <f t="shared" si="64"/>
        <v>1900</v>
      </c>
      <c r="N547" s="176">
        <f t="shared" si="65"/>
        <v>0</v>
      </c>
      <c r="O547" s="176">
        <f t="shared" si="66"/>
        <v>9</v>
      </c>
      <c r="P547" s="176" t="e">
        <f t="shared" si="62"/>
        <v>#VALUE!</v>
      </c>
      <c r="Q547" s="177"/>
      <c r="R547" s="42">
        <v>218606</v>
      </c>
    </row>
    <row r="548" spans="1:18" ht="24.95" customHeight="1" x14ac:dyDescent="0.25">
      <c r="A548" s="220"/>
      <c r="B548" s="15"/>
      <c r="C548" s="15"/>
      <c r="D548" s="16"/>
      <c r="E548" s="16"/>
      <c r="F548" s="221"/>
      <c r="G548" s="222"/>
      <c r="H548" s="223"/>
      <c r="I548" s="224">
        <f t="shared" si="60"/>
        <v>0</v>
      </c>
      <c r="J548" s="225">
        <f t="shared" si="61"/>
        <v>0</v>
      </c>
      <c r="K548" s="47">
        <f>IF(COUNTBLANK($H$10:$H548)&gt;=1,0,1)</f>
        <v>0</v>
      </c>
      <c r="L548" s="176">
        <f t="shared" si="63"/>
        <v>1</v>
      </c>
      <c r="M548" s="176">
        <f t="shared" si="64"/>
        <v>1900</v>
      </c>
      <c r="N548" s="176">
        <f t="shared" si="65"/>
        <v>0</v>
      </c>
      <c r="O548" s="176">
        <f t="shared" si="66"/>
        <v>9</v>
      </c>
      <c r="P548" s="176" t="e">
        <f t="shared" si="62"/>
        <v>#VALUE!</v>
      </c>
      <c r="Q548" s="177"/>
      <c r="R548" s="42"/>
    </row>
    <row r="549" spans="1:18" ht="24.95" customHeight="1" x14ac:dyDescent="0.25">
      <c r="A549" s="220"/>
      <c r="B549" s="15"/>
      <c r="C549" s="15"/>
      <c r="D549" s="16"/>
      <c r="E549" s="16"/>
      <c r="F549" s="221"/>
      <c r="G549" s="222"/>
      <c r="H549" s="223"/>
      <c r="I549" s="224">
        <f t="shared" si="60"/>
        <v>0</v>
      </c>
      <c r="J549" s="225">
        <f t="shared" si="61"/>
        <v>0</v>
      </c>
      <c r="K549" s="47">
        <f>IF(COUNTBLANK($H$10:$H549)&gt;=1,0,1)</f>
        <v>0</v>
      </c>
      <c r="L549" s="176">
        <f t="shared" si="63"/>
        <v>1</v>
      </c>
      <c r="M549" s="176">
        <f t="shared" si="64"/>
        <v>1900</v>
      </c>
      <c r="N549" s="176">
        <f t="shared" si="65"/>
        <v>0</v>
      </c>
      <c r="O549" s="176">
        <f t="shared" si="66"/>
        <v>9</v>
      </c>
      <c r="P549" s="176" t="e">
        <f t="shared" si="62"/>
        <v>#VALUE!</v>
      </c>
      <c r="Q549" s="177"/>
      <c r="R549" s="42"/>
    </row>
    <row r="550" spans="1:18" ht="24.95" customHeight="1" x14ac:dyDescent="0.25">
      <c r="A550" s="220"/>
      <c r="B550" s="15"/>
      <c r="C550" s="15"/>
      <c r="D550" s="16"/>
      <c r="E550" s="16"/>
      <c r="F550" s="221"/>
      <c r="G550" s="222"/>
      <c r="H550" s="223"/>
      <c r="I550" s="224">
        <f t="shared" si="60"/>
        <v>0</v>
      </c>
      <c r="J550" s="225">
        <f t="shared" si="61"/>
        <v>0</v>
      </c>
      <c r="K550" s="47">
        <f>IF(COUNTBLANK($H$10:$H550)&gt;=1,0,1)</f>
        <v>0</v>
      </c>
      <c r="L550" s="176">
        <f t="shared" si="63"/>
        <v>1</v>
      </c>
      <c r="M550" s="176">
        <f t="shared" si="64"/>
        <v>1900</v>
      </c>
      <c r="N550" s="176">
        <f t="shared" si="65"/>
        <v>0</v>
      </c>
      <c r="O550" s="176">
        <f t="shared" si="66"/>
        <v>9</v>
      </c>
      <c r="P550" s="176" t="e">
        <f t="shared" si="62"/>
        <v>#VALUE!</v>
      </c>
      <c r="Q550" s="176"/>
      <c r="R550" s="42">
        <v>219406</v>
      </c>
    </row>
    <row r="551" spans="1:18" ht="24.95" customHeight="1" x14ac:dyDescent="0.25">
      <c r="A551" s="220"/>
      <c r="B551" s="15"/>
      <c r="C551" s="15"/>
      <c r="D551" s="16"/>
      <c r="E551" s="16"/>
      <c r="F551" s="221"/>
      <c r="G551" s="222"/>
      <c r="H551" s="223"/>
      <c r="I551" s="224">
        <f t="shared" si="60"/>
        <v>0</v>
      </c>
      <c r="J551" s="225">
        <f t="shared" si="61"/>
        <v>0</v>
      </c>
      <c r="K551" s="47">
        <f>IF(COUNTBLANK($H$10:$H551)&gt;=1,0,1)</f>
        <v>0</v>
      </c>
      <c r="L551" s="176">
        <f t="shared" si="63"/>
        <v>1</v>
      </c>
      <c r="M551" s="176">
        <f t="shared" si="64"/>
        <v>1900</v>
      </c>
      <c r="N551" s="176">
        <f t="shared" si="65"/>
        <v>0</v>
      </c>
      <c r="O551" s="176">
        <f t="shared" si="66"/>
        <v>9</v>
      </c>
      <c r="P551" s="176" t="e">
        <f t="shared" si="62"/>
        <v>#VALUE!</v>
      </c>
      <c r="Q551" s="177"/>
      <c r="R551" s="42">
        <v>220206</v>
      </c>
    </row>
    <row r="552" spans="1:18" ht="24.95" customHeight="1" x14ac:dyDescent="0.25">
      <c r="A552" s="220"/>
      <c r="B552" s="15"/>
      <c r="C552" s="15"/>
      <c r="D552" s="16"/>
      <c r="E552" s="16"/>
      <c r="F552" s="221"/>
      <c r="G552" s="222"/>
      <c r="H552" s="223"/>
      <c r="I552" s="224">
        <f t="shared" si="60"/>
        <v>0</v>
      </c>
      <c r="J552" s="225">
        <f t="shared" si="61"/>
        <v>0</v>
      </c>
      <c r="K552" s="47">
        <f>IF(COUNTBLANK($H$10:$H552)&gt;=1,0,1)</f>
        <v>0</v>
      </c>
      <c r="L552" s="176">
        <f t="shared" si="63"/>
        <v>1</v>
      </c>
      <c r="M552" s="176">
        <f t="shared" si="64"/>
        <v>1900</v>
      </c>
      <c r="N552" s="176">
        <f t="shared" si="65"/>
        <v>0</v>
      </c>
      <c r="O552" s="176">
        <f t="shared" si="66"/>
        <v>9</v>
      </c>
      <c r="P552" s="176" t="e">
        <f t="shared" si="62"/>
        <v>#VALUE!</v>
      </c>
      <c r="Q552" s="177"/>
      <c r="R552" s="42"/>
    </row>
    <row r="553" spans="1:18" ht="24.95" customHeight="1" x14ac:dyDescent="0.25">
      <c r="A553" s="220"/>
      <c r="B553" s="15"/>
      <c r="C553" s="15"/>
      <c r="D553" s="16"/>
      <c r="E553" s="16"/>
      <c r="F553" s="221"/>
      <c r="G553" s="222"/>
      <c r="H553" s="223"/>
      <c r="I553" s="224">
        <f t="shared" si="60"/>
        <v>0</v>
      </c>
      <c r="J553" s="225">
        <f t="shared" si="61"/>
        <v>0</v>
      </c>
      <c r="K553" s="47">
        <f>IF(COUNTBLANK($H$10:$H553)&gt;=1,0,1)</f>
        <v>0</v>
      </c>
      <c r="L553" s="176">
        <f t="shared" si="63"/>
        <v>1</v>
      </c>
      <c r="M553" s="176">
        <f t="shared" si="64"/>
        <v>1900</v>
      </c>
      <c r="N553" s="176">
        <f t="shared" si="65"/>
        <v>0</v>
      </c>
      <c r="O553" s="176">
        <f t="shared" si="66"/>
        <v>9</v>
      </c>
      <c r="P553" s="176" t="e">
        <f t="shared" si="62"/>
        <v>#VALUE!</v>
      </c>
      <c r="Q553" s="177"/>
      <c r="R553" s="42"/>
    </row>
    <row r="554" spans="1:18" ht="24.95" customHeight="1" x14ac:dyDescent="0.25">
      <c r="A554" s="220"/>
      <c r="B554" s="15"/>
      <c r="C554" s="15"/>
      <c r="D554" s="16"/>
      <c r="E554" s="16"/>
      <c r="F554" s="221"/>
      <c r="G554" s="222"/>
      <c r="H554" s="223"/>
      <c r="I554" s="224">
        <f t="shared" si="60"/>
        <v>0</v>
      </c>
      <c r="J554" s="225">
        <f t="shared" si="61"/>
        <v>0</v>
      </c>
      <c r="K554" s="47">
        <f>IF(COUNTBLANK($H$10:$H554)&gt;=1,0,1)</f>
        <v>0</v>
      </c>
      <c r="L554" s="176">
        <f t="shared" si="63"/>
        <v>1</v>
      </c>
      <c r="M554" s="176">
        <f t="shared" si="64"/>
        <v>1900</v>
      </c>
      <c r="N554" s="176">
        <f t="shared" si="65"/>
        <v>0</v>
      </c>
      <c r="O554" s="176">
        <f t="shared" si="66"/>
        <v>9</v>
      </c>
      <c r="P554" s="176" t="e">
        <f t="shared" si="62"/>
        <v>#VALUE!</v>
      </c>
      <c r="Q554" s="176"/>
      <c r="R554" s="42">
        <v>221006</v>
      </c>
    </row>
    <row r="555" spans="1:18" ht="24.95" customHeight="1" x14ac:dyDescent="0.25">
      <c r="A555" s="220"/>
      <c r="B555" s="15"/>
      <c r="C555" s="15"/>
      <c r="D555" s="16"/>
      <c r="E555" s="16"/>
      <c r="F555" s="221"/>
      <c r="G555" s="222"/>
      <c r="H555" s="223"/>
      <c r="I555" s="224">
        <f t="shared" si="60"/>
        <v>0</v>
      </c>
      <c r="J555" s="225">
        <f t="shared" si="61"/>
        <v>0</v>
      </c>
      <c r="K555" s="47">
        <f>IF(COUNTBLANK($H$10:$H555)&gt;=1,0,1)</f>
        <v>0</v>
      </c>
      <c r="L555" s="176">
        <f t="shared" si="63"/>
        <v>1</v>
      </c>
      <c r="M555" s="176">
        <f t="shared" si="64"/>
        <v>1900</v>
      </c>
      <c r="N555" s="176">
        <f t="shared" si="65"/>
        <v>0</v>
      </c>
      <c r="O555" s="176">
        <f t="shared" si="66"/>
        <v>9</v>
      </c>
      <c r="P555" s="176" t="e">
        <f t="shared" si="62"/>
        <v>#VALUE!</v>
      </c>
      <c r="Q555" s="177"/>
      <c r="R555" s="42">
        <v>221806</v>
      </c>
    </row>
    <row r="556" spans="1:18" ht="24.95" customHeight="1" x14ac:dyDescent="0.25">
      <c r="A556" s="220"/>
      <c r="B556" s="15"/>
      <c r="C556" s="15"/>
      <c r="D556" s="16"/>
      <c r="E556" s="16"/>
      <c r="F556" s="221"/>
      <c r="G556" s="222"/>
      <c r="H556" s="223"/>
      <c r="I556" s="224">
        <f t="shared" si="60"/>
        <v>0</v>
      </c>
      <c r="J556" s="225">
        <f t="shared" si="61"/>
        <v>0</v>
      </c>
      <c r="K556" s="47">
        <f>IF(COUNTBLANK($H$10:$H556)&gt;=1,0,1)</f>
        <v>0</v>
      </c>
      <c r="L556" s="176">
        <f t="shared" si="63"/>
        <v>1</v>
      </c>
      <c r="M556" s="176">
        <f t="shared" si="64"/>
        <v>1900</v>
      </c>
      <c r="N556" s="176">
        <f t="shared" si="65"/>
        <v>0</v>
      </c>
      <c r="O556" s="176">
        <f t="shared" si="66"/>
        <v>9</v>
      </c>
      <c r="P556" s="176" t="e">
        <f t="shared" si="62"/>
        <v>#VALUE!</v>
      </c>
      <c r="Q556" s="177"/>
      <c r="R556" s="42"/>
    </row>
    <row r="557" spans="1:18" ht="24.95" customHeight="1" x14ac:dyDescent="0.25">
      <c r="A557" s="220"/>
      <c r="B557" s="15"/>
      <c r="C557" s="15"/>
      <c r="D557" s="16"/>
      <c r="E557" s="16"/>
      <c r="F557" s="221"/>
      <c r="G557" s="222"/>
      <c r="H557" s="223"/>
      <c r="I557" s="224">
        <f t="shared" si="60"/>
        <v>0</v>
      </c>
      <c r="J557" s="225">
        <f t="shared" si="61"/>
        <v>0</v>
      </c>
      <c r="K557" s="47">
        <f>IF(COUNTBLANK($H$10:$H557)&gt;=1,0,1)</f>
        <v>0</v>
      </c>
      <c r="L557" s="176">
        <f t="shared" si="63"/>
        <v>1</v>
      </c>
      <c r="M557" s="176">
        <f t="shared" si="64"/>
        <v>1900</v>
      </c>
      <c r="N557" s="176">
        <f t="shared" si="65"/>
        <v>0</v>
      </c>
      <c r="O557" s="176">
        <f t="shared" si="66"/>
        <v>9</v>
      </c>
      <c r="P557" s="176" t="e">
        <f t="shared" si="62"/>
        <v>#VALUE!</v>
      </c>
      <c r="Q557" s="177"/>
      <c r="R557" s="42"/>
    </row>
    <row r="558" spans="1:18" ht="24.95" customHeight="1" x14ac:dyDescent="0.25">
      <c r="A558" s="220"/>
      <c r="B558" s="15"/>
      <c r="C558" s="15"/>
      <c r="D558" s="16"/>
      <c r="E558" s="16"/>
      <c r="F558" s="221"/>
      <c r="G558" s="222"/>
      <c r="H558" s="223"/>
      <c r="I558" s="224">
        <f t="shared" si="60"/>
        <v>0</v>
      </c>
      <c r="J558" s="225">
        <f t="shared" si="61"/>
        <v>0</v>
      </c>
      <c r="K558" s="47">
        <f>IF(COUNTBLANK($H$10:$H558)&gt;=1,0,1)</f>
        <v>0</v>
      </c>
      <c r="L558" s="176">
        <f t="shared" si="63"/>
        <v>1</v>
      </c>
      <c r="M558" s="176">
        <f t="shared" si="64"/>
        <v>1900</v>
      </c>
      <c r="N558" s="176">
        <f t="shared" si="65"/>
        <v>0</v>
      </c>
      <c r="O558" s="176">
        <f t="shared" si="66"/>
        <v>9</v>
      </c>
      <c r="P558" s="176" t="e">
        <f t="shared" si="62"/>
        <v>#VALUE!</v>
      </c>
      <c r="Q558" s="176"/>
      <c r="R558" s="42">
        <v>222606</v>
      </c>
    </row>
    <row r="559" spans="1:18" ht="24.95" customHeight="1" x14ac:dyDescent="0.25">
      <c r="A559" s="220"/>
      <c r="B559" s="15"/>
      <c r="C559" s="15"/>
      <c r="D559" s="16"/>
      <c r="E559" s="16"/>
      <c r="F559" s="221"/>
      <c r="G559" s="222"/>
      <c r="H559" s="223"/>
      <c r="I559" s="224">
        <f t="shared" si="60"/>
        <v>0</v>
      </c>
      <c r="J559" s="225">
        <f t="shared" si="61"/>
        <v>0</v>
      </c>
      <c r="K559" s="47">
        <f>IF(COUNTBLANK($H$10:$H559)&gt;=1,0,1)</f>
        <v>0</v>
      </c>
      <c r="L559" s="176">
        <f t="shared" si="63"/>
        <v>1</v>
      </c>
      <c r="M559" s="176">
        <f t="shared" si="64"/>
        <v>1900</v>
      </c>
      <c r="N559" s="176">
        <f t="shared" si="65"/>
        <v>0</v>
      </c>
      <c r="O559" s="176">
        <f t="shared" si="66"/>
        <v>9</v>
      </c>
      <c r="P559" s="176" t="e">
        <f t="shared" si="62"/>
        <v>#VALUE!</v>
      </c>
      <c r="Q559" s="177"/>
      <c r="R559" s="42">
        <v>223406</v>
      </c>
    </row>
    <row r="560" spans="1:18" ht="24.95" customHeight="1" x14ac:dyDescent="0.25">
      <c r="A560" s="220"/>
      <c r="B560" s="15"/>
      <c r="C560" s="15"/>
      <c r="D560" s="16"/>
      <c r="E560" s="16"/>
      <c r="F560" s="221"/>
      <c r="G560" s="222"/>
      <c r="H560" s="223"/>
      <c r="I560" s="224">
        <f t="shared" si="60"/>
        <v>0</v>
      </c>
      <c r="J560" s="225">
        <f t="shared" si="61"/>
        <v>0</v>
      </c>
      <c r="K560" s="47">
        <f>IF(COUNTBLANK($H$10:$H560)&gt;=1,0,1)</f>
        <v>0</v>
      </c>
      <c r="L560" s="176">
        <f t="shared" si="63"/>
        <v>1</v>
      </c>
      <c r="M560" s="176">
        <f t="shared" si="64"/>
        <v>1900</v>
      </c>
      <c r="N560" s="176">
        <f t="shared" si="65"/>
        <v>0</v>
      </c>
      <c r="O560" s="176">
        <f t="shared" si="66"/>
        <v>9</v>
      </c>
      <c r="P560" s="176" t="e">
        <f t="shared" si="62"/>
        <v>#VALUE!</v>
      </c>
      <c r="Q560" s="177"/>
      <c r="R560" s="42"/>
    </row>
    <row r="561" spans="1:18" ht="24.95" customHeight="1" x14ac:dyDescent="0.25">
      <c r="A561" s="220"/>
      <c r="B561" s="15"/>
      <c r="C561" s="15"/>
      <c r="D561" s="16"/>
      <c r="E561" s="16"/>
      <c r="F561" s="221"/>
      <c r="G561" s="222"/>
      <c r="H561" s="223"/>
      <c r="I561" s="224">
        <f t="shared" si="60"/>
        <v>0</v>
      </c>
      <c r="J561" s="225">
        <f t="shared" si="61"/>
        <v>0</v>
      </c>
      <c r="K561" s="47">
        <f>IF(COUNTBLANK($H$10:$H561)&gt;=1,0,1)</f>
        <v>0</v>
      </c>
      <c r="L561" s="176">
        <f t="shared" si="63"/>
        <v>1</v>
      </c>
      <c r="M561" s="176">
        <f t="shared" si="64"/>
        <v>1900</v>
      </c>
      <c r="N561" s="176">
        <f t="shared" si="65"/>
        <v>0</v>
      </c>
      <c r="O561" s="176">
        <f t="shared" si="66"/>
        <v>9</v>
      </c>
      <c r="P561" s="176" t="e">
        <f t="shared" si="62"/>
        <v>#VALUE!</v>
      </c>
      <c r="Q561" s="177"/>
      <c r="R561" s="42"/>
    </row>
    <row r="562" spans="1:18" ht="24.95" customHeight="1" x14ac:dyDescent="0.25">
      <c r="A562" s="220"/>
      <c r="B562" s="15"/>
      <c r="C562" s="15"/>
      <c r="D562" s="16"/>
      <c r="E562" s="16"/>
      <c r="F562" s="221"/>
      <c r="G562" s="222"/>
      <c r="H562" s="223"/>
      <c r="I562" s="224">
        <f t="shared" si="60"/>
        <v>0</v>
      </c>
      <c r="J562" s="225">
        <f t="shared" si="61"/>
        <v>0</v>
      </c>
      <c r="K562" s="47">
        <f>IF(COUNTBLANK($H$10:$H562)&gt;=1,0,1)</f>
        <v>0</v>
      </c>
      <c r="L562" s="176">
        <f t="shared" si="63"/>
        <v>1</v>
      </c>
      <c r="M562" s="176">
        <f t="shared" si="64"/>
        <v>1900</v>
      </c>
      <c r="N562" s="176">
        <f t="shared" si="65"/>
        <v>0</v>
      </c>
      <c r="O562" s="176">
        <f t="shared" si="66"/>
        <v>9</v>
      </c>
      <c r="P562" s="176" t="e">
        <f t="shared" si="62"/>
        <v>#VALUE!</v>
      </c>
      <c r="Q562" s="176"/>
      <c r="R562" s="42">
        <v>224206</v>
      </c>
    </row>
    <row r="563" spans="1:18" ht="24.95" customHeight="1" x14ac:dyDescent="0.25">
      <c r="A563" s="220"/>
      <c r="B563" s="15"/>
      <c r="C563" s="15"/>
      <c r="D563" s="16"/>
      <c r="E563" s="16"/>
      <c r="F563" s="221"/>
      <c r="G563" s="222"/>
      <c r="H563" s="223"/>
      <c r="I563" s="224">
        <f t="shared" si="60"/>
        <v>0</v>
      </c>
      <c r="J563" s="225">
        <f t="shared" si="61"/>
        <v>0</v>
      </c>
      <c r="K563" s="47">
        <f>IF(COUNTBLANK($H$10:$H563)&gt;=1,0,1)</f>
        <v>0</v>
      </c>
      <c r="L563" s="176">
        <f t="shared" si="63"/>
        <v>1</v>
      </c>
      <c r="M563" s="176">
        <f t="shared" si="64"/>
        <v>1900</v>
      </c>
      <c r="N563" s="176">
        <f t="shared" si="65"/>
        <v>0</v>
      </c>
      <c r="O563" s="176">
        <f t="shared" si="66"/>
        <v>9</v>
      </c>
      <c r="P563" s="176" t="e">
        <f t="shared" si="62"/>
        <v>#VALUE!</v>
      </c>
      <c r="Q563" s="177"/>
      <c r="R563" s="42">
        <v>225006</v>
      </c>
    </row>
    <row r="564" spans="1:18" ht="24.95" customHeight="1" x14ac:dyDescent="0.25">
      <c r="A564" s="220"/>
      <c r="B564" s="15"/>
      <c r="C564" s="15"/>
      <c r="D564" s="16"/>
      <c r="E564" s="16"/>
      <c r="F564" s="221"/>
      <c r="G564" s="222"/>
      <c r="H564" s="223"/>
      <c r="I564" s="224">
        <f t="shared" si="60"/>
        <v>0</v>
      </c>
      <c r="J564" s="225">
        <f t="shared" si="61"/>
        <v>0</v>
      </c>
      <c r="K564" s="47">
        <f>IF(COUNTBLANK($H$10:$H564)&gt;=1,0,1)</f>
        <v>0</v>
      </c>
      <c r="L564" s="176">
        <f t="shared" si="63"/>
        <v>1</v>
      </c>
      <c r="M564" s="176">
        <f t="shared" si="64"/>
        <v>1900</v>
      </c>
      <c r="N564" s="176">
        <f t="shared" si="65"/>
        <v>0</v>
      </c>
      <c r="O564" s="176">
        <f t="shared" si="66"/>
        <v>9</v>
      </c>
      <c r="P564" s="176" t="e">
        <f t="shared" si="62"/>
        <v>#VALUE!</v>
      </c>
      <c r="Q564" s="177"/>
      <c r="R564" s="42"/>
    </row>
    <row r="565" spans="1:18" ht="24.95" customHeight="1" x14ac:dyDescent="0.25">
      <c r="A565" s="220"/>
      <c r="B565" s="15"/>
      <c r="C565" s="15"/>
      <c r="D565" s="16"/>
      <c r="E565" s="16"/>
      <c r="F565" s="221"/>
      <c r="G565" s="222"/>
      <c r="H565" s="223"/>
      <c r="I565" s="224">
        <f t="shared" si="60"/>
        <v>0</v>
      </c>
      <c r="J565" s="225">
        <f t="shared" si="61"/>
        <v>0</v>
      </c>
      <c r="K565" s="47">
        <f>IF(COUNTBLANK($H$10:$H565)&gt;=1,0,1)</f>
        <v>0</v>
      </c>
      <c r="L565" s="176">
        <f t="shared" si="63"/>
        <v>1</v>
      </c>
      <c r="M565" s="176">
        <f t="shared" si="64"/>
        <v>1900</v>
      </c>
      <c r="N565" s="176">
        <f t="shared" si="65"/>
        <v>0</v>
      </c>
      <c r="O565" s="176">
        <f t="shared" si="66"/>
        <v>9</v>
      </c>
      <c r="P565" s="176" t="e">
        <f t="shared" si="62"/>
        <v>#VALUE!</v>
      </c>
      <c r="Q565" s="177"/>
      <c r="R565" s="42"/>
    </row>
    <row r="566" spans="1:18" ht="24.95" customHeight="1" x14ac:dyDescent="0.25">
      <c r="A566" s="220"/>
      <c r="B566" s="15"/>
      <c r="C566" s="15"/>
      <c r="D566" s="16"/>
      <c r="E566" s="16"/>
      <c r="F566" s="221"/>
      <c r="G566" s="222"/>
      <c r="H566" s="223"/>
      <c r="I566" s="224">
        <f t="shared" si="60"/>
        <v>0</v>
      </c>
      <c r="J566" s="225">
        <f t="shared" si="61"/>
        <v>0</v>
      </c>
      <c r="K566" s="47">
        <f>IF(COUNTBLANK($H$10:$H566)&gt;=1,0,1)</f>
        <v>0</v>
      </c>
      <c r="L566" s="176">
        <f t="shared" si="63"/>
        <v>1</v>
      </c>
      <c r="M566" s="176">
        <f t="shared" si="64"/>
        <v>1900</v>
      </c>
      <c r="N566" s="176">
        <f t="shared" si="65"/>
        <v>0</v>
      </c>
      <c r="O566" s="176">
        <f t="shared" si="66"/>
        <v>9</v>
      </c>
      <c r="P566" s="176" t="e">
        <f t="shared" si="62"/>
        <v>#VALUE!</v>
      </c>
      <c r="Q566" s="176"/>
      <c r="R566" s="42">
        <v>225806</v>
      </c>
    </row>
    <row r="567" spans="1:18" ht="24.95" customHeight="1" x14ac:dyDescent="0.25">
      <c r="A567" s="220"/>
      <c r="B567" s="15"/>
      <c r="C567" s="15"/>
      <c r="D567" s="16"/>
      <c r="E567" s="16"/>
      <c r="F567" s="221"/>
      <c r="G567" s="222"/>
      <c r="H567" s="223"/>
      <c r="I567" s="224">
        <f t="shared" si="60"/>
        <v>0</v>
      </c>
      <c r="J567" s="225">
        <f t="shared" si="61"/>
        <v>0</v>
      </c>
      <c r="K567" s="47">
        <f>IF(COUNTBLANK($H$10:$H567)&gt;=1,0,1)</f>
        <v>0</v>
      </c>
      <c r="L567" s="176">
        <f t="shared" si="63"/>
        <v>1</v>
      </c>
      <c r="M567" s="176">
        <f t="shared" si="64"/>
        <v>1900</v>
      </c>
      <c r="N567" s="176">
        <f t="shared" si="65"/>
        <v>0</v>
      </c>
      <c r="O567" s="176">
        <f t="shared" si="66"/>
        <v>9</v>
      </c>
      <c r="P567" s="176" t="e">
        <f t="shared" si="62"/>
        <v>#VALUE!</v>
      </c>
      <c r="Q567" s="177"/>
      <c r="R567" s="42">
        <v>226606</v>
      </c>
    </row>
    <row r="568" spans="1:18" ht="24.95" customHeight="1" x14ac:dyDescent="0.25">
      <c r="A568" s="220"/>
      <c r="B568" s="15"/>
      <c r="C568" s="15"/>
      <c r="D568" s="16"/>
      <c r="E568" s="16"/>
      <c r="F568" s="221"/>
      <c r="G568" s="222"/>
      <c r="H568" s="223"/>
      <c r="I568" s="224">
        <f t="shared" si="60"/>
        <v>0</v>
      </c>
      <c r="J568" s="225">
        <f t="shared" si="61"/>
        <v>0</v>
      </c>
      <c r="K568" s="47">
        <f>IF(COUNTBLANK($H$10:$H568)&gt;=1,0,1)</f>
        <v>0</v>
      </c>
      <c r="L568" s="176">
        <f t="shared" si="63"/>
        <v>1</v>
      </c>
      <c r="M568" s="176">
        <f t="shared" si="64"/>
        <v>1900</v>
      </c>
      <c r="N568" s="176">
        <f t="shared" si="65"/>
        <v>0</v>
      </c>
      <c r="O568" s="176">
        <f t="shared" si="66"/>
        <v>9</v>
      </c>
      <c r="P568" s="176" t="e">
        <f t="shared" si="62"/>
        <v>#VALUE!</v>
      </c>
      <c r="Q568" s="177"/>
      <c r="R568" s="42"/>
    </row>
    <row r="569" spans="1:18" ht="24.95" customHeight="1" x14ac:dyDescent="0.25">
      <c r="A569" s="220"/>
      <c r="B569" s="15"/>
      <c r="C569" s="15"/>
      <c r="D569" s="16"/>
      <c r="E569" s="16"/>
      <c r="F569" s="221"/>
      <c r="G569" s="222"/>
      <c r="H569" s="223"/>
      <c r="I569" s="224">
        <f t="shared" si="60"/>
        <v>0</v>
      </c>
      <c r="J569" s="225">
        <f t="shared" si="61"/>
        <v>0</v>
      </c>
      <c r="K569" s="47">
        <f>IF(COUNTBLANK($H$10:$H569)&gt;=1,0,1)</f>
        <v>0</v>
      </c>
      <c r="L569" s="176">
        <f t="shared" si="63"/>
        <v>1</v>
      </c>
      <c r="M569" s="176">
        <f t="shared" si="64"/>
        <v>1900</v>
      </c>
      <c r="N569" s="176">
        <f t="shared" si="65"/>
        <v>0</v>
      </c>
      <c r="O569" s="176">
        <f t="shared" si="66"/>
        <v>9</v>
      </c>
      <c r="P569" s="176" t="e">
        <f t="shared" si="62"/>
        <v>#VALUE!</v>
      </c>
      <c r="Q569" s="177"/>
      <c r="R569" s="42"/>
    </row>
    <row r="570" spans="1:18" ht="24.95" customHeight="1" x14ac:dyDescent="0.25">
      <c r="A570" s="220"/>
      <c r="B570" s="15"/>
      <c r="C570" s="15"/>
      <c r="D570" s="16"/>
      <c r="E570" s="16"/>
      <c r="F570" s="221"/>
      <c r="G570" s="222"/>
      <c r="H570" s="223"/>
      <c r="I570" s="224">
        <f t="shared" si="60"/>
        <v>0</v>
      </c>
      <c r="J570" s="225">
        <f t="shared" si="61"/>
        <v>0</v>
      </c>
      <c r="K570" s="47">
        <f>IF(COUNTBLANK($H$10:$H570)&gt;=1,0,1)</f>
        <v>0</v>
      </c>
      <c r="L570" s="176">
        <f t="shared" si="63"/>
        <v>1</v>
      </c>
      <c r="M570" s="176">
        <f t="shared" si="64"/>
        <v>1900</v>
      </c>
      <c r="N570" s="176">
        <f t="shared" si="65"/>
        <v>0</v>
      </c>
      <c r="O570" s="176">
        <f t="shared" si="66"/>
        <v>9</v>
      </c>
      <c r="P570" s="176" t="e">
        <f t="shared" si="62"/>
        <v>#VALUE!</v>
      </c>
      <c r="Q570" s="176"/>
      <c r="R570" s="42">
        <v>227406</v>
      </c>
    </row>
    <row r="571" spans="1:18" ht="24.95" customHeight="1" x14ac:dyDescent="0.25">
      <c r="A571" s="220"/>
      <c r="B571" s="15"/>
      <c r="C571" s="15"/>
      <c r="D571" s="16"/>
      <c r="E571" s="16"/>
      <c r="F571" s="221"/>
      <c r="G571" s="222"/>
      <c r="H571" s="223"/>
      <c r="I571" s="224">
        <f t="shared" si="60"/>
        <v>0</v>
      </c>
      <c r="J571" s="225">
        <f t="shared" si="61"/>
        <v>0</v>
      </c>
      <c r="K571" s="47">
        <f>IF(COUNTBLANK($H$10:$H571)&gt;=1,0,1)</f>
        <v>0</v>
      </c>
      <c r="L571" s="176">
        <f t="shared" si="63"/>
        <v>1</v>
      </c>
      <c r="M571" s="176">
        <f t="shared" si="64"/>
        <v>1900</v>
      </c>
      <c r="N571" s="176">
        <f t="shared" si="65"/>
        <v>0</v>
      </c>
      <c r="O571" s="176">
        <f t="shared" si="66"/>
        <v>9</v>
      </c>
      <c r="P571" s="176" t="e">
        <f t="shared" si="62"/>
        <v>#VALUE!</v>
      </c>
      <c r="Q571" s="177"/>
      <c r="R571" s="42">
        <v>228206</v>
      </c>
    </row>
    <row r="572" spans="1:18" ht="24.95" customHeight="1" x14ac:dyDescent="0.25">
      <c r="A572" s="220"/>
      <c r="B572" s="15"/>
      <c r="C572" s="15"/>
      <c r="D572" s="16"/>
      <c r="E572" s="16"/>
      <c r="F572" s="221"/>
      <c r="G572" s="222"/>
      <c r="H572" s="223"/>
      <c r="I572" s="224">
        <f t="shared" si="60"/>
        <v>0</v>
      </c>
      <c r="J572" s="225">
        <f t="shared" si="61"/>
        <v>0</v>
      </c>
      <c r="K572" s="47">
        <f>IF(COUNTBLANK($H$10:$H572)&gt;=1,0,1)</f>
        <v>0</v>
      </c>
      <c r="L572" s="176">
        <f t="shared" si="63"/>
        <v>1</v>
      </c>
      <c r="M572" s="176">
        <f t="shared" si="64"/>
        <v>1900</v>
      </c>
      <c r="N572" s="176">
        <f t="shared" si="65"/>
        <v>0</v>
      </c>
      <c r="O572" s="176">
        <f t="shared" si="66"/>
        <v>9</v>
      </c>
      <c r="P572" s="176" t="e">
        <f t="shared" si="62"/>
        <v>#VALUE!</v>
      </c>
      <c r="Q572" s="177"/>
      <c r="R572" s="42"/>
    </row>
    <row r="573" spans="1:18" ht="24.95" customHeight="1" x14ac:dyDescent="0.25">
      <c r="A573" s="220"/>
      <c r="B573" s="15"/>
      <c r="C573" s="15"/>
      <c r="D573" s="16"/>
      <c r="E573" s="16"/>
      <c r="F573" s="221"/>
      <c r="G573" s="222"/>
      <c r="H573" s="223"/>
      <c r="I573" s="224">
        <f t="shared" si="60"/>
        <v>0</v>
      </c>
      <c r="J573" s="225">
        <f t="shared" si="61"/>
        <v>0</v>
      </c>
      <c r="K573" s="47">
        <f>IF(COUNTBLANK($H$10:$H573)&gt;=1,0,1)</f>
        <v>0</v>
      </c>
      <c r="L573" s="176">
        <f t="shared" si="63"/>
        <v>1</v>
      </c>
      <c r="M573" s="176">
        <f t="shared" si="64"/>
        <v>1900</v>
      </c>
      <c r="N573" s="176">
        <f t="shared" si="65"/>
        <v>0</v>
      </c>
      <c r="O573" s="176">
        <f t="shared" si="66"/>
        <v>9</v>
      </c>
      <c r="P573" s="176" t="e">
        <f t="shared" si="62"/>
        <v>#VALUE!</v>
      </c>
      <c r="Q573" s="177"/>
      <c r="R573" s="42"/>
    </row>
    <row r="574" spans="1:18" ht="24.95" customHeight="1" x14ac:dyDescent="0.25">
      <c r="A574" s="220"/>
      <c r="B574" s="15"/>
      <c r="C574" s="15"/>
      <c r="D574" s="16"/>
      <c r="E574" s="16"/>
      <c r="F574" s="221"/>
      <c r="G574" s="222"/>
      <c r="H574" s="223"/>
      <c r="I574" s="224">
        <f t="shared" si="60"/>
        <v>0</v>
      </c>
      <c r="J574" s="225">
        <f t="shared" si="61"/>
        <v>0</v>
      </c>
      <c r="K574" s="47">
        <f>IF(COUNTBLANK($H$10:$H574)&gt;=1,0,1)</f>
        <v>0</v>
      </c>
      <c r="L574" s="176">
        <f t="shared" si="63"/>
        <v>1</v>
      </c>
      <c r="M574" s="176">
        <f t="shared" si="64"/>
        <v>1900</v>
      </c>
      <c r="N574" s="176">
        <f t="shared" si="65"/>
        <v>0</v>
      </c>
      <c r="O574" s="176">
        <f t="shared" si="66"/>
        <v>9</v>
      </c>
      <c r="P574" s="176" t="e">
        <f t="shared" si="62"/>
        <v>#VALUE!</v>
      </c>
      <c r="Q574" s="176"/>
      <c r="R574" s="42">
        <v>229006</v>
      </c>
    </row>
    <row r="575" spans="1:18" ht="24.95" customHeight="1" x14ac:dyDescent="0.25">
      <c r="A575" s="220"/>
      <c r="B575" s="15"/>
      <c r="C575" s="15"/>
      <c r="D575" s="16"/>
      <c r="E575" s="16"/>
      <c r="F575" s="221"/>
      <c r="G575" s="222"/>
      <c r="H575" s="223"/>
      <c r="I575" s="224">
        <f t="shared" si="60"/>
        <v>0</v>
      </c>
      <c r="J575" s="225">
        <f t="shared" si="61"/>
        <v>0</v>
      </c>
      <c r="K575" s="47">
        <f>IF(COUNTBLANK($H$10:$H575)&gt;=1,0,1)</f>
        <v>0</v>
      </c>
      <c r="L575" s="176">
        <f t="shared" si="63"/>
        <v>1</v>
      </c>
      <c r="M575" s="176">
        <f t="shared" si="64"/>
        <v>1900</v>
      </c>
      <c r="N575" s="176">
        <f t="shared" si="65"/>
        <v>0</v>
      </c>
      <c r="O575" s="176">
        <f t="shared" si="66"/>
        <v>9</v>
      </c>
      <c r="P575" s="176" t="e">
        <f t="shared" si="62"/>
        <v>#VALUE!</v>
      </c>
      <c r="Q575" s="177"/>
      <c r="R575" s="42">
        <v>229806</v>
      </c>
    </row>
    <row r="576" spans="1:18" ht="24.95" customHeight="1" x14ac:dyDescent="0.25">
      <c r="A576" s="220"/>
      <c r="B576" s="15"/>
      <c r="C576" s="15"/>
      <c r="D576" s="16"/>
      <c r="E576" s="16"/>
      <c r="F576" s="221"/>
      <c r="G576" s="222"/>
      <c r="H576" s="223"/>
      <c r="I576" s="224">
        <f t="shared" si="60"/>
        <v>0</v>
      </c>
      <c r="J576" s="225">
        <f t="shared" si="61"/>
        <v>0</v>
      </c>
      <c r="K576" s="47">
        <f>IF(COUNTBLANK($H$10:$H576)&gt;=1,0,1)</f>
        <v>0</v>
      </c>
      <c r="L576" s="176">
        <f t="shared" si="63"/>
        <v>1</v>
      </c>
      <c r="M576" s="176">
        <f t="shared" si="64"/>
        <v>1900</v>
      </c>
      <c r="N576" s="176">
        <f t="shared" si="65"/>
        <v>0</v>
      </c>
      <c r="O576" s="176">
        <f t="shared" si="66"/>
        <v>9</v>
      </c>
      <c r="P576" s="176" t="e">
        <f t="shared" si="62"/>
        <v>#VALUE!</v>
      </c>
      <c r="Q576" s="177"/>
      <c r="R576" s="42"/>
    </row>
    <row r="577" spans="1:18" ht="24.95" customHeight="1" x14ac:dyDescent="0.25">
      <c r="A577" s="220"/>
      <c r="B577" s="15"/>
      <c r="C577" s="15"/>
      <c r="D577" s="16"/>
      <c r="E577" s="16"/>
      <c r="F577" s="221"/>
      <c r="G577" s="222"/>
      <c r="H577" s="223"/>
      <c r="I577" s="224">
        <f t="shared" si="60"/>
        <v>0</v>
      </c>
      <c r="J577" s="225">
        <f t="shared" si="61"/>
        <v>0</v>
      </c>
      <c r="K577" s="47">
        <f>IF(COUNTBLANK($H$10:$H577)&gt;=1,0,1)</f>
        <v>0</v>
      </c>
      <c r="L577" s="176">
        <f t="shared" si="63"/>
        <v>1</v>
      </c>
      <c r="M577" s="176">
        <f t="shared" si="64"/>
        <v>1900</v>
      </c>
      <c r="N577" s="176">
        <f t="shared" si="65"/>
        <v>0</v>
      </c>
      <c r="O577" s="176">
        <f t="shared" si="66"/>
        <v>9</v>
      </c>
      <c r="P577" s="176" t="e">
        <f t="shared" si="62"/>
        <v>#VALUE!</v>
      </c>
      <c r="Q577" s="177"/>
      <c r="R577" s="42"/>
    </row>
    <row r="578" spans="1:18" ht="24.95" customHeight="1" x14ac:dyDescent="0.25">
      <c r="A578" s="220"/>
      <c r="B578" s="15"/>
      <c r="C578" s="15"/>
      <c r="D578" s="16"/>
      <c r="E578" s="16"/>
      <c r="F578" s="221"/>
      <c r="G578" s="222"/>
      <c r="H578" s="223"/>
      <c r="I578" s="224">
        <f t="shared" si="60"/>
        <v>0</v>
      </c>
      <c r="J578" s="225">
        <f t="shared" si="61"/>
        <v>0</v>
      </c>
      <c r="K578" s="47">
        <f>IF(COUNTBLANK($H$10:$H578)&gt;=1,0,1)</f>
        <v>0</v>
      </c>
      <c r="L578" s="176">
        <f t="shared" si="63"/>
        <v>1</v>
      </c>
      <c r="M578" s="176">
        <f t="shared" si="64"/>
        <v>1900</v>
      </c>
      <c r="N578" s="176">
        <f t="shared" si="65"/>
        <v>0</v>
      </c>
      <c r="O578" s="176">
        <f t="shared" si="66"/>
        <v>9</v>
      </c>
      <c r="P578" s="176" t="e">
        <f t="shared" si="62"/>
        <v>#VALUE!</v>
      </c>
      <c r="Q578" s="176"/>
      <c r="R578" s="42">
        <v>230606</v>
      </c>
    </row>
    <row r="579" spans="1:18" ht="24.95" customHeight="1" x14ac:dyDescent="0.25">
      <c r="A579" s="220"/>
      <c r="B579" s="15"/>
      <c r="C579" s="15"/>
      <c r="D579" s="16"/>
      <c r="E579" s="16"/>
      <c r="F579" s="221"/>
      <c r="G579" s="222"/>
      <c r="H579" s="223"/>
      <c r="I579" s="224">
        <f t="shared" si="60"/>
        <v>0</v>
      </c>
      <c r="J579" s="225">
        <f t="shared" si="61"/>
        <v>0</v>
      </c>
      <c r="K579" s="47">
        <f>IF(COUNTBLANK($H$10:$H579)&gt;=1,0,1)</f>
        <v>0</v>
      </c>
      <c r="L579" s="176">
        <f t="shared" si="63"/>
        <v>1</v>
      </c>
      <c r="M579" s="176">
        <f t="shared" si="64"/>
        <v>1900</v>
      </c>
      <c r="N579" s="176">
        <f t="shared" si="65"/>
        <v>0</v>
      </c>
      <c r="O579" s="176">
        <f t="shared" si="66"/>
        <v>9</v>
      </c>
      <c r="P579" s="176" t="e">
        <f t="shared" si="62"/>
        <v>#VALUE!</v>
      </c>
      <c r="Q579" s="177"/>
      <c r="R579" s="42">
        <v>231406</v>
      </c>
    </row>
    <row r="580" spans="1:18" ht="24.95" customHeight="1" x14ac:dyDescent="0.25">
      <c r="A580" s="220"/>
      <c r="B580" s="15"/>
      <c r="C580" s="15"/>
      <c r="D580" s="16"/>
      <c r="E580" s="16"/>
      <c r="F580" s="221"/>
      <c r="G580" s="222"/>
      <c r="H580" s="223"/>
      <c r="I580" s="224">
        <f t="shared" si="60"/>
        <v>0</v>
      </c>
      <c r="J580" s="225">
        <f t="shared" si="61"/>
        <v>0</v>
      </c>
      <c r="K580" s="47">
        <f>IF(COUNTBLANK($H$10:$H580)&gt;=1,0,1)</f>
        <v>0</v>
      </c>
      <c r="L580" s="176">
        <f t="shared" si="63"/>
        <v>1</v>
      </c>
      <c r="M580" s="176">
        <f t="shared" si="64"/>
        <v>1900</v>
      </c>
      <c r="N580" s="176">
        <f t="shared" si="65"/>
        <v>0</v>
      </c>
      <c r="O580" s="176">
        <f t="shared" si="66"/>
        <v>9</v>
      </c>
      <c r="P580" s="176" t="e">
        <f t="shared" si="62"/>
        <v>#VALUE!</v>
      </c>
      <c r="Q580" s="177"/>
      <c r="R580" s="42"/>
    </row>
    <row r="581" spans="1:18" ht="24.95" customHeight="1" x14ac:dyDescent="0.25">
      <c r="A581" s="220"/>
      <c r="B581" s="15"/>
      <c r="C581" s="15"/>
      <c r="D581" s="16"/>
      <c r="E581" s="16"/>
      <c r="F581" s="221"/>
      <c r="G581" s="222"/>
      <c r="H581" s="223"/>
      <c r="I581" s="224">
        <f t="shared" si="60"/>
        <v>0</v>
      </c>
      <c r="J581" s="225">
        <f t="shared" si="61"/>
        <v>0</v>
      </c>
      <c r="K581" s="47">
        <f>IF(COUNTBLANK($H$10:$H581)&gt;=1,0,1)</f>
        <v>0</v>
      </c>
      <c r="L581" s="176">
        <f t="shared" si="63"/>
        <v>1</v>
      </c>
      <c r="M581" s="176">
        <f t="shared" si="64"/>
        <v>1900</v>
      </c>
      <c r="N581" s="176">
        <f t="shared" si="65"/>
        <v>0</v>
      </c>
      <c r="O581" s="176">
        <f t="shared" si="66"/>
        <v>9</v>
      </c>
      <c r="P581" s="176" t="e">
        <f t="shared" si="62"/>
        <v>#VALUE!</v>
      </c>
      <c r="Q581" s="177"/>
      <c r="R581" s="42"/>
    </row>
    <row r="582" spans="1:18" ht="24.95" customHeight="1" x14ac:dyDescent="0.25">
      <c r="A582" s="220"/>
      <c r="B582" s="15"/>
      <c r="C582" s="15"/>
      <c r="D582" s="16"/>
      <c r="E582" s="16"/>
      <c r="F582" s="221"/>
      <c r="G582" s="222"/>
      <c r="H582" s="223"/>
      <c r="I582" s="224">
        <f t="shared" si="60"/>
        <v>0</v>
      </c>
      <c r="J582" s="225">
        <f t="shared" si="61"/>
        <v>0</v>
      </c>
      <c r="K582" s="47">
        <f>IF(COUNTBLANK($H$10:$H582)&gt;=1,0,1)</f>
        <v>0</v>
      </c>
      <c r="L582" s="176">
        <f t="shared" si="63"/>
        <v>1</v>
      </c>
      <c r="M582" s="176">
        <f t="shared" si="64"/>
        <v>1900</v>
      </c>
      <c r="N582" s="176">
        <f t="shared" si="65"/>
        <v>0</v>
      </c>
      <c r="O582" s="176">
        <f t="shared" si="66"/>
        <v>9</v>
      </c>
      <c r="P582" s="176" t="e">
        <f t="shared" si="62"/>
        <v>#VALUE!</v>
      </c>
      <c r="Q582" s="176"/>
      <c r="R582" s="42">
        <v>232206</v>
      </c>
    </row>
    <row r="583" spans="1:18" ht="24.95" customHeight="1" x14ac:dyDescent="0.25">
      <c r="A583" s="220"/>
      <c r="B583" s="15"/>
      <c r="C583" s="15"/>
      <c r="D583" s="16"/>
      <c r="E583" s="16"/>
      <c r="F583" s="221"/>
      <c r="G583" s="222"/>
      <c r="H583" s="223"/>
      <c r="I583" s="224">
        <f t="shared" si="60"/>
        <v>0</v>
      </c>
      <c r="J583" s="225">
        <f t="shared" si="61"/>
        <v>0</v>
      </c>
      <c r="K583" s="47">
        <f>IF(COUNTBLANK($H$10:$H583)&gt;=1,0,1)</f>
        <v>0</v>
      </c>
      <c r="L583" s="176">
        <f t="shared" si="63"/>
        <v>1</v>
      </c>
      <c r="M583" s="176">
        <f t="shared" si="64"/>
        <v>1900</v>
      </c>
      <c r="N583" s="176">
        <f t="shared" si="65"/>
        <v>0</v>
      </c>
      <c r="O583" s="176">
        <f t="shared" si="66"/>
        <v>9</v>
      </c>
      <c r="P583" s="176" t="e">
        <f t="shared" si="62"/>
        <v>#VALUE!</v>
      </c>
      <c r="Q583" s="177"/>
      <c r="R583" s="42">
        <v>233006</v>
      </c>
    </row>
    <row r="584" spans="1:18" ht="24.95" customHeight="1" x14ac:dyDescent="0.25">
      <c r="A584" s="220"/>
      <c r="B584" s="15"/>
      <c r="C584" s="15"/>
      <c r="D584" s="16"/>
      <c r="E584" s="16"/>
      <c r="F584" s="221"/>
      <c r="G584" s="222"/>
      <c r="H584" s="223"/>
      <c r="I584" s="224">
        <f t="shared" si="60"/>
        <v>0</v>
      </c>
      <c r="J584" s="225">
        <f t="shared" si="61"/>
        <v>0</v>
      </c>
      <c r="K584" s="47">
        <f>IF(COUNTBLANK($H$10:$H584)&gt;=1,0,1)</f>
        <v>0</v>
      </c>
      <c r="L584" s="176">
        <f t="shared" si="63"/>
        <v>1</v>
      </c>
      <c r="M584" s="176">
        <f t="shared" si="64"/>
        <v>1900</v>
      </c>
      <c r="N584" s="176">
        <f t="shared" si="65"/>
        <v>0</v>
      </c>
      <c r="O584" s="176">
        <f t="shared" si="66"/>
        <v>9</v>
      </c>
      <c r="P584" s="176" t="e">
        <f t="shared" si="62"/>
        <v>#VALUE!</v>
      </c>
      <c r="Q584" s="177"/>
      <c r="R584" s="42"/>
    </row>
    <row r="585" spans="1:18" ht="24.95" customHeight="1" x14ac:dyDescent="0.25">
      <c r="A585" s="220"/>
      <c r="B585" s="15"/>
      <c r="C585" s="15"/>
      <c r="D585" s="16"/>
      <c r="E585" s="16"/>
      <c r="F585" s="221"/>
      <c r="G585" s="222"/>
      <c r="H585" s="223"/>
      <c r="I585" s="224">
        <f t="shared" si="60"/>
        <v>0</v>
      </c>
      <c r="J585" s="225">
        <f t="shared" si="61"/>
        <v>0</v>
      </c>
      <c r="K585" s="47">
        <f>IF(COUNTBLANK($H$10:$H585)&gt;=1,0,1)</f>
        <v>0</v>
      </c>
      <c r="L585" s="176">
        <f t="shared" si="63"/>
        <v>1</v>
      </c>
      <c r="M585" s="176">
        <f t="shared" si="64"/>
        <v>1900</v>
      </c>
      <c r="N585" s="176">
        <f t="shared" si="65"/>
        <v>0</v>
      </c>
      <c r="O585" s="176">
        <f t="shared" si="66"/>
        <v>9</v>
      </c>
      <c r="P585" s="176" t="e">
        <f t="shared" si="62"/>
        <v>#VALUE!</v>
      </c>
      <c r="Q585" s="177"/>
      <c r="R585" s="42"/>
    </row>
    <row r="586" spans="1:18" ht="24.95" customHeight="1" x14ac:dyDescent="0.25">
      <c r="A586" s="220"/>
      <c r="B586" s="15"/>
      <c r="C586" s="15"/>
      <c r="D586" s="16"/>
      <c r="E586" s="16"/>
      <c r="F586" s="221"/>
      <c r="G586" s="222"/>
      <c r="H586" s="223"/>
      <c r="I586" s="224">
        <f t="shared" ref="I586:I649" si="67">I585-B586+C586</f>
        <v>0</v>
      </c>
      <c r="J586" s="225">
        <f t="shared" ref="J586:J649" si="68">IF(H586="*",J585-B586+C586,J585)</f>
        <v>0</v>
      </c>
      <c r="K586" s="47">
        <f>IF(COUNTBLANK($H$10:$H586)&gt;=1,0,1)</f>
        <v>0</v>
      </c>
      <c r="L586" s="176">
        <f t="shared" si="63"/>
        <v>1</v>
      </c>
      <c r="M586" s="176">
        <f t="shared" si="64"/>
        <v>1900</v>
      </c>
      <c r="N586" s="176">
        <f t="shared" si="65"/>
        <v>0</v>
      </c>
      <c r="O586" s="176">
        <f t="shared" si="66"/>
        <v>9</v>
      </c>
      <c r="P586" s="176" t="e">
        <f t="shared" si="62"/>
        <v>#VALUE!</v>
      </c>
      <c r="Q586" s="176"/>
      <c r="R586" s="42">
        <v>233806</v>
      </c>
    </row>
    <row r="587" spans="1:18" ht="24.95" customHeight="1" x14ac:dyDescent="0.25">
      <c r="A587" s="220"/>
      <c r="B587" s="15"/>
      <c r="C587" s="15"/>
      <c r="D587" s="16"/>
      <c r="E587" s="16"/>
      <c r="F587" s="221"/>
      <c r="G587" s="222"/>
      <c r="H587" s="223"/>
      <c r="I587" s="224">
        <f t="shared" si="67"/>
        <v>0</v>
      </c>
      <c r="J587" s="225">
        <f t="shared" si="68"/>
        <v>0</v>
      </c>
      <c r="K587" s="47">
        <f>IF(COUNTBLANK($H$10:$H587)&gt;=1,0,1)</f>
        <v>0</v>
      </c>
      <c r="L587" s="176">
        <f t="shared" si="63"/>
        <v>1</v>
      </c>
      <c r="M587" s="176">
        <f t="shared" si="64"/>
        <v>1900</v>
      </c>
      <c r="N587" s="176">
        <f t="shared" si="65"/>
        <v>0</v>
      </c>
      <c r="O587" s="176">
        <f t="shared" si="66"/>
        <v>9</v>
      </c>
      <c r="P587" s="176" t="e">
        <f t="shared" ref="P587:P650" si="69">(SEARCH($F$5,$F587))</f>
        <v>#VALUE!</v>
      </c>
      <c r="Q587" s="177"/>
      <c r="R587" s="42">
        <v>234606</v>
      </c>
    </row>
    <row r="588" spans="1:18" ht="24.95" customHeight="1" x14ac:dyDescent="0.25">
      <c r="A588" s="220"/>
      <c r="B588" s="15"/>
      <c r="C588" s="15"/>
      <c r="D588" s="16"/>
      <c r="E588" s="16"/>
      <c r="F588" s="221"/>
      <c r="G588" s="222"/>
      <c r="H588" s="223"/>
      <c r="I588" s="224">
        <f t="shared" si="67"/>
        <v>0</v>
      </c>
      <c r="J588" s="225">
        <f t="shared" si="68"/>
        <v>0</v>
      </c>
      <c r="K588" s="47">
        <f>IF(COUNTBLANK($H$10:$H588)&gt;=1,0,1)</f>
        <v>0</v>
      </c>
      <c r="L588" s="176">
        <f t="shared" si="63"/>
        <v>1</v>
      </c>
      <c r="M588" s="176">
        <f t="shared" si="64"/>
        <v>1900</v>
      </c>
      <c r="N588" s="176">
        <f t="shared" si="65"/>
        <v>0</v>
      </c>
      <c r="O588" s="176">
        <f t="shared" si="66"/>
        <v>9</v>
      </c>
      <c r="P588" s="176" t="e">
        <f t="shared" si="69"/>
        <v>#VALUE!</v>
      </c>
      <c r="Q588" s="177"/>
      <c r="R588" s="42"/>
    </row>
    <row r="589" spans="1:18" ht="24.95" customHeight="1" x14ac:dyDescent="0.25">
      <c r="A589" s="220"/>
      <c r="B589" s="15"/>
      <c r="C589" s="15"/>
      <c r="D589" s="16"/>
      <c r="E589" s="16"/>
      <c r="F589" s="221"/>
      <c r="G589" s="222"/>
      <c r="H589" s="223"/>
      <c r="I589" s="224">
        <f t="shared" si="67"/>
        <v>0</v>
      </c>
      <c r="J589" s="225">
        <f t="shared" si="68"/>
        <v>0</v>
      </c>
      <c r="K589" s="47">
        <f>IF(COUNTBLANK($H$10:$H589)&gt;=1,0,1)</f>
        <v>0</v>
      </c>
      <c r="L589" s="176">
        <f t="shared" si="63"/>
        <v>1</v>
      </c>
      <c r="M589" s="176">
        <f t="shared" si="64"/>
        <v>1900</v>
      </c>
      <c r="N589" s="176">
        <f t="shared" si="65"/>
        <v>0</v>
      </c>
      <c r="O589" s="176">
        <f t="shared" si="66"/>
        <v>9</v>
      </c>
      <c r="P589" s="176" t="e">
        <f t="shared" si="69"/>
        <v>#VALUE!</v>
      </c>
      <c r="Q589" s="177"/>
      <c r="R589" s="42"/>
    </row>
    <row r="590" spans="1:18" ht="24.95" customHeight="1" x14ac:dyDescent="0.25">
      <c r="A590" s="220"/>
      <c r="B590" s="15"/>
      <c r="C590" s="15"/>
      <c r="D590" s="16"/>
      <c r="E590" s="16"/>
      <c r="F590" s="221"/>
      <c r="G590" s="222"/>
      <c r="H590" s="223"/>
      <c r="I590" s="224">
        <f t="shared" si="67"/>
        <v>0</v>
      </c>
      <c r="J590" s="225">
        <f t="shared" si="68"/>
        <v>0</v>
      </c>
      <c r="K590" s="47">
        <f>IF(COUNTBLANK($H$10:$H590)&gt;=1,0,1)</f>
        <v>0</v>
      </c>
      <c r="L590" s="176">
        <f t="shared" si="63"/>
        <v>1</v>
      </c>
      <c r="M590" s="176">
        <f t="shared" si="64"/>
        <v>1900</v>
      </c>
      <c r="N590" s="176">
        <f t="shared" si="65"/>
        <v>0</v>
      </c>
      <c r="O590" s="176">
        <f t="shared" si="66"/>
        <v>9</v>
      </c>
      <c r="P590" s="176" t="e">
        <f t="shared" si="69"/>
        <v>#VALUE!</v>
      </c>
      <c r="Q590" s="176"/>
      <c r="R590" s="42">
        <v>235406</v>
      </c>
    </row>
    <row r="591" spans="1:18" ht="24.95" customHeight="1" x14ac:dyDescent="0.25">
      <c r="A591" s="220"/>
      <c r="B591" s="15"/>
      <c r="C591" s="15"/>
      <c r="D591" s="16"/>
      <c r="E591" s="16"/>
      <c r="F591" s="221"/>
      <c r="G591" s="222"/>
      <c r="H591" s="223"/>
      <c r="I591" s="224">
        <f t="shared" si="67"/>
        <v>0</v>
      </c>
      <c r="J591" s="225">
        <f t="shared" si="68"/>
        <v>0</v>
      </c>
      <c r="K591" s="47">
        <f>IF(COUNTBLANK($H$10:$H591)&gt;=1,0,1)</f>
        <v>0</v>
      </c>
      <c r="L591" s="176">
        <f t="shared" si="63"/>
        <v>1</v>
      </c>
      <c r="M591" s="176">
        <f t="shared" si="64"/>
        <v>1900</v>
      </c>
      <c r="N591" s="176">
        <f t="shared" si="65"/>
        <v>0</v>
      </c>
      <c r="O591" s="176">
        <f t="shared" si="66"/>
        <v>9</v>
      </c>
      <c r="P591" s="176" t="e">
        <f t="shared" si="69"/>
        <v>#VALUE!</v>
      </c>
      <c r="Q591" s="177"/>
      <c r="R591" s="42">
        <v>236206</v>
      </c>
    </row>
    <row r="592" spans="1:18" ht="24.95" customHeight="1" x14ac:dyDescent="0.25">
      <c r="A592" s="220"/>
      <c r="B592" s="15"/>
      <c r="C592" s="15"/>
      <c r="D592" s="16"/>
      <c r="E592" s="16"/>
      <c r="F592" s="221"/>
      <c r="G592" s="222"/>
      <c r="H592" s="223"/>
      <c r="I592" s="224">
        <f t="shared" si="67"/>
        <v>0</v>
      </c>
      <c r="J592" s="225">
        <f t="shared" si="68"/>
        <v>0</v>
      </c>
      <c r="K592" s="47">
        <f>IF(COUNTBLANK($H$10:$H592)&gt;=1,0,1)</f>
        <v>0</v>
      </c>
      <c r="L592" s="176">
        <f t="shared" si="63"/>
        <v>1</v>
      </c>
      <c r="M592" s="176">
        <f t="shared" si="64"/>
        <v>1900</v>
      </c>
      <c r="N592" s="176">
        <f t="shared" si="65"/>
        <v>0</v>
      </c>
      <c r="O592" s="176">
        <f t="shared" si="66"/>
        <v>9</v>
      </c>
      <c r="P592" s="176" t="e">
        <f t="shared" si="69"/>
        <v>#VALUE!</v>
      </c>
      <c r="Q592" s="177"/>
      <c r="R592" s="42"/>
    </row>
    <row r="593" spans="1:18" ht="24.95" customHeight="1" x14ac:dyDescent="0.25">
      <c r="A593" s="220"/>
      <c r="B593" s="15"/>
      <c r="C593" s="15"/>
      <c r="D593" s="16"/>
      <c r="E593" s="16"/>
      <c r="F593" s="221"/>
      <c r="G593" s="222"/>
      <c r="H593" s="223"/>
      <c r="I593" s="224">
        <f t="shared" si="67"/>
        <v>0</v>
      </c>
      <c r="J593" s="225">
        <f t="shared" si="68"/>
        <v>0</v>
      </c>
      <c r="K593" s="47">
        <f>IF(COUNTBLANK($H$10:$H593)&gt;=1,0,1)</f>
        <v>0</v>
      </c>
      <c r="L593" s="176">
        <f t="shared" si="63"/>
        <v>1</v>
      </c>
      <c r="M593" s="176">
        <f t="shared" si="64"/>
        <v>1900</v>
      </c>
      <c r="N593" s="176">
        <f t="shared" si="65"/>
        <v>0</v>
      </c>
      <c r="O593" s="176">
        <f t="shared" si="66"/>
        <v>9</v>
      </c>
      <c r="P593" s="176" t="e">
        <f t="shared" si="69"/>
        <v>#VALUE!</v>
      </c>
      <c r="Q593" s="177"/>
      <c r="R593" s="42"/>
    </row>
    <row r="594" spans="1:18" ht="24.95" customHeight="1" x14ac:dyDescent="0.25">
      <c r="A594" s="220"/>
      <c r="B594" s="15"/>
      <c r="C594" s="15"/>
      <c r="D594" s="16"/>
      <c r="E594" s="16"/>
      <c r="F594" s="221"/>
      <c r="G594" s="222"/>
      <c r="H594" s="223"/>
      <c r="I594" s="224">
        <f t="shared" si="67"/>
        <v>0</v>
      </c>
      <c r="J594" s="225">
        <f t="shared" si="68"/>
        <v>0</v>
      </c>
      <c r="K594" s="47">
        <f>IF(COUNTBLANK($H$10:$H594)&gt;=1,0,1)</f>
        <v>0</v>
      </c>
      <c r="L594" s="176">
        <f t="shared" si="63"/>
        <v>1</v>
      </c>
      <c r="M594" s="176">
        <f t="shared" si="64"/>
        <v>1900</v>
      </c>
      <c r="N594" s="176">
        <f t="shared" si="65"/>
        <v>0</v>
      </c>
      <c r="O594" s="176">
        <f t="shared" si="66"/>
        <v>9</v>
      </c>
      <c r="P594" s="176" t="e">
        <f t="shared" si="69"/>
        <v>#VALUE!</v>
      </c>
      <c r="Q594" s="176"/>
      <c r="R594" s="42">
        <v>237006</v>
      </c>
    </row>
    <row r="595" spans="1:18" ht="24.95" customHeight="1" x14ac:dyDescent="0.25">
      <c r="A595" s="220"/>
      <c r="B595" s="15"/>
      <c r="C595" s="15"/>
      <c r="D595" s="16"/>
      <c r="E595" s="16"/>
      <c r="F595" s="221"/>
      <c r="G595" s="222"/>
      <c r="H595" s="223"/>
      <c r="I595" s="224">
        <f t="shared" si="67"/>
        <v>0</v>
      </c>
      <c r="J595" s="225">
        <f t="shared" si="68"/>
        <v>0</v>
      </c>
      <c r="K595" s="47">
        <f>IF(COUNTBLANK($H$10:$H595)&gt;=1,0,1)</f>
        <v>0</v>
      </c>
      <c r="L595" s="176">
        <f t="shared" si="63"/>
        <v>1</v>
      </c>
      <c r="M595" s="176">
        <f t="shared" si="64"/>
        <v>1900</v>
      </c>
      <c r="N595" s="176">
        <f t="shared" si="65"/>
        <v>0</v>
      </c>
      <c r="O595" s="176">
        <f t="shared" si="66"/>
        <v>9</v>
      </c>
      <c r="P595" s="176" t="e">
        <f t="shared" si="69"/>
        <v>#VALUE!</v>
      </c>
      <c r="Q595" s="177"/>
      <c r="R595" s="42">
        <v>237806</v>
      </c>
    </row>
    <row r="596" spans="1:18" ht="24.95" customHeight="1" x14ac:dyDescent="0.25">
      <c r="A596" s="220"/>
      <c r="B596" s="15"/>
      <c r="C596" s="15"/>
      <c r="D596" s="16"/>
      <c r="E596" s="16"/>
      <c r="F596" s="221"/>
      <c r="G596" s="222"/>
      <c r="H596" s="223"/>
      <c r="I596" s="224">
        <f t="shared" si="67"/>
        <v>0</v>
      </c>
      <c r="J596" s="225">
        <f t="shared" si="68"/>
        <v>0</v>
      </c>
      <c r="K596" s="47">
        <f>IF(COUNTBLANK($H$10:$H596)&gt;=1,0,1)</f>
        <v>0</v>
      </c>
      <c r="L596" s="176">
        <f t="shared" si="63"/>
        <v>1</v>
      </c>
      <c r="M596" s="176">
        <f t="shared" si="64"/>
        <v>1900</v>
      </c>
      <c r="N596" s="176">
        <f t="shared" si="65"/>
        <v>0</v>
      </c>
      <c r="O596" s="176">
        <f t="shared" si="66"/>
        <v>9</v>
      </c>
      <c r="P596" s="176" t="e">
        <f t="shared" si="69"/>
        <v>#VALUE!</v>
      </c>
      <c r="Q596" s="177"/>
      <c r="R596" s="42"/>
    </row>
    <row r="597" spans="1:18" ht="24.95" customHeight="1" x14ac:dyDescent="0.25">
      <c r="A597" s="220"/>
      <c r="B597" s="15"/>
      <c r="C597" s="15"/>
      <c r="D597" s="16"/>
      <c r="E597" s="16"/>
      <c r="F597" s="221"/>
      <c r="G597" s="222"/>
      <c r="H597" s="223"/>
      <c r="I597" s="224">
        <f t="shared" si="67"/>
        <v>0</v>
      </c>
      <c r="J597" s="225">
        <f t="shared" si="68"/>
        <v>0</v>
      </c>
      <c r="K597" s="47">
        <f>IF(COUNTBLANK($H$10:$H597)&gt;=1,0,1)</f>
        <v>0</v>
      </c>
      <c r="L597" s="176">
        <f t="shared" si="63"/>
        <v>1</v>
      </c>
      <c r="M597" s="176">
        <f t="shared" si="64"/>
        <v>1900</v>
      </c>
      <c r="N597" s="176">
        <f t="shared" si="65"/>
        <v>0</v>
      </c>
      <c r="O597" s="176">
        <f t="shared" si="66"/>
        <v>9</v>
      </c>
      <c r="P597" s="176" t="e">
        <f t="shared" si="69"/>
        <v>#VALUE!</v>
      </c>
      <c r="Q597" s="177"/>
      <c r="R597" s="42"/>
    </row>
    <row r="598" spans="1:18" ht="24.95" customHeight="1" x14ac:dyDescent="0.25">
      <c r="A598" s="220"/>
      <c r="B598" s="15"/>
      <c r="C598" s="15"/>
      <c r="D598" s="16"/>
      <c r="E598" s="16"/>
      <c r="F598" s="221"/>
      <c r="G598" s="222"/>
      <c r="H598" s="223"/>
      <c r="I598" s="224">
        <f t="shared" si="67"/>
        <v>0</v>
      </c>
      <c r="J598" s="225">
        <f t="shared" si="68"/>
        <v>0</v>
      </c>
      <c r="K598" s="47">
        <f>IF(COUNTBLANK($H$10:$H598)&gt;=1,0,1)</f>
        <v>0</v>
      </c>
      <c r="L598" s="176">
        <f t="shared" si="63"/>
        <v>1</v>
      </c>
      <c r="M598" s="176">
        <f t="shared" si="64"/>
        <v>1900</v>
      </c>
      <c r="N598" s="176">
        <f t="shared" si="65"/>
        <v>0</v>
      </c>
      <c r="O598" s="176">
        <f t="shared" si="66"/>
        <v>9</v>
      </c>
      <c r="P598" s="176" t="e">
        <f t="shared" si="69"/>
        <v>#VALUE!</v>
      </c>
      <c r="Q598" s="176"/>
      <c r="R598" s="42">
        <v>238606</v>
      </c>
    </row>
    <row r="599" spans="1:18" ht="24.95" customHeight="1" x14ac:dyDescent="0.25">
      <c r="A599" s="220"/>
      <c r="B599" s="15"/>
      <c r="C599" s="15"/>
      <c r="D599" s="16"/>
      <c r="E599" s="16"/>
      <c r="F599" s="221"/>
      <c r="G599" s="222"/>
      <c r="H599" s="223"/>
      <c r="I599" s="224">
        <f t="shared" si="67"/>
        <v>0</v>
      </c>
      <c r="J599" s="225">
        <f t="shared" si="68"/>
        <v>0</v>
      </c>
      <c r="K599" s="47">
        <f>IF(COUNTBLANK($H$10:$H599)&gt;=1,0,1)</f>
        <v>0</v>
      </c>
      <c r="L599" s="176">
        <f t="shared" si="63"/>
        <v>1</v>
      </c>
      <c r="M599" s="176">
        <f t="shared" si="64"/>
        <v>1900</v>
      </c>
      <c r="N599" s="176">
        <f t="shared" si="65"/>
        <v>0</v>
      </c>
      <c r="O599" s="176">
        <f t="shared" si="66"/>
        <v>9</v>
      </c>
      <c r="P599" s="176" t="e">
        <f t="shared" si="69"/>
        <v>#VALUE!</v>
      </c>
      <c r="Q599" s="177"/>
      <c r="R599" s="42">
        <v>239406</v>
      </c>
    </row>
    <row r="600" spans="1:18" ht="24.95" customHeight="1" x14ac:dyDescent="0.25">
      <c r="A600" s="220"/>
      <c r="B600" s="15"/>
      <c r="C600" s="15"/>
      <c r="D600" s="16"/>
      <c r="E600" s="16"/>
      <c r="F600" s="221"/>
      <c r="G600" s="222"/>
      <c r="H600" s="223"/>
      <c r="I600" s="224">
        <f t="shared" si="67"/>
        <v>0</v>
      </c>
      <c r="J600" s="225">
        <f t="shared" si="68"/>
        <v>0</v>
      </c>
      <c r="K600" s="47">
        <f>IF(COUNTBLANK($H$10:$H600)&gt;=1,0,1)</f>
        <v>0</v>
      </c>
      <c r="L600" s="176">
        <f t="shared" ref="L600:L663" si="70">MONTH(A600)</f>
        <v>1</v>
      </c>
      <c r="M600" s="176">
        <f t="shared" ref="M600:M663" si="71">YEAR(A600)</f>
        <v>1900</v>
      </c>
      <c r="N600" s="176">
        <f t="shared" ref="N600:N663" si="72">DAY(A600)</f>
        <v>0</v>
      </c>
      <c r="O600" s="176">
        <f t="shared" ref="O600:O663" si="73">IF(A600&lt;&gt;"",O599+1,O599)</f>
        <v>9</v>
      </c>
      <c r="P600" s="176" t="e">
        <f t="shared" si="69"/>
        <v>#VALUE!</v>
      </c>
      <c r="Q600" s="177"/>
      <c r="R600" s="42"/>
    </row>
    <row r="601" spans="1:18" ht="24.95" customHeight="1" x14ac:dyDescent="0.25">
      <c r="A601" s="220"/>
      <c r="B601" s="15"/>
      <c r="C601" s="15"/>
      <c r="D601" s="16"/>
      <c r="E601" s="16"/>
      <c r="F601" s="221"/>
      <c r="G601" s="222"/>
      <c r="H601" s="223"/>
      <c r="I601" s="224">
        <f t="shared" si="67"/>
        <v>0</v>
      </c>
      <c r="J601" s="225">
        <f t="shared" si="68"/>
        <v>0</v>
      </c>
      <c r="K601" s="47">
        <f>IF(COUNTBLANK($H$10:$H601)&gt;=1,0,1)</f>
        <v>0</v>
      </c>
      <c r="L601" s="176">
        <f t="shared" si="70"/>
        <v>1</v>
      </c>
      <c r="M601" s="176">
        <f t="shared" si="71"/>
        <v>1900</v>
      </c>
      <c r="N601" s="176">
        <f t="shared" si="72"/>
        <v>0</v>
      </c>
      <c r="O601" s="176">
        <f t="shared" si="73"/>
        <v>9</v>
      </c>
      <c r="P601" s="176" t="e">
        <f t="shared" si="69"/>
        <v>#VALUE!</v>
      </c>
      <c r="Q601" s="177"/>
      <c r="R601" s="42"/>
    </row>
    <row r="602" spans="1:18" ht="24.95" customHeight="1" x14ac:dyDescent="0.25">
      <c r="A602" s="220"/>
      <c r="B602" s="15"/>
      <c r="C602" s="15"/>
      <c r="D602" s="16"/>
      <c r="E602" s="16"/>
      <c r="F602" s="221"/>
      <c r="G602" s="222"/>
      <c r="H602" s="223"/>
      <c r="I602" s="224">
        <f t="shared" si="67"/>
        <v>0</v>
      </c>
      <c r="J602" s="225">
        <f t="shared" si="68"/>
        <v>0</v>
      </c>
      <c r="K602" s="47">
        <f>IF(COUNTBLANK($H$10:$H602)&gt;=1,0,1)</f>
        <v>0</v>
      </c>
      <c r="L602" s="176">
        <f t="shared" si="70"/>
        <v>1</v>
      </c>
      <c r="M602" s="176">
        <f t="shared" si="71"/>
        <v>1900</v>
      </c>
      <c r="N602" s="176">
        <f t="shared" si="72"/>
        <v>0</v>
      </c>
      <c r="O602" s="176">
        <f t="shared" si="73"/>
        <v>9</v>
      </c>
      <c r="P602" s="176" t="e">
        <f t="shared" si="69"/>
        <v>#VALUE!</v>
      </c>
      <c r="Q602" s="176"/>
      <c r="R602" s="42">
        <v>240206</v>
      </c>
    </row>
    <row r="603" spans="1:18" ht="24.95" customHeight="1" x14ac:dyDescent="0.25">
      <c r="A603" s="220"/>
      <c r="B603" s="15"/>
      <c r="C603" s="15"/>
      <c r="D603" s="16"/>
      <c r="E603" s="16"/>
      <c r="F603" s="221"/>
      <c r="G603" s="222"/>
      <c r="H603" s="223"/>
      <c r="I603" s="224">
        <f t="shared" si="67"/>
        <v>0</v>
      </c>
      <c r="J603" s="225">
        <f t="shared" si="68"/>
        <v>0</v>
      </c>
      <c r="K603" s="47">
        <f>IF(COUNTBLANK($H$10:$H603)&gt;=1,0,1)</f>
        <v>0</v>
      </c>
      <c r="L603" s="176">
        <f t="shared" si="70"/>
        <v>1</v>
      </c>
      <c r="M603" s="176">
        <f t="shared" si="71"/>
        <v>1900</v>
      </c>
      <c r="N603" s="176">
        <f t="shared" si="72"/>
        <v>0</v>
      </c>
      <c r="O603" s="176">
        <f t="shared" si="73"/>
        <v>9</v>
      </c>
      <c r="P603" s="176" t="e">
        <f t="shared" si="69"/>
        <v>#VALUE!</v>
      </c>
      <c r="Q603" s="177"/>
      <c r="R603" s="42">
        <v>241006</v>
      </c>
    </row>
    <row r="604" spans="1:18" ht="24.95" customHeight="1" x14ac:dyDescent="0.25">
      <c r="A604" s="220"/>
      <c r="B604" s="15"/>
      <c r="C604" s="15"/>
      <c r="D604" s="16"/>
      <c r="E604" s="16"/>
      <c r="F604" s="221"/>
      <c r="G604" s="222"/>
      <c r="H604" s="223"/>
      <c r="I604" s="224">
        <f t="shared" si="67"/>
        <v>0</v>
      </c>
      <c r="J604" s="225">
        <f t="shared" si="68"/>
        <v>0</v>
      </c>
      <c r="K604" s="47">
        <f>IF(COUNTBLANK($H$10:$H604)&gt;=1,0,1)</f>
        <v>0</v>
      </c>
      <c r="L604" s="176">
        <f t="shared" si="70"/>
        <v>1</v>
      </c>
      <c r="M604" s="176">
        <f t="shared" si="71"/>
        <v>1900</v>
      </c>
      <c r="N604" s="176">
        <f t="shared" si="72"/>
        <v>0</v>
      </c>
      <c r="O604" s="176">
        <f t="shared" si="73"/>
        <v>9</v>
      </c>
      <c r="P604" s="176" t="e">
        <f t="shared" si="69"/>
        <v>#VALUE!</v>
      </c>
      <c r="Q604" s="177"/>
      <c r="R604" s="42"/>
    </row>
    <row r="605" spans="1:18" ht="24.95" customHeight="1" x14ac:dyDescent="0.25">
      <c r="A605" s="220"/>
      <c r="B605" s="15"/>
      <c r="C605" s="15"/>
      <c r="D605" s="16"/>
      <c r="E605" s="16"/>
      <c r="F605" s="221"/>
      <c r="G605" s="222"/>
      <c r="H605" s="223"/>
      <c r="I605" s="224">
        <f t="shared" si="67"/>
        <v>0</v>
      </c>
      <c r="J605" s="225">
        <f t="shared" si="68"/>
        <v>0</v>
      </c>
      <c r="K605" s="47">
        <f>IF(COUNTBLANK($H$10:$H605)&gt;=1,0,1)</f>
        <v>0</v>
      </c>
      <c r="L605" s="176">
        <f t="shared" si="70"/>
        <v>1</v>
      </c>
      <c r="M605" s="176">
        <f t="shared" si="71"/>
        <v>1900</v>
      </c>
      <c r="N605" s="176">
        <f t="shared" si="72"/>
        <v>0</v>
      </c>
      <c r="O605" s="176">
        <f t="shared" si="73"/>
        <v>9</v>
      </c>
      <c r="P605" s="176" t="e">
        <f t="shared" si="69"/>
        <v>#VALUE!</v>
      </c>
      <c r="Q605" s="177"/>
      <c r="R605" s="42"/>
    </row>
    <row r="606" spans="1:18" ht="24.95" customHeight="1" x14ac:dyDescent="0.25">
      <c r="A606" s="220"/>
      <c r="B606" s="15"/>
      <c r="C606" s="15"/>
      <c r="D606" s="16"/>
      <c r="E606" s="16"/>
      <c r="F606" s="221"/>
      <c r="G606" s="222"/>
      <c r="H606" s="223"/>
      <c r="I606" s="224">
        <f t="shared" si="67"/>
        <v>0</v>
      </c>
      <c r="J606" s="225">
        <f t="shared" si="68"/>
        <v>0</v>
      </c>
      <c r="K606" s="47">
        <f>IF(COUNTBLANK($H$10:$H606)&gt;=1,0,1)</f>
        <v>0</v>
      </c>
      <c r="L606" s="176">
        <f t="shared" si="70"/>
        <v>1</v>
      </c>
      <c r="M606" s="176">
        <f t="shared" si="71"/>
        <v>1900</v>
      </c>
      <c r="N606" s="176">
        <f t="shared" si="72"/>
        <v>0</v>
      </c>
      <c r="O606" s="176">
        <f t="shared" si="73"/>
        <v>9</v>
      </c>
      <c r="P606" s="176" t="e">
        <f t="shared" si="69"/>
        <v>#VALUE!</v>
      </c>
      <c r="Q606" s="176"/>
      <c r="R606" s="42">
        <v>241806</v>
      </c>
    </row>
    <row r="607" spans="1:18" ht="24.95" customHeight="1" x14ac:dyDescent="0.25">
      <c r="A607" s="220"/>
      <c r="B607" s="15"/>
      <c r="C607" s="15"/>
      <c r="D607" s="16"/>
      <c r="E607" s="16"/>
      <c r="F607" s="221"/>
      <c r="G607" s="222"/>
      <c r="H607" s="223"/>
      <c r="I607" s="224">
        <f t="shared" si="67"/>
        <v>0</v>
      </c>
      <c r="J607" s="225">
        <f t="shared" si="68"/>
        <v>0</v>
      </c>
      <c r="K607" s="47">
        <f>IF(COUNTBLANK($H$10:$H607)&gt;=1,0,1)</f>
        <v>0</v>
      </c>
      <c r="L607" s="176">
        <f t="shared" si="70"/>
        <v>1</v>
      </c>
      <c r="M607" s="176">
        <f t="shared" si="71"/>
        <v>1900</v>
      </c>
      <c r="N607" s="176">
        <f t="shared" si="72"/>
        <v>0</v>
      </c>
      <c r="O607" s="176">
        <f t="shared" si="73"/>
        <v>9</v>
      </c>
      <c r="P607" s="176" t="e">
        <f t="shared" si="69"/>
        <v>#VALUE!</v>
      </c>
      <c r="Q607" s="177"/>
      <c r="R607" s="42">
        <v>242606</v>
      </c>
    </row>
    <row r="608" spans="1:18" ht="24.95" customHeight="1" x14ac:dyDescent="0.25">
      <c r="A608" s="220"/>
      <c r="B608" s="15"/>
      <c r="C608" s="15"/>
      <c r="D608" s="16"/>
      <c r="E608" s="16"/>
      <c r="F608" s="221"/>
      <c r="G608" s="222"/>
      <c r="H608" s="223"/>
      <c r="I608" s="224">
        <f t="shared" si="67"/>
        <v>0</v>
      </c>
      <c r="J608" s="225">
        <f t="shared" si="68"/>
        <v>0</v>
      </c>
      <c r="K608" s="47">
        <f>IF(COUNTBLANK($H$10:$H608)&gt;=1,0,1)</f>
        <v>0</v>
      </c>
      <c r="L608" s="176">
        <f t="shared" si="70"/>
        <v>1</v>
      </c>
      <c r="M608" s="176">
        <f t="shared" si="71"/>
        <v>1900</v>
      </c>
      <c r="N608" s="176">
        <f t="shared" si="72"/>
        <v>0</v>
      </c>
      <c r="O608" s="176">
        <f t="shared" si="73"/>
        <v>9</v>
      </c>
      <c r="P608" s="176" t="e">
        <f t="shared" si="69"/>
        <v>#VALUE!</v>
      </c>
      <c r="Q608" s="177"/>
      <c r="R608" s="42"/>
    </row>
    <row r="609" spans="1:18" ht="24.95" customHeight="1" x14ac:dyDescent="0.25">
      <c r="A609" s="220"/>
      <c r="B609" s="15"/>
      <c r="C609" s="15"/>
      <c r="D609" s="16"/>
      <c r="E609" s="16"/>
      <c r="F609" s="221"/>
      <c r="G609" s="222"/>
      <c r="H609" s="223"/>
      <c r="I609" s="224">
        <f t="shared" si="67"/>
        <v>0</v>
      </c>
      <c r="J609" s="225">
        <f t="shared" si="68"/>
        <v>0</v>
      </c>
      <c r="K609" s="47">
        <f>IF(COUNTBLANK($H$10:$H609)&gt;=1,0,1)</f>
        <v>0</v>
      </c>
      <c r="L609" s="176">
        <f t="shared" si="70"/>
        <v>1</v>
      </c>
      <c r="M609" s="176">
        <f t="shared" si="71"/>
        <v>1900</v>
      </c>
      <c r="N609" s="176">
        <f t="shared" si="72"/>
        <v>0</v>
      </c>
      <c r="O609" s="176">
        <f t="shared" si="73"/>
        <v>9</v>
      </c>
      <c r="P609" s="176" t="e">
        <f t="shared" si="69"/>
        <v>#VALUE!</v>
      </c>
      <c r="Q609" s="177"/>
      <c r="R609" s="42"/>
    </row>
    <row r="610" spans="1:18" ht="24.95" customHeight="1" x14ac:dyDescent="0.25">
      <c r="A610" s="220"/>
      <c r="B610" s="15"/>
      <c r="C610" s="15"/>
      <c r="D610" s="16"/>
      <c r="E610" s="16"/>
      <c r="F610" s="221"/>
      <c r="G610" s="222"/>
      <c r="H610" s="223"/>
      <c r="I610" s="224">
        <f t="shared" si="67"/>
        <v>0</v>
      </c>
      <c r="J610" s="225">
        <f t="shared" si="68"/>
        <v>0</v>
      </c>
      <c r="K610" s="47">
        <f>IF(COUNTBLANK($H$10:$H610)&gt;=1,0,1)</f>
        <v>0</v>
      </c>
      <c r="L610" s="176">
        <f t="shared" si="70"/>
        <v>1</v>
      </c>
      <c r="M610" s="176">
        <f t="shared" si="71"/>
        <v>1900</v>
      </c>
      <c r="N610" s="176">
        <f t="shared" si="72"/>
        <v>0</v>
      </c>
      <c r="O610" s="176">
        <f t="shared" si="73"/>
        <v>9</v>
      </c>
      <c r="P610" s="176" t="e">
        <f t="shared" si="69"/>
        <v>#VALUE!</v>
      </c>
      <c r="Q610" s="176"/>
      <c r="R610" s="42">
        <v>243406</v>
      </c>
    </row>
    <row r="611" spans="1:18" ht="24.95" customHeight="1" x14ac:dyDescent="0.25">
      <c r="A611" s="220"/>
      <c r="B611" s="15"/>
      <c r="C611" s="15"/>
      <c r="D611" s="16"/>
      <c r="E611" s="16"/>
      <c r="F611" s="221"/>
      <c r="G611" s="222"/>
      <c r="H611" s="223"/>
      <c r="I611" s="224">
        <f t="shared" si="67"/>
        <v>0</v>
      </c>
      <c r="J611" s="225">
        <f t="shared" si="68"/>
        <v>0</v>
      </c>
      <c r="K611" s="47">
        <f>IF(COUNTBLANK($H$10:$H611)&gt;=1,0,1)</f>
        <v>0</v>
      </c>
      <c r="L611" s="176">
        <f t="shared" si="70"/>
        <v>1</v>
      </c>
      <c r="M611" s="176">
        <f t="shared" si="71"/>
        <v>1900</v>
      </c>
      <c r="N611" s="176">
        <f t="shared" si="72"/>
        <v>0</v>
      </c>
      <c r="O611" s="176">
        <f t="shared" si="73"/>
        <v>9</v>
      </c>
      <c r="P611" s="176" t="e">
        <f t="shared" si="69"/>
        <v>#VALUE!</v>
      </c>
      <c r="Q611" s="177"/>
      <c r="R611" s="42">
        <v>244206</v>
      </c>
    </row>
    <row r="612" spans="1:18" ht="24.95" customHeight="1" x14ac:dyDescent="0.25">
      <c r="A612" s="220"/>
      <c r="B612" s="15"/>
      <c r="C612" s="15"/>
      <c r="D612" s="16"/>
      <c r="E612" s="16"/>
      <c r="F612" s="221"/>
      <c r="G612" s="222"/>
      <c r="H612" s="223"/>
      <c r="I612" s="224">
        <f t="shared" si="67"/>
        <v>0</v>
      </c>
      <c r="J612" s="225">
        <f t="shared" si="68"/>
        <v>0</v>
      </c>
      <c r="K612" s="47">
        <f>IF(COUNTBLANK($H$10:$H612)&gt;=1,0,1)</f>
        <v>0</v>
      </c>
      <c r="L612" s="176">
        <f t="shared" si="70"/>
        <v>1</v>
      </c>
      <c r="M612" s="176">
        <f t="shared" si="71"/>
        <v>1900</v>
      </c>
      <c r="N612" s="176">
        <f t="shared" si="72"/>
        <v>0</v>
      </c>
      <c r="O612" s="176">
        <f t="shared" si="73"/>
        <v>9</v>
      </c>
      <c r="P612" s="176" t="e">
        <f t="shared" si="69"/>
        <v>#VALUE!</v>
      </c>
      <c r="Q612" s="177"/>
      <c r="R612" s="42"/>
    </row>
    <row r="613" spans="1:18" ht="24.95" customHeight="1" x14ac:dyDescent="0.25">
      <c r="A613" s="220"/>
      <c r="B613" s="15"/>
      <c r="C613" s="15"/>
      <c r="D613" s="16"/>
      <c r="E613" s="16"/>
      <c r="F613" s="221"/>
      <c r="G613" s="222"/>
      <c r="H613" s="223"/>
      <c r="I613" s="224">
        <f t="shared" si="67"/>
        <v>0</v>
      </c>
      <c r="J613" s="225">
        <f t="shared" si="68"/>
        <v>0</v>
      </c>
      <c r="K613" s="47">
        <f>IF(COUNTBLANK($H$10:$H613)&gt;=1,0,1)</f>
        <v>0</v>
      </c>
      <c r="L613" s="176">
        <f t="shared" si="70"/>
        <v>1</v>
      </c>
      <c r="M613" s="176">
        <f t="shared" si="71"/>
        <v>1900</v>
      </c>
      <c r="N613" s="176">
        <f t="shared" si="72"/>
        <v>0</v>
      </c>
      <c r="O613" s="176">
        <f t="shared" si="73"/>
        <v>9</v>
      </c>
      <c r="P613" s="176" t="e">
        <f t="shared" si="69"/>
        <v>#VALUE!</v>
      </c>
      <c r="Q613" s="177"/>
      <c r="R613" s="42"/>
    </row>
    <row r="614" spans="1:18" ht="24.95" customHeight="1" x14ac:dyDescent="0.25">
      <c r="A614" s="220"/>
      <c r="B614" s="15"/>
      <c r="C614" s="15"/>
      <c r="D614" s="16"/>
      <c r="E614" s="16"/>
      <c r="F614" s="221"/>
      <c r="G614" s="222"/>
      <c r="H614" s="223"/>
      <c r="I614" s="224">
        <f t="shared" si="67"/>
        <v>0</v>
      </c>
      <c r="J614" s="225">
        <f t="shared" si="68"/>
        <v>0</v>
      </c>
      <c r="K614" s="47">
        <f>IF(COUNTBLANK($H$10:$H614)&gt;=1,0,1)</f>
        <v>0</v>
      </c>
      <c r="L614" s="176">
        <f t="shared" si="70"/>
        <v>1</v>
      </c>
      <c r="M614" s="176">
        <f t="shared" si="71"/>
        <v>1900</v>
      </c>
      <c r="N614" s="176">
        <f t="shared" si="72"/>
        <v>0</v>
      </c>
      <c r="O614" s="176">
        <f t="shared" si="73"/>
        <v>9</v>
      </c>
      <c r="P614" s="176" t="e">
        <f t="shared" si="69"/>
        <v>#VALUE!</v>
      </c>
      <c r="Q614" s="176"/>
      <c r="R614" s="42">
        <v>245006</v>
      </c>
    </row>
    <row r="615" spans="1:18" ht="24.95" customHeight="1" x14ac:dyDescent="0.25">
      <c r="A615" s="220"/>
      <c r="B615" s="15"/>
      <c r="C615" s="15"/>
      <c r="D615" s="16"/>
      <c r="E615" s="16"/>
      <c r="F615" s="221"/>
      <c r="G615" s="222"/>
      <c r="H615" s="223"/>
      <c r="I615" s="224">
        <f t="shared" si="67"/>
        <v>0</v>
      </c>
      <c r="J615" s="225">
        <f t="shared" si="68"/>
        <v>0</v>
      </c>
      <c r="K615" s="47">
        <f>IF(COUNTBLANK($H$10:$H615)&gt;=1,0,1)</f>
        <v>0</v>
      </c>
      <c r="L615" s="176">
        <f t="shared" si="70"/>
        <v>1</v>
      </c>
      <c r="M615" s="176">
        <f t="shared" si="71"/>
        <v>1900</v>
      </c>
      <c r="N615" s="176">
        <f t="shared" si="72"/>
        <v>0</v>
      </c>
      <c r="O615" s="176">
        <f t="shared" si="73"/>
        <v>9</v>
      </c>
      <c r="P615" s="176" t="e">
        <f t="shared" si="69"/>
        <v>#VALUE!</v>
      </c>
      <c r="Q615" s="177"/>
      <c r="R615" s="42">
        <v>245806</v>
      </c>
    </row>
    <row r="616" spans="1:18" ht="24.95" customHeight="1" x14ac:dyDescent="0.25">
      <c r="A616" s="220"/>
      <c r="B616" s="15"/>
      <c r="C616" s="15"/>
      <c r="D616" s="16"/>
      <c r="E616" s="16"/>
      <c r="F616" s="221"/>
      <c r="G616" s="222"/>
      <c r="H616" s="223"/>
      <c r="I616" s="224">
        <f t="shared" si="67"/>
        <v>0</v>
      </c>
      <c r="J616" s="225">
        <f t="shared" si="68"/>
        <v>0</v>
      </c>
      <c r="K616" s="47">
        <f>IF(COUNTBLANK($H$10:$H616)&gt;=1,0,1)</f>
        <v>0</v>
      </c>
      <c r="L616" s="176">
        <f t="shared" si="70"/>
        <v>1</v>
      </c>
      <c r="M616" s="176">
        <f t="shared" si="71"/>
        <v>1900</v>
      </c>
      <c r="N616" s="176">
        <f t="shared" si="72"/>
        <v>0</v>
      </c>
      <c r="O616" s="176">
        <f t="shared" si="73"/>
        <v>9</v>
      </c>
      <c r="P616" s="176" t="e">
        <f t="shared" si="69"/>
        <v>#VALUE!</v>
      </c>
      <c r="Q616" s="177"/>
      <c r="R616" s="42"/>
    </row>
    <row r="617" spans="1:18" ht="24.95" customHeight="1" x14ac:dyDescent="0.25">
      <c r="A617" s="220"/>
      <c r="B617" s="15"/>
      <c r="C617" s="15"/>
      <c r="D617" s="16"/>
      <c r="E617" s="16"/>
      <c r="F617" s="221"/>
      <c r="G617" s="222"/>
      <c r="H617" s="223"/>
      <c r="I617" s="224">
        <f t="shared" si="67"/>
        <v>0</v>
      </c>
      <c r="J617" s="225">
        <f t="shared" si="68"/>
        <v>0</v>
      </c>
      <c r="K617" s="47">
        <f>IF(COUNTBLANK($H$10:$H617)&gt;=1,0,1)</f>
        <v>0</v>
      </c>
      <c r="L617" s="176">
        <f t="shared" si="70"/>
        <v>1</v>
      </c>
      <c r="M617" s="176">
        <f t="shared" si="71"/>
        <v>1900</v>
      </c>
      <c r="N617" s="176">
        <f t="shared" si="72"/>
        <v>0</v>
      </c>
      <c r="O617" s="176">
        <f t="shared" si="73"/>
        <v>9</v>
      </c>
      <c r="P617" s="176" t="e">
        <f t="shared" si="69"/>
        <v>#VALUE!</v>
      </c>
      <c r="Q617" s="177"/>
      <c r="R617" s="42"/>
    </row>
    <row r="618" spans="1:18" ht="24.95" customHeight="1" x14ac:dyDescent="0.25">
      <c r="A618" s="220"/>
      <c r="B618" s="15"/>
      <c r="C618" s="15"/>
      <c r="D618" s="16"/>
      <c r="E618" s="16"/>
      <c r="F618" s="221"/>
      <c r="G618" s="222"/>
      <c r="H618" s="223"/>
      <c r="I618" s="224">
        <f t="shared" si="67"/>
        <v>0</v>
      </c>
      <c r="J618" s="225">
        <f t="shared" si="68"/>
        <v>0</v>
      </c>
      <c r="K618" s="47">
        <f>IF(COUNTBLANK($H$10:$H618)&gt;=1,0,1)</f>
        <v>0</v>
      </c>
      <c r="L618" s="176">
        <f t="shared" si="70"/>
        <v>1</v>
      </c>
      <c r="M618" s="176">
        <f t="shared" si="71"/>
        <v>1900</v>
      </c>
      <c r="N618" s="176">
        <f t="shared" si="72"/>
        <v>0</v>
      </c>
      <c r="O618" s="176">
        <f t="shared" si="73"/>
        <v>9</v>
      </c>
      <c r="P618" s="176" t="e">
        <f t="shared" si="69"/>
        <v>#VALUE!</v>
      </c>
      <c r="Q618" s="176"/>
      <c r="R618" s="42">
        <v>246606</v>
      </c>
    </row>
    <row r="619" spans="1:18" ht="24.95" customHeight="1" x14ac:dyDescent="0.25">
      <c r="A619" s="220"/>
      <c r="B619" s="15"/>
      <c r="C619" s="15"/>
      <c r="D619" s="16"/>
      <c r="E619" s="16"/>
      <c r="F619" s="221"/>
      <c r="G619" s="222"/>
      <c r="H619" s="223"/>
      <c r="I619" s="224">
        <f t="shared" si="67"/>
        <v>0</v>
      </c>
      <c r="J619" s="225">
        <f t="shared" si="68"/>
        <v>0</v>
      </c>
      <c r="K619" s="47">
        <f>IF(COUNTBLANK($H$10:$H619)&gt;=1,0,1)</f>
        <v>0</v>
      </c>
      <c r="L619" s="176">
        <f t="shared" si="70"/>
        <v>1</v>
      </c>
      <c r="M619" s="176">
        <f t="shared" si="71"/>
        <v>1900</v>
      </c>
      <c r="N619" s="176">
        <f t="shared" si="72"/>
        <v>0</v>
      </c>
      <c r="O619" s="176">
        <f t="shared" si="73"/>
        <v>9</v>
      </c>
      <c r="P619" s="176" t="e">
        <f t="shared" si="69"/>
        <v>#VALUE!</v>
      </c>
      <c r="Q619" s="177"/>
      <c r="R619" s="42">
        <v>247406</v>
      </c>
    </row>
    <row r="620" spans="1:18" ht="24.95" customHeight="1" x14ac:dyDescent="0.25">
      <c r="A620" s="220"/>
      <c r="B620" s="15"/>
      <c r="C620" s="15"/>
      <c r="D620" s="16"/>
      <c r="E620" s="16"/>
      <c r="F620" s="221"/>
      <c r="G620" s="222"/>
      <c r="H620" s="223"/>
      <c r="I620" s="224">
        <f t="shared" si="67"/>
        <v>0</v>
      </c>
      <c r="J620" s="225">
        <f t="shared" si="68"/>
        <v>0</v>
      </c>
      <c r="K620" s="47">
        <f>IF(COUNTBLANK($H$10:$H620)&gt;=1,0,1)</f>
        <v>0</v>
      </c>
      <c r="L620" s="176">
        <f t="shared" si="70"/>
        <v>1</v>
      </c>
      <c r="M620" s="176">
        <f t="shared" si="71"/>
        <v>1900</v>
      </c>
      <c r="N620" s="176">
        <f t="shared" si="72"/>
        <v>0</v>
      </c>
      <c r="O620" s="176">
        <f t="shared" si="73"/>
        <v>9</v>
      </c>
      <c r="P620" s="176" t="e">
        <f t="shared" si="69"/>
        <v>#VALUE!</v>
      </c>
      <c r="Q620" s="177"/>
      <c r="R620" s="42"/>
    </row>
    <row r="621" spans="1:18" ht="24.95" customHeight="1" x14ac:dyDescent="0.25">
      <c r="A621" s="220"/>
      <c r="B621" s="15"/>
      <c r="C621" s="15"/>
      <c r="D621" s="16"/>
      <c r="E621" s="16"/>
      <c r="F621" s="221"/>
      <c r="G621" s="222"/>
      <c r="H621" s="223"/>
      <c r="I621" s="224">
        <f t="shared" si="67"/>
        <v>0</v>
      </c>
      <c r="J621" s="225">
        <f t="shared" si="68"/>
        <v>0</v>
      </c>
      <c r="K621" s="47">
        <f>IF(COUNTBLANK($H$10:$H621)&gt;=1,0,1)</f>
        <v>0</v>
      </c>
      <c r="L621" s="176">
        <f t="shared" si="70"/>
        <v>1</v>
      </c>
      <c r="M621" s="176">
        <f t="shared" si="71"/>
        <v>1900</v>
      </c>
      <c r="N621" s="176">
        <f t="shared" si="72"/>
        <v>0</v>
      </c>
      <c r="O621" s="176">
        <f t="shared" si="73"/>
        <v>9</v>
      </c>
      <c r="P621" s="176" t="e">
        <f t="shared" si="69"/>
        <v>#VALUE!</v>
      </c>
      <c r="Q621" s="177"/>
      <c r="R621" s="42"/>
    </row>
    <row r="622" spans="1:18" ht="24.95" customHeight="1" x14ac:dyDescent="0.25">
      <c r="A622" s="220"/>
      <c r="B622" s="15"/>
      <c r="C622" s="15"/>
      <c r="D622" s="16"/>
      <c r="E622" s="16"/>
      <c r="F622" s="221"/>
      <c r="G622" s="222"/>
      <c r="H622" s="223"/>
      <c r="I622" s="224">
        <f t="shared" si="67"/>
        <v>0</v>
      </c>
      <c r="J622" s="225">
        <f t="shared" si="68"/>
        <v>0</v>
      </c>
      <c r="K622" s="47">
        <f>IF(COUNTBLANK($H$10:$H622)&gt;=1,0,1)</f>
        <v>0</v>
      </c>
      <c r="L622" s="176">
        <f t="shared" si="70"/>
        <v>1</v>
      </c>
      <c r="M622" s="176">
        <f t="shared" si="71"/>
        <v>1900</v>
      </c>
      <c r="N622" s="176">
        <f t="shared" si="72"/>
        <v>0</v>
      </c>
      <c r="O622" s="176">
        <f t="shared" si="73"/>
        <v>9</v>
      </c>
      <c r="P622" s="176" t="e">
        <f t="shared" si="69"/>
        <v>#VALUE!</v>
      </c>
      <c r="Q622" s="176"/>
      <c r="R622" s="42">
        <v>248206</v>
      </c>
    </row>
    <row r="623" spans="1:18" ht="24.95" customHeight="1" x14ac:dyDescent="0.25">
      <c r="A623" s="220"/>
      <c r="B623" s="15"/>
      <c r="C623" s="15"/>
      <c r="D623" s="16"/>
      <c r="E623" s="16"/>
      <c r="F623" s="221"/>
      <c r="G623" s="222"/>
      <c r="H623" s="223"/>
      <c r="I623" s="224">
        <f t="shared" si="67"/>
        <v>0</v>
      </c>
      <c r="J623" s="225">
        <f t="shared" si="68"/>
        <v>0</v>
      </c>
      <c r="K623" s="47">
        <f>IF(COUNTBLANK($H$10:$H623)&gt;=1,0,1)</f>
        <v>0</v>
      </c>
      <c r="L623" s="176">
        <f t="shared" si="70"/>
        <v>1</v>
      </c>
      <c r="M623" s="176">
        <f t="shared" si="71"/>
        <v>1900</v>
      </c>
      <c r="N623" s="176">
        <f t="shared" si="72"/>
        <v>0</v>
      </c>
      <c r="O623" s="176">
        <f t="shared" si="73"/>
        <v>9</v>
      </c>
      <c r="P623" s="176" t="e">
        <f t="shared" si="69"/>
        <v>#VALUE!</v>
      </c>
      <c r="Q623" s="177"/>
      <c r="R623" s="42">
        <v>249006</v>
      </c>
    </row>
    <row r="624" spans="1:18" ht="24.95" customHeight="1" x14ac:dyDescent="0.25">
      <c r="A624" s="220"/>
      <c r="B624" s="15"/>
      <c r="C624" s="15"/>
      <c r="D624" s="16"/>
      <c r="E624" s="16"/>
      <c r="F624" s="221"/>
      <c r="G624" s="222"/>
      <c r="H624" s="223"/>
      <c r="I624" s="224">
        <f t="shared" si="67"/>
        <v>0</v>
      </c>
      <c r="J624" s="225">
        <f t="shared" si="68"/>
        <v>0</v>
      </c>
      <c r="K624" s="47">
        <f>IF(COUNTBLANK($H$10:$H624)&gt;=1,0,1)</f>
        <v>0</v>
      </c>
      <c r="L624" s="176">
        <f t="shared" si="70"/>
        <v>1</v>
      </c>
      <c r="M624" s="176">
        <f t="shared" si="71"/>
        <v>1900</v>
      </c>
      <c r="N624" s="176">
        <f t="shared" si="72"/>
        <v>0</v>
      </c>
      <c r="O624" s="176">
        <f t="shared" si="73"/>
        <v>9</v>
      </c>
      <c r="P624" s="176" t="e">
        <f t="shared" si="69"/>
        <v>#VALUE!</v>
      </c>
      <c r="Q624" s="177"/>
      <c r="R624" s="42"/>
    </row>
    <row r="625" spans="1:18" ht="24.95" customHeight="1" x14ac:dyDescent="0.25">
      <c r="A625" s="220"/>
      <c r="B625" s="15"/>
      <c r="C625" s="15"/>
      <c r="D625" s="16"/>
      <c r="E625" s="16"/>
      <c r="F625" s="221"/>
      <c r="G625" s="222"/>
      <c r="H625" s="223"/>
      <c r="I625" s="224">
        <f t="shared" si="67"/>
        <v>0</v>
      </c>
      <c r="J625" s="225">
        <f t="shared" si="68"/>
        <v>0</v>
      </c>
      <c r="K625" s="47">
        <f>IF(COUNTBLANK($H$10:$H625)&gt;=1,0,1)</f>
        <v>0</v>
      </c>
      <c r="L625" s="176">
        <f t="shared" si="70"/>
        <v>1</v>
      </c>
      <c r="M625" s="176">
        <f t="shared" si="71"/>
        <v>1900</v>
      </c>
      <c r="N625" s="176">
        <f t="shared" si="72"/>
        <v>0</v>
      </c>
      <c r="O625" s="176">
        <f t="shared" si="73"/>
        <v>9</v>
      </c>
      <c r="P625" s="176" t="e">
        <f t="shared" si="69"/>
        <v>#VALUE!</v>
      </c>
      <c r="Q625" s="177"/>
      <c r="R625" s="42"/>
    </row>
    <row r="626" spans="1:18" ht="24.95" customHeight="1" x14ac:dyDescent="0.25">
      <c r="A626" s="220"/>
      <c r="B626" s="15"/>
      <c r="C626" s="15"/>
      <c r="D626" s="16"/>
      <c r="E626" s="16"/>
      <c r="F626" s="221"/>
      <c r="G626" s="222"/>
      <c r="H626" s="223"/>
      <c r="I626" s="224">
        <f t="shared" si="67"/>
        <v>0</v>
      </c>
      <c r="J626" s="225">
        <f t="shared" si="68"/>
        <v>0</v>
      </c>
      <c r="K626" s="47">
        <f>IF(COUNTBLANK($H$10:$H626)&gt;=1,0,1)</f>
        <v>0</v>
      </c>
      <c r="L626" s="176">
        <f t="shared" si="70"/>
        <v>1</v>
      </c>
      <c r="M626" s="176">
        <f t="shared" si="71"/>
        <v>1900</v>
      </c>
      <c r="N626" s="176">
        <f t="shared" si="72"/>
        <v>0</v>
      </c>
      <c r="O626" s="176">
        <f t="shared" si="73"/>
        <v>9</v>
      </c>
      <c r="P626" s="176" t="e">
        <f t="shared" si="69"/>
        <v>#VALUE!</v>
      </c>
      <c r="Q626" s="176"/>
      <c r="R626" s="42">
        <v>249806</v>
      </c>
    </row>
    <row r="627" spans="1:18" ht="24.95" customHeight="1" x14ac:dyDescent="0.25">
      <c r="A627" s="220"/>
      <c r="B627" s="15"/>
      <c r="C627" s="15"/>
      <c r="D627" s="16"/>
      <c r="E627" s="16"/>
      <c r="F627" s="221"/>
      <c r="G627" s="222"/>
      <c r="H627" s="223"/>
      <c r="I627" s="224">
        <f t="shared" si="67"/>
        <v>0</v>
      </c>
      <c r="J627" s="225">
        <f t="shared" si="68"/>
        <v>0</v>
      </c>
      <c r="K627" s="47">
        <f>IF(COUNTBLANK($H$10:$H627)&gt;=1,0,1)</f>
        <v>0</v>
      </c>
      <c r="L627" s="176">
        <f t="shared" si="70"/>
        <v>1</v>
      </c>
      <c r="M627" s="176">
        <f t="shared" si="71"/>
        <v>1900</v>
      </c>
      <c r="N627" s="176">
        <f t="shared" si="72"/>
        <v>0</v>
      </c>
      <c r="O627" s="176">
        <f t="shared" si="73"/>
        <v>9</v>
      </c>
      <c r="P627" s="176" t="e">
        <f t="shared" si="69"/>
        <v>#VALUE!</v>
      </c>
      <c r="Q627" s="177"/>
      <c r="R627" s="42">
        <v>250606</v>
      </c>
    </row>
    <row r="628" spans="1:18" ht="24.95" customHeight="1" x14ac:dyDescent="0.25">
      <c r="A628" s="220"/>
      <c r="B628" s="15"/>
      <c r="C628" s="15"/>
      <c r="D628" s="16"/>
      <c r="E628" s="16"/>
      <c r="F628" s="221"/>
      <c r="G628" s="222"/>
      <c r="H628" s="223"/>
      <c r="I628" s="224">
        <f t="shared" si="67"/>
        <v>0</v>
      </c>
      <c r="J628" s="225">
        <f t="shared" si="68"/>
        <v>0</v>
      </c>
      <c r="K628" s="47">
        <f>IF(COUNTBLANK($H$10:$H628)&gt;=1,0,1)</f>
        <v>0</v>
      </c>
      <c r="L628" s="176">
        <f t="shared" si="70"/>
        <v>1</v>
      </c>
      <c r="M628" s="176">
        <f t="shared" si="71"/>
        <v>1900</v>
      </c>
      <c r="N628" s="176">
        <f t="shared" si="72"/>
        <v>0</v>
      </c>
      <c r="O628" s="176">
        <f t="shared" si="73"/>
        <v>9</v>
      </c>
      <c r="P628" s="176" t="e">
        <f t="shared" si="69"/>
        <v>#VALUE!</v>
      </c>
      <c r="Q628" s="177"/>
      <c r="R628" s="42"/>
    </row>
    <row r="629" spans="1:18" ht="24.95" customHeight="1" x14ac:dyDescent="0.25">
      <c r="A629" s="220"/>
      <c r="B629" s="15"/>
      <c r="C629" s="15"/>
      <c r="D629" s="16"/>
      <c r="E629" s="16"/>
      <c r="F629" s="221"/>
      <c r="G629" s="222"/>
      <c r="H629" s="223"/>
      <c r="I629" s="224">
        <f t="shared" si="67"/>
        <v>0</v>
      </c>
      <c r="J629" s="225">
        <f t="shared" si="68"/>
        <v>0</v>
      </c>
      <c r="K629" s="47">
        <f>IF(COUNTBLANK($H$10:$H629)&gt;=1,0,1)</f>
        <v>0</v>
      </c>
      <c r="L629" s="176">
        <f t="shared" si="70"/>
        <v>1</v>
      </c>
      <c r="M629" s="176">
        <f t="shared" si="71"/>
        <v>1900</v>
      </c>
      <c r="N629" s="176">
        <f t="shared" si="72"/>
        <v>0</v>
      </c>
      <c r="O629" s="176">
        <f t="shared" si="73"/>
        <v>9</v>
      </c>
      <c r="P629" s="176" t="e">
        <f t="shared" si="69"/>
        <v>#VALUE!</v>
      </c>
      <c r="Q629" s="177"/>
      <c r="R629" s="42"/>
    </row>
    <row r="630" spans="1:18" ht="24.95" customHeight="1" x14ac:dyDescent="0.25">
      <c r="A630" s="220"/>
      <c r="B630" s="15"/>
      <c r="C630" s="15"/>
      <c r="D630" s="16"/>
      <c r="E630" s="16"/>
      <c r="F630" s="221"/>
      <c r="G630" s="222"/>
      <c r="H630" s="223"/>
      <c r="I630" s="224">
        <f t="shared" si="67"/>
        <v>0</v>
      </c>
      <c r="J630" s="225">
        <f t="shared" si="68"/>
        <v>0</v>
      </c>
      <c r="K630" s="47">
        <f>IF(COUNTBLANK($H$10:$H630)&gt;=1,0,1)</f>
        <v>0</v>
      </c>
      <c r="L630" s="176">
        <f t="shared" si="70"/>
        <v>1</v>
      </c>
      <c r="M630" s="176">
        <f t="shared" si="71"/>
        <v>1900</v>
      </c>
      <c r="N630" s="176">
        <f t="shared" si="72"/>
        <v>0</v>
      </c>
      <c r="O630" s="176">
        <f t="shared" si="73"/>
        <v>9</v>
      </c>
      <c r="P630" s="176" t="e">
        <f t="shared" si="69"/>
        <v>#VALUE!</v>
      </c>
      <c r="Q630" s="176"/>
      <c r="R630" s="42">
        <v>251406</v>
      </c>
    </row>
    <row r="631" spans="1:18" ht="24.95" customHeight="1" x14ac:dyDescent="0.25">
      <c r="A631" s="220"/>
      <c r="B631" s="15"/>
      <c r="C631" s="15"/>
      <c r="D631" s="16"/>
      <c r="E631" s="16"/>
      <c r="F631" s="221"/>
      <c r="G631" s="222"/>
      <c r="H631" s="223"/>
      <c r="I631" s="224">
        <f t="shared" si="67"/>
        <v>0</v>
      </c>
      <c r="J631" s="225">
        <f t="shared" si="68"/>
        <v>0</v>
      </c>
      <c r="K631" s="47">
        <f>IF(COUNTBLANK($H$10:$H631)&gt;=1,0,1)</f>
        <v>0</v>
      </c>
      <c r="L631" s="176">
        <f t="shared" si="70"/>
        <v>1</v>
      </c>
      <c r="M631" s="176">
        <f t="shared" si="71"/>
        <v>1900</v>
      </c>
      <c r="N631" s="176">
        <f t="shared" si="72"/>
        <v>0</v>
      </c>
      <c r="O631" s="176">
        <f t="shared" si="73"/>
        <v>9</v>
      </c>
      <c r="P631" s="176" t="e">
        <f t="shared" si="69"/>
        <v>#VALUE!</v>
      </c>
      <c r="Q631" s="177"/>
      <c r="R631" s="42">
        <v>252206</v>
      </c>
    </row>
    <row r="632" spans="1:18" ht="24.95" customHeight="1" x14ac:dyDescent="0.25">
      <c r="A632" s="220"/>
      <c r="B632" s="15"/>
      <c r="C632" s="15"/>
      <c r="D632" s="16"/>
      <c r="E632" s="16"/>
      <c r="F632" s="221"/>
      <c r="G632" s="222"/>
      <c r="H632" s="223"/>
      <c r="I632" s="224">
        <f t="shared" si="67"/>
        <v>0</v>
      </c>
      <c r="J632" s="225">
        <f t="shared" si="68"/>
        <v>0</v>
      </c>
      <c r="K632" s="47">
        <f>IF(COUNTBLANK($H$10:$H632)&gt;=1,0,1)</f>
        <v>0</v>
      </c>
      <c r="L632" s="176">
        <f t="shared" si="70"/>
        <v>1</v>
      </c>
      <c r="M632" s="176">
        <f t="shared" si="71"/>
        <v>1900</v>
      </c>
      <c r="N632" s="176">
        <f t="shared" si="72"/>
        <v>0</v>
      </c>
      <c r="O632" s="176">
        <f t="shared" si="73"/>
        <v>9</v>
      </c>
      <c r="P632" s="176" t="e">
        <f t="shared" si="69"/>
        <v>#VALUE!</v>
      </c>
      <c r="Q632" s="177"/>
      <c r="R632" s="42"/>
    </row>
    <row r="633" spans="1:18" ht="24.95" customHeight="1" x14ac:dyDescent="0.25">
      <c r="A633" s="220"/>
      <c r="B633" s="15"/>
      <c r="C633" s="15"/>
      <c r="D633" s="16"/>
      <c r="E633" s="16"/>
      <c r="F633" s="221"/>
      <c r="G633" s="222"/>
      <c r="H633" s="223"/>
      <c r="I633" s="224">
        <f t="shared" si="67"/>
        <v>0</v>
      </c>
      <c r="J633" s="225">
        <f t="shared" si="68"/>
        <v>0</v>
      </c>
      <c r="K633" s="47">
        <f>IF(COUNTBLANK($H$10:$H633)&gt;=1,0,1)</f>
        <v>0</v>
      </c>
      <c r="L633" s="176">
        <f t="shared" si="70"/>
        <v>1</v>
      </c>
      <c r="M633" s="176">
        <f t="shared" si="71"/>
        <v>1900</v>
      </c>
      <c r="N633" s="176">
        <f t="shared" si="72"/>
        <v>0</v>
      </c>
      <c r="O633" s="176">
        <f t="shared" si="73"/>
        <v>9</v>
      </c>
      <c r="P633" s="176" t="e">
        <f t="shared" si="69"/>
        <v>#VALUE!</v>
      </c>
      <c r="Q633" s="177"/>
      <c r="R633" s="42"/>
    </row>
    <row r="634" spans="1:18" ht="24.95" customHeight="1" x14ac:dyDescent="0.25">
      <c r="A634" s="220"/>
      <c r="B634" s="15"/>
      <c r="C634" s="15"/>
      <c r="D634" s="16"/>
      <c r="E634" s="16"/>
      <c r="F634" s="221"/>
      <c r="G634" s="222"/>
      <c r="H634" s="223"/>
      <c r="I634" s="224">
        <f t="shared" si="67"/>
        <v>0</v>
      </c>
      <c r="J634" s="225">
        <f t="shared" si="68"/>
        <v>0</v>
      </c>
      <c r="K634" s="47">
        <f>IF(COUNTBLANK($H$10:$H634)&gt;=1,0,1)</f>
        <v>0</v>
      </c>
      <c r="L634" s="176">
        <f t="shared" si="70"/>
        <v>1</v>
      </c>
      <c r="M634" s="176">
        <f t="shared" si="71"/>
        <v>1900</v>
      </c>
      <c r="N634" s="176">
        <f t="shared" si="72"/>
        <v>0</v>
      </c>
      <c r="O634" s="176">
        <f t="shared" si="73"/>
        <v>9</v>
      </c>
      <c r="P634" s="176" t="e">
        <f t="shared" si="69"/>
        <v>#VALUE!</v>
      </c>
      <c r="Q634" s="176"/>
      <c r="R634" s="42">
        <v>253006</v>
      </c>
    </row>
    <row r="635" spans="1:18" ht="24.95" customHeight="1" x14ac:dyDescent="0.25">
      <c r="A635" s="220"/>
      <c r="B635" s="15"/>
      <c r="C635" s="15"/>
      <c r="D635" s="16"/>
      <c r="E635" s="16"/>
      <c r="F635" s="221"/>
      <c r="G635" s="222"/>
      <c r="H635" s="223"/>
      <c r="I635" s="224">
        <f t="shared" si="67"/>
        <v>0</v>
      </c>
      <c r="J635" s="225">
        <f t="shared" si="68"/>
        <v>0</v>
      </c>
      <c r="K635" s="47">
        <f>IF(COUNTBLANK($H$10:$H635)&gt;=1,0,1)</f>
        <v>0</v>
      </c>
      <c r="L635" s="176">
        <f t="shared" si="70"/>
        <v>1</v>
      </c>
      <c r="M635" s="176">
        <f t="shared" si="71"/>
        <v>1900</v>
      </c>
      <c r="N635" s="176">
        <f t="shared" si="72"/>
        <v>0</v>
      </c>
      <c r="O635" s="176">
        <f t="shared" si="73"/>
        <v>9</v>
      </c>
      <c r="P635" s="176" t="e">
        <f t="shared" si="69"/>
        <v>#VALUE!</v>
      </c>
      <c r="Q635" s="177"/>
      <c r="R635" s="42">
        <v>253806</v>
      </c>
    </row>
    <row r="636" spans="1:18" ht="24.95" customHeight="1" x14ac:dyDescent="0.25">
      <c r="A636" s="220"/>
      <c r="B636" s="15"/>
      <c r="C636" s="15"/>
      <c r="D636" s="16"/>
      <c r="E636" s="16"/>
      <c r="F636" s="221"/>
      <c r="G636" s="222"/>
      <c r="H636" s="223"/>
      <c r="I636" s="224">
        <f t="shared" si="67"/>
        <v>0</v>
      </c>
      <c r="J636" s="225">
        <f t="shared" si="68"/>
        <v>0</v>
      </c>
      <c r="K636" s="47">
        <f>IF(COUNTBLANK($H$10:$H636)&gt;=1,0,1)</f>
        <v>0</v>
      </c>
      <c r="L636" s="176">
        <f t="shared" si="70"/>
        <v>1</v>
      </c>
      <c r="M636" s="176">
        <f t="shared" si="71"/>
        <v>1900</v>
      </c>
      <c r="N636" s="176">
        <f t="shared" si="72"/>
        <v>0</v>
      </c>
      <c r="O636" s="176">
        <f t="shared" si="73"/>
        <v>9</v>
      </c>
      <c r="P636" s="176" t="e">
        <f t="shared" si="69"/>
        <v>#VALUE!</v>
      </c>
      <c r="Q636" s="177"/>
      <c r="R636" s="42"/>
    </row>
    <row r="637" spans="1:18" ht="24.95" customHeight="1" x14ac:dyDescent="0.25">
      <c r="A637" s="220"/>
      <c r="B637" s="15"/>
      <c r="C637" s="15"/>
      <c r="D637" s="16"/>
      <c r="E637" s="16"/>
      <c r="F637" s="221"/>
      <c r="G637" s="222"/>
      <c r="H637" s="223"/>
      <c r="I637" s="224">
        <f t="shared" si="67"/>
        <v>0</v>
      </c>
      <c r="J637" s="225">
        <f t="shared" si="68"/>
        <v>0</v>
      </c>
      <c r="K637" s="47">
        <f>IF(COUNTBLANK($H$10:$H637)&gt;=1,0,1)</f>
        <v>0</v>
      </c>
      <c r="L637" s="176">
        <f t="shared" si="70"/>
        <v>1</v>
      </c>
      <c r="M637" s="176">
        <f t="shared" si="71"/>
        <v>1900</v>
      </c>
      <c r="N637" s="176">
        <f t="shared" si="72"/>
        <v>0</v>
      </c>
      <c r="O637" s="176">
        <f t="shared" si="73"/>
        <v>9</v>
      </c>
      <c r="P637" s="176" t="e">
        <f t="shared" si="69"/>
        <v>#VALUE!</v>
      </c>
      <c r="Q637" s="177"/>
      <c r="R637" s="42"/>
    </row>
    <row r="638" spans="1:18" ht="24.95" customHeight="1" x14ac:dyDescent="0.25">
      <c r="A638" s="220"/>
      <c r="B638" s="15"/>
      <c r="C638" s="15"/>
      <c r="D638" s="16"/>
      <c r="E638" s="16"/>
      <c r="F638" s="221"/>
      <c r="G638" s="222"/>
      <c r="H638" s="223"/>
      <c r="I638" s="224">
        <f t="shared" si="67"/>
        <v>0</v>
      </c>
      <c r="J638" s="225">
        <f t="shared" si="68"/>
        <v>0</v>
      </c>
      <c r="K638" s="47">
        <f>IF(COUNTBLANK($H$10:$H638)&gt;=1,0,1)</f>
        <v>0</v>
      </c>
      <c r="L638" s="176">
        <f t="shared" si="70"/>
        <v>1</v>
      </c>
      <c r="M638" s="176">
        <f t="shared" si="71"/>
        <v>1900</v>
      </c>
      <c r="N638" s="176">
        <f t="shared" si="72"/>
        <v>0</v>
      </c>
      <c r="O638" s="176">
        <f t="shared" si="73"/>
        <v>9</v>
      </c>
      <c r="P638" s="176" t="e">
        <f t="shared" si="69"/>
        <v>#VALUE!</v>
      </c>
      <c r="Q638" s="176"/>
      <c r="R638" s="42">
        <v>254606</v>
      </c>
    </row>
    <row r="639" spans="1:18" ht="24.95" customHeight="1" x14ac:dyDescent="0.25">
      <c r="A639" s="220"/>
      <c r="B639" s="15"/>
      <c r="C639" s="15"/>
      <c r="D639" s="16"/>
      <c r="E639" s="16"/>
      <c r="F639" s="221"/>
      <c r="G639" s="222"/>
      <c r="H639" s="223"/>
      <c r="I639" s="224">
        <f t="shared" si="67"/>
        <v>0</v>
      </c>
      <c r="J639" s="225">
        <f t="shared" si="68"/>
        <v>0</v>
      </c>
      <c r="K639" s="47">
        <f>IF(COUNTBLANK($H$10:$H639)&gt;=1,0,1)</f>
        <v>0</v>
      </c>
      <c r="L639" s="176">
        <f t="shared" si="70"/>
        <v>1</v>
      </c>
      <c r="M639" s="176">
        <f t="shared" si="71"/>
        <v>1900</v>
      </c>
      <c r="N639" s="176">
        <f t="shared" si="72"/>
        <v>0</v>
      </c>
      <c r="O639" s="176">
        <f t="shared" si="73"/>
        <v>9</v>
      </c>
      <c r="P639" s="176" t="e">
        <f t="shared" si="69"/>
        <v>#VALUE!</v>
      </c>
      <c r="Q639" s="177"/>
      <c r="R639" s="42">
        <v>255406</v>
      </c>
    </row>
    <row r="640" spans="1:18" ht="24.95" customHeight="1" x14ac:dyDescent="0.25">
      <c r="A640" s="220"/>
      <c r="B640" s="15"/>
      <c r="C640" s="15"/>
      <c r="D640" s="16"/>
      <c r="E640" s="16"/>
      <c r="F640" s="221"/>
      <c r="G640" s="222"/>
      <c r="H640" s="223"/>
      <c r="I640" s="224">
        <f t="shared" si="67"/>
        <v>0</v>
      </c>
      <c r="J640" s="225">
        <f t="shared" si="68"/>
        <v>0</v>
      </c>
      <c r="K640" s="47">
        <f>IF(COUNTBLANK($H$10:$H640)&gt;=1,0,1)</f>
        <v>0</v>
      </c>
      <c r="L640" s="176">
        <f t="shared" si="70"/>
        <v>1</v>
      </c>
      <c r="M640" s="176">
        <f t="shared" si="71"/>
        <v>1900</v>
      </c>
      <c r="N640" s="176">
        <f t="shared" si="72"/>
        <v>0</v>
      </c>
      <c r="O640" s="176">
        <f t="shared" si="73"/>
        <v>9</v>
      </c>
      <c r="P640" s="176" t="e">
        <f t="shared" si="69"/>
        <v>#VALUE!</v>
      </c>
      <c r="Q640" s="177"/>
      <c r="R640" s="42"/>
    </row>
    <row r="641" spans="1:18" ht="24.95" customHeight="1" x14ac:dyDescent="0.25">
      <c r="A641" s="220"/>
      <c r="B641" s="15"/>
      <c r="C641" s="15"/>
      <c r="D641" s="16"/>
      <c r="E641" s="16"/>
      <c r="F641" s="221"/>
      <c r="G641" s="222"/>
      <c r="H641" s="223"/>
      <c r="I641" s="224">
        <f t="shared" si="67"/>
        <v>0</v>
      </c>
      <c r="J641" s="225">
        <f t="shared" si="68"/>
        <v>0</v>
      </c>
      <c r="K641" s="47">
        <f>IF(COUNTBLANK($H$10:$H641)&gt;=1,0,1)</f>
        <v>0</v>
      </c>
      <c r="L641" s="176">
        <f t="shared" si="70"/>
        <v>1</v>
      </c>
      <c r="M641" s="176">
        <f t="shared" si="71"/>
        <v>1900</v>
      </c>
      <c r="N641" s="176">
        <f t="shared" si="72"/>
        <v>0</v>
      </c>
      <c r="O641" s="176">
        <f t="shared" si="73"/>
        <v>9</v>
      </c>
      <c r="P641" s="176" t="e">
        <f t="shared" si="69"/>
        <v>#VALUE!</v>
      </c>
      <c r="Q641" s="177"/>
      <c r="R641" s="42"/>
    </row>
    <row r="642" spans="1:18" ht="24.95" customHeight="1" x14ac:dyDescent="0.25">
      <c r="A642" s="220"/>
      <c r="B642" s="15"/>
      <c r="C642" s="15"/>
      <c r="D642" s="16"/>
      <c r="E642" s="16"/>
      <c r="F642" s="221"/>
      <c r="G642" s="222"/>
      <c r="H642" s="223"/>
      <c r="I642" s="224">
        <f t="shared" si="67"/>
        <v>0</v>
      </c>
      <c r="J642" s="225">
        <f t="shared" si="68"/>
        <v>0</v>
      </c>
      <c r="K642" s="47">
        <f>IF(COUNTBLANK($H$10:$H642)&gt;=1,0,1)</f>
        <v>0</v>
      </c>
      <c r="L642" s="176">
        <f t="shared" si="70"/>
        <v>1</v>
      </c>
      <c r="M642" s="176">
        <f t="shared" si="71"/>
        <v>1900</v>
      </c>
      <c r="N642" s="176">
        <f t="shared" si="72"/>
        <v>0</v>
      </c>
      <c r="O642" s="176">
        <f t="shared" si="73"/>
        <v>9</v>
      </c>
      <c r="P642" s="176" t="e">
        <f t="shared" si="69"/>
        <v>#VALUE!</v>
      </c>
      <c r="Q642" s="176"/>
      <c r="R642" s="42">
        <v>256206</v>
      </c>
    </row>
    <row r="643" spans="1:18" ht="24.95" customHeight="1" x14ac:dyDescent="0.25">
      <c r="A643" s="220"/>
      <c r="B643" s="15"/>
      <c r="C643" s="15"/>
      <c r="D643" s="16"/>
      <c r="E643" s="16"/>
      <c r="F643" s="221"/>
      <c r="G643" s="222"/>
      <c r="H643" s="223"/>
      <c r="I643" s="224">
        <f t="shared" si="67"/>
        <v>0</v>
      </c>
      <c r="J643" s="225">
        <f t="shared" si="68"/>
        <v>0</v>
      </c>
      <c r="K643" s="47">
        <f>IF(COUNTBLANK($H$10:$H643)&gt;=1,0,1)</f>
        <v>0</v>
      </c>
      <c r="L643" s="176">
        <f t="shared" si="70"/>
        <v>1</v>
      </c>
      <c r="M643" s="176">
        <f t="shared" si="71"/>
        <v>1900</v>
      </c>
      <c r="N643" s="176">
        <f t="shared" si="72"/>
        <v>0</v>
      </c>
      <c r="O643" s="176">
        <f t="shared" si="73"/>
        <v>9</v>
      </c>
      <c r="P643" s="176" t="e">
        <f t="shared" si="69"/>
        <v>#VALUE!</v>
      </c>
      <c r="Q643" s="177"/>
      <c r="R643" s="42">
        <v>257006</v>
      </c>
    </row>
    <row r="644" spans="1:18" ht="24.95" customHeight="1" x14ac:dyDescent="0.25">
      <c r="A644" s="220"/>
      <c r="B644" s="15"/>
      <c r="C644" s="15"/>
      <c r="D644" s="16"/>
      <c r="E644" s="16"/>
      <c r="F644" s="221"/>
      <c r="G644" s="222"/>
      <c r="H644" s="223"/>
      <c r="I644" s="224">
        <f t="shared" si="67"/>
        <v>0</v>
      </c>
      <c r="J644" s="225">
        <f t="shared" si="68"/>
        <v>0</v>
      </c>
      <c r="K644" s="47">
        <f>IF(COUNTBLANK($H$10:$H644)&gt;=1,0,1)</f>
        <v>0</v>
      </c>
      <c r="L644" s="176">
        <f t="shared" si="70"/>
        <v>1</v>
      </c>
      <c r="M644" s="176">
        <f t="shared" si="71"/>
        <v>1900</v>
      </c>
      <c r="N644" s="176">
        <f t="shared" si="72"/>
        <v>0</v>
      </c>
      <c r="O644" s="176">
        <f t="shared" si="73"/>
        <v>9</v>
      </c>
      <c r="P644" s="176" t="e">
        <f t="shared" si="69"/>
        <v>#VALUE!</v>
      </c>
      <c r="Q644" s="177"/>
      <c r="R644" s="42"/>
    </row>
    <row r="645" spans="1:18" ht="24.95" customHeight="1" x14ac:dyDescent="0.25">
      <c r="A645" s="220"/>
      <c r="B645" s="15"/>
      <c r="C645" s="15"/>
      <c r="D645" s="16"/>
      <c r="E645" s="16"/>
      <c r="F645" s="221"/>
      <c r="G645" s="222"/>
      <c r="H645" s="223"/>
      <c r="I645" s="224">
        <f t="shared" si="67"/>
        <v>0</v>
      </c>
      <c r="J645" s="225">
        <f t="shared" si="68"/>
        <v>0</v>
      </c>
      <c r="K645" s="47">
        <f>IF(COUNTBLANK($H$10:$H645)&gt;=1,0,1)</f>
        <v>0</v>
      </c>
      <c r="L645" s="176">
        <f t="shared" si="70"/>
        <v>1</v>
      </c>
      <c r="M645" s="176">
        <f t="shared" si="71"/>
        <v>1900</v>
      </c>
      <c r="N645" s="176">
        <f t="shared" si="72"/>
        <v>0</v>
      </c>
      <c r="O645" s="176">
        <f t="shared" si="73"/>
        <v>9</v>
      </c>
      <c r="P645" s="176" t="e">
        <f t="shared" si="69"/>
        <v>#VALUE!</v>
      </c>
      <c r="Q645" s="177"/>
      <c r="R645" s="42"/>
    </row>
    <row r="646" spans="1:18" ht="24.95" customHeight="1" x14ac:dyDescent="0.25">
      <c r="A646" s="220"/>
      <c r="B646" s="15"/>
      <c r="C646" s="15"/>
      <c r="D646" s="16"/>
      <c r="E646" s="16"/>
      <c r="F646" s="221"/>
      <c r="G646" s="222"/>
      <c r="H646" s="223"/>
      <c r="I646" s="224">
        <f t="shared" si="67"/>
        <v>0</v>
      </c>
      <c r="J646" s="225">
        <f t="shared" si="68"/>
        <v>0</v>
      </c>
      <c r="K646" s="47">
        <f>IF(COUNTBLANK($H$10:$H646)&gt;=1,0,1)</f>
        <v>0</v>
      </c>
      <c r="L646" s="176">
        <f t="shared" si="70"/>
        <v>1</v>
      </c>
      <c r="M646" s="176">
        <f t="shared" si="71"/>
        <v>1900</v>
      </c>
      <c r="N646" s="176">
        <f t="shared" si="72"/>
        <v>0</v>
      </c>
      <c r="O646" s="176">
        <f t="shared" si="73"/>
        <v>9</v>
      </c>
      <c r="P646" s="176" t="e">
        <f t="shared" si="69"/>
        <v>#VALUE!</v>
      </c>
      <c r="Q646" s="176"/>
      <c r="R646" s="42">
        <v>257806</v>
      </c>
    </row>
    <row r="647" spans="1:18" ht="24.95" customHeight="1" x14ac:dyDescent="0.25">
      <c r="A647" s="220"/>
      <c r="B647" s="15"/>
      <c r="C647" s="15"/>
      <c r="D647" s="16"/>
      <c r="E647" s="16"/>
      <c r="F647" s="221"/>
      <c r="G647" s="222"/>
      <c r="H647" s="223"/>
      <c r="I647" s="224">
        <f t="shared" si="67"/>
        <v>0</v>
      </c>
      <c r="J647" s="225">
        <f t="shared" si="68"/>
        <v>0</v>
      </c>
      <c r="K647" s="47">
        <f>IF(COUNTBLANK($H$10:$H647)&gt;=1,0,1)</f>
        <v>0</v>
      </c>
      <c r="L647" s="176">
        <f t="shared" si="70"/>
        <v>1</v>
      </c>
      <c r="M647" s="176">
        <f t="shared" si="71"/>
        <v>1900</v>
      </c>
      <c r="N647" s="176">
        <f t="shared" si="72"/>
        <v>0</v>
      </c>
      <c r="O647" s="176">
        <f t="shared" si="73"/>
        <v>9</v>
      </c>
      <c r="P647" s="176" t="e">
        <f t="shared" si="69"/>
        <v>#VALUE!</v>
      </c>
      <c r="Q647" s="177"/>
      <c r="R647" s="42">
        <v>258606</v>
      </c>
    </row>
    <row r="648" spans="1:18" ht="24.95" customHeight="1" x14ac:dyDescent="0.25">
      <c r="A648" s="220"/>
      <c r="B648" s="15"/>
      <c r="C648" s="15"/>
      <c r="D648" s="16"/>
      <c r="E648" s="16"/>
      <c r="F648" s="221"/>
      <c r="G648" s="222"/>
      <c r="H648" s="223"/>
      <c r="I648" s="224">
        <f t="shared" si="67"/>
        <v>0</v>
      </c>
      <c r="J648" s="225">
        <f t="shared" si="68"/>
        <v>0</v>
      </c>
      <c r="K648" s="47">
        <f>IF(COUNTBLANK($H$10:$H648)&gt;=1,0,1)</f>
        <v>0</v>
      </c>
      <c r="L648" s="176">
        <f t="shared" si="70"/>
        <v>1</v>
      </c>
      <c r="M648" s="176">
        <f t="shared" si="71"/>
        <v>1900</v>
      </c>
      <c r="N648" s="176">
        <f t="shared" si="72"/>
        <v>0</v>
      </c>
      <c r="O648" s="176">
        <f t="shared" si="73"/>
        <v>9</v>
      </c>
      <c r="P648" s="176" t="e">
        <f t="shared" si="69"/>
        <v>#VALUE!</v>
      </c>
      <c r="Q648" s="177"/>
      <c r="R648" s="42"/>
    </row>
    <row r="649" spans="1:18" ht="24.95" customHeight="1" x14ac:dyDescent="0.25">
      <c r="A649" s="220"/>
      <c r="B649" s="15"/>
      <c r="C649" s="15"/>
      <c r="D649" s="16"/>
      <c r="E649" s="16"/>
      <c r="F649" s="221"/>
      <c r="G649" s="222"/>
      <c r="H649" s="223"/>
      <c r="I649" s="224">
        <f t="shared" si="67"/>
        <v>0</v>
      </c>
      <c r="J649" s="225">
        <f t="shared" si="68"/>
        <v>0</v>
      </c>
      <c r="K649" s="47">
        <f>IF(COUNTBLANK($H$10:$H649)&gt;=1,0,1)</f>
        <v>0</v>
      </c>
      <c r="L649" s="176">
        <f t="shared" si="70"/>
        <v>1</v>
      </c>
      <c r="M649" s="176">
        <f t="shared" si="71"/>
        <v>1900</v>
      </c>
      <c r="N649" s="176">
        <f t="shared" si="72"/>
        <v>0</v>
      </c>
      <c r="O649" s="176">
        <f t="shared" si="73"/>
        <v>9</v>
      </c>
      <c r="P649" s="176" t="e">
        <f t="shared" si="69"/>
        <v>#VALUE!</v>
      </c>
      <c r="Q649" s="177"/>
      <c r="R649" s="42"/>
    </row>
    <row r="650" spans="1:18" ht="24.95" customHeight="1" x14ac:dyDescent="0.25">
      <c r="A650" s="220"/>
      <c r="B650" s="15"/>
      <c r="C650" s="15"/>
      <c r="D650" s="16"/>
      <c r="E650" s="16"/>
      <c r="F650" s="221"/>
      <c r="G650" s="222"/>
      <c r="H650" s="223"/>
      <c r="I650" s="224">
        <f t="shared" ref="I650:I713" si="74">I649-B650+C650</f>
        <v>0</v>
      </c>
      <c r="J650" s="225">
        <f t="shared" ref="J650:J713" si="75">IF(H650="*",J649-B650+C650,J649)</f>
        <v>0</v>
      </c>
      <c r="K650" s="47">
        <f>IF(COUNTBLANK($H$10:$H650)&gt;=1,0,1)</f>
        <v>0</v>
      </c>
      <c r="L650" s="176">
        <f t="shared" si="70"/>
        <v>1</v>
      </c>
      <c r="M650" s="176">
        <f t="shared" si="71"/>
        <v>1900</v>
      </c>
      <c r="N650" s="176">
        <f t="shared" si="72"/>
        <v>0</v>
      </c>
      <c r="O650" s="176">
        <f t="shared" si="73"/>
        <v>9</v>
      </c>
      <c r="P650" s="176" t="e">
        <f t="shared" si="69"/>
        <v>#VALUE!</v>
      </c>
      <c r="Q650" s="176"/>
      <c r="R650" s="42">
        <v>259406</v>
      </c>
    </row>
    <row r="651" spans="1:18" ht="24.95" customHeight="1" x14ac:dyDescent="0.25">
      <c r="A651" s="220"/>
      <c r="B651" s="15"/>
      <c r="C651" s="15"/>
      <c r="D651" s="16"/>
      <c r="E651" s="16"/>
      <c r="F651" s="221"/>
      <c r="G651" s="222"/>
      <c r="H651" s="223"/>
      <c r="I651" s="224">
        <f t="shared" si="74"/>
        <v>0</v>
      </c>
      <c r="J651" s="225">
        <f t="shared" si="75"/>
        <v>0</v>
      </c>
      <c r="K651" s="47">
        <f>IF(COUNTBLANK($H$10:$H651)&gt;=1,0,1)</f>
        <v>0</v>
      </c>
      <c r="L651" s="176">
        <f t="shared" si="70"/>
        <v>1</v>
      </c>
      <c r="M651" s="176">
        <f t="shared" si="71"/>
        <v>1900</v>
      </c>
      <c r="N651" s="176">
        <f t="shared" si="72"/>
        <v>0</v>
      </c>
      <c r="O651" s="176">
        <f t="shared" si="73"/>
        <v>9</v>
      </c>
      <c r="P651" s="176" t="e">
        <f t="shared" ref="P651:P714" si="76">(SEARCH($F$5,$F651))</f>
        <v>#VALUE!</v>
      </c>
      <c r="Q651" s="177"/>
      <c r="R651" s="42">
        <v>260206</v>
      </c>
    </row>
    <row r="652" spans="1:18" ht="24.95" customHeight="1" x14ac:dyDescent="0.25">
      <c r="A652" s="220"/>
      <c r="B652" s="15"/>
      <c r="C652" s="15"/>
      <c r="D652" s="16"/>
      <c r="E652" s="16"/>
      <c r="F652" s="221"/>
      <c r="G652" s="222"/>
      <c r="H652" s="223"/>
      <c r="I652" s="224">
        <f t="shared" si="74"/>
        <v>0</v>
      </c>
      <c r="J652" s="225">
        <f t="shared" si="75"/>
        <v>0</v>
      </c>
      <c r="K652" s="47">
        <f>IF(COUNTBLANK($H$10:$H652)&gt;=1,0,1)</f>
        <v>0</v>
      </c>
      <c r="L652" s="176">
        <f t="shared" si="70"/>
        <v>1</v>
      </c>
      <c r="M652" s="176">
        <f t="shared" si="71"/>
        <v>1900</v>
      </c>
      <c r="N652" s="176">
        <f t="shared" si="72"/>
        <v>0</v>
      </c>
      <c r="O652" s="176">
        <f t="shared" si="73"/>
        <v>9</v>
      </c>
      <c r="P652" s="176" t="e">
        <f t="shared" si="76"/>
        <v>#VALUE!</v>
      </c>
      <c r="Q652" s="177"/>
      <c r="R652" s="42"/>
    </row>
    <row r="653" spans="1:18" ht="24.95" customHeight="1" x14ac:dyDescent="0.25">
      <c r="A653" s="220"/>
      <c r="B653" s="15"/>
      <c r="C653" s="15"/>
      <c r="D653" s="16"/>
      <c r="E653" s="16"/>
      <c r="F653" s="221"/>
      <c r="G653" s="222"/>
      <c r="H653" s="223"/>
      <c r="I653" s="224">
        <f t="shared" si="74"/>
        <v>0</v>
      </c>
      <c r="J653" s="225">
        <f t="shared" si="75"/>
        <v>0</v>
      </c>
      <c r="K653" s="47">
        <f>IF(COUNTBLANK($H$10:$H653)&gt;=1,0,1)</f>
        <v>0</v>
      </c>
      <c r="L653" s="176">
        <f t="shared" si="70"/>
        <v>1</v>
      </c>
      <c r="M653" s="176">
        <f t="shared" si="71"/>
        <v>1900</v>
      </c>
      <c r="N653" s="176">
        <f t="shared" si="72"/>
        <v>0</v>
      </c>
      <c r="O653" s="176">
        <f t="shared" si="73"/>
        <v>9</v>
      </c>
      <c r="P653" s="176" t="e">
        <f t="shared" si="76"/>
        <v>#VALUE!</v>
      </c>
      <c r="Q653" s="177"/>
      <c r="R653" s="42"/>
    </row>
    <row r="654" spans="1:18" ht="24.95" customHeight="1" x14ac:dyDescent="0.25">
      <c r="A654" s="220"/>
      <c r="B654" s="15"/>
      <c r="C654" s="15"/>
      <c r="D654" s="16"/>
      <c r="E654" s="16"/>
      <c r="F654" s="221"/>
      <c r="G654" s="222"/>
      <c r="H654" s="223"/>
      <c r="I654" s="224">
        <f t="shared" si="74"/>
        <v>0</v>
      </c>
      <c r="J654" s="225">
        <f t="shared" si="75"/>
        <v>0</v>
      </c>
      <c r="K654" s="47">
        <f>IF(COUNTBLANK($H$10:$H654)&gt;=1,0,1)</f>
        <v>0</v>
      </c>
      <c r="L654" s="176">
        <f t="shared" si="70"/>
        <v>1</v>
      </c>
      <c r="M654" s="176">
        <f t="shared" si="71"/>
        <v>1900</v>
      </c>
      <c r="N654" s="176">
        <f t="shared" si="72"/>
        <v>0</v>
      </c>
      <c r="O654" s="176">
        <f t="shared" si="73"/>
        <v>9</v>
      </c>
      <c r="P654" s="176" t="e">
        <f t="shared" si="76"/>
        <v>#VALUE!</v>
      </c>
      <c r="Q654" s="176"/>
      <c r="R654" s="42">
        <v>261006</v>
      </c>
    </row>
    <row r="655" spans="1:18" ht="24.95" customHeight="1" x14ac:dyDescent="0.25">
      <c r="A655" s="220"/>
      <c r="B655" s="15"/>
      <c r="C655" s="15"/>
      <c r="D655" s="16"/>
      <c r="E655" s="16"/>
      <c r="F655" s="221"/>
      <c r="G655" s="222"/>
      <c r="H655" s="223"/>
      <c r="I655" s="224">
        <f t="shared" si="74"/>
        <v>0</v>
      </c>
      <c r="J655" s="225">
        <f t="shared" si="75"/>
        <v>0</v>
      </c>
      <c r="K655" s="47">
        <f>IF(COUNTBLANK($H$10:$H655)&gt;=1,0,1)</f>
        <v>0</v>
      </c>
      <c r="L655" s="176">
        <f t="shared" si="70"/>
        <v>1</v>
      </c>
      <c r="M655" s="176">
        <f t="shared" si="71"/>
        <v>1900</v>
      </c>
      <c r="N655" s="176">
        <f t="shared" si="72"/>
        <v>0</v>
      </c>
      <c r="O655" s="176">
        <f t="shared" si="73"/>
        <v>9</v>
      </c>
      <c r="P655" s="176" t="e">
        <f t="shared" si="76"/>
        <v>#VALUE!</v>
      </c>
      <c r="Q655" s="177"/>
      <c r="R655" s="42">
        <v>261806</v>
      </c>
    </row>
    <row r="656" spans="1:18" ht="24.95" customHeight="1" x14ac:dyDescent="0.25">
      <c r="A656" s="220"/>
      <c r="B656" s="15"/>
      <c r="C656" s="15"/>
      <c r="D656" s="16"/>
      <c r="E656" s="16"/>
      <c r="F656" s="221"/>
      <c r="G656" s="222"/>
      <c r="H656" s="223"/>
      <c r="I656" s="224">
        <f t="shared" si="74"/>
        <v>0</v>
      </c>
      <c r="J656" s="225">
        <f t="shared" si="75"/>
        <v>0</v>
      </c>
      <c r="K656" s="47">
        <f>IF(COUNTBLANK($H$10:$H656)&gt;=1,0,1)</f>
        <v>0</v>
      </c>
      <c r="L656" s="176">
        <f t="shared" si="70"/>
        <v>1</v>
      </c>
      <c r="M656" s="176">
        <f t="shared" si="71"/>
        <v>1900</v>
      </c>
      <c r="N656" s="176">
        <f t="shared" si="72"/>
        <v>0</v>
      </c>
      <c r="O656" s="176">
        <f t="shared" si="73"/>
        <v>9</v>
      </c>
      <c r="P656" s="176" t="e">
        <f t="shared" si="76"/>
        <v>#VALUE!</v>
      </c>
      <c r="Q656" s="177"/>
      <c r="R656" s="42"/>
    </row>
    <row r="657" spans="1:18" ht="24.95" customHeight="1" x14ac:dyDescent="0.25">
      <c r="A657" s="220"/>
      <c r="B657" s="15"/>
      <c r="C657" s="15"/>
      <c r="D657" s="16"/>
      <c r="E657" s="16"/>
      <c r="F657" s="221"/>
      <c r="G657" s="222"/>
      <c r="H657" s="223"/>
      <c r="I657" s="224">
        <f t="shared" si="74"/>
        <v>0</v>
      </c>
      <c r="J657" s="225">
        <f t="shared" si="75"/>
        <v>0</v>
      </c>
      <c r="K657" s="47">
        <f>IF(COUNTBLANK($H$10:$H657)&gt;=1,0,1)</f>
        <v>0</v>
      </c>
      <c r="L657" s="176">
        <f t="shared" si="70"/>
        <v>1</v>
      </c>
      <c r="M657" s="176">
        <f t="shared" si="71"/>
        <v>1900</v>
      </c>
      <c r="N657" s="176">
        <f t="shared" si="72"/>
        <v>0</v>
      </c>
      <c r="O657" s="176">
        <f t="shared" si="73"/>
        <v>9</v>
      </c>
      <c r="P657" s="176" t="e">
        <f t="shared" si="76"/>
        <v>#VALUE!</v>
      </c>
      <c r="Q657" s="177"/>
      <c r="R657" s="42"/>
    </row>
    <row r="658" spans="1:18" ht="24.95" customHeight="1" x14ac:dyDescent="0.25">
      <c r="A658" s="220"/>
      <c r="B658" s="15"/>
      <c r="C658" s="15"/>
      <c r="D658" s="16"/>
      <c r="E658" s="16"/>
      <c r="F658" s="221"/>
      <c r="G658" s="222"/>
      <c r="H658" s="223"/>
      <c r="I658" s="224">
        <f t="shared" si="74"/>
        <v>0</v>
      </c>
      <c r="J658" s="225">
        <f t="shared" si="75"/>
        <v>0</v>
      </c>
      <c r="K658" s="47">
        <f>IF(COUNTBLANK($H$10:$H658)&gt;=1,0,1)</f>
        <v>0</v>
      </c>
      <c r="L658" s="176">
        <f t="shared" si="70"/>
        <v>1</v>
      </c>
      <c r="M658" s="176">
        <f t="shared" si="71"/>
        <v>1900</v>
      </c>
      <c r="N658" s="176">
        <f t="shared" si="72"/>
        <v>0</v>
      </c>
      <c r="O658" s="176">
        <f t="shared" si="73"/>
        <v>9</v>
      </c>
      <c r="P658" s="176" t="e">
        <f t="shared" si="76"/>
        <v>#VALUE!</v>
      </c>
      <c r="Q658" s="176"/>
      <c r="R658" s="42">
        <v>262606</v>
      </c>
    </row>
    <row r="659" spans="1:18" ht="24.95" customHeight="1" x14ac:dyDescent="0.25">
      <c r="A659" s="220"/>
      <c r="B659" s="15"/>
      <c r="C659" s="15"/>
      <c r="D659" s="16"/>
      <c r="E659" s="16"/>
      <c r="F659" s="221"/>
      <c r="G659" s="222"/>
      <c r="H659" s="223"/>
      <c r="I659" s="224">
        <f t="shared" si="74"/>
        <v>0</v>
      </c>
      <c r="J659" s="225">
        <f t="shared" si="75"/>
        <v>0</v>
      </c>
      <c r="K659" s="47">
        <f>IF(COUNTBLANK($H$10:$H659)&gt;=1,0,1)</f>
        <v>0</v>
      </c>
      <c r="L659" s="176">
        <f t="shared" si="70"/>
        <v>1</v>
      </c>
      <c r="M659" s="176">
        <f t="shared" si="71"/>
        <v>1900</v>
      </c>
      <c r="N659" s="176">
        <f t="shared" si="72"/>
        <v>0</v>
      </c>
      <c r="O659" s="176">
        <f t="shared" si="73"/>
        <v>9</v>
      </c>
      <c r="P659" s="176" t="e">
        <f t="shared" si="76"/>
        <v>#VALUE!</v>
      </c>
      <c r="Q659" s="177"/>
      <c r="R659" s="42">
        <v>263406</v>
      </c>
    </row>
    <row r="660" spans="1:18" ht="24.95" customHeight="1" x14ac:dyDescent="0.25">
      <c r="A660" s="220"/>
      <c r="B660" s="15"/>
      <c r="C660" s="15"/>
      <c r="D660" s="16"/>
      <c r="E660" s="16"/>
      <c r="F660" s="221"/>
      <c r="G660" s="222"/>
      <c r="H660" s="223"/>
      <c r="I660" s="224">
        <f t="shared" si="74"/>
        <v>0</v>
      </c>
      <c r="J660" s="225">
        <f t="shared" si="75"/>
        <v>0</v>
      </c>
      <c r="K660" s="47">
        <f>IF(COUNTBLANK($H$10:$H660)&gt;=1,0,1)</f>
        <v>0</v>
      </c>
      <c r="L660" s="176">
        <f t="shared" si="70"/>
        <v>1</v>
      </c>
      <c r="M660" s="176">
        <f t="shared" si="71"/>
        <v>1900</v>
      </c>
      <c r="N660" s="176">
        <f t="shared" si="72"/>
        <v>0</v>
      </c>
      <c r="O660" s="176">
        <f t="shared" si="73"/>
        <v>9</v>
      </c>
      <c r="P660" s="176" t="e">
        <f t="shared" si="76"/>
        <v>#VALUE!</v>
      </c>
      <c r="Q660" s="177"/>
      <c r="R660" s="42"/>
    </row>
    <row r="661" spans="1:18" ht="24.95" customHeight="1" x14ac:dyDescent="0.25">
      <c r="A661" s="220"/>
      <c r="B661" s="15"/>
      <c r="C661" s="15"/>
      <c r="D661" s="16"/>
      <c r="E661" s="16"/>
      <c r="F661" s="221"/>
      <c r="G661" s="222"/>
      <c r="H661" s="223"/>
      <c r="I661" s="224">
        <f t="shared" si="74"/>
        <v>0</v>
      </c>
      <c r="J661" s="225">
        <f t="shared" si="75"/>
        <v>0</v>
      </c>
      <c r="K661" s="47">
        <f>IF(COUNTBLANK($H$10:$H661)&gt;=1,0,1)</f>
        <v>0</v>
      </c>
      <c r="L661" s="176">
        <f t="shared" si="70"/>
        <v>1</v>
      </c>
      <c r="M661" s="176">
        <f t="shared" si="71"/>
        <v>1900</v>
      </c>
      <c r="N661" s="176">
        <f t="shared" si="72"/>
        <v>0</v>
      </c>
      <c r="O661" s="176">
        <f t="shared" si="73"/>
        <v>9</v>
      </c>
      <c r="P661" s="176" t="e">
        <f t="shared" si="76"/>
        <v>#VALUE!</v>
      </c>
      <c r="Q661" s="177"/>
      <c r="R661" s="42"/>
    </row>
    <row r="662" spans="1:18" ht="24.95" customHeight="1" x14ac:dyDescent="0.25">
      <c r="A662" s="220"/>
      <c r="B662" s="15"/>
      <c r="C662" s="15"/>
      <c r="D662" s="16"/>
      <c r="E662" s="16"/>
      <c r="F662" s="221"/>
      <c r="G662" s="222"/>
      <c r="H662" s="223"/>
      <c r="I662" s="224">
        <f t="shared" si="74"/>
        <v>0</v>
      </c>
      <c r="J662" s="225">
        <f t="shared" si="75"/>
        <v>0</v>
      </c>
      <c r="K662" s="47">
        <f>IF(COUNTBLANK($H$10:$H662)&gt;=1,0,1)</f>
        <v>0</v>
      </c>
      <c r="L662" s="176">
        <f t="shared" si="70"/>
        <v>1</v>
      </c>
      <c r="M662" s="176">
        <f t="shared" si="71"/>
        <v>1900</v>
      </c>
      <c r="N662" s="176">
        <f t="shared" si="72"/>
        <v>0</v>
      </c>
      <c r="O662" s="176">
        <f t="shared" si="73"/>
        <v>9</v>
      </c>
      <c r="P662" s="176" t="e">
        <f t="shared" si="76"/>
        <v>#VALUE!</v>
      </c>
      <c r="Q662" s="176"/>
      <c r="R662" s="42">
        <v>264206</v>
      </c>
    </row>
    <row r="663" spans="1:18" ht="24.95" customHeight="1" x14ac:dyDescent="0.25">
      <c r="A663" s="220"/>
      <c r="B663" s="15"/>
      <c r="C663" s="15"/>
      <c r="D663" s="16"/>
      <c r="E663" s="16"/>
      <c r="F663" s="221"/>
      <c r="G663" s="222"/>
      <c r="H663" s="223"/>
      <c r="I663" s="224">
        <f t="shared" si="74"/>
        <v>0</v>
      </c>
      <c r="J663" s="225">
        <f t="shared" si="75"/>
        <v>0</v>
      </c>
      <c r="K663" s="47">
        <f>IF(COUNTBLANK($H$10:$H663)&gt;=1,0,1)</f>
        <v>0</v>
      </c>
      <c r="L663" s="176">
        <f t="shared" si="70"/>
        <v>1</v>
      </c>
      <c r="M663" s="176">
        <f t="shared" si="71"/>
        <v>1900</v>
      </c>
      <c r="N663" s="176">
        <f t="shared" si="72"/>
        <v>0</v>
      </c>
      <c r="O663" s="176">
        <f t="shared" si="73"/>
        <v>9</v>
      </c>
      <c r="P663" s="176" t="e">
        <f t="shared" si="76"/>
        <v>#VALUE!</v>
      </c>
      <c r="Q663" s="177"/>
      <c r="R663" s="42">
        <v>265006</v>
      </c>
    </row>
    <row r="664" spans="1:18" ht="24.95" customHeight="1" x14ac:dyDescent="0.25">
      <c r="A664" s="220"/>
      <c r="B664" s="15"/>
      <c r="C664" s="15"/>
      <c r="D664" s="16"/>
      <c r="E664" s="16"/>
      <c r="F664" s="221"/>
      <c r="G664" s="222"/>
      <c r="H664" s="223"/>
      <c r="I664" s="224">
        <f t="shared" si="74"/>
        <v>0</v>
      </c>
      <c r="J664" s="225">
        <f t="shared" si="75"/>
        <v>0</v>
      </c>
      <c r="K664" s="47">
        <f>IF(COUNTBLANK($H$10:$H664)&gt;=1,0,1)</f>
        <v>0</v>
      </c>
      <c r="L664" s="176">
        <f t="shared" ref="L664:L727" si="77">MONTH(A664)</f>
        <v>1</v>
      </c>
      <c r="M664" s="176">
        <f t="shared" ref="M664:M727" si="78">YEAR(A664)</f>
        <v>1900</v>
      </c>
      <c r="N664" s="176">
        <f t="shared" ref="N664:N727" si="79">DAY(A664)</f>
        <v>0</v>
      </c>
      <c r="O664" s="176">
        <f t="shared" ref="O664:O727" si="80">IF(A664&lt;&gt;"",O663+1,O663)</f>
        <v>9</v>
      </c>
      <c r="P664" s="176" t="e">
        <f t="shared" si="76"/>
        <v>#VALUE!</v>
      </c>
      <c r="Q664" s="177"/>
      <c r="R664" s="42"/>
    </row>
    <row r="665" spans="1:18" ht="24.95" customHeight="1" x14ac:dyDescent="0.25">
      <c r="A665" s="220"/>
      <c r="B665" s="15"/>
      <c r="C665" s="15"/>
      <c r="D665" s="16"/>
      <c r="E665" s="16"/>
      <c r="F665" s="221"/>
      <c r="G665" s="222"/>
      <c r="H665" s="223"/>
      <c r="I665" s="224">
        <f t="shared" si="74"/>
        <v>0</v>
      </c>
      <c r="J665" s="225">
        <f t="shared" si="75"/>
        <v>0</v>
      </c>
      <c r="K665" s="47">
        <f>IF(COUNTBLANK($H$10:$H665)&gt;=1,0,1)</f>
        <v>0</v>
      </c>
      <c r="L665" s="176">
        <f t="shared" si="77"/>
        <v>1</v>
      </c>
      <c r="M665" s="176">
        <f t="shared" si="78"/>
        <v>1900</v>
      </c>
      <c r="N665" s="176">
        <f t="shared" si="79"/>
        <v>0</v>
      </c>
      <c r="O665" s="176">
        <f t="shared" si="80"/>
        <v>9</v>
      </c>
      <c r="P665" s="176" t="e">
        <f t="shared" si="76"/>
        <v>#VALUE!</v>
      </c>
      <c r="Q665" s="177"/>
      <c r="R665" s="42"/>
    </row>
    <row r="666" spans="1:18" ht="24.95" customHeight="1" x14ac:dyDescent="0.25">
      <c r="A666" s="220"/>
      <c r="B666" s="15"/>
      <c r="C666" s="15"/>
      <c r="D666" s="16"/>
      <c r="E666" s="16"/>
      <c r="F666" s="221"/>
      <c r="G666" s="222"/>
      <c r="H666" s="223"/>
      <c r="I666" s="224">
        <f t="shared" si="74"/>
        <v>0</v>
      </c>
      <c r="J666" s="225">
        <f t="shared" si="75"/>
        <v>0</v>
      </c>
      <c r="K666" s="47">
        <f>IF(COUNTBLANK($H$10:$H666)&gt;=1,0,1)</f>
        <v>0</v>
      </c>
      <c r="L666" s="176">
        <f t="shared" si="77"/>
        <v>1</v>
      </c>
      <c r="M666" s="176">
        <f t="shared" si="78"/>
        <v>1900</v>
      </c>
      <c r="N666" s="176">
        <f t="shared" si="79"/>
        <v>0</v>
      </c>
      <c r="O666" s="176">
        <f t="shared" si="80"/>
        <v>9</v>
      </c>
      <c r="P666" s="176" t="e">
        <f t="shared" si="76"/>
        <v>#VALUE!</v>
      </c>
      <c r="Q666" s="176"/>
      <c r="R666" s="42">
        <v>265806</v>
      </c>
    </row>
    <row r="667" spans="1:18" ht="24.95" customHeight="1" x14ac:dyDescent="0.25">
      <c r="A667" s="220"/>
      <c r="B667" s="15"/>
      <c r="C667" s="15"/>
      <c r="D667" s="16"/>
      <c r="E667" s="16"/>
      <c r="F667" s="221"/>
      <c r="G667" s="222"/>
      <c r="H667" s="223"/>
      <c r="I667" s="224">
        <f t="shared" si="74"/>
        <v>0</v>
      </c>
      <c r="J667" s="225">
        <f t="shared" si="75"/>
        <v>0</v>
      </c>
      <c r="K667" s="47">
        <f>IF(COUNTBLANK($H$10:$H667)&gt;=1,0,1)</f>
        <v>0</v>
      </c>
      <c r="L667" s="176">
        <f t="shared" si="77"/>
        <v>1</v>
      </c>
      <c r="M667" s="176">
        <f t="shared" si="78"/>
        <v>1900</v>
      </c>
      <c r="N667" s="176">
        <f t="shared" si="79"/>
        <v>0</v>
      </c>
      <c r="O667" s="176">
        <f t="shared" si="80"/>
        <v>9</v>
      </c>
      <c r="P667" s="176" t="e">
        <f t="shared" si="76"/>
        <v>#VALUE!</v>
      </c>
      <c r="Q667" s="177"/>
      <c r="R667" s="42">
        <v>266606</v>
      </c>
    </row>
    <row r="668" spans="1:18" ht="24.95" customHeight="1" x14ac:dyDescent="0.25">
      <c r="A668" s="220"/>
      <c r="B668" s="15"/>
      <c r="C668" s="15"/>
      <c r="D668" s="16"/>
      <c r="E668" s="16"/>
      <c r="F668" s="221"/>
      <c r="G668" s="222"/>
      <c r="H668" s="223"/>
      <c r="I668" s="224">
        <f t="shared" si="74"/>
        <v>0</v>
      </c>
      <c r="J668" s="225">
        <f t="shared" si="75"/>
        <v>0</v>
      </c>
      <c r="K668" s="47">
        <f>IF(COUNTBLANK($H$10:$H668)&gt;=1,0,1)</f>
        <v>0</v>
      </c>
      <c r="L668" s="176">
        <f t="shared" si="77"/>
        <v>1</v>
      </c>
      <c r="M668" s="176">
        <f t="shared" si="78"/>
        <v>1900</v>
      </c>
      <c r="N668" s="176">
        <f t="shared" si="79"/>
        <v>0</v>
      </c>
      <c r="O668" s="176">
        <f t="shared" si="80"/>
        <v>9</v>
      </c>
      <c r="P668" s="176" t="e">
        <f t="shared" si="76"/>
        <v>#VALUE!</v>
      </c>
      <c r="Q668" s="177"/>
      <c r="R668" s="42"/>
    </row>
    <row r="669" spans="1:18" ht="24.95" customHeight="1" x14ac:dyDescent="0.25">
      <c r="A669" s="220"/>
      <c r="B669" s="15"/>
      <c r="C669" s="15"/>
      <c r="D669" s="16"/>
      <c r="E669" s="16"/>
      <c r="F669" s="221"/>
      <c r="G669" s="222"/>
      <c r="H669" s="223"/>
      <c r="I669" s="224">
        <f t="shared" si="74"/>
        <v>0</v>
      </c>
      <c r="J669" s="225">
        <f t="shared" si="75"/>
        <v>0</v>
      </c>
      <c r="K669" s="47">
        <f>IF(COUNTBLANK($H$10:$H669)&gt;=1,0,1)</f>
        <v>0</v>
      </c>
      <c r="L669" s="176">
        <f t="shared" si="77"/>
        <v>1</v>
      </c>
      <c r="M669" s="176">
        <f t="shared" si="78"/>
        <v>1900</v>
      </c>
      <c r="N669" s="176">
        <f t="shared" si="79"/>
        <v>0</v>
      </c>
      <c r="O669" s="176">
        <f t="shared" si="80"/>
        <v>9</v>
      </c>
      <c r="P669" s="176" t="e">
        <f t="shared" si="76"/>
        <v>#VALUE!</v>
      </c>
      <c r="Q669" s="177"/>
      <c r="R669" s="42"/>
    </row>
    <row r="670" spans="1:18" ht="24.95" customHeight="1" x14ac:dyDescent="0.25">
      <c r="A670" s="220"/>
      <c r="B670" s="15"/>
      <c r="C670" s="15"/>
      <c r="D670" s="16"/>
      <c r="E670" s="16"/>
      <c r="F670" s="221"/>
      <c r="G670" s="222"/>
      <c r="H670" s="223"/>
      <c r="I670" s="224">
        <f t="shared" si="74"/>
        <v>0</v>
      </c>
      <c r="J670" s="225">
        <f t="shared" si="75"/>
        <v>0</v>
      </c>
      <c r="K670" s="47">
        <f>IF(COUNTBLANK($H$10:$H670)&gt;=1,0,1)</f>
        <v>0</v>
      </c>
      <c r="L670" s="176">
        <f t="shared" si="77"/>
        <v>1</v>
      </c>
      <c r="M670" s="176">
        <f t="shared" si="78"/>
        <v>1900</v>
      </c>
      <c r="N670" s="176">
        <f t="shared" si="79"/>
        <v>0</v>
      </c>
      <c r="O670" s="176">
        <f t="shared" si="80"/>
        <v>9</v>
      </c>
      <c r="P670" s="176" t="e">
        <f t="shared" si="76"/>
        <v>#VALUE!</v>
      </c>
      <c r="Q670" s="176"/>
      <c r="R670" s="42">
        <v>267406</v>
      </c>
    </row>
    <row r="671" spans="1:18" ht="24.95" customHeight="1" x14ac:dyDescent="0.25">
      <c r="A671" s="220"/>
      <c r="B671" s="15"/>
      <c r="C671" s="15"/>
      <c r="D671" s="16"/>
      <c r="E671" s="16"/>
      <c r="F671" s="221"/>
      <c r="G671" s="222"/>
      <c r="H671" s="223"/>
      <c r="I671" s="224">
        <f t="shared" si="74"/>
        <v>0</v>
      </c>
      <c r="J671" s="225">
        <f t="shared" si="75"/>
        <v>0</v>
      </c>
      <c r="K671" s="47">
        <f>IF(COUNTBLANK($H$10:$H671)&gt;=1,0,1)</f>
        <v>0</v>
      </c>
      <c r="L671" s="176">
        <f t="shared" si="77"/>
        <v>1</v>
      </c>
      <c r="M671" s="176">
        <f t="shared" si="78"/>
        <v>1900</v>
      </c>
      <c r="N671" s="176">
        <f t="shared" si="79"/>
        <v>0</v>
      </c>
      <c r="O671" s="176">
        <f t="shared" si="80"/>
        <v>9</v>
      </c>
      <c r="P671" s="176" t="e">
        <f t="shared" si="76"/>
        <v>#VALUE!</v>
      </c>
      <c r="Q671" s="177"/>
      <c r="R671" s="42">
        <v>268206</v>
      </c>
    </row>
    <row r="672" spans="1:18" ht="24.95" customHeight="1" x14ac:dyDescent="0.25">
      <c r="A672" s="220"/>
      <c r="B672" s="15"/>
      <c r="C672" s="15"/>
      <c r="D672" s="16"/>
      <c r="E672" s="16"/>
      <c r="F672" s="221"/>
      <c r="G672" s="222"/>
      <c r="H672" s="223"/>
      <c r="I672" s="224">
        <f t="shared" si="74"/>
        <v>0</v>
      </c>
      <c r="J672" s="225">
        <f t="shared" si="75"/>
        <v>0</v>
      </c>
      <c r="K672" s="47">
        <f>IF(COUNTBLANK($H$10:$H672)&gt;=1,0,1)</f>
        <v>0</v>
      </c>
      <c r="L672" s="176">
        <f t="shared" si="77"/>
        <v>1</v>
      </c>
      <c r="M672" s="176">
        <f t="shared" si="78"/>
        <v>1900</v>
      </c>
      <c r="N672" s="176">
        <f t="shared" si="79"/>
        <v>0</v>
      </c>
      <c r="O672" s="176">
        <f t="shared" si="80"/>
        <v>9</v>
      </c>
      <c r="P672" s="176" t="e">
        <f t="shared" si="76"/>
        <v>#VALUE!</v>
      </c>
      <c r="Q672" s="177"/>
      <c r="R672" s="42"/>
    </row>
    <row r="673" spans="1:18" ht="24.95" customHeight="1" x14ac:dyDescent="0.25">
      <c r="A673" s="220"/>
      <c r="B673" s="15"/>
      <c r="C673" s="15"/>
      <c r="D673" s="16"/>
      <c r="E673" s="16"/>
      <c r="F673" s="221"/>
      <c r="G673" s="222"/>
      <c r="H673" s="223"/>
      <c r="I673" s="224">
        <f t="shared" si="74"/>
        <v>0</v>
      </c>
      <c r="J673" s="225">
        <f t="shared" si="75"/>
        <v>0</v>
      </c>
      <c r="K673" s="47">
        <f>IF(COUNTBLANK($H$10:$H673)&gt;=1,0,1)</f>
        <v>0</v>
      </c>
      <c r="L673" s="176">
        <f t="shared" si="77"/>
        <v>1</v>
      </c>
      <c r="M673" s="176">
        <f t="shared" si="78"/>
        <v>1900</v>
      </c>
      <c r="N673" s="176">
        <f t="shared" si="79"/>
        <v>0</v>
      </c>
      <c r="O673" s="176">
        <f t="shared" si="80"/>
        <v>9</v>
      </c>
      <c r="P673" s="176" t="e">
        <f t="shared" si="76"/>
        <v>#VALUE!</v>
      </c>
      <c r="Q673" s="177"/>
      <c r="R673" s="42"/>
    </row>
    <row r="674" spans="1:18" ht="24.95" customHeight="1" x14ac:dyDescent="0.25">
      <c r="A674" s="220"/>
      <c r="B674" s="15"/>
      <c r="C674" s="15"/>
      <c r="D674" s="16"/>
      <c r="E674" s="16"/>
      <c r="F674" s="221"/>
      <c r="G674" s="222"/>
      <c r="H674" s="223"/>
      <c r="I674" s="224">
        <f t="shared" si="74"/>
        <v>0</v>
      </c>
      <c r="J674" s="225">
        <f t="shared" si="75"/>
        <v>0</v>
      </c>
      <c r="K674" s="47">
        <f>IF(COUNTBLANK($H$10:$H674)&gt;=1,0,1)</f>
        <v>0</v>
      </c>
      <c r="L674" s="176">
        <f t="shared" si="77"/>
        <v>1</v>
      </c>
      <c r="M674" s="176">
        <f t="shared" si="78"/>
        <v>1900</v>
      </c>
      <c r="N674" s="176">
        <f t="shared" si="79"/>
        <v>0</v>
      </c>
      <c r="O674" s="176">
        <f t="shared" si="80"/>
        <v>9</v>
      </c>
      <c r="P674" s="176" t="e">
        <f t="shared" si="76"/>
        <v>#VALUE!</v>
      </c>
      <c r="Q674" s="176"/>
      <c r="R674" s="42">
        <v>269006</v>
      </c>
    </row>
    <row r="675" spans="1:18" ht="24.95" customHeight="1" x14ac:dyDescent="0.25">
      <c r="A675" s="220"/>
      <c r="B675" s="15"/>
      <c r="C675" s="15"/>
      <c r="D675" s="16"/>
      <c r="E675" s="16"/>
      <c r="F675" s="221"/>
      <c r="G675" s="222"/>
      <c r="H675" s="223"/>
      <c r="I675" s="224">
        <f t="shared" si="74"/>
        <v>0</v>
      </c>
      <c r="J675" s="225">
        <f t="shared" si="75"/>
        <v>0</v>
      </c>
      <c r="K675" s="47">
        <f>IF(COUNTBLANK($H$10:$H675)&gt;=1,0,1)</f>
        <v>0</v>
      </c>
      <c r="L675" s="176">
        <f t="shared" si="77"/>
        <v>1</v>
      </c>
      <c r="M675" s="176">
        <f t="shared" si="78"/>
        <v>1900</v>
      </c>
      <c r="N675" s="176">
        <f t="shared" si="79"/>
        <v>0</v>
      </c>
      <c r="O675" s="176">
        <f t="shared" si="80"/>
        <v>9</v>
      </c>
      <c r="P675" s="176" t="e">
        <f t="shared" si="76"/>
        <v>#VALUE!</v>
      </c>
      <c r="Q675" s="177"/>
      <c r="R675" s="42">
        <v>269806</v>
      </c>
    </row>
    <row r="676" spans="1:18" ht="24.95" customHeight="1" x14ac:dyDescent="0.25">
      <c r="A676" s="220"/>
      <c r="B676" s="15"/>
      <c r="C676" s="15"/>
      <c r="D676" s="16"/>
      <c r="E676" s="16"/>
      <c r="F676" s="221"/>
      <c r="G676" s="222"/>
      <c r="H676" s="223"/>
      <c r="I676" s="224">
        <f t="shared" si="74"/>
        <v>0</v>
      </c>
      <c r="J676" s="225">
        <f t="shared" si="75"/>
        <v>0</v>
      </c>
      <c r="K676" s="47">
        <f>IF(COUNTBLANK($H$10:$H676)&gt;=1,0,1)</f>
        <v>0</v>
      </c>
      <c r="L676" s="176">
        <f t="shared" si="77"/>
        <v>1</v>
      </c>
      <c r="M676" s="176">
        <f t="shared" si="78"/>
        <v>1900</v>
      </c>
      <c r="N676" s="176">
        <f t="shared" si="79"/>
        <v>0</v>
      </c>
      <c r="O676" s="176">
        <f t="shared" si="80"/>
        <v>9</v>
      </c>
      <c r="P676" s="176" t="e">
        <f t="shared" si="76"/>
        <v>#VALUE!</v>
      </c>
      <c r="Q676" s="177"/>
      <c r="R676" s="42"/>
    </row>
    <row r="677" spans="1:18" ht="24.95" customHeight="1" x14ac:dyDescent="0.25">
      <c r="A677" s="220"/>
      <c r="B677" s="15"/>
      <c r="C677" s="15"/>
      <c r="D677" s="16"/>
      <c r="E677" s="16"/>
      <c r="F677" s="221"/>
      <c r="G677" s="222"/>
      <c r="H677" s="223"/>
      <c r="I677" s="224">
        <f t="shared" si="74"/>
        <v>0</v>
      </c>
      <c r="J677" s="225">
        <f t="shared" si="75"/>
        <v>0</v>
      </c>
      <c r="K677" s="47">
        <f>IF(COUNTBLANK($H$10:$H677)&gt;=1,0,1)</f>
        <v>0</v>
      </c>
      <c r="L677" s="176">
        <f t="shared" si="77"/>
        <v>1</v>
      </c>
      <c r="M677" s="176">
        <f t="shared" si="78"/>
        <v>1900</v>
      </c>
      <c r="N677" s="176">
        <f t="shared" si="79"/>
        <v>0</v>
      </c>
      <c r="O677" s="176">
        <f t="shared" si="80"/>
        <v>9</v>
      </c>
      <c r="P677" s="176" t="e">
        <f t="shared" si="76"/>
        <v>#VALUE!</v>
      </c>
      <c r="Q677" s="177"/>
      <c r="R677" s="42"/>
    </row>
    <row r="678" spans="1:18" ht="24.95" customHeight="1" x14ac:dyDescent="0.25">
      <c r="A678" s="220"/>
      <c r="B678" s="15"/>
      <c r="C678" s="15"/>
      <c r="D678" s="16"/>
      <c r="E678" s="16"/>
      <c r="F678" s="221"/>
      <c r="G678" s="222"/>
      <c r="H678" s="223"/>
      <c r="I678" s="224">
        <f t="shared" si="74"/>
        <v>0</v>
      </c>
      <c r="J678" s="225">
        <f t="shared" si="75"/>
        <v>0</v>
      </c>
      <c r="K678" s="47">
        <f>IF(COUNTBLANK($H$10:$H678)&gt;=1,0,1)</f>
        <v>0</v>
      </c>
      <c r="L678" s="176">
        <f t="shared" si="77"/>
        <v>1</v>
      </c>
      <c r="M678" s="176">
        <f t="shared" si="78"/>
        <v>1900</v>
      </c>
      <c r="N678" s="176">
        <f t="shared" si="79"/>
        <v>0</v>
      </c>
      <c r="O678" s="176">
        <f t="shared" si="80"/>
        <v>9</v>
      </c>
      <c r="P678" s="176" t="e">
        <f t="shared" si="76"/>
        <v>#VALUE!</v>
      </c>
      <c r="Q678" s="176"/>
      <c r="R678" s="42">
        <v>270606</v>
      </c>
    </row>
    <row r="679" spans="1:18" ht="24.95" customHeight="1" x14ac:dyDescent="0.25">
      <c r="A679" s="220"/>
      <c r="B679" s="15"/>
      <c r="C679" s="15"/>
      <c r="D679" s="16"/>
      <c r="E679" s="16"/>
      <c r="F679" s="221"/>
      <c r="G679" s="222"/>
      <c r="H679" s="223"/>
      <c r="I679" s="224">
        <f t="shared" si="74"/>
        <v>0</v>
      </c>
      <c r="J679" s="225">
        <f t="shared" si="75"/>
        <v>0</v>
      </c>
      <c r="K679" s="47">
        <f>IF(COUNTBLANK($H$10:$H679)&gt;=1,0,1)</f>
        <v>0</v>
      </c>
      <c r="L679" s="176">
        <f t="shared" si="77"/>
        <v>1</v>
      </c>
      <c r="M679" s="176">
        <f t="shared" si="78"/>
        <v>1900</v>
      </c>
      <c r="N679" s="176">
        <f t="shared" si="79"/>
        <v>0</v>
      </c>
      <c r="O679" s="176">
        <f t="shared" si="80"/>
        <v>9</v>
      </c>
      <c r="P679" s="176" t="e">
        <f t="shared" si="76"/>
        <v>#VALUE!</v>
      </c>
      <c r="Q679" s="177"/>
      <c r="R679" s="42">
        <v>271406</v>
      </c>
    </row>
    <row r="680" spans="1:18" ht="24.95" customHeight="1" x14ac:dyDescent="0.25">
      <c r="A680" s="220"/>
      <c r="B680" s="15"/>
      <c r="C680" s="15"/>
      <c r="D680" s="16"/>
      <c r="E680" s="16"/>
      <c r="F680" s="221"/>
      <c r="G680" s="222"/>
      <c r="H680" s="223"/>
      <c r="I680" s="224">
        <f t="shared" si="74"/>
        <v>0</v>
      </c>
      <c r="J680" s="225">
        <f t="shared" si="75"/>
        <v>0</v>
      </c>
      <c r="K680" s="47">
        <f>IF(COUNTBLANK($H$10:$H680)&gt;=1,0,1)</f>
        <v>0</v>
      </c>
      <c r="L680" s="176">
        <f t="shared" si="77"/>
        <v>1</v>
      </c>
      <c r="M680" s="176">
        <f t="shared" si="78"/>
        <v>1900</v>
      </c>
      <c r="N680" s="176">
        <f t="shared" si="79"/>
        <v>0</v>
      </c>
      <c r="O680" s="176">
        <f t="shared" si="80"/>
        <v>9</v>
      </c>
      <c r="P680" s="176" t="e">
        <f t="shared" si="76"/>
        <v>#VALUE!</v>
      </c>
      <c r="Q680" s="177"/>
      <c r="R680" s="42"/>
    </row>
    <row r="681" spans="1:18" ht="24.95" customHeight="1" x14ac:dyDescent="0.25">
      <c r="A681" s="220"/>
      <c r="B681" s="15"/>
      <c r="C681" s="15"/>
      <c r="D681" s="16"/>
      <c r="E681" s="16"/>
      <c r="F681" s="221"/>
      <c r="G681" s="222"/>
      <c r="H681" s="223"/>
      <c r="I681" s="224">
        <f t="shared" si="74"/>
        <v>0</v>
      </c>
      <c r="J681" s="225">
        <f t="shared" si="75"/>
        <v>0</v>
      </c>
      <c r="K681" s="47">
        <f>IF(COUNTBLANK($H$10:$H681)&gt;=1,0,1)</f>
        <v>0</v>
      </c>
      <c r="L681" s="176">
        <f t="shared" si="77"/>
        <v>1</v>
      </c>
      <c r="M681" s="176">
        <f t="shared" si="78"/>
        <v>1900</v>
      </c>
      <c r="N681" s="176">
        <f t="shared" si="79"/>
        <v>0</v>
      </c>
      <c r="O681" s="176">
        <f t="shared" si="80"/>
        <v>9</v>
      </c>
      <c r="P681" s="176" t="e">
        <f t="shared" si="76"/>
        <v>#VALUE!</v>
      </c>
      <c r="Q681" s="177"/>
      <c r="R681" s="42"/>
    </row>
    <row r="682" spans="1:18" ht="24.95" customHeight="1" x14ac:dyDescent="0.25">
      <c r="A682" s="220"/>
      <c r="B682" s="15"/>
      <c r="C682" s="15"/>
      <c r="D682" s="16"/>
      <c r="E682" s="16"/>
      <c r="F682" s="221"/>
      <c r="G682" s="222"/>
      <c r="H682" s="223"/>
      <c r="I682" s="224">
        <f t="shared" si="74"/>
        <v>0</v>
      </c>
      <c r="J682" s="225">
        <f t="shared" si="75"/>
        <v>0</v>
      </c>
      <c r="K682" s="47">
        <f>IF(COUNTBLANK($H$10:$H682)&gt;=1,0,1)</f>
        <v>0</v>
      </c>
      <c r="L682" s="176">
        <f t="shared" si="77"/>
        <v>1</v>
      </c>
      <c r="M682" s="176">
        <f t="shared" si="78"/>
        <v>1900</v>
      </c>
      <c r="N682" s="176">
        <f t="shared" si="79"/>
        <v>0</v>
      </c>
      <c r="O682" s="176">
        <f t="shared" si="80"/>
        <v>9</v>
      </c>
      <c r="P682" s="176" t="e">
        <f t="shared" si="76"/>
        <v>#VALUE!</v>
      </c>
      <c r="Q682" s="176"/>
      <c r="R682" s="42">
        <v>272206</v>
      </c>
    </row>
    <row r="683" spans="1:18" ht="24.95" customHeight="1" x14ac:dyDescent="0.25">
      <c r="A683" s="220"/>
      <c r="B683" s="15"/>
      <c r="C683" s="15"/>
      <c r="D683" s="16"/>
      <c r="E683" s="16"/>
      <c r="F683" s="221"/>
      <c r="G683" s="222"/>
      <c r="H683" s="223"/>
      <c r="I683" s="224">
        <f t="shared" si="74"/>
        <v>0</v>
      </c>
      <c r="J683" s="225">
        <f t="shared" si="75"/>
        <v>0</v>
      </c>
      <c r="K683" s="47">
        <f>IF(COUNTBLANK($H$10:$H683)&gt;=1,0,1)</f>
        <v>0</v>
      </c>
      <c r="L683" s="176">
        <f t="shared" si="77"/>
        <v>1</v>
      </c>
      <c r="M683" s="176">
        <f t="shared" si="78"/>
        <v>1900</v>
      </c>
      <c r="N683" s="176">
        <f t="shared" si="79"/>
        <v>0</v>
      </c>
      <c r="O683" s="176">
        <f t="shared" si="80"/>
        <v>9</v>
      </c>
      <c r="P683" s="176" t="e">
        <f t="shared" si="76"/>
        <v>#VALUE!</v>
      </c>
      <c r="Q683" s="177"/>
      <c r="R683" s="42">
        <v>273006</v>
      </c>
    </row>
    <row r="684" spans="1:18" ht="24.95" customHeight="1" x14ac:dyDescent="0.25">
      <c r="A684" s="220"/>
      <c r="B684" s="15"/>
      <c r="C684" s="15"/>
      <c r="D684" s="16"/>
      <c r="E684" s="16"/>
      <c r="F684" s="221"/>
      <c r="G684" s="222"/>
      <c r="H684" s="223"/>
      <c r="I684" s="224">
        <f t="shared" si="74"/>
        <v>0</v>
      </c>
      <c r="J684" s="225">
        <f t="shared" si="75"/>
        <v>0</v>
      </c>
      <c r="K684" s="47">
        <f>IF(COUNTBLANK($H$10:$H684)&gt;=1,0,1)</f>
        <v>0</v>
      </c>
      <c r="L684" s="176">
        <f t="shared" si="77"/>
        <v>1</v>
      </c>
      <c r="M684" s="176">
        <f t="shared" si="78"/>
        <v>1900</v>
      </c>
      <c r="N684" s="176">
        <f t="shared" si="79"/>
        <v>0</v>
      </c>
      <c r="O684" s="176">
        <f t="shared" si="80"/>
        <v>9</v>
      </c>
      <c r="P684" s="176" t="e">
        <f t="shared" si="76"/>
        <v>#VALUE!</v>
      </c>
      <c r="Q684" s="177"/>
      <c r="R684" s="42"/>
    </row>
    <row r="685" spans="1:18" ht="24.95" customHeight="1" x14ac:dyDescent="0.25">
      <c r="A685" s="220"/>
      <c r="B685" s="15"/>
      <c r="C685" s="15"/>
      <c r="D685" s="16"/>
      <c r="E685" s="16"/>
      <c r="F685" s="221"/>
      <c r="G685" s="222"/>
      <c r="H685" s="223"/>
      <c r="I685" s="224">
        <f t="shared" si="74"/>
        <v>0</v>
      </c>
      <c r="J685" s="225">
        <f t="shared" si="75"/>
        <v>0</v>
      </c>
      <c r="K685" s="47">
        <f>IF(COUNTBLANK($H$10:$H685)&gt;=1,0,1)</f>
        <v>0</v>
      </c>
      <c r="L685" s="176">
        <f t="shared" si="77"/>
        <v>1</v>
      </c>
      <c r="M685" s="176">
        <f t="shared" si="78"/>
        <v>1900</v>
      </c>
      <c r="N685" s="176">
        <f t="shared" si="79"/>
        <v>0</v>
      </c>
      <c r="O685" s="176">
        <f t="shared" si="80"/>
        <v>9</v>
      </c>
      <c r="P685" s="176" t="e">
        <f t="shared" si="76"/>
        <v>#VALUE!</v>
      </c>
      <c r="Q685" s="177"/>
      <c r="R685" s="42"/>
    </row>
    <row r="686" spans="1:18" ht="24.95" customHeight="1" x14ac:dyDescent="0.25">
      <c r="A686" s="220"/>
      <c r="B686" s="15"/>
      <c r="C686" s="15"/>
      <c r="D686" s="16"/>
      <c r="E686" s="16"/>
      <c r="F686" s="221"/>
      <c r="G686" s="222"/>
      <c r="H686" s="223"/>
      <c r="I686" s="224">
        <f t="shared" si="74"/>
        <v>0</v>
      </c>
      <c r="J686" s="225">
        <f t="shared" si="75"/>
        <v>0</v>
      </c>
      <c r="K686" s="47">
        <f>IF(COUNTBLANK($H$10:$H686)&gt;=1,0,1)</f>
        <v>0</v>
      </c>
      <c r="L686" s="176">
        <f t="shared" si="77"/>
        <v>1</v>
      </c>
      <c r="M686" s="176">
        <f t="shared" si="78"/>
        <v>1900</v>
      </c>
      <c r="N686" s="176">
        <f t="shared" si="79"/>
        <v>0</v>
      </c>
      <c r="O686" s="176">
        <f t="shared" si="80"/>
        <v>9</v>
      </c>
      <c r="P686" s="176" t="e">
        <f t="shared" si="76"/>
        <v>#VALUE!</v>
      </c>
      <c r="Q686" s="176"/>
      <c r="R686" s="42">
        <v>273806</v>
      </c>
    </row>
    <row r="687" spans="1:18" ht="24.95" customHeight="1" x14ac:dyDescent="0.25">
      <c r="A687" s="220"/>
      <c r="B687" s="15"/>
      <c r="C687" s="15"/>
      <c r="D687" s="16"/>
      <c r="E687" s="16"/>
      <c r="F687" s="221"/>
      <c r="G687" s="222"/>
      <c r="H687" s="223"/>
      <c r="I687" s="224">
        <f t="shared" si="74"/>
        <v>0</v>
      </c>
      <c r="J687" s="225">
        <f t="shared" si="75"/>
        <v>0</v>
      </c>
      <c r="K687" s="47">
        <f>IF(COUNTBLANK($H$10:$H687)&gt;=1,0,1)</f>
        <v>0</v>
      </c>
      <c r="L687" s="176">
        <f t="shared" si="77"/>
        <v>1</v>
      </c>
      <c r="M687" s="176">
        <f t="shared" si="78"/>
        <v>1900</v>
      </c>
      <c r="N687" s="176">
        <f t="shared" si="79"/>
        <v>0</v>
      </c>
      <c r="O687" s="176">
        <f t="shared" si="80"/>
        <v>9</v>
      </c>
      <c r="P687" s="176" t="e">
        <f t="shared" si="76"/>
        <v>#VALUE!</v>
      </c>
      <c r="Q687" s="177"/>
      <c r="R687" s="42">
        <v>274606</v>
      </c>
    </row>
    <row r="688" spans="1:18" ht="24.95" customHeight="1" x14ac:dyDescent="0.25">
      <c r="A688" s="220"/>
      <c r="B688" s="15"/>
      <c r="C688" s="15"/>
      <c r="D688" s="16"/>
      <c r="E688" s="16"/>
      <c r="F688" s="221"/>
      <c r="G688" s="222"/>
      <c r="H688" s="223"/>
      <c r="I688" s="224">
        <f t="shared" si="74"/>
        <v>0</v>
      </c>
      <c r="J688" s="225">
        <f t="shared" si="75"/>
        <v>0</v>
      </c>
      <c r="K688" s="47">
        <f>IF(COUNTBLANK($H$10:$H688)&gt;=1,0,1)</f>
        <v>0</v>
      </c>
      <c r="L688" s="176">
        <f t="shared" si="77"/>
        <v>1</v>
      </c>
      <c r="M688" s="176">
        <f t="shared" si="78"/>
        <v>1900</v>
      </c>
      <c r="N688" s="176">
        <f t="shared" si="79"/>
        <v>0</v>
      </c>
      <c r="O688" s="176">
        <f t="shared" si="80"/>
        <v>9</v>
      </c>
      <c r="P688" s="176" t="e">
        <f t="shared" si="76"/>
        <v>#VALUE!</v>
      </c>
      <c r="Q688" s="177"/>
      <c r="R688" s="42"/>
    </row>
    <row r="689" spans="1:18" ht="24.95" customHeight="1" x14ac:dyDescent="0.25">
      <c r="A689" s="220"/>
      <c r="B689" s="15"/>
      <c r="C689" s="15"/>
      <c r="D689" s="16"/>
      <c r="E689" s="16"/>
      <c r="F689" s="221"/>
      <c r="G689" s="222"/>
      <c r="H689" s="223"/>
      <c r="I689" s="224">
        <f t="shared" si="74"/>
        <v>0</v>
      </c>
      <c r="J689" s="225">
        <f t="shared" si="75"/>
        <v>0</v>
      </c>
      <c r="K689" s="47">
        <f>IF(COUNTBLANK($H$10:$H689)&gt;=1,0,1)</f>
        <v>0</v>
      </c>
      <c r="L689" s="176">
        <f t="shared" si="77"/>
        <v>1</v>
      </c>
      <c r="M689" s="176">
        <f t="shared" si="78"/>
        <v>1900</v>
      </c>
      <c r="N689" s="176">
        <f t="shared" si="79"/>
        <v>0</v>
      </c>
      <c r="O689" s="176">
        <f t="shared" si="80"/>
        <v>9</v>
      </c>
      <c r="P689" s="176" t="e">
        <f t="shared" si="76"/>
        <v>#VALUE!</v>
      </c>
      <c r="Q689" s="177"/>
      <c r="R689" s="42"/>
    </row>
    <row r="690" spans="1:18" ht="24.95" customHeight="1" x14ac:dyDescent="0.25">
      <c r="A690" s="220"/>
      <c r="B690" s="15"/>
      <c r="C690" s="15"/>
      <c r="D690" s="16"/>
      <c r="E690" s="16"/>
      <c r="F690" s="221"/>
      <c r="G690" s="222"/>
      <c r="H690" s="223"/>
      <c r="I690" s="224">
        <f t="shared" si="74"/>
        <v>0</v>
      </c>
      <c r="J690" s="225">
        <f t="shared" si="75"/>
        <v>0</v>
      </c>
      <c r="K690" s="47">
        <f>IF(COUNTBLANK($H$10:$H690)&gt;=1,0,1)</f>
        <v>0</v>
      </c>
      <c r="L690" s="176">
        <f t="shared" si="77"/>
        <v>1</v>
      </c>
      <c r="M690" s="176">
        <f t="shared" si="78"/>
        <v>1900</v>
      </c>
      <c r="N690" s="176">
        <f t="shared" si="79"/>
        <v>0</v>
      </c>
      <c r="O690" s="176">
        <f t="shared" si="80"/>
        <v>9</v>
      </c>
      <c r="P690" s="176" t="e">
        <f t="shared" si="76"/>
        <v>#VALUE!</v>
      </c>
      <c r="Q690" s="176"/>
      <c r="R690" s="42">
        <v>275406</v>
      </c>
    </row>
    <row r="691" spans="1:18" ht="24.95" customHeight="1" x14ac:dyDescent="0.25">
      <c r="A691" s="220"/>
      <c r="B691" s="15"/>
      <c r="C691" s="15"/>
      <c r="D691" s="16"/>
      <c r="E691" s="16"/>
      <c r="F691" s="221"/>
      <c r="G691" s="222"/>
      <c r="H691" s="223"/>
      <c r="I691" s="224">
        <f t="shared" si="74"/>
        <v>0</v>
      </c>
      <c r="J691" s="225">
        <f t="shared" si="75"/>
        <v>0</v>
      </c>
      <c r="K691" s="47">
        <f>IF(COUNTBLANK($H$10:$H691)&gt;=1,0,1)</f>
        <v>0</v>
      </c>
      <c r="L691" s="176">
        <f t="shared" si="77"/>
        <v>1</v>
      </c>
      <c r="M691" s="176">
        <f t="shared" si="78"/>
        <v>1900</v>
      </c>
      <c r="N691" s="176">
        <f t="shared" si="79"/>
        <v>0</v>
      </c>
      <c r="O691" s="176">
        <f t="shared" si="80"/>
        <v>9</v>
      </c>
      <c r="P691" s="176" t="e">
        <f t="shared" si="76"/>
        <v>#VALUE!</v>
      </c>
      <c r="Q691" s="177"/>
      <c r="R691" s="42">
        <v>276206</v>
      </c>
    </row>
    <row r="692" spans="1:18" ht="24.95" customHeight="1" x14ac:dyDescent="0.25">
      <c r="A692" s="220"/>
      <c r="B692" s="15"/>
      <c r="C692" s="15"/>
      <c r="D692" s="16"/>
      <c r="E692" s="16"/>
      <c r="F692" s="221"/>
      <c r="G692" s="222"/>
      <c r="H692" s="223"/>
      <c r="I692" s="224">
        <f t="shared" si="74"/>
        <v>0</v>
      </c>
      <c r="J692" s="225">
        <f t="shared" si="75"/>
        <v>0</v>
      </c>
      <c r="K692" s="47">
        <f>IF(COUNTBLANK($H$10:$H692)&gt;=1,0,1)</f>
        <v>0</v>
      </c>
      <c r="L692" s="176">
        <f t="shared" si="77"/>
        <v>1</v>
      </c>
      <c r="M692" s="176">
        <f t="shared" si="78"/>
        <v>1900</v>
      </c>
      <c r="N692" s="176">
        <f t="shared" si="79"/>
        <v>0</v>
      </c>
      <c r="O692" s="176">
        <f t="shared" si="80"/>
        <v>9</v>
      </c>
      <c r="P692" s="176" t="e">
        <f t="shared" si="76"/>
        <v>#VALUE!</v>
      </c>
      <c r="Q692" s="177"/>
      <c r="R692" s="42"/>
    </row>
    <row r="693" spans="1:18" ht="24.95" customHeight="1" x14ac:dyDescent="0.25">
      <c r="A693" s="220"/>
      <c r="B693" s="15"/>
      <c r="C693" s="15"/>
      <c r="D693" s="16"/>
      <c r="E693" s="16"/>
      <c r="F693" s="221"/>
      <c r="G693" s="222"/>
      <c r="H693" s="223"/>
      <c r="I693" s="224">
        <f t="shared" si="74"/>
        <v>0</v>
      </c>
      <c r="J693" s="225">
        <f t="shared" si="75"/>
        <v>0</v>
      </c>
      <c r="K693" s="47">
        <f>IF(COUNTBLANK($H$10:$H693)&gt;=1,0,1)</f>
        <v>0</v>
      </c>
      <c r="L693" s="176">
        <f t="shared" si="77"/>
        <v>1</v>
      </c>
      <c r="M693" s="176">
        <f t="shared" si="78"/>
        <v>1900</v>
      </c>
      <c r="N693" s="176">
        <f t="shared" si="79"/>
        <v>0</v>
      </c>
      <c r="O693" s="176">
        <f t="shared" si="80"/>
        <v>9</v>
      </c>
      <c r="P693" s="176" t="e">
        <f t="shared" si="76"/>
        <v>#VALUE!</v>
      </c>
      <c r="Q693" s="177"/>
      <c r="R693" s="42"/>
    </row>
    <row r="694" spans="1:18" ht="24.95" customHeight="1" x14ac:dyDescent="0.25">
      <c r="A694" s="220"/>
      <c r="B694" s="15"/>
      <c r="C694" s="15"/>
      <c r="D694" s="16"/>
      <c r="E694" s="16"/>
      <c r="F694" s="221"/>
      <c r="G694" s="222"/>
      <c r="H694" s="223"/>
      <c r="I694" s="224">
        <f t="shared" si="74"/>
        <v>0</v>
      </c>
      <c r="J694" s="225">
        <f t="shared" si="75"/>
        <v>0</v>
      </c>
      <c r="K694" s="47">
        <f>IF(COUNTBLANK($H$10:$H694)&gt;=1,0,1)</f>
        <v>0</v>
      </c>
      <c r="L694" s="176">
        <f t="shared" si="77"/>
        <v>1</v>
      </c>
      <c r="M694" s="176">
        <f t="shared" si="78"/>
        <v>1900</v>
      </c>
      <c r="N694" s="176">
        <f t="shared" si="79"/>
        <v>0</v>
      </c>
      <c r="O694" s="176">
        <f t="shared" si="80"/>
        <v>9</v>
      </c>
      <c r="P694" s="176" t="e">
        <f t="shared" si="76"/>
        <v>#VALUE!</v>
      </c>
      <c r="Q694" s="176"/>
      <c r="R694" s="42">
        <v>277006</v>
      </c>
    </row>
    <row r="695" spans="1:18" ht="24.95" customHeight="1" x14ac:dyDescent="0.25">
      <c r="A695" s="220"/>
      <c r="B695" s="15"/>
      <c r="C695" s="15"/>
      <c r="D695" s="16"/>
      <c r="E695" s="16"/>
      <c r="F695" s="221"/>
      <c r="G695" s="222"/>
      <c r="H695" s="223"/>
      <c r="I695" s="224">
        <f t="shared" si="74"/>
        <v>0</v>
      </c>
      <c r="J695" s="225">
        <f t="shared" si="75"/>
        <v>0</v>
      </c>
      <c r="K695" s="47">
        <f>IF(COUNTBLANK($H$10:$H695)&gt;=1,0,1)</f>
        <v>0</v>
      </c>
      <c r="L695" s="176">
        <f t="shared" si="77"/>
        <v>1</v>
      </c>
      <c r="M695" s="176">
        <f t="shared" si="78"/>
        <v>1900</v>
      </c>
      <c r="N695" s="176">
        <f t="shared" si="79"/>
        <v>0</v>
      </c>
      <c r="O695" s="176">
        <f t="shared" si="80"/>
        <v>9</v>
      </c>
      <c r="P695" s="176" t="e">
        <f t="shared" si="76"/>
        <v>#VALUE!</v>
      </c>
      <c r="Q695" s="177"/>
      <c r="R695" s="42">
        <v>277806</v>
      </c>
    </row>
    <row r="696" spans="1:18" ht="24.95" customHeight="1" x14ac:dyDescent="0.25">
      <c r="A696" s="220"/>
      <c r="B696" s="15"/>
      <c r="C696" s="15"/>
      <c r="D696" s="16"/>
      <c r="E696" s="16"/>
      <c r="F696" s="221"/>
      <c r="G696" s="222"/>
      <c r="H696" s="223"/>
      <c r="I696" s="224">
        <f t="shared" si="74"/>
        <v>0</v>
      </c>
      <c r="J696" s="225">
        <f t="shared" si="75"/>
        <v>0</v>
      </c>
      <c r="K696" s="47">
        <f>IF(COUNTBLANK($H$10:$H696)&gt;=1,0,1)</f>
        <v>0</v>
      </c>
      <c r="L696" s="176">
        <f t="shared" si="77"/>
        <v>1</v>
      </c>
      <c r="M696" s="176">
        <f t="shared" si="78"/>
        <v>1900</v>
      </c>
      <c r="N696" s="176">
        <f t="shared" si="79"/>
        <v>0</v>
      </c>
      <c r="O696" s="176">
        <f t="shared" si="80"/>
        <v>9</v>
      </c>
      <c r="P696" s="176" t="e">
        <f t="shared" si="76"/>
        <v>#VALUE!</v>
      </c>
      <c r="Q696" s="177"/>
      <c r="R696" s="42"/>
    </row>
    <row r="697" spans="1:18" ht="24.95" customHeight="1" x14ac:dyDescent="0.25">
      <c r="A697" s="220"/>
      <c r="B697" s="15"/>
      <c r="C697" s="15"/>
      <c r="D697" s="16"/>
      <c r="E697" s="16"/>
      <c r="F697" s="221"/>
      <c r="G697" s="222"/>
      <c r="H697" s="223"/>
      <c r="I697" s="224">
        <f t="shared" si="74"/>
        <v>0</v>
      </c>
      <c r="J697" s="225">
        <f t="shared" si="75"/>
        <v>0</v>
      </c>
      <c r="K697" s="47">
        <f>IF(COUNTBLANK($H$10:$H697)&gt;=1,0,1)</f>
        <v>0</v>
      </c>
      <c r="L697" s="176">
        <f t="shared" si="77"/>
        <v>1</v>
      </c>
      <c r="M697" s="176">
        <f t="shared" si="78"/>
        <v>1900</v>
      </c>
      <c r="N697" s="176">
        <f t="shared" si="79"/>
        <v>0</v>
      </c>
      <c r="O697" s="176">
        <f t="shared" si="80"/>
        <v>9</v>
      </c>
      <c r="P697" s="176" t="e">
        <f t="shared" si="76"/>
        <v>#VALUE!</v>
      </c>
      <c r="Q697" s="177"/>
      <c r="R697" s="42"/>
    </row>
    <row r="698" spans="1:18" ht="24.95" customHeight="1" x14ac:dyDescent="0.25">
      <c r="A698" s="220"/>
      <c r="B698" s="15"/>
      <c r="C698" s="15"/>
      <c r="D698" s="16"/>
      <c r="E698" s="16"/>
      <c r="F698" s="221"/>
      <c r="G698" s="222"/>
      <c r="H698" s="223"/>
      <c r="I698" s="224">
        <f t="shared" si="74"/>
        <v>0</v>
      </c>
      <c r="J698" s="225">
        <f t="shared" si="75"/>
        <v>0</v>
      </c>
      <c r="K698" s="47">
        <f>IF(COUNTBLANK($H$10:$H698)&gt;=1,0,1)</f>
        <v>0</v>
      </c>
      <c r="L698" s="176">
        <f t="shared" si="77"/>
        <v>1</v>
      </c>
      <c r="M698" s="176">
        <f t="shared" si="78"/>
        <v>1900</v>
      </c>
      <c r="N698" s="176">
        <f t="shared" si="79"/>
        <v>0</v>
      </c>
      <c r="O698" s="176">
        <f t="shared" si="80"/>
        <v>9</v>
      </c>
      <c r="P698" s="176" t="e">
        <f t="shared" si="76"/>
        <v>#VALUE!</v>
      </c>
      <c r="Q698" s="176"/>
      <c r="R698" s="42">
        <v>278606</v>
      </c>
    </row>
    <row r="699" spans="1:18" ht="24.95" customHeight="1" x14ac:dyDescent="0.25">
      <c r="A699" s="220"/>
      <c r="B699" s="15"/>
      <c r="C699" s="15"/>
      <c r="D699" s="16"/>
      <c r="E699" s="16"/>
      <c r="F699" s="221"/>
      <c r="G699" s="222"/>
      <c r="H699" s="223"/>
      <c r="I699" s="224">
        <f t="shared" si="74"/>
        <v>0</v>
      </c>
      <c r="J699" s="225">
        <f t="shared" si="75"/>
        <v>0</v>
      </c>
      <c r="K699" s="47">
        <f>IF(COUNTBLANK($H$10:$H699)&gt;=1,0,1)</f>
        <v>0</v>
      </c>
      <c r="L699" s="176">
        <f t="shared" si="77"/>
        <v>1</v>
      </c>
      <c r="M699" s="176">
        <f t="shared" si="78"/>
        <v>1900</v>
      </c>
      <c r="N699" s="176">
        <f t="shared" si="79"/>
        <v>0</v>
      </c>
      <c r="O699" s="176">
        <f t="shared" si="80"/>
        <v>9</v>
      </c>
      <c r="P699" s="176" t="e">
        <f t="shared" si="76"/>
        <v>#VALUE!</v>
      </c>
      <c r="Q699" s="177"/>
      <c r="R699" s="42">
        <v>279406</v>
      </c>
    </row>
    <row r="700" spans="1:18" ht="24.95" customHeight="1" x14ac:dyDescent="0.25">
      <c r="A700" s="220"/>
      <c r="B700" s="15"/>
      <c r="C700" s="15"/>
      <c r="D700" s="16"/>
      <c r="E700" s="16"/>
      <c r="F700" s="221"/>
      <c r="G700" s="222"/>
      <c r="H700" s="223"/>
      <c r="I700" s="224">
        <f t="shared" si="74"/>
        <v>0</v>
      </c>
      <c r="J700" s="225">
        <f t="shared" si="75"/>
        <v>0</v>
      </c>
      <c r="K700" s="47">
        <f>IF(COUNTBLANK($H$10:$H700)&gt;=1,0,1)</f>
        <v>0</v>
      </c>
      <c r="L700" s="176">
        <f t="shared" si="77"/>
        <v>1</v>
      </c>
      <c r="M700" s="176">
        <f t="shared" si="78"/>
        <v>1900</v>
      </c>
      <c r="N700" s="176">
        <f t="shared" si="79"/>
        <v>0</v>
      </c>
      <c r="O700" s="176">
        <f t="shared" si="80"/>
        <v>9</v>
      </c>
      <c r="P700" s="176" t="e">
        <f t="shared" si="76"/>
        <v>#VALUE!</v>
      </c>
      <c r="Q700" s="177"/>
      <c r="R700" s="42"/>
    </row>
    <row r="701" spans="1:18" ht="24.95" customHeight="1" x14ac:dyDescent="0.25">
      <c r="A701" s="220"/>
      <c r="B701" s="15"/>
      <c r="C701" s="15"/>
      <c r="D701" s="16"/>
      <c r="E701" s="16"/>
      <c r="F701" s="221"/>
      <c r="G701" s="222"/>
      <c r="H701" s="223"/>
      <c r="I701" s="224">
        <f t="shared" si="74"/>
        <v>0</v>
      </c>
      <c r="J701" s="225">
        <f t="shared" si="75"/>
        <v>0</v>
      </c>
      <c r="K701" s="47">
        <f>IF(COUNTBLANK($H$10:$H701)&gt;=1,0,1)</f>
        <v>0</v>
      </c>
      <c r="L701" s="176">
        <f t="shared" si="77"/>
        <v>1</v>
      </c>
      <c r="M701" s="176">
        <f t="shared" si="78"/>
        <v>1900</v>
      </c>
      <c r="N701" s="176">
        <f t="shared" si="79"/>
        <v>0</v>
      </c>
      <c r="O701" s="176">
        <f t="shared" si="80"/>
        <v>9</v>
      </c>
      <c r="P701" s="176" t="e">
        <f t="shared" si="76"/>
        <v>#VALUE!</v>
      </c>
      <c r="Q701" s="177"/>
      <c r="R701" s="42"/>
    </row>
    <row r="702" spans="1:18" ht="24.95" customHeight="1" x14ac:dyDescent="0.25">
      <c r="A702" s="220"/>
      <c r="B702" s="15"/>
      <c r="C702" s="15"/>
      <c r="D702" s="16"/>
      <c r="E702" s="16"/>
      <c r="F702" s="221"/>
      <c r="G702" s="222"/>
      <c r="H702" s="223"/>
      <c r="I702" s="224">
        <f t="shared" si="74"/>
        <v>0</v>
      </c>
      <c r="J702" s="225">
        <f t="shared" si="75"/>
        <v>0</v>
      </c>
      <c r="K702" s="47">
        <f>IF(COUNTBLANK($H$10:$H702)&gt;=1,0,1)</f>
        <v>0</v>
      </c>
      <c r="L702" s="176">
        <f t="shared" si="77"/>
        <v>1</v>
      </c>
      <c r="M702" s="176">
        <f t="shared" si="78"/>
        <v>1900</v>
      </c>
      <c r="N702" s="176">
        <f t="shared" si="79"/>
        <v>0</v>
      </c>
      <c r="O702" s="176">
        <f t="shared" si="80"/>
        <v>9</v>
      </c>
      <c r="P702" s="176" t="e">
        <f t="shared" si="76"/>
        <v>#VALUE!</v>
      </c>
      <c r="Q702" s="176"/>
      <c r="R702" s="42">
        <v>280206</v>
      </c>
    </row>
    <row r="703" spans="1:18" ht="24.95" customHeight="1" x14ac:dyDescent="0.25">
      <c r="A703" s="220"/>
      <c r="B703" s="15"/>
      <c r="C703" s="15"/>
      <c r="D703" s="16"/>
      <c r="E703" s="16"/>
      <c r="F703" s="221"/>
      <c r="G703" s="222"/>
      <c r="H703" s="223"/>
      <c r="I703" s="224">
        <f t="shared" si="74"/>
        <v>0</v>
      </c>
      <c r="J703" s="225">
        <f t="shared" si="75"/>
        <v>0</v>
      </c>
      <c r="K703" s="47">
        <f>IF(COUNTBLANK($H$10:$H703)&gt;=1,0,1)</f>
        <v>0</v>
      </c>
      <c r="L703" s="176">
        <f t="shared" si="77"/>
        <v>1</v>
      </c>
      <c r="M703" s="176">
        <f t="shared" si="78"/>
        <v>1900</v>
      </c>
      <c r="N703" s="176">
        <f t="shared" si="79"/>
        <v>0</v>
      </c>
      <c r="O703" s="176">
        <f t="shared" si="80"/>
        <v>9</v>
      </c>
      <c r="P703" s="176" t="e">
        <f t="shared" si="76"/>
        <v>#VALUE!</v>
      </c>
      <c r="Q703" s="177"/>
      <c r="R703" s="42">
        <v>281006</v>
      </c>
    </row>
    <row r="704" spans="1:18" ht="24.95" customHeight="1" x14ac:dyDescent="0.25">
      <c r="A704" s="220"/>
      <c r="B704" s="15"/>
      <c r="C704" s="15"/>
      <c r="D704" s="16"/>
      <c r="E704" s="16"/>
      <c r="F704" s="221"/>
      <c r="G704" s="222"/>
      <c r="H704" s="223"/>
      <c r="I704" s="224">
        <f t="shared" si="74"/>
        <v>0</v>
      </c>
      <c r="J704" s="225">
        <f t="shared" si="75"/>
        <v>0</v>
      </c>
      <c r="K704" s="47">
        <f>IF(COUNTBLANK($H$10:$H704)&gt;=1,0,1)</f>
        <v>0</v>
      </c>
      <c r="L704" s="176">
        <f t="shared" si="77"/>
        <v>1</v>
      </c>
      <c r="M704" s="176">
        <f t="shared" si="78"/>
        <v>1900</v>
      </c>
      <c r="N704" s="176">
        <f t="shared" si="79"/>
        <v>0</v>
      </c>
      <c r="O704" s="176">
        <f t="shared" si="80"/>
        <v>9</v>
      </c>
      <c r="P704" s="176" t="e">
        <f t="shared" si="76"/>
        <v>#VALUE!</v>
      </c>
      <c r="Q704" s="177"/>
      <c r="R704" s="42"/>
    </row>
    <row r="705" spans="1:18" ht="24.95" customHeight="1" x14ac:dyDescent="0.25">
      <c r="A705" s="220"/>
      <c r="B705" s="15"/>
      <c r="C705" s="15"/>
      <c r="D705" s="16"/>
      <c r="E705" s="16"/>
      <c r="F705" s="221"/>
      <c r="G705" s="222"/>
      <c r="H705" s="223"/>
      <c r="I705" s="224">
        <f t="shared" si="74"/>
        <v>0</v>
      </c>
      <c r="J705" s="225">
        <f t="shared" si="75"/>
        <v>0</v>
      </c>
      <c r="K705" s="47">
        <f>IF(COUNTBLANK($H$10:$H705)&gt;=1,0,1)</f>
        <v>0</v>
      </c>
      <c r="L705" s="176">
        <f t="shared" si="77"/>
        <v>1</v>
      </c>
      <c r="M705" s="176">
        <f t="shared" si="78"/>
        <v>1900</v>
      </c>
      <c r="N705" s="176">
        <f t="shared" si="79"/>
        <v>0</v>
      </c>
      <c r="O705" s="176">
        <f t="shared" si="80"/>
        <v>9</v>
      </c>
      <c r="P705" s="176" t="e">
        <f t="shared" si="76"/>
        <v>#VALUE!</v>
      </c>
      <c r="Q705" s="177"/>
      <c r="R705" s="42"/>
    </row>
    <row r="706" spans="1:18" ht="24.95" customHeight="1" x14ac:dyDescent="0.25">
      <c r="A706" s="220"/>
      <c r="B706" s="15"/>
      <c r="C706" s="15"/>
      <c r="D706" s="16"/>
      <c r="E706" s="16"/>
      <c r="F706" s="221"/>
      <c r="G706" s="222"/>
      <c r="H706" s="223"/>
      <c r="I706" s="224">
        <f t="shared" si="74"/>
        <v>0</v>
      </c>
      <c r="J706" s="225">
        <f t="shared" si="75"/>
        <v>0</v>
      </c>
      <c r="K706" s="47">
        <f>IF(COUNTBLANK($H$10:$H706)&gt;=1,0,1)</f>
        <v>0</v>
      </c>
      <c r="L706" s="176">
        <f t="shared" si="77"/>
        <v>1</v>
      </c>
      <c r="M706" s="176">
        <f t="shared" si="78"/>
        <v>1900</v>
      </c>
      <c r="N706" s="176">
        <f t="shared" si="79"/>
        <v>0</v>
      </c>
      <c r="O706" s="176">
        <f t="shared" si="80"/>
        <v>9</v>
      </c>
      <c r="P706" s="176" t="e">
        <f t="shared" si="76"/>
        <v>#VALUE!</v>
      </c>
      <c r="Q706" s="176"/>
      <c r="R706" s="42">
        <v>281806</v>
      </c>
    </row>
    <row r="707" spans="1:18" ht="24.95" customHeight="1" x14ac:dyDescent="0.25">
      <c r="A707" s="220"/>
      <c r="B707" s="15"/>
      <c r="C707" s="15"/>
      <c r="D707" s="16"/>
      <c r="E707" s="16"/>
      <c r="F707" s="221"/>
      <c r="G707" s="222"/>
      <c r="H707" s="223"/>
      <c r="I707" s="224">
        <f t="shared" si="74"/>
        <v>0</v>
      </c>
      <c r="J707" s="225">
        <f t="shared" si="75"/>
        <v>0</v>
      </c>
      <c r="K707" s="47">
        <f>IF(COUNTBLANK($H$10:$H707)&gt;=1,0,1)</f>
        <v>0</v>
      </c>
      <c r="L707" s="176">
        <f t="shared" si="77"/>
        <v>1</v>
      </c>
      <c r="M707" s="176">
        <f t="shared" si="78"/>
        <v>1900</v>
      </c>
      <c r="N707" s="176">
        <f t="shared" si="79"/>
        <v>0</v>
      </c>
      <c r="O707" s="176">
        <f t="shared" si="80"/>
        <v>9</v>
      </c>
      <c r="P707" s="176" t="e">
        <f t="shared" si="76"/>
        <v>#VALUE!</v>
      </c>
      <c r="Q707" s="177"/>
      <c r="R707" s="42">
        <v>282606</v>
      </c>
    </row>
    <row r="708" spans="1:18" ht="24.95" customHeight="1" x14ac:dyDescent="0.25">
      <c r="A708" s="220"/>
      <c r="B708" s="15"/>
      <c r="C708" s="15"/>
      <c r="D708" s="16"/>
      <c r="E708" s="16"/>
      <c r="F708" s="221"/>
      <c r="G708" s="222"/>
      <c r="H708" s="223"/>
      <c r="I708" s="224">
        <f t="shared" si="74"/>
        <v>0</v>
      </c>
      <c r="J708" s="225">
        <f t="shared" si="75"/>
        <v>0</v>
      </c>
      <c r="K708" s="47">
        <f>IF(COUNTBLANK($H$10:$H708)&gt;=1,0,1)</f>
        <v>0</v>
      </c>
      <c r="L708" s="176">
        <f t="shared" si="77"/>
        <v>1</v>
      </c>
      <c r="M708" s="176">
        <f t="shared" si="78"/>
        <v>1900</v>
      </c>
      <c r="N708" s="176">
        <f t="shared" si="79"/>
        <v>0</v>
      </c>
      <c r="O708" s="176">
        <f t="shared" si="80"/>
        <v>9</v>
      </c>
      <c r="P708" s="176" t="e">
        <f t="shared" si="76"/>
        <v>#VALUE!</v>
      </c>
      <c r="Q708" s="177"/>
      <c r="R708" s="42"/>
    </row>
    <row r="709" spans="1:18" ht="24.95" customHeight="1" x14ac:dyDescent="0.25">
      <c r="A709" s="220"/>
      <c r="B709" s="15"/>
      <c r="C709" s="15"/>
      <c r="D709" s="16"/>
      <c r="E709" s="16"/>
      <c r="F709" s="221"/>
      <c r="G709" s="222"/>
      <c r="H709" s="223"/>
      <c r="I709" s="224">
        <f t="shared" si="74"/>
        <v>0</v>
      </c>
      <c r="J709" s="225">
        <f t="shared" si="75"/>
        <v>0</v>
      </c>
      <c r="K709" s="47">
        <f>IF(COUNTBLANK($H$10:$H709)&gt;=1,0,1)</f>
        <v>0</v>
      </c>
      <c r="L709" s="176">
        <f t="shared" si="77"/>
        <v>1</v>
      </c>
      <c r="M709" s="176">
        <f t="shared" si="78"/>
        <v>1900</v>
      </c>
      <c r="N709" s="176">
        <f t="shared" si="79"/>
        <v>0</v>
      </c>
      <c r="O709" s="176">
        <f t="shared" si="80"/>
        <v>9</v>
      </c>
      <c r="P709" s="176" t="e">
        <f t="shared" si="76"/>
        <v>#VALUE!</v>
      </c>
      <c r="Q709" s="177"/>
      <c r="R709" s="42"/>
    </row>
    <row r="710" spans="1:18" ht="24.95" customHeight="1" x14ac:dyDescent="0.25">
      <c r="A710" s="220"/>
      <c r="B710" s="15"/>
      <c r="C710" s="15"/>
      <c r="D710" s="16"/>
      <c r="E710" s="16"/>
      <c r="F710" s="221"/>
      <c r="G710" s="222"/>
      <c r="H710" s="223"/>
      <c r="I710" s="224">
        <f t="shared" si="74"/>
        <v>0</v>
      </c>
      <c r="J710" s="225">
        <f t="shared" si="75"/>
        <v>0</v>
      </c>
      <c r="K710" s="47">
        <f>IF(COUNTBLANK($H$10:$H710)&gt;=1,0,1)</f>
        <v>0</v>
      </c>
      <c r="L710" s="176">
        <f t="shared" si="77"/>
        <v>1</v>
      </c>
      <c r="M710" s="176">
        <f t="shared" si="78"/>
        <v>1900</v>
      </c>
      <c r="N710" s="176">
        <f t="shared" si="79"/>
        <v>0</v>
      </c>
      <c r="O710" s="176">
        <f t="shared" si="80"/>
        <v>9</v>
      </c>
      <c r="P710" s="176" t="e">
        <f t="shared" si="76"/>
        <v>#VALUE!</v>
      </c>
      <c r="Q710" s="176"/>
      <c r="R710" s="42">
        <v>283406</v>
      </c>
    </row>
    <row r="711" spans="1:18" ht="24.95" customHeight="1" x14ac:dyDescent="0.25">
      <c r="A711" s="220"/>
      <c r="B711" s="15"/>
      <c r="C711" s="15"/>
      <c r="D711" s="16"/>
      <c r="E711" s="16"/>
      <c r="F711" s="221"/>
      <c r="G711" s="222"/>
      <c r="H711" s="223"/>
      <c r="I711" s="224">
        <f t="shared" si="74"/>
        <v>0</v>
      </c>
      <c r="J711" s="225">
        <f t="shared" si="75"/>
        <v>0</v>
      </c>
      <c r="K711" s="47">
        <f>IF(COUNTBLANK($H$10:$H711)&gt;=1,0,1)</f>
        <v>0</v>
      </c>
      <c r="L711" s="176">
        <f t="shared" si="77"/>
        <v>1</v>
      </c>
      <c r="M711" s="176">
        <f t="shared" si="78"/>
        <v>1900</v>
      </c>
      <c r="N711" s="176">
        <f t="shared" si="79"/>
        <v>0</v>
      </c>
      <c r="O711" s="176">
        <f t="shared" si="80"/>
        <v>9</v>
      </c>
      <c r="P711" s="176" t="e">
        <f t="shared" si="76"/>
        <v>#VALUE!</v>
      </c>
      <c r="Q711" s="177"/>
      <c r="R711" s="42">
        <v>284206</v>
      </c>
    </row>
    <row r="712" spans="1:18" ht="24.95" customHeight="1" x14ac:dyDescent="0.25">
      <c r="A712" s="220"/>
      <c r="B712" s="15"/>
      <c r="C712" s="15"/>
      <c r="D712" s="16"/>
      <c r="E712" s="16"/>
      <c r="F712" s="221"/>
      <c r="G712" s="222"/>
      <c r="H712" s="223"/>
      <c r="I712" s="224">
        <f t="shared" si="74"/>
        <v>0</v>
      </c>
      <c r="J712" s="225">
        <f t="shared" si="75"/>
        <v>0</v>
      </c>
      <c r="K712" s="47">
        <f>IF(COUNTBLANK($H$10:$H712)&gt;=1,0,1)</f>
        <v>0</v>
      </c>
      <c r="L712" s="176">
        <f t="shared" si="77"/>
        <v>1</v>
      </c>
      <c r="M712" s="176">
        <f t="shared" si="78"/>
        <v>1900</v>
      </c>
      <c r="N712" s="176">
        <f t="shared" si="79"/>
        <v>0</v>
      </c>
      <c r="O712" s="176">
        <f t="shared" si="80"/>
        <v>9</v>
      </c>
      <c r="P712" s="176" t="e">
        <f t="shared" si="76"/>
        <v>#VALUE!</v>
      </c>
      <c r="Q712" s="177"/>
      <c r="R712" s="42"/>
    </row>
    <row r="713" spans="1:18" ht="24.95" customHeight="1" x14ac:dyDescent="0.25">
      <c r="A713" s="220"/>
      <c r="B713" s="15"/>
      <c r="C713" s="15"/>
      <c r="D713" s="16"/>
      <c r="E713" s="16"/>
      <c r="F713" s="221"/>
      <c r="G713" s="222"/>
      <c r="H713" s="223"/>
      <c r="I713" s="224">
        <f t="shared" si="74"/>
        <v>0</v>
      </c>
      <c r="J713" s="225">
        <f t="shared" si="75"/>
        <v>0</v>
      </c>
      <c r="K713" s="47">
        <f>IF(COUNTBLANK($H$10:$H713)&gt;=1,0,1)</f>
        <v>0</v>
      </c>
      <c r="L713" s="176">
        <f t="shared" si="77"/>
        <v>1</v>
      </c>
      <c r="M713" s="176">
        <f t="shared" si="78"/>
        <v>1900</v>
      </c>
      <c r="N713" s="176">
        <f t="shared" si="79"/>
        <v>0</v>
      </c>
      <c r="O713" s="176">
        <f t="shared" si="80"/>
        <v>9</v>
      </c>
      <c r="P713" s="176" t="e">
        <f t="shared" si="76"/>
        <v>#VALUE!</v>
      </c>
      <c r="Q713" s="177"/>
      <c r="R713" s="42"/>
    </row>
    <row r="714" spans="1:18" ht="24.95" customHeight="1" x14ac:dyDescent="0.25">
      <c r="A714" s="220"/>
      <c r="B714" s="15"/>
      <c r="C714" s="15"/>
      <c r="D714" s="16"/>
      <c r="E714" s="16"/>
      <c r="F714" s="221"/>
      <c r="G714" s="222"/>
      <c r="H714" s="223"/>
      <c r="I714" s="224">
        <f t="shared" ref="I714:I777" si="81">I713-B714+C714</f>
        <v>0</v>
      </c>
      <c r="J714" s="225">
        <f t="shared" ref="J714:J777" si="82">IF(H714="*",J713-B714+C714,J713)</f>
        <v>0</v>
      </c>
      <c r="K714" s="47">
        <f>IF(COUNTBLANK($H$10:$H714)&gt;=1,0,1)</f>
        <v>0</v>
      </c>
      <c r="L714" s="176">
        <f t="shared" si="77"/>
        <v>1</v>
      </c>
      <c r="M714" s="176">
        <f t="shared" si="78"/>
        <v>1900</v>
      </c>
      <c r="N714" s="176">
        <f t="shared" si="79"/>
        <v>0</v>
      </c>
      <c r="O714" s="176">
        <f t="shared" si="80"/>
        <v>9</v>
      </c>
      <c r="P714" s="176" t="e">
        <f t="shared" si="76"/>
        <v>#VALUE!</v>
      </c>
      <c r="Q714" s="176"/>
      <c r="R714" s="42">
        <v>285006</v>
      </c>
    </row>
    <row r="715" spans="1:18" ht="24.95" customHeight="1" x14ac:dyDescent="0.25">
      <c r="A715" s="220"/>
      <c r="B715" s="15"/>
      <c r="C715" s="15"/>
      <c r="D715" s="16"/>
      <c r="E715" s="16"/>
      <c r="F715" s="221"/>
      <c r="G715" s="222"/>
      <c r="H715" s="223"/>
      <c r="I715" s="224">
        <f t="shared" si="81"/>
        <v>0</v>
      </c>
      <c r="J715" s="225">
        <f t="shared" si="82"/>
        <v>0</v>
      </c>
      <c r="K715" s="47">
        <f>IF(COUNTBLANK($H$10:$H715)&gt;=1,0,1)</f>
        <v>0</v>
      </c>
      <c r="L715" s="176">
        <f t="shared" si="77"/>
        <v>1</v>
      </c>
      <c r="M715" s="176">
        <f t="shared" si="78"/>
        <v>1900</v>
      </c>
      <c r="N715" s="176">
        <f t="shared" si="79"/>
        <v>0</v>
      </c>
      <c r="O715" s="176">
        <f t="shared" si="80"/>
        <v>9</v>
      </c>
      <c r="P715" s="176" t="e">
        <f t="shared" ref="P715:P778" si="83">(SEARCH($F$5,$F715))</f>
        <v>#VALUE!</v>
      </c>
      <c r="Q715" s="177"/>
      <c r="R715" s="42">
        <v>285806</v>
      </c>
    </row>
    <row r="716" spans="1:18" ht="24.95" customHeight="1" x14ac:dyDescent="0.25">
      <c r="A716" s="220"/>
      <c r="B716" s="15"/>
      <c r="C716" s="15"/>
      <c r="D716" s="16"/>
      <c r="E716" s="16"/>
      <c r="F716" s="221"/>
      <c r="G716" s="222"/>
      <c r="H716" s="223"/>
      <c r="I716" s="224">
        <f t="shared" si="81"/>
        <v>0</v>
      </c>
      <c r="J716" s="225">
        <f t="shared" si="82"/>
        <v>0</v>
      </c>
      <c r="K716" s="47">
        <f>IF(COUNTBLANK($H$10:$H716)&gt;=1,0,1)</f>
        <v>0</v>
      </c>
      <c r="L716" s="176">
        <f t="shared" si="77"/>
        <v>1</v>
      </c>
      <c r="M716" s="176">
        <f t="shared" si="78"/>
        <v>1900</v>
      </c>
      <c r="N716" s="176">
        <f t="shared" si="79"/>
        <v>0</v>
      </c>
      <c r="O716" s="176">
        <f t="shared" si="80"/>
        <v>9</v>
      </c>
      <c r="P716" s="176" t="e">
        <f t="shared" si="83"/>
        <v>#VALUE!</v>
      </c>
      <c r="Q716" s="177"/>
      <c r="R716" s="42"/>
    </row>
    <row r="717" spans="1:18" ht="24.95" customHeight="1" x14ac:dyDescent="0.25">
      <c r="A717" s="220"/>
      <c r="B717" s="15"/>
      <c r="C717" s="15"/>
      <c r="D717" s="16"/>
      <c r="E717" s="16"/>
      <c r="F717" s="221"/>
      <c r="G717" s="222"/>
      <c r="H717" s="223"/>
      <c r="I717" s="224">
        <f t="shared" si="81"/>
        <v>0</v>
      </c>
      <c r="J717" s="225">
        <f t="shared" si="82"/>
        <v>0</v>
      </c>
      <c r="K717" s="47">
        <f>IF(COUNTBLANK($H$10:$H717)&gt;=1,0,1)</f>
        <v>0</v>
      </c>
      <c r="L717" s="176">
        <f t="shared" si="77"/>
        <v>1</v>
      </c>
      <c r="M717" s="176">
        <f t="shared" si="78"/>
        <v>1900</v>
      </c>
      <c r="N717" s="176">
        <f t="shared" si="79"/>
        <v>0</v>
      </c>
      <c r="O717" s="176">
        <f t="shared" si="80"/>
        <v>9</v>
      </c>
      <c r="P717" s="176" t="e">
        <f t="shared" si="83"/>
        <v>#VALUE!</v>
      </c>
      <c r="Q717" s="177"/>
      <c r="R717" s="42"/>
    </row>
    <row r="718" spans="1:18" ht="24.95" customHeight="1" x14ac:dyDescent="0.25">
      <c r="A718" s="220"/>
      <c r="B718" s="15"/>
      <c r="C718" s="15"/>
      <c r="D718" s="16"/>
      <c r="E718" s="16"/>
      <c r="F718" s="221"/>
      <c r="G718" s="222"/>
      <c r="H718" s="223"/>
      <c r="I718" s="224">
        <f t="shared" si="81"/>
        <v>0</v>
      </c>
      <c r="J718" s="225">
        <f t="shared" si="82"/>
        <v>0</v>
      </c>
      <c r="K718" s="47">
        <f>IF(COUNTBLANK($H$10:$H718)&gt;=1,0,1)</f>
        <v>0</v>
      </c>
      <c r="L718" s="176">
        <f t="shared" si="77"/>
        <v>1</v>
      </c>
      <c r="M718" s="176">
        <f t="shared" si="78"/>
        <v>1900</v>
      </c>
      <c r="N718" s="176">
        <f t="shared" si="79"/>
        <v>0</v>
      </c>
      <c r="O718" s="176">
        <f t="shared" si="80"/>
        <v>9</v>
      </c>
      <c r="P718" s="176" t="e">
        <f t="shared" si="83"/>
        <v>#VALUE!</v>
      </c>
      <c r="Q718" s="176"/>
      <c r="R718" s="42">
        <v>286606</v>
      </c>
    </row>
    <row r="719" spans="1:18" ht="24.95" customHeight="1" x14ac:dyDescent="0.25">
      <c r="A719" s="220"/>
      <c r="B719" s="15"/>
      <c r="C719" s="15"/>
      <c r="D719" s="16"/>
      <c r="E719" s="16"/>
      <c r="F719" s="221"/>
      <c r="G719" s="222"/>
      <c r="H719" s="223"/>
      <c r="I719" s="224">
        <f t="shared" si="81"/>
        <v>0</v>
      </c>
      <c r="J719" s="225">
        <f t="shared" si="82"/>
        <v>0</v>
      </c>
      <c r="K719" s="47">
        <f>IF(COUNTBLANK($H$10:$H719)&gt;=1,0,1)</f>
        <v>0</v>
      </c>
      <c r="L719" s="176">
        <f t="shared" si="77"/>
        <v>1</v>
      </c>
      <c r="M719" s="176">
        <f t="shared" si="78"/>
        <v>1900</v>
      </c>
      <c r="N719" s="176">
        <f t="shared" si="79"/>
        <v>0</v>
      </c>
      <c r="O719" s="176">
        <f t="shared" si="80"/>
        <v>9</v>
      </c>
      <c r="P719" s="176" t="e">
        <f t="shared" si="83"/>
        <v>#VALUE!</v>
      </c>
      <c r="Q719" s="177"/>
      <c r="R719" s="42">
        <v>287406</v>
      </c>
    </row>
    <row r="720" spans="1:18" ht="24.95" customHeight="1" x14ac:dyDescent="0.25">
      <c r="A720" s="220"/>
      <c r="B720" s="15"/>
      <c r="C720" s="15"/>
      <c r="D720" s="16"/>
      <c r="E720" s="16"/>
      <c r="F720" s="221"/>
      <c r="G720" s="222"/>
      <c r="H720" s="223"/>
      <c r="I720" s="224">
        <f t="shared" si="81"/>
        <v>0</v>
      </c>
      <c r="J720" s="225">
        <f t="shared" si="82"/>
        <v>0</v>
      </c>
      <c r="K720" s="47">
        <f>IF(COUNTBLANK($H$10:$H720)&gt;=1,0,1)</f>
        <v>0</v>
      </c>
      <c r="L720" s="176">
        <f t="shared" si="77"/>
        <v>1</v>
      </c>
      <c r="M720" s="176">
        <f t="shared" si="78"/>
        <v>1900</v>
      </c>
      <c r="N720" s="176">
        <f t="shared" si="79"/>
        <v>0</v>
      </c>
      <c r="O720" s="176">
        <f t="shared" si="80"/>
        <v>9</v>
      </c>
      <c r="P720" s="176" t="e">
        <f t="shared" si="83"/>
        <v>#VALUE!</v>
      </c>
      <c r="Q720" s="177"/>
      <c r="R720" s="42"/>
    </row>
    <row r="721" spans="1:18" ht="24.95" customHeight="1" x14ac:dyDescent="0.25">
      <c r="A721" s="220"/>
      <c r="B721" s="15"/>
      <c r="C721" s="15"/>
      <c r="D721" s="16"/>
      <c r="E721" s="16"/>
      <c r="F721" s="221"/>
      <c r="G721" s="222"/>
      <c r="H721" s="223"/>
      <c r="I721" s="224">
        <f t="shared" si="81"/>
        <v>0</v>
      </c>
      <c r="J721" s="225">
        <f t="shared" si="82"/>
        <v>0</v>
      </c>
      <c r="K721" s="47">
        <f>IF(COUNTBLANK($H$10:$H721)&gt;=1,0,1)</f>
        <v>0</v>
      </c>
      <c r="L721" s="176">
        <f t="shared" si="77"/>
        <v>1</v>
      </c>
      <c r="M721" s="176">
        <f t="shared" si="78"/>
        <v>1900</v>
      </c>
      <c r="N721" s="176">
        <f t="shared" si="79"/>
        <v>0</v>
      </c>
      <c r="O721" s="176">
        <f t="shared" si="80"/>
        <v>9</v>
      </c>
      <c r="P721" s="176" t="e">
        <f t="shared" si="83"/>
        <v>#VALUE!</v>
      </c>
      <c r="Q721" s="177"/>
      <c r="R721" s="42"/>
    </row>
    <row r="722" spans="1:18" ht="24.95" customHeight="1" x14ac:dyDescent="0.25">
      <c r="A722" s="220"/>
      <c r="B722" s="15"/>
      <c r="C722" s="15"/>
      <c r="D722" s="16"/>
      <c r="E722" s="16"/>
      <c r="F722" s="221"/>
      <c r="G722" s="222"/>
      <c r="H722" s="223"/>
      <c r="I722" s="224">
        <f t="shared" si="81"/>
        <v>0</v>
      </c>
      <c r="J722" s="225">
        <f t="shared" si="82"/>
        <v>0</v>
      </c>
      <c r="K722" s="47">
        <f>IF(COUNTBLANK($H$10:$H722)&gt;=1,0,1)</f>
        <v>0</v>
      </c>
      <c r="L722" s="176">
        <f t="shared" si="77"/>
        <v>1</v>
      </c>
      <c r="M722" s="176">
        <f t="shared" si="78"/>
        <v>1900</v>
      </c>
      <c r="N722" s="176">
        <f t="shared" si="79"/>
        <v>0</v>
      </c>
      <c r="O722" s="176">
        <f t="shared" si="80"/>
        <v>9</v>
      </c>
      <c r="P722" s="176" t="e">
        <f t="shared" si="83"/>
        <v>#VALUE!</v>
      </c>
      <c r="Q722" s="176"/>
      <c r="R722" s="42">
        <v>288206</v>
      </c>
    </row>
    <row r="723" spans="1:18" ht="24.95" customHeight="1" x14ac:dyDescent="0.25">
      <c r="A723" s="220"/>
      <c r="B723" s="15"/>
      <c r="C723" s="15"/>
      <c r="D723" s="16"/>
      <c r="E723" s="16"/>
      <c r="F723" s="221"/>
      <c r="G723" s="222"/>
      <c r="H723" s="223"/>
      <c r="I723" s="224">
        <f t="shared" si="81"/>
        <v>0</v>
      </c>
      <c r="J723" s="225">
        <f t="shared" si="82"/>
        <v>0</v>
      </c>
      <c r="K723" s="47">
        <f>IF(COUNTBLANK($H$10:$H723)&gt;=1,0,1)</f>
        <v>0</v>
      </c>
      <c r="L723" s="176">
        <f t="shared" si="77"/>
        <v>1</v>
      </c>
      <c r="M723" s="176">
        <f t="shared" si="78"/>
        <v>1900</v>
      </c>
      <c r="N723" s="176">
        <f t="shared" si="79"/>
        <v>0</v>
      </c>
      <c r="O723" s="176">
        <f t="shared" si="80"/>
        <v>9</v>
      </c>
      <c r="P723" s="176" t="e">
        <f t="shared" si="83"/>
        <v>#VALUE!</v>
      </c>
      <c r="Q723" s="177"/>
      <c r="R723" s="42">
        <v>289006</v>
      </c>
    </row>
    <row r="724" spans="1:18" ht="24.95" customHeight="1" x14ac:dyDescent="0.25">
      <c r="A724" s="220"/>
      <c r="B724" s="15"/>
      <c r="C724" s="15"/>
      <c r="D724" s="16"/>
      <c r="E724" s="16"/>
      <c r="F724" s="221"/>
      <c r="G724" s="222"/>
      <c r="H724" s="223"/>
      <c r="I724" s="224">
        <f t="shared" si="81"/>
        <v>0</v>
      </c>
      <c r="J724" s="225">
        <f t="shared" si="82"/>
        <v>0</v>
      </c>
      <c r="K724" s="47">
        <f>IF(COUNTBLANK($H$10:$H724)&gt;=1,0,1)</f>
        <v>0</v>
      </c>
      <c r="L724" s="176">
        <f t="shared" si="77"/>
        <v>1</v>
      </c>
      <c r="M724" s="176">
        <f t="shared" si="78"/>
        <v>1900</v>
      </c>
      <c r="N724" s="176">
        <f t="shared" si="79"/>
        <v>0</v>
      </c>
      <c r="O724" s="176">
        <f t="shared" si="80"/>
        <v>9</v>
      </c>
      <c r="P724" s="176" t="e">
        <f t="shared" si="83"/>
        <v>#VALUE!</v>
      </c>
      <c r="Q724" s="177"/>
      <c r="R724" s="42"/>
    </row>
    <row r="725" spans="1:18" ht="24.95" customHeight="1" x14ac:dyDescent="0.25">
      <c r="A725" s="220"/>
      <c r="B725" s="15"/>
      <c r="C725" s="15"/>
      <c r="D725" s="16"/>
      <c r="E725" s="16"/>
      <c r="F725" s="221"/>
      <c r="G725" s="222"/>
      <c r="H725" s="223"/>
      <c r="I725" s="224">
        <f t="shared" si="81"/>
        <v>0</v>
      </c>
      <c r="J725" s="225">
        <f t="shared" si="82"/>
        <v>0</v>
      </c>
      <c r="K725" s="47">
        <f>IF(COUNTBLANK($H$10:$H725)&gt;=1,0,1)</f>
        <v>0</v>
      </c>
      <c r="L725" s="176">
        <f t="shared" si="77"/>
        <v>1</v>
      </c>
      <c r="M725" s="176">
        <f t="shared" si="78"/>
        <v>1900</v>
      </c>
      <c r="N725" s="176">
        <f t="shared" si="79"/>
        <v>0</v>
      </c>
      <c r="O725" s="176">
        <f t="shared" si="80"/>
        <v>9</v>
      </c>
      <c r="P725" s="176" t="e">
        <f t="shared" si="83"/>
        <v>#VALUE!</v>
      </c>
      <c r="Q725" s="177"/>
      <c r="R725" s="42"/>
    </row>
    <row r="726" spans="1:18" ht="24.95" customHeight="1" x14ac:dyDescent="0.25">
      <c r="A726" s="220"/>
      <c r="B726" s="15"/>
      <c r="C726" s="15"/>
      <c r="D726" s="16"/>
      <c r="E726" s="16"/>
      <c r="F726" s="221"/>
      <c r="G726" s="222"/>
      <c r="H726" s="223"/>
      <c r="I726" s="224">
        <f t="shared" si="81"/>
        <v>0</v>
      </c>
      <c r="J726" s="225">
        <f t="shared" si="82"/>
        <v>0</v>
      </c>
      <c r="K726" s="47">
        <f>IF(COUNTBLANK($H$10:$H726)&gt;=1,0,1)</f>
        <v>0</v>
      </c>
      <c r="L726" s="176">
        <f t="shared" si="77"/>
        <v>1</v>
      </c>
      <c r="M726" s="176">
        <f t="shared" si="78"/>
        <v>1900</v>
      </c>
      <c r="N726" s="176">
        <f t="shared" si="79"/>
        <v>0</v>
      </c>
      <c r="O726" s="176">
        <f t="shared" si="80"/>
        <v>9</v>
      </c>
      <c r="P726" s="176" t="e">
        <f t="shared" si="83"/>
        <v>#VALUE!</v>
      </c>
      <c r="Q726" s="176"/>
      <c r="R726" s="42">
        <v>289806</v>
      </c>
    </row>
    <row r="727" spans="1:18" ht="24.95" customHeight="1" x14ac:dyDescent="0.25">
      <c r="A727" s="220"/>
      <c r="B727" s="15"/>
      <c r="C727" s="15"/>
      <c r="D727" s="16"/>
      <c r="E727" s="16"/>
      <c r="F727" s="221"/>
      <c r="G727" s="222"/>
      <c r="H727" s="223"/>
      <c r="I727" s="224">
        <f t="shared" si="81"/>
        <v>0</v>
      </c>
      <c r="J727" s="225">
        <f t="shared" si="82"/>
        <v>0</v>
      </c>
      <c r="K727" s="47">
        <f>IF(COUNTBLANK($H$10:$H727)&gt;=1,0,1)</f>
        <v>0</v>
      </c>
      <c r="L727" s="176">
        <f t="shared" si="77"/>
        <v>1</v>
      </c>
      <c r="M727" s="176">
        <f t="shared" si="78"/>
        <v>1900</v>
      </c>
      <c r="N727" s="176">
        <f t="shared" si="79"/>
        <v>0</v>
      </c>
      <c r="O727" s="176">
        <f t="shared" si="80"/>
        <v>9</v>
      </c>
      <c r="P727" s="176" t="e">
        <f t="shared" si="83"/>
        <v>#VALUE!</v>
      </c>
      <c r="Q727" s="177"/>
      <c r="R727" s="42">
        <v>290606</v>
      </c>
    </row>
    <row r="728" spans="1:18" ht="24.95" customHeight="1" x14ac:dyDescent="0.25">
      <c r="A728" s="220"/>
      <c r="B728" s="15"/>
      <c r="C728" s="15"/>
      <c r="D728" s="16"/>
      <c r="E728" s="16"/>
      <c r="F728" s="221"/>
      <c r="G728" s="222"/>
      <c r="H728" s="223"/>
      <c r="I728" s="224">
        <f t="shared" si="81"/>
        <v>0</v>
      </c>
      <c r="J728" s="225">
        <f t="shared" si="82"/>
        <v>0</v>
      </c>
      <c r="K728" s="47">
        <f>IF(COUNTBLANK($H$10:$H728)&gt;=1,0,1)</f>
        <v>0</v>
      </c>
      <c r="L728" s="176">
        <f t="shared" ref="L728:L791" si="84">MONTH(A728)</f>
        <v>1</v>
      </c>
      <c r="M728" s="176">
        <f t="shared" ref="M728:M791" si="85">YEAR(A728)</f>
        <v>1900</v>
      </c>
      <c r="N728" s="176">
        <f t="shared" ref="N728:N791" si="86">DAY(A728)</f>
        <v>0</v>
      </c>
      <c r="O728" s="176">
        <f t="shared" ref="O728:O791" si="87">IF(A728&lt;&gt;"",O727+1,O727)</f>
        <v>9</v>
      </c>
      <c r="P728" s="176" t="e">
        <f t="shared" si="83"/>
        <v>#VALUE!</v>
      </c>
      <c r="Q728" s="177"/>
      <c r="R728" s="42"/>
    </row>
    <row r="729" spans="1:18" ht="24.95" customHeight="1" x14ac:dyDescent="0.25">
      <c r="A729" s="220"/>
      <c r="B729" s="15"/>
      <c r="C729" s="15"/>
      <c r="D729" s="16"/>
      <c r="E729" s="16"/>
      <c r="F729" s="221"/>
      <c r="G729" s="222"/>
      <c r="H729" s="223"/>
      <c r="I729" s="224">
        <f t="shared" si="81"/>
        <v>0</v>
      </c>
      <c r="J729" s="225">
        <f t="shared" si="82"/>
        <v>0</v>
      </c>
      <c r="K729" s="47">
        <f>IF(COUNTBLANK($H$10:$H729)&gt;=1,0,1)</f>
        <v>0</v>
      </c>
      <c r="L729" s="176">
        <f t="shared" si="84"/>
        <v>1</v>
      </c>
      <c r="M729" s="176">
        <f t="shared" si="85"/>
        <v>1900</v>
      </c>
      <c r="N729" s="176">
        <f t="shared" si="86"/>
        <v>0</v>
      </c>
      <c r="O729" s="176">
        <f t="shared" si="87"/>
        <v>9</v>
      </c>
      <c r="P729" s="176" t="e">
        <f t="shared" si="83"/>
        <v>#VALUE!</v>
      </c>
      <c r="Q729" s="177"/>
      <c r="R729" s="42"/>
    </row>
    <row r="730" spans="1:18" ht="24.95" customHeight="1" x14ac:dyDescent="0.25">
      <c r="A730" s="220"/>
      <c r="B730" s="15"/>
      <c r="C730" s="15"/>
      <c r="D730" s="16"/>
      <c r="E730" s="16"/>
      <c r="F730" s="221"/>
      <c r="G730" s="222"/>
      <c r="H730" s="223"/>
      <c r="I730" s="224">
        <f t="shared" si="81"/>
        <v>0</v>
      </c>
      <c r="J730" s="225">
        <f t="shared" si="82"/>
        <v>0</v>
      </c>
      <c r="K730" s="47">
        <f>IF(COUNTBLANK($H$10:$H730)&gt;=1,0,1)</f>
        <v>0</v>
      </c>
      <c r="L730" s="176">
        <f t="shared" si="84"/>
        <v>1</v>
      </c>
      <c r="M730" s="176">
        <f t="shared" si="85"/>
        <v>1900</v>
      </c>
      <c r="N730" s="176">
        <f t="shared" si="86"/>
        <v>0</v>
      </c>
      <c r="O730" s="176">
        <f t="shared" si="87"/>
        <v>9</v>
      </c>
      <c r="P730" s="176" t="e">
        <f t="shared" si="83"/>
        <v>#VALUE!</v>
      </c>
      <c r="Q730" s="176"/>
      <c r="R730" s="42">
        <v>291406</v>
      </c>
    </row>
    <row r="731" spans="1:18" ht="24.95" customHeight="1" x14ac:dyDescent="0.25">
      <c r="A731" s="220"/>
      <c r="B731" s="15"/>
      <c r="C731" s="15"/>
      <c r="D731" s="16"/>
      <c r="E731" s="16"/>
      <c r="F731" s="221"/>
      <c r="G731" s="222"/>
      <c r="H731" s="223"/>
      <c r="I731" s="224">
        <f t="shared" si="81"/>
        <v>0</v>
      </c>
      <c r="J731" s="225">
        <f t="shared" si="82"/>
        <v>0</v>
      </c>
      <c r="K731" s="47">
        <f>IF(COUNTBLANK($H$10:$H731)&gt;=1,0,1)</f>
        <v>0</v>
      </c>
      <c r="L731" s="176">
        <f t="shared" si="84"/>
        <v>1</v>
      </c>
      <c r="M731" s="176">
        <f t="shared" si="85"/>
        <v>1900</v>
      </c>
      <c r="N731" s="176">
        <f t="shared" si="86"/>
        <v>0</v>
      </c>
      <c r="O731" s="176">
        <f t="shared" si="87"/>
        <v>9</v>
      </c>
      <c r="P731" s="176" t="e">
        <f t="shared" si="83"/>
        <v>#VALUE!</v>
      </c>
      <c r="Q731" s="177"/>
      <c r="R731" s="42">
        <v>292206</v>
      </c>
    </row>
    <row r="732" spans="1:18" ht="24.95" customHeight="1" x14ac:dyDescent="0.25">
      <c r="A732" s="220"/>
      <c r="B732" s="15"/>
      <c r="C732" s="15"/>
      <c r="D732" s="16"/>
      <c r="E732" s="16"/>
      <c r="F732" s="221"/>
      <c r="G732" s="222"/>
      <c r="H732" s="223"/>
      <c r="I732" s="224">
        <f t="shared" si="81"/>
        <v>0</v>
      </c>
      <c r="J732" s="225">
        <f t="shared" si="82"/>
        <v>0</v>
      </c>
      <c r="K732" s="47">
        <f>IF(COUNTBLANK($H$10:$H732)&gt;=1,0,1)</f>
        <v>0</v>
      </c>
      <c r="L732" s="176">
        <f t="shared" si="84"/>
        <v>1</v>
      </c>
      <c r="M732" s="176">
        <f t="shared" si="85"/>
        <v>1900</v>
      </c>
      <c r="N732" s="176">
        <f t="shared" si="86"/>
        <v>0</v>
      </c>
      <c r="O732" s="176">
        <f t="shared" si="87"/>
        <v>9</v>
      </c>
      <c r="P732" s="176" t="e">
        <f t="shared" si="83"/>
        <v>#VALUE!</v>
      </c>
      <c r="Q732" s="177"/>
      <c r="R732" s="42"/>
    </row>
    <row r="733" spans="1:18" ht="24.95" customHeight="1" x14ac:dyDescent="0.25">
      <c r="A733" s="220"/>
      <c r="B733" s="15"/>
      <c r="C733" s="15"/>
      <c r="D733" s="16"/>
      <c r="E733" s="16"/>
      <c r="F733" s="221"/>
      <c r="G733" s="222"/>
      <c r="H733" s="223"/>
      <c r="I733" s="224">
        <f t="shared" si="81"/>
        <v>0</v>
      </c>
      <c r="J733" s="225">
        <f t="shared" si="82"/>
        <v>0</v>
      </c>
      <c r="K733" s="47">
        <f>IF(COUNTBLANK($H$10:$H733)&gt;=1,0,1)</f>
        <v>0</v>
      </c>
      <c r="L733" s="176">
        <f t="shared" si="84"/>
        <v>1</v>
      </c>
      <c r="M733" s="176">
        <f t="shared" si="85"/>
        <v>1900</v>
      </c>
      <c r="N733" s="176">
        <f t="shared" si="86"/>
        <v>0</v>
      </c>
      <c r="O733" s="176">
        <f t="shared" si="87"/>
        <v>9</v>
      </c>
      <c r="P733" s="176" t="e">
        <f t="shared" si="83"/>
        <v>#VALUE!</v>
      </c>
      <c r="Q733" s="177"/>
      <c r="R733" s="42"/>
    </row>
    <row r="734" spans="1:18" ht="24.95" customHeight="1" x14ac:dyDescent="0.25">
      <c r="A734" s="220"/>
      <c r="B734" s="15"/>
      <c r="C734" s="15"/>
      <c r="D734" s="16"/>
      <c r="E734" s="16"/>
      <c r="F734" s="221"/>
      <c r="G734" s="222"/>
      <c r="H734" s="223"/>
      <c r="I734" s="224">
        <f t="shared" si="81"/>
        <v>0</v>
      </c>
      <c r="J734" s="225">
        <f t="shared" si="82"/>
        <v>0</v>
      </c>
      <c r="K734" s="47">
        <f>IF(COUNTBLANK($H$10:$H734)&gt;=1,0,1)</f>
        <v>0</v>
      </c>
      <c r="L734" s="176">
        <f t="shared" si="84"/>
        <v>1</v>
      </c>
      <c r="M734" s="176">
        <f t="shared" si="85"/>
        <v>1900</v>
      </c>
      <c r="N734" s="176">
        <f t="shared" si="86"/>
        <v>0</v>
      </c>
      <c r="O734" s="176">
        <f t="shared" si="87"/>
        <v>9</v>
      </c>
      <c r="P734" s="176" t="e">
        <f t="shared" si="83"/>
        <v>#VALUE!</v>
      </c>
      <c r="Q734" s="176"/>
      <c r="R734" s="42">
        <v>293006</v>
      </c>
    </row>
    <row r="735" spans="1:18" ht="24.95" customHeight="1" x14ac:dyDescent="0.25">
      <c r="A735" s="220"/>
      <c r="B735" s="15"/>
      <c r="C735" s="15"/>
      <c r="D735" s="16"/>
      <c r="E735" s="16"/>
      <c r="F735" s="221"/>
      <c r="G735" s="222"/>
      <c r="H735" s="223"/>
      <c r="I735" s="224">
        <f t="shared" si="81"/>
        <v>0</v>
      </c>
      <c r="J735" s="225">
        <f t="shared" si="82"/>
        <v>0</v>
      </c>
      <c r="K735" s="47">
        <f>IF(COUNTBLANK($H$10:$H735)&gt;=1,0,1)</f>
        <v>0</v>
      </c>
      <c r="L735" s="176">
        <f t="shared" si="84"/>
        <v>1</v>
      </c>
      <c r="M735" s="176">
        <f t="shared" si="85"/>
        <v>1900</v>
      </c>
      <c r="N735" s="176">
        <f t="shared" si="86"/>
        <v>0</v>
      </c>
      <c r="O735" s="176">
        <f t="shared" si="87"/>
        <v>9</v>
      </c>
      <c r="P735" s="176" t="e">
        <f t="shared" si="83"/>
        <v>#VALUE!</v>
      </c>
      <c r="Q735" s="177"/>
      <c r="R735" s="42">
        <v>293806</v>
      </c>
    </row>
    <row r="736" spans="1:18" ht="24.95" customHeight="1" x14ac:dyDescent="0.25">
      <c r="A736" s="220"/>
      <c r="B736" s="15"/>
      <c r="C736" s="15"/>
      <c r="D736" s="16"/>
      <c r="E736" s="16"/>
      <c r="F736" s="221"/>
      <c r="G736" s="222"/>
      <c r="H736" s="223"/>
      <c r="I736" s="224">
        <f t="shared" si="81"/>
        <v>0</v>
      </c>
      <c r="J736" s="225">
        <f t="shared" si="82"/>
        <v>0</v>
      </c>
      <c r="K736" s="47">
        <f>IF(COUNTBLANK($H$10:$H736)&gt;=1,0,1)</f>
        <v>0</v>
      </c>
      <c r="L736" s="176">
        <f t="shared" si="84"/>
        <v>1</v>
      </c>
      <c r="M736" s="176">
        <f t="shared" si="85"/>
        <v>1900</v>
      </c>
      <c r="N736" s="176">
        <f t="shared" si="86"/>
        <v>0</v>
      </c>
      <c r="O736" s="176">
        <f t="shared" si="87"/>
        <v>9</v>
      </c>
      <c r="P736" s="176" t="e">
        <f t="shared" si="83"/>
        <v>#VALUE!</v>
      </c>
      <c r="Q736" s="177"/>
      <c r="R736" s="42"/>
    </row>
    <row r="737" spans="1:18" ht="24.95" customHeight="1" x14ac:dyDescent="0.25">
      <c r="A737" s="220"/>
      <c r="B737" s="15"/>
      <c r="C737" s="15"/>
      <c r="D737" s="16"/>
      <c r="E737" s="16"/>
      <c r="F737" s="221"/>
      <c r="G737" s="222"/>
      <c r="H737" s="223"/>
      <c r="I737" s="224">
        <f t="shared" si="81"/>
        <v>0</v>
      </c>
      <c r="J737" s="225">
        <f t="shared" si="82"/>
        <v>0</v>
      </c>
      <c r="K737" s="47">
        <f>IF(COUNTBLANK($H$10:$H737)&gt;=1,0,1)</f>
        <v>0</v>
      </c>
      <c r="L737" s="176">
        <f t="shared" si="84"/>
        <v>1</v>
      </c>
      <c r="M737" s="176">
        <f t="shared" si="85"/>
        <v>1900</v>
      </c>
      <c r="N737" s="176">
        <f t="shared" si="86"/>
        <v>0</v>
      </c>
      <c r="O737" s="176">
        <f t="shared" si="87"/>
        <v>9</v>
      </c>
      <c r="P737" s="176" t="e">
        <f t="shared" si="83"/>
        <v>#VALUE!</v>
      </c>
      <c r="Q737" s="177"/>
      <c r="R737" s="42"/>
    </row>
    <row r="738" spans="1:18" ht="24.95" customHeight="1" x14ac:dyDescent="0.25">
      <c r="A738" s="220"/>
      <c r="B738" s="15"/>
      <c r="C738" s="15"/>
      <c r="D738" s="16"/>
      <c r="E738" s="16"/>
      <c r="F738" s="221"/>
      <c r="G738" s="222"/>
      <c r="H738" s="223"/>
      <c r="I738" s="224">
        <f t="shared" si="81"/>
        <v>0</v>
      </c>
      <c r="J738" s="225">
        <f t="shared" si="82"/>
        <v>0</v>
      </c>
      <c r="K738" s="47">
        <f>IF(COUNTBLANK($H$10:$H738)&gt;=1,0,1)</f>
        <v>0</v>
      </c>
      <c r="L738" s="176">
        <f t="shared" si="84"/>
        <v>1</v>
      </c>
      <c r="M738" s="176">
        <f t="shared" si="85"/>
        <v>1900</v>
      </c>
      <c r="N738" s="176">
        <f t="shared" si="86"/>
        <v>0</v>
      </c>
      <c r="O738" s="176">
        <f t="shared" si="87"/>
        <v>9</v>
      </c>
      <c r="P738" s="176" t="e">
        <f t="shared" si="83"/>
        <v>#VALUE!</v>
      </c>
      <c r="Q738" s="176"/>
      <c r="R738" s="42">
        <v>294606</v>
      </c>
    </row>
    <row r="739" spans="1:18" ht="24.95" customHeight="1" x14ac:dyDescent="0.25">
      <c r="A739" s="220"/>
      <c r="B739" s="15"/>
      <c r="C739" s="15"/>
      <c r="D739" s="16"/>
      <c r="E739" s="16"/>
      <c r="F739" s="221"/>
      <c r="G739" s="222"/>
      <c r="H739" s="223"/>
      <c r="I739" s="224">
        <f t="shared" si="81"/>
        <v>0</v>
      </c>
      <c r="J739" s="225">
        <f t="shared" si="82"/>
        <v>0</v>
      </c>
      <c r="K739" s="47">
        <f>IF(COUNTBLANK($H$10:$H739)&gt;=1,0,1)</f>
        <v>0</v>
      </c>
      <c r="L739" s="176">
        <f t="shared" si="84"/>
        <v>1</v>
      </c>
      <c r="M739" s="176">
        <f t="shared" si="85"/>
        <v>1900</v>
      </c>
      <c r="N739" s="176">
        <f t="shared" si="86"/>
        <v>0</v>
      </c>
      <c r="O739" s="176">
        <f t="shared" si="87"/>
        <v>9</v>
      </c>
      <c r="P739" s="176" t="e">
        <f t="shared" si="83"/>
        <v>#VALUE!</v>
      </c>
      <c r="Q739" s="177"/>
      <c r="R739" s="42">
        <v>295406</v>
      </c>
    </row>
    <row r="740" spans="1:18" ht="24.95" customHeight="1" x14ac:dyDescent="0.25">
      <c r="A740" s="220"/>
      <c r="B740" s="15"/>
      <c r="C740" s="15"/>
      <c r="D740" s="16"/>
      <c r="E740" s="16"/>
      <c r="F740" s="221"/>
      <c r="G740" s="222"/>
      <c r="H740" s="223"/>
      <c r="I740" s="224">
        <f t="shared" si="81"/>
        <v>0</v>
      </c>
      <c r="J740" s="225">
        <f t="shared" si="82"/>
        <v>0</v>
      </c>
      <c r="K740" s="47">
        <f>IF(COUNTBLANK($H$10:$H740)&gt;=1,0,1)</f>
        <v>0</v>
      </c>
      <c r="L740" s="176">
        <f t="shared" si="84"/>
        <v>1</v>
      </c>
      <c r="M740" s="176">
        <f t="shared" si="85"/>
        <v>1900</v>
      </c>
      <c r="N740" s="176">
        <f t="shared" si="86"/>
        <v>0</v>
      </c>
      <c r="O740" s="176">
        <f t="shared" si="87"/>
        <v>9</v>
      </c>
      <c r="P740" s="176" t="e">
        <f t="shared" si="83"/>
        <v>#VALUE!</v>
      </c>
      <c r="Q740" s="177"/>
      <c r="R740" s="42"/>
    </row>
    <row r="741" spans="1:18" ht="24.95" customHeight="1" x14ac:dyDescent="0.25">
      <c r="A741" s="220"/>
      <c r="B741" s="15"/>
      <c r="C741" s="15"/>
      <c r="D741" s="16"/>
      <c r="E741" s="16"/>
      <c r="F741" s="221"/>
      <c r="G741" s="222"/>
      <c r="H741" s="223"/>
      <c r="I741" s="224">
        <f t="shared" si="81"/>
        <v>0</v>
      </c>
      <c r="J741" s="225">
        <f t="shared" si="82"/>
        <v>0</v>
      </c>
      <c r="K741" s="47">
        <f>IF(COUNTBLANK($H$10:$H741)&gt;=1,0,1)</f>
        <v>0</v>
      </c>
      <c r="L741" s="176">
        <f t="shared" si="84"/>
        <v>1</v>
      </c>
      <c r="M741" s="176">
        <f t="shared" si="85"/>
        <v>1900</v>
      </c>
      <c r="N741" s="176">
        <f t="shared" si="86"/>
        <v>0</v>
      </c>
      <c r="O741" s="176">
        <f t="shared" si="87"/>
        <v>9</v>
      </c>
      <c r="P741" s="176" t="e">
        <f t="shared" si="83"/>
        <v>#VALUE!</v>
      </c>
      <c r="Q741" s="177"/>
      <c r="R741" s="42"/>
    </row>
    <row r="742" spans="1:18" ht="24.95" customHeight="1" x14ac:dyDescent="0.25">
      <c r="A742" s="220"/>
      <c r="B742" s="15"/>
      <c r="C742" s="15"/>
      <c r="D742" s="16"/>
      <c r="E742" s="16"/>
      <c r="F742" s="221"/>
      <c r="G742" s="222"/>
      <c r="H742" s="223"/>
      <c r="I742" s="224">
        <f t="shared" si="81"/>
        <v>0</v>
      </c>
      <c r="J742" s="225">
        <f t="shared" si="82"/>
        <v>0</v>
      </c>
      <c r="K742" s="47">
        <f>IF(COUNTBLANK($H$10:$H742)&gt;=1,0,1)</f>
        <v>0</v>
      </c>
      <c r="L742" s="176">
        <f t="shared" si="84"/>
        <v>1</v>
      </c>
      <c r="M742" s="176">
        <f t="shared" si="85"/>
        <v>1900</v>
      </c>
      <c r="N742" s="176">
        <f t="shared" si="86"/>
        <v>0</v>
      </c>
      <c r="O742" s="176">
        <f t="shared" si="87"/>
        <v>9</v>
      </c>
      <c r="P742" s="176" t="e">
        <f t="shared" si="83"/>
        <v>#VALUE!</v>
      </c>
      <c r="Q742" s="176"/>
      <c r="R742" s="42">
        <v>296206</v>
      </c>
    </row>
    <row r="743" spans="1:18" ht="24.95" customHeight="1" x14ac:dyDescent="0.25">
      <c r="A743" s="220"/>
      <c r="B743" s="15"/>
      <c r="C743" s="15"/>
      <c r="D743" s="16"/>
      <c r="E743" s="16"/>
      <c r="F743" s="221"/>
      <c r="G743" s="222"/>
      <c r="H743" s="223"/>
      <c r="I743" s="224">
        <f t="shared" si="81"/>
        <v>0</v>
      </c>
      <c r="J743" s="225">
        <f t="shared" si="82"/>
        <v>0</v>
      </c>
      <c r="K743" s="47">
        <f>IF(COUNTBLANK($H$10:$H743)&gt;=1,0,1)</f>
        <v>0</v>
      </c>
      <c r="L743" s="176">
        <f t="shared" si="84"/>
        <v>1</v>
      </c>
      <c r="M743" s="176">
        <f t="shared" si="85"/>
        <v>1900</v>
      </c>
      <c r="N743" s="176">
        <f t="shared" si="86"/>
        <v>0</v>
      </c>
      <c r="O743" s="176">
        <f t="shared" si="87"/>
        <v>9</v>
      </c>
      <c r="P743" s="176" t="e">
        <f t="shared" si="83"/>
        <v>#VALUE!</v>
      </c>
      <c r="Q743" s="177"/>
      <c r="R743" s="42">
        <v>297006</v>
      </c>
    </row>
    <row r="744" spans="1:18" ht="24.95" customHeight="1" x14ac:dyDescent="0.25">
      <c r="A744" s="220"/>
      <c r="B744" s="15"/>
      <c r="C744" s="15"/>
      <c r="D744" s="16"/>
      <c r="E744" s="16"/>
      <c r="F744" s="221"/>
      <c r="G744" s="222"/>
      <c r="H744" s="223"/>
      <c r="I744" s="224">
        <f t="shared" si="81"/>
        <v>0</v>
      </c>
      <c r="J744" s="225">
        <f t="shared" si="82"/>
        <v>0</v>
      </c>
      <c r="K744" s="47">
        <f>IF(COUNTBLANK($H$10:$H744)&gt;=1,0,1)</f>
        <v>0</v>
      </c>
      <c r="L744" s="176">
        <f t="shared" si="84"/>
        <v>1</v>
      </c>
      <c r="M744" s="176">
        <f t="shared" si="85"/>
        <v>1900</v>
      </c>
      <c r="N744" s="176">
        <f t="shared" si="86"/>
        <v>0</v>
      </c>
      <c r="O744" s="176">
        <f t="shared" si="87"/>
        <v>9</v>
      </c>
      <c r="P744" s="176" t="e">
        <f t="shared" si="83"/>
        <v>#VALUE!</v>
      </c>
      <c r="Q744" s="177"/>
      <c r="R744" s="42"/>
    </row>
    <row r="745" spans="1:18" ht="24.95" customHeight="1" x14ac:dyDescent="0.25">
      <c r="A745" s="220"/>
      <c r="B745" s="15"/>
      <c r="C745" s="15"/>
      <c r="D745" s="16"/>
      <c r="E745" s="16"/>
      <c r="F745" s="221"/>
      <c r="G745" s="222"/>
      <c r="H745" s="223"/>
      <c r="I745" s="224">
        <f t="shared" si="81"/>
        <v>0</v>
      </c>
      <c r="J745" s="225">
        <f t="shared" si="82"/>
        <v>0</v>
      </c>
      <c r="K745" s="47">
        <f>IF(COUNTBLANK($H$10:$H745)&gt;=1,0,1)</f>
        <v>0</v>
      </c>
      <c r="L745" s="176">
        <f t="shared" si="84"/>
        <v>1</v>
      </c>
      <c r="M745" s="176">
        <f t="shared" si="85"/>
        <v>1900</v>
      </c>
      <c r="N745" s="176">
        <f t="shared" si="86"/>
        <v>0</v>
      </c>
      <c r="O745" s="176">
        <f t="shared" si="87"/>
        <v>9</v>
      </c>
      <c r="P745" s="176" t="e">
        <f t="shared" si="83"/>
        <v>#VALUE!</v>
      </c>
      <c r="Q745" s="177"/>
      <c r="R745" s="42"/>
    </row>
    <row r="746" spans="1:18" ht="24.95" customHeight="1" x14ac:dyDescent="0.25">
      <c r="A746" s="220"/>
      <c r="B746" s="15"/>
      <c r="C746" s="15"/>
      <c r="D746" s="16"/>
      <c r="E746" s="16"/>
      <c r="F746" s="221"/>
      <c r="G746" s="222"/>
      <c r="H746" s="223"/>
      <c r="I746" s="224">
        <f t="shared" si="81"/>
        <v>0</v>
      </c>
      <c r="J746" s="225">
        <f t="shared" si="82"/>
        <v>0</v>
      </c>
      <c r="K746" s="47">
        <f>IF(COUNTBLANK($H$10:$H746)&gt;=1,0,1)</f>
        <v>0</v>
      </c>
      <c r="L746" s="176">
        <f t="shared" si="84"/>
        <v>1</v>
      </c>
      <c r="M746" s="176">
        <f t="shared" si="85"/>
        <v>1900</v>
      </c>
      <c r="N746" s="176">
        <f t="shared" si="86"/>
        <v>0</v>
      </c>
      <c r="O746" s="176">
        <f t="shared" si="87"/>
        <v>9</v>
      </c>
      <c r="P746" s="176" t="e">
        <f t="shared" si="83"/>
        <v>#VALUE!</v>
      </c>
      <c r="Q746" s="176"/>
      <c r="R746" s="42">
        <v>297806</v>
      </c>
    </row>
    <row r="747" spans="1:18" ht="24.95" customHeight="1" x14ac:dyDescent="0.25">
      <c r="A747" s="220"/>
      <c r="B747" s="15"/>
      <c r="C747" s="15"/>
      <c r="D747" s="16"/>
      <c r="E747" s="16"/>
      <c r="F747" s="221"/>
      <c r="G747" s="222"/>
      <c r="H747" s="223"/>
      <c r="I747" s="224">
        <f t="shared" si="81"/>
        <v>0</v>
      </c>
      <c r="J747" s="225">
        <f t="shared" si="82"/>
        <v>0</v>
      </c>
      <c r="K747" s="47">
        <f>IF(COUNTBLANK($H$10:$H747)&gt;=1,0,1)</f>
        <v>0</v>
      </c>
      <c r="L747" s="176">
        <f t="shared" si="84"/>
        <v>1</v>
      </c>
      <c r="M747" s="176">
        <f t="shared" si="85"/>
        <v>1900</v>
      </c>
      <c r="N747" s="176">
        <f t="shared" si="86"/>
        <v>0</v>
      </c>
      <c r="O747" s="176">
        <f t="shared" si="87"/>
        <v>9</v>
      </c>
      <c r="P747" s="176" t="e">
        <f t="shared" si="83"/>
        <v>#VALUE!</v>
      </c>
      <c r="Q747" s="177"/>
      <c r="R747" s="42">
        <v>298606</v>
      </c>
    </row>
    <row r="748" spans="1:18" ht="24.95" customHeight="1" x14ac:dyDescent="0.25">
      <c r="A748" s="220"/>
      <c r="B748" s="15"/>
      <c r="C748" s="15"/>
      <c r="D748" s="16"/>
      <c r="E748" s="16"/>
      <c r="F748" s="221"/>
      <c r="G748" s="222"/>
      <c r="H748" s="223"/>
      <c r="I748" s="224">
        <f t="shared" si="81"/>
        <v>0</v>
      </c>
      <c r="J748" s="225">
        <f t="shared" si="82"/>
        <v>0</v>
      </c>
      <c r="K748" s="47">
        <f>IF(COUNTBLANK($H$10:$H748)&gt;=1,0,1)</f>
        <v>0</v>
      </c>
      <c r="L748" s="176">
        <f t="shared" si="84"/>
        <v>1</v>
      </c>
      <c r="M748" s="176">
        <f t="shared" si="85"/>
        <v>1900</v>
      </c>
      <c r="N748" s="176">
        <f t="shared" si="86"/>
        <v>0</v>
      </c>
      <c r="O748" s="176">
        <f t="shared" si="87"/>
        <v>9</v>
      </c>
      <c r="P748" s="176" t="e">
        <f t="shared" si="83"/>
        <v>#VALUE!</v>
      </c>
      <c r="Q748" s="177"/>
      <c r="R748" s="42"/>
    </row>
    <row r="749" spans="1:18" ht="24.95" customHeight="1" x14ac:dyDescent="0.25">
      <c r="A749" s="220"/>
      <c r="B749" s="15"/>
      <c r="C749" s="15"/>
      <c r="D749" s="16"/>
      <c r="E749" s="16"/>
      <c r="F749" s="221"/>
      <c r="G749" s="222"/>
      <c r="H749" s="223"/>
      <c r="I749" s="224">
        <f t="shared" si="81"/>
        <v>0</v>
      </c>
      <c r="J749" s="225">
        <f t="shared" si="82"/>
        <v>0</v>
      </c>
      <c r="K749" s="47">
        <f>IF(COUNTBLANK($H$10:$H749)&gt;=1,0,1)</f>
        <v>0</v>
      </c>
      <c r="L749" s="176">
        <f t="shared" si="84"/>
        <v>1</v>
      </c>
      <c r="M749" s="176">
        <f t="shared" si="85"/>
        <v>1900</v>
      </c>
      <c r="N749" s="176">
        <f t="shared" si="86"/>
        <v>0</v>
      </c>
      <c r="O749" s="176">
        <f t="shared" si="87"/>
        <v>9</v>
      </c>
      <c r="P749" s="176" t="e">
        <f t="shared" si="83"/>
        <v>#VALUE!</v>
      </c>
      <c r="Q749" s="177"/>
      <c r="R749" s="42"/>
    </row>
    <row r="750" spans="1:18" ht="24.95" customHeight="1" x14ac:dyDescent="0.25">
      <c r="A750" s="220"/>
      <c r="B750" s="15"/>
      <c r="C750" s="15"/>
      <c r="D750" s="16"/>
      <c r="E750" s="16"/>
      <c r="F750" s="221"/>
      <c r="G750" s="222"/>
      <c r="H750" s="223"/>
      <c r="I750" s="224">
        <f t="shared" si="81"/>
        <v>0</v>
      </c>
      <c r="J750" s="225">
        <f t="shared" si="82"/>
        <v>0</v>
      </c>
      <c r="K750" s="47">
        <f>IF(COUNTBLANK($H$10:$H750)&gt;=1,0,1)</f>
        <v>0</v>
      </c>
      <c r="L750" s="176">
        <f t="shared" si="84"/>
        <v>1</v>
      </c>
      <c r="M750" s="176">
        <f t="shared" si="85"/>
        <v>1900</v>
      </c>
      <c r="N750" s="176">
        <f t="shared" si="86"/>
        <v>0</v>
      </c>
      <c r="O750" s="176">
        <f t="shared" si="87"/>
        <v>9</v>
      </c>
      <c r="P750" s="176" t="e">
        <f t="shared" si="83"/>
        <v>#VALUE!</v>
      </c>
      <c r="Q750" s="176"/>
      <c r="R750" s="42">
        <v>299406</v>
      </c>
    </row>
    <row r="751" spans="1:18" ht="24.95" customHeight="1" x14ac:dyDescent="0.25">
      <c r="A751" s="220"/>
      <c r="B751" s="15"/>
      <c r="C751" s="15"/>
      <c r="D751" s="16"/>
      <c r="E751" s="16"/>
      <c r="F751" s="221"/>
      <c r="G751" s="222"/>
      <c r="H751" s="223"/>
      <c r="I751" s="224">
        <f t="shared" si="81"/>
        <v>0</v>
      </c>
      <c r="J751" s="225">
        <f t="shared" si="82"/>
        <v>0</v>
      </c>
      <c r="K751" s="47">
        <f>IF(COUNTBLANK($H$10:$H751)&gt;=1,0,1)</f>
        <v>0</v>
      </c>
      <c r="L751" s="176">
        <f t="shared" si="84"/>
        <v>1</v>
      </c>
      <c r="M751" s="176">
        <f t="shared" si="85"/>
        <v>1900</v>
      </c>
      <c r="N751" s="176">
        <f t="shared" si="86"/>
        <v>0</v>
      </c>
      <c r="O751" s="176">
        <f t="shared" si="87"/>
        <v>9</v>
      </c>
      <c r="P751" s="176" t="e">
        <f t="shared" si="83"/>
        <v>#VALUE!</v>
      </c>
      <c r="Q751" s="177"/>
      <c r="R751" s="42">
        <v>300206</v>
      </c>
    </row>
    <row r="752" spans="1:18" ht="24.95" customHeight="1" x14ac:dyDescent="0.25">
      <c r="A752" s="220"/>
      <c r="B752" s="15"/>
      <c r="C752" s="15"/>
      <c r="D752" s="16"/>
      <c r="E752" s="16"/>
      <c r="F752" s="221"/>
      <c r="G752" s="222"/>
      <c r="H752" s="223"/>
      <c r="I752" s="224">
        <f t="shared" si="81"/>
        <v>0</v>
      </c>
      <c r="J752" s="225">
        <f t="shared" si="82"/>
        <v>0</v>
      </c>
      <c r="K752" s="47">
        <f>IF(COUNTBLANK($H$10:$H752)&gt;=1,0,1)</f>
        <v>0</v>
      </c>
      <c r="L752" s="176">
        <f t="shared" si="84"/>
        <v>1</v>
      </c>
      <c r="M752" s="176">
        <f t="shared" si="85"/>
        <v>1900</v>
      </c>
      <c r="N752" s="176">
        <f t="shared" si="86"/>
        <v>0</v>
      </c>
      <c r="O752" s="176">
        <f t="shared" si="87"/>
        <v>9</v>
      </c>
      <c r="P752" s="176" t="e">
        <f t="shared" si="83"/>
        <v>#VALUE!</v>
      </c>
      <c r="Q752" s="177"/>
      <c r="R752" s="42"/>
    </row>
    <row r="753" spans="1:18" ht="24.95" customHeight="1" x14ac:dyDescent="0.25">
      <c r="A753" s="220"/>
      <c r="B753" s="15"/>
      <c r="C753" s="15"/>
      <c r="D753" s="16"/>
      <c r="E753" s="16"/>
      <c r="F753" s="221"/>
      <c r="G753" s="222"/>
      <c r="H753" s="223"/>
      <c r="I753" s="224">
        <f t="shared" si="81"/>
        <v>0</v>
      </c>
      <c r="J753" s="225">
        <f t="shared" si="82"/>
        <v>0</v>
      </c>
      <c r="K753" s="47">
        <f>IF(COUNTBLANK($H$10:$H753)&gt;=1,0,1)</f>
        <v>0</v>
      </c>
      <c r="L753" s="176">
        <f t="shared" si="84"/>
        <v>1</v>
      </c>
      <c r="M753" s="176">
        <f t="shared" si="85"/>
        <v>1900</v>
      </c>
      <c r="N753" s="176">
        <f t="shared" si="86"/>
        <v>0</v>
      </c>
      <c r="O753" s="176">
        <f t="shared" si="87"/>
        <v>9</v>
      </c>
      <c r="P753" s="176" t="e">
        <f t="shared" si="83"/>
        <v>#VALUE!</v>
      </c>
      <c r="Q753" s="177"/>
      <c r="R753" s="42"/>
    </row>
    <row r="754" spans="1:18" ht="24.95" customHeight="1" x14ac:dyDescent="0.25">
      <c r="A754" s="220"/>
      <c r="B754" s="15"/>
      <c r="C754" s="15"/>
      <c r="D754" s="16"/>
      <c r="E754" s="16"/>
      <c r="F754" s="221"/>
      <c r="G754" s="222"/>
      <c r="H754" s="223"/>
      <c r="I754" s="224">
        <f t="shared" si="81"/>
        <v>0</v>
      </c>
      <c r="J754" s="225">
        <f t="shared" si="82"/>
        <v>0</v>
      </c>
      <c r="K754" s="47">
        <f>IF(COUNTBLANK($H$10:$H754)&gt;=1,0,1)</f>
        <v>0</v>
      </c>
      <c r="L754" s="176">
        <f t="shared" si="84"/>
        <v>1</v>
      </c>
      <c r="M754" s="176">
        <f t="shared" si="85"/>
        <v>1900</v>
      </c>
      <c r="N754" s="176">
        <f t="shared" si="86"/>
        <v>0</v>
      </c>
      <c r="O754" s="176">
        <f t="shared" si="87"/>
        <v>9</v>
      </c>
      <c r="P754" s="176" t="e">
        <f t="shared" si="83"/>
        <v>#VALUE!</v>
      </c>
      <c r="Q754" s="176"/>
      <c r="R754" s="42">
        <v>301006</v>
      </c>
    </row>
    <row r="755" spans="1:18" ht="24.95" customHeight="1" x14ac:dyDescent="0.25">
      <c r="A755" s="220"/>
      <c r="B755" s="15"/>
      <c r="C755" s="15"/>
      <c r="D755" s="16"/>
      <c r="E755" s="16"/>
      <c r="F755" s="221"/>
      <c r="G755" s="222"/>
      <c r="H755" s="223"/>
      <c r="I755" s="224">
        <f t="shared" si="81"/>
        <v>0</v>
      </c>
      <c r="J755" s="225">
        <f t="shared" si="82"/>
        <v>0</v>
      </c>
      <c r="K755" s="47">
        <f>IF(COUNTBLANK($H$10:$H755)&gt;=1,0,1)</f>
        <v>0</v>
      </c>
      <c r="L755" s="176">
        <f t="shared" si="84"/>
        <v>1</v>
      </c>
      <c r="M755" s="176">
        <f t="shared" si="85"/>
        <v>1900</v>
      </c>
      <c r="N755" s="176">
        <f t="shared" si="86"/>
        <v>0</v>
      </c>
      <c r="O755" s="176">
        <f t="shared" si="87"/>
        <v>9</v>
      </c>
      <c r="P755" s="176" t="e">
        <f t="shared" si="83"/>
        <v>#VALUE!</v>
      </c>
      <c r="Q755" s="177"/>
      <c r="R755" s="42">
        <v>301806</v>
      </c>
    </row>
    <row r="756" spans="1:18" ht="24.95" customHeight="1" x14ac:dyDescent="0.25">
      <c r="A756" s="220"/>
      <c r="B756" s="15"/>
      <c r="C756" s="15"/>
      <c r="D756" s="16"/>
      <c r="E756" s="16"/>
      <c r="F756" s="221"/>
      <c r="G756" s="222"/>
      <c r="H756" s="223"/>
      <c r="I756" s="224">
        <f t="shared" si="81"/>
        <v>0</v>
      </c>
      <c r="J756" s="225">
        <f t="shared" si="82"/>
        <v>0</v>
      </c>
      <c r="K756" s="47">
        <f>IF(COUNTBLANK($H$10:$H756)&gt;=1,0,1)</f>
        <v>0</v>
      </c>
      <c r="L756" s="176">
        <f t="shared" si="84"/>
        <v>1</v>
      </c>
      <c r="M756" s="176">
        <f t="shared" si="85"/>
        <v>1900</v>
      </c>
      <c r="N756" s="176">
        <f t="shared" si="86"/>
        <v>0</v>
      </c>
      <c r="O756" s="176">
        <f t="shared" si="87"/>
        <v>9</v>
      </c>
      <c r="P756" s="176" t="e">
        <f t="shared" si="83"/>
        <v>#VALUE!</v>
      </c>
      <c r="Q756" s="177"/>
      <c r="R756" s="42"/>
    </row>
    <row r="757" spans="1:18" ht="24.95" customHeight="1" x14ac:dyDescent="0.25">
      <c r="A757" s="220"/>
      <c r="B757" s="15"/>
      <c r="C757" s="15"/>
      <c r="D757" s="16"/>
      <c r="E757" s="16"/>
      <c r="F757" s="221"/>
      <c r="G757" s="222"/>
      <c r="H757" s="223"/>
      <c r="I757" s="224">
        <f t="shared" si="81"/>
        <v>0</v>
      </c>
      <c r="J757" s="225">
        <f t="shared" si="82"/>
        <v>0</v>
      </c>
      <c r="K757" s="47">
        <f>IF(COUNTBLANK($H$10:$H757)&gt;=1,0,1)</f>
        <v>0</v>
      </c>
      <c r="L757" s="176">
        <f t="shared" si="84"/>
        <v>1</v>
      </c>
      <c r="M757" s="176">
        <f t="shared" si="85"/>
        <v>1900</v>
      </c>
      <c r="N757" s="176">
        <f t="shared" si="86"/>
        <v>0</v>
      </c>
      <c r="O757" s="176">
        <f t="shared" si="87"/>
        <v>9</v>
      </c>
      <c r="P757" s="176" t="e">
        <f t="shared" si="83"/>
        <v>#VALUE!</v>
      </c>
      <c r="Q757" s="177"/>
      <c r="R757" s="42"/>
    </row>
    <row r="758" spans="1:18" ht="24.95" customHeight="1" x14ac:dyDescent="0.25">
      <c r="A758" s="220"/>
      <c r="B758" s="15"/>
      <c r="C758" s="15"/>
      <c r="D758" s="16"/>
      <c r="E758" s="16"/>
      <c r="F758" s="221"/>
      <c r="G758" s="222"/>
      <c r="H758" s="223"/>
      <c r="I758" s="224">
        <f t="shared" si="81"/>
        <v>0</v>
      </c>
      <c r="J758" s="225">
        <f t="shared" si="82"/>
        <v>0</v>
      </c>
      <c r="K758" s="47">
        <f>IF(COUNTBLANK($H$10:$H758)&gt;=1,0,1)</f>
        <v>0</v>
      </c>
      <c r="L758" s="176">
        <f t="shared" si="84"/>
        <v>1</v>
      </c>
      <c r="M758" s="176">
        <f t="shared" si="85"/>
        <v>1900</v>
      </c>
      <c r="N758" s="176">
        <f t="shared" si="86"/>
        <v>0</v>
      </c>
      <c r="O758" s="176">
        <f t="shared" si="87"/>
        <v>9</v>
      </c>
      <c r="P758" s="176" t="e">
        <f t="shared" si="83"/>
        <v>#VALUE!</v>
      </c>
      <c r="Q758" s="176"/>
      <c r="R758" s="42">
        <v>302606</v>
      </c>
    </row>
    <row r="759" spans="1:18" ht="24.95" customHeight="1" x14ac:dyDescent="0.25">
      <c r="A759" s="220"/>
      <c r="B759" s="15"/>
      <c r="C759" s="15"/>
      <c r="D759" s="16"/>
      <c r="E759" s="16"/>
      <c r="F759" s="221"/>
      <c r="G759" s="222"/>
      <c r="H759" s="223"/>
      <c r="I759" s="224">
        <f t="shared" si="81"/>
        <v>0</v>
      </c>
      <c r="J759" s="225">
        <f t="shared" si="82"/>
        <v>0</v>
      </c>
      <c r="K759" s="47">
        <f>IF(COUNTBLANK($H$10:$H759)&gt;=1,0,1)</f>
        <v>0</v>
      </c>
      <c r="L759" s="176">
        <f t="shared" si="84"/>
        <v>1</v>
      </c>
      <c r="M759" s="176">
        <f t="shared" si="85"/>
        <v>1900</v>
      </c>
      <c r="N759" s="176">
        <f t="shared" si="86"/>
        <v>0</v>
      </c>
      <c r="O759" s="176">
        <f t="shared" si="87"/>
        <v>9</v>
      </c>
      <c r="P759" s="176" t="e">
        <f t="shared" si="83"/>
        <v>#VALUE!</v>
      </c>
      <c r="Q759" s="177"/>
      <c r="R759" s="42">
        <v>303406</v>
      </c>
    </row>
    <row r="760" spans="1:18" ht="24.95" customHeight="1" x14ac:dyDescent="0.25">
      <c r="A760" s="220"/>
      <c r="B760" s="15"/>
      <c r="C760" s="15"/>
      <c r="D760" s="16"/>
      <c r="E760" s="16"/>
      <c r="F760" s="221"/>
      <c r="G760" s="222"/>
      <c r="H760" s="223"/>
      <c r="I760" s="224">
        <f t="shared" si="81"/>
        <v>0</v>
      </c>
      <c r="J760" s="225">
        <f t="shared" si="82"/>
        <v>0</v>
      </c>
      <c r="K760" s="47">
        <f>IF(COUNTBLANK($H$10:$H760)&gt;=1,0,1)</f>
        <v>0</v>
      </c>
      <c r="L760" s="176">
        <f t="shared" si="84"/>
        <v>1</v>
      </c>
      <c r="M760" s="176">
        <f t="shared" si="85"/>
        <v>1900</v>
      </c>
      <c r="N760" s="176">
        <f t="shared" si="86"/>
        <v>0</v>
      </c>
      <c r="O760" s="176">
        <f t="shared" si="87"/>
        <v>9</v>
      </c>
      <c r="P760" s="176" t="e">
        <f t="shared" si="83"/>
        <v>#VALUE!</v>
      </c>
      <c r="Q760" s="177"/>
      <c r="R760" s="42"/>
    </row>
    <row r="761" spans="1:18" ht="24.95" customHeight="1" x14ac:dyDescent="0.25">
      <c r="A761" s="220"/>
      <c r="B761" s="15"/>
      <c r="C761" s="15"/>
      <c r="D761" s="16"/>
      <c r="E761" s="16"/>
      <c r="F761" s="221"/>
      <c r="G761" s="222"/>
      <c r="H761" s="223"/>
      <c r="I761" s="224">
        <f t="shared" si="81"/>
        <v>0</v>
      </c>
      <c r="J761" s="225">
        <f t="shared" si="82"/>
        <v>0</v>
      </c>
      <c r="K761" s="47">
        <f>IF(COUNTBLANK($H$10:$H761)&gt;=1,0,1)</f>
        <v>0</v>
      </c>
      <c r="L761" s="176">
        <f t="shared" si="84"/>
        <v>1</v>
      </c>
      <c r="M761" s="176">
        <f t="shared" si="85"/>
        <v>1900</v>
      </c>
      <c r="N761" s="176">
        <f t="shared" si="86"/>
        <v>0</v>
      </c>
      <c r="O761" s="176">
        <f t="shared" si="87"/>
        <v>9</v>
      </c>
      <c r="P761" s="176" t="e">
        <f t="shared" si="83"/>
        <v>#VALUE!</v>
      </c>
      <c r="Q761" s="177"/>
      <c r="R761" s="42"/>
    </row>
    <row r="762" spans="1:18" ht="24.95" customHeight="1" x14ac:dyDescent="0.25">
      <c r="A762" s="220"/>
      <c r="B762" s="15"/>
      <c r="C762" s="15"/>
      <c r="D762" s="16"/>
      <c r="E762" s="16"/>
      <c r="F762" s="221"/>
      <c r="G762" s="222"/>
      <c r="H762" s="223"/>
      <c r="I762" s="224">
        <f t="shared" si="81"/>
        <v>0</v>
      </c>
      <c r="J762" s="225">
        <f t="shared" si="82"/>
        <v>0</v>
      </c>
      <c r="K762" s="47">
        <f>IF(COUNTBLANK($H$10:$H762)&gt;=1,0,1)</f>
        <v>0</v>
      </c>
      <c r="L762" s="176">
        <f t="shared" si="84"/>
        <v>1</v>
      </c>
      <c r="M762" s="176">
        <f t="shared" si="85"/>
        <v>1900</v>
      </c>
      <c r="N762" s="176">
        <f t="shared" si="86"/>
        <v>0</v>
      </c>
      <c r="O762" s="176">
        <f t="shared" si="87"/>
        <v>9</v>
      </c>
      <c r="P762" s="176" t="e">
        <f t="shared" si="83"/>
        <v>#VALUE!</v>
      </c>
      <c r="Q762" s="176"/>
      <c r="R762" s="42">
        <v>304206</v>
      </c>
    </row>
    <row r="763" spans="1:18" ht="24.95" customHeight="1" x14ac:dyDescent="0.25">
      <c r="A763" s="220"/>
      <c r="B763" s="15"/>
      <c r="C763" s="15"/>
      <c r="D763" s="16"/>
      <c r="E763" s="16"/>
      <c r="F763" s="221"/>
      <c r="G763" s="222"/>
      <c r="H763" s="223"/>
      <c r="I763" s="224">
        <f t="shared" si="81"/>
        <v>0</v>
      </c>
      <c r="J763" s="225">
        <f t="shared" si="82"/>
        <v>0</v>
      </c>
      <c r="K763" s="47">
        <f>IF(COUNTBLANK($H$10:$H763)&gt;=1,0,1)</f>
        <v>0</v>
      </c>
      <c r="L763" s="176">
        <f t="shared" si="84"/>
        <v>1</v>
      </c>
      <c r="M763" s="176">
        <f t="shared" si="85"/>
        <v>1900</v>
      </c>
      <c r="N763" s="176">
        <f t="shared" si="86"/>
        <v>0</v>
      </c>
      <c r="O763" s="176">
        <f t="shared" si="87"/>
        <v>9</v>
      </c>
      <c r="P763" s="176" t="e">
        <f t="shared" si="83"/>
        <v>#VALUE!</v>
      </c>
      <c r="Q763" s="177"/>
      <c r="R763" s="42">
        <v>305006</v>
      </c>
    </row>
    <row r="764" spans="1:18" ht="24.95" customHeight="1" x14ac:dyDescent="0.25">
      <c r="A764" s="220"/>
      <c r="B764" s="15"/>
      <c r="C764" s="15"/>
      <c r="D764" s="16"/>
      <c r="E764" s="16"/>
      <c r="F764" s="221"/>
      <c r="G764" s="222"/>
      <c r="H764" s="223"/>
      <c r="I764" s="224">
        <f t="shared" si="81"/>
        <v>0</v>
      </c>
      <c r="J764" s="225">
        <f t="shared" si="82"/>
        <v>0</v>
      </c>
      <c r="K764" s="47">
        <f>IF(COUNTBLANK($H$10:$H764)&gt;=1,0,1)</f>
        <v>0</v>
      </c>
      <c r="L764" s="176">
        <f t="shared" si="84"/>
        <v>1</v>
      </c>
      <c r="M764" s="176">
        <f t="shared" si="85"/>
        <v>1900</v>
      </c>
      <c r="N764" s="176">
        <f t="shared" si="86"/>
        <v>0</v>
      </c>
      <c r="O764" s="176">
        <f t="shared" si="87"/>
        <v>9</v>
      </c>
      <c r="P764" s="176" t="e">
        <f t="shared" si="83"/>
        <v>#VALUE!</v>
      </c>
      <c r="Q764" s="177"/>
      <c r="R764" s="42"/>
    </row>
    <row r="765" spans="1:18" ht="24.95" customHeight="1" x14ac:dyDescent="0.25">
      <c r="A765" s="220"/>
      <c r="B765" s="15"/>
      <c r="C765" s="15"/>
      <c r="D765" s="16"/>
      <c r="E765" s="16"/>
      <c r="F765" s="221"/>
      <c r="G765" s="222"/>
      <c r="H765" s="223"/>
      <c r="I765" s="224">
        <f t="shared" si="81"/>
        <v>0</v>
      </c>
      <c r="J765" s="225">
        <f t="shared" si="82"/>
        <v>0</v>
      </c>
      <c r="K765" s="47">
        <f>IF(COUNTBLANK($H$10:$H765)&gt;=1,0,1)</f>
        <v>0</v>
      </c>
      <c r="L765" s="176">
        <f t="shared" si="84"/>
        <v>1</v>
      </c>
      <c r="M765" s="176">
        <f t="shared" si="85"/>
        <v>1900</v>
      </c>
      <c r="N765" s="176">
        <f t="shared" si="86"/>
        <v>0</v>
      </c>
      <c r="O765" s="176">
        <f t="shared" si="87"/>
        <v>9</v>
      </c>
      <c r="P765" s="176" t="e">
        <f t="shared" si="83"/>
        <v>#VALUE!</v>
      </c>
      <c r="Q765" s="177"/>
      <c r="R765" s="42"/>
    </row>
    <row r="766" spans="1:18" ht="24.95" customHeight="1" x14ac:dyDescent="0.25">
      <c r="A766" s="220"/>
      <c r="B766" s="15"/>
      <c r="C766" s="15"/>
      <c r="D766" s="16"/>
      <c r="E766" s="16"/>
      <c r="F766" s="221"/>
      <c r="G766" s="222"/>
      <c r="H766" s="223"/>
      <c r="I766" s="224">
        <f t="shared" si="81"/>
        <v>0</v>
      </c>
      <c r="J766" s="225">
        <f t="shared" si="82"/>
        <v>0</v>
      </c>
      <c r="K766" s="47">
        <f>IF(COUNTBLANK($H$10:$H766)&gt;=1,0,1)</f>
        <v>0</v>
      </c>
      <c r="L766" s="176">
        <f t="shared" si="84"/>
        <v>1</v>
      </c>
      <c r="M766" s="176">
        <f t="shared" si="85"/>
        <v>1900</v>
      </c>
      <c r="N766" s="176">
        <f t="shared" si="86"/>
        <v>0</v>
      </c>
      <c r="O766" s="176">
        <f t="shared" si="87"/>
        <v>9</v>
      </c>
      <c r="P766" s="176" t="e">
        <f t="shared" si="83"/>
        <v>#VALUE!</v>
      </c>
      <c r="Q766" s="176"/>
      <c r="R766" s="42">
        <v>305806</v>
      </c>
    </row>
    <row r="767" spans="1:18" ht="24.95" customHeight="1" x14ac:dyDescent="0.25">
      <c r="A767" s="220"/>
      <c r="B767" s="15"/>
      <c r="C767" s="15"/>
      <c r="D767" s="16"/>
      <c r="E767" s="16"/>
      <c r="F767" s="221"/>
      <c r="G767" s="222"/>
      <c r="H767" s="223"/>
      <c r="I767" s="224">
        <f t="shared" si="81"/>
        <v>0</v>
      </c>
      <c r="J767" s="225">
        <f t="shared" si="82"/>
        <v>0</v>
      </c>
      <c r="K767" s="47">
        <f>IF(COUNTBLANK($H$10:$H767)&gt;=1,0,1)</f>
        <v>0</v>
      </c>
      <c r="L767" s="176">
        <f t="shared" si="84"/>
        <v>1</v>
      </c>
      <c r="M767" s="176">
        <f t="shared" si="85"/>
        <v>1900</v>
      </c>
      <c r="N767" s="176">
        <f t="shared" si="86"/>
        <v>0</v>
      </c>
      <c r="O767" s="176">
        <f t="shared" si="87"/>
        <v>9</v>
      </c>
      <c r="P767" s="176" t="e">
        <f t="shared" si="83"/>
        <v>#VALUE!</v>
      </c>
      <c r="Q767" s="177"/>
      <c r="R767" s="42">
        <v>306606</v>
      </c>
    </row>
    <row r="768" spans="1:18" ht="24.95" customHeight="1" x14ac:dyDescent="0.25">
      <c r="A768" s="220"/>
      <c r="B768" s="15"/>
      <c r="C768" s="15"/>
      <c r="D768" s="16"/>
      <c r="E768" s="16"/>
      <c r="F768" s="221"/>
      <c r="G768" s="222"/>
      <c r="H768" s="223"/>
      <c r="I768" s="224">
        <f t="shared" si="81"/>
        <v>0</v>
      </c>
      <c r="J768" s="225">
        <f t="shared" si="82"/>
        <v>0</v>
      </c>
      <c r="K768" s="47">
        <f>IF(COUNTBLANK($H$10:$H768)&gt;=1,0,1)</f>
        <v>0</v>
      </c>
      <c r="L768" s="176">
        <f t="shared" si="84"/>
        <v>1</v>
      </c>
      <c r="M768" s="176">
        <f t="shared" si="85"/>
        <v>1900</v>
      </c>
      <c r="N768" s="176">
        <f t="shared" si="86"/>
        <v>0</v>
      </c>
      <c r="O768" s="176">
        <f t="shared" si="87"/>
        <v>9</v>
      </c>
      <c r="P768" s="176" t="e">
        <f t="shared" si="83"/>
        <v>#VALUE!</v>
      </c>
      <c r="Q768" s="177"/>
      <c r="R768" s="42"/>
    </row>
    <row r="769" spans="1:18" ht="24.95" customHeight="1" x14ac:dyDescent="0.25">
      <c r="A769" s="220"/>
      <c r="B769" s="15"/>
      <c r="C769" s="15"/>
      <c r="D769" s="16"/>
      <c r="E769" s="16"/>
      <c r="F769" s="221"/>
      <c r="G769" s="222"/>
      <c r="H769" s="223"/>
      <c r="I769" s="224">
        <f t="shared" si="81"/>
        <v>0</v>
      </c>
      <c r="J769" s="225">
        <f t="shared" si="82"/>
        <v>0</v>
      </c>
      <c r="K769" s="47">
        <f>IF(COUNTBLANK($H$10:$H769)&gt;=1,0,1)</f>
        <v>0</v>
      </c>
      <c r="L769" s="176">
        <f t="shared" si="84"/>
        <v>1</v>
      </c>
      <c r="M769" s="176">
        <f t="shared" si="85"/>
        <v>1900</v>
      </c>
      <c r="N769" s="176">
        <f t="shared" si="86"/>
        <v>0</v>
      </c>
      <c r="O769" s="176">
        <f t="shared" si="87"/>
        <v>9</v>
      </c>
      <c r="P769" s="176" t="e">
        <f t="shared" si="83"/>
        <v>#VALUE!</v>
      </c>
      <c r="Q769" s="177"/>
      <c r="R769" s="42"/>
    </row>
    <row r="770" spans="1:18" ht="24.95" customHeight="1" x14ac:dyDescent="0.25">
      <c r="A770" s="220"/>
      <c r="B770" s="15"/>
      <c r="C770" s="15"/>
      <c r="D770" s="16"/>
      <c r="E770" s="16"/>
      <c r="F770" s="221"/>
      <c r="G770" s="222"/>
      <c r="H770" s="223"/>
      <c r="I770" s="224">
        <f t="shared" si="81"/>
        <v>0</v>
      </c>
      <c r="J770" s="225">
        <f t="shared" si="82"/>
        <v>0</v>
      </c>
      <c r="K770" s="47">
        <f>IF(COUNTBLANK($H$10:$H770)&gt;=1,0,1)</f>
        <v>0</v>
      </c>
      <c r="L770" s="176">
        <f t="shared" si="84"/>
        <v>1</v>
      </c>
      <c r="M770" s="176">
        <f t="shared" si="85"/>
        <v>1900</v>
      </c>
      <c r="N770" s="176">
        <f t="shared" si="86"/>
        <v>0</v>
      </c>
      <c r="O770" s="176">
        <f t="shared" si="87"/>
        <v>9</v>
      </c>
      <c r="P770" s="176" t="e">
        <f t="shared" si="83"/>
        <v>#VALUE!</v>
      </c>
      <c r="Q770" s="176"/>
      <c r="R770" s="42">
        <v>307406</v>
      </c>
    </row>
    <row r="771" spans="1:18" ht="24.95" customHeight="1" x14ac:dyDescent="0.25">
      <c r="A771" s="220"/>
      <c r="B771" s="15"/>
      <c r="C771" s="15"/>
      <c r="D771" s="16"/>
      <c r="E771" s="16"/>
      <c r="F771" s="221"/>
      <c r="G771" s="222"/>
      <c r="H771" s="223"/>
      <c r="I771" s="224">
        <f t="shared" si="81"/>
        <v>0</v>
      </c>
      <c r="J771" s="225">
        <f t="shared" si="82"/>
        <v>0</v>
      </c>
      <c r="K771" s="47">
        <f>IF(COUNTBLANK($H$10:$H771)&gt;=1,0,1)</f>
        <v>0</v>
      </c>
      <c r="L771" s="176">
        <f t="shared" si="84"/>
        <v>1</v>
      </c>
      <c r="M771" s="176">
        <f t="shared" si="85"/>
        <v>1900</v>
      </c>
      <c r="N771" s="176">
        <f t="shared" si="86"/>
        <v>0</v>
      </c>
      <c r="O771" s="176">
        <f t="shared" si="87"/>
        <v>9</v>
      </c>
      <c r="P771" s="176" t="e">
        <f t="shared" si="83"/>
        <v>#VALUE!</v>
      </c>
      <c r="Q771" s="177"/>
      <c r="R771" s="42">
        <v>308206</v>
      </c>
    </row>
    <row r="772" spans="1:18" ht="24.95" customHeight="1" x14ac:dyDescent="0.25">
      <c r="A772" s="220"/>
      <c r="B772" s="15"/>
      <c r="C772" s="15"/>
      <c r="D772" s="16"/>
      <c r="E772" s="16"/>
      <c r="F772" s="221"/>
      <c r="G772" s="222"/>
      <c r="H772" s="223"/>
      <c r="I772" s="224">
        <f t="shared" si="81"/>
        <v>0</v>
      </c>
      <c r="J772" s="225">
        <f t="shared" si="82"/>
        <v>0</v>
      </c>
      <c r="K772" s="47">
        <f>IF(COUNTBLANK($H$10:$H772)&gt;=1,0,1)</f>
        <v>0</v>
      </c>
      <c r="L772" s="176">
        <f t="shared" si="84"/>
        <v>1</v>
      </c>
      <c r="M772" s="176">
        <f t="shared" si="85"/>
        <v>1900</v>
      </c>
      <c r="N772" s="176">
        <f t="shared" si="86"/>
        <v>0</v>
      </c>
      <c r="O772" s="176">
        <f t="shared" si="87"/>
        <v>9</v>
      </c>
      <c r="P772" s="176" t="e">
        <f t="shared" si="83"/>
        <v>#VALUE!</v>
      </c>
      <c r="Q772" s="177"/>
      <c r="R772" s="42"/>
    </row>
    <row r="773" spans="1:18" ht="24.95" customHeight="1" x14ac:dyDescent="0.25">
      <c r="A773" s="220"/>
      <c r="B773" s="15"/>
      <c r="C773" s="15"/>
      <c r="D773" s="16"/>
      <c r="E773" s="16"/>
      <c r="F773" s="221"/>
      <c r="G773" s="222"/>
      <c r="H773" s="223"/>
      <c r="I773" s="224">
        <f t="shared" si="81"/>
        <v>0</v>
      </c>
      <c r="J773" s="225">
        <f t="shared" si="82"/>
        <v>0</v>
      </c>
      <c r="K773" s="47">
        <f>IF(COUNTBLANK($H$10:$H773)&gt;=1,0,1)</f>
        <v>0</v>
      </c>
      <c r="L773" s="176">
        <f t="shared" si="84"/>
        <v>1</v>
      </c>
      <c r="M773" s="176">
        <f t="shared" si="85"/>
        <v>1900</v>
      </c>
      <c r="N773" s="176">
        <f t="shared" si="86"/>
        <v>0</v>
      </c>
      <c r="O773" s="176">
        <f t="shared" si="87"/>
        <v>9</v>
      </c>
      <c r="P773" s="176" t="e">
        <f t="shared" si="83"/>
        <v>#VALUE!</v>
      </c>
      <c r="Q773" s="177"/>
      <c r="R773" s="42"/>
    </row>
    <row r="774" spans="1:18" ht="24.95" customHeight="1" x14ac:dyDescent="0.25">
      <c r="A774" s="220"/>
      <c r="B774" s="15"/>
      <c r="C774" s="15"/>
      <c r="D774" s="16"/>
      <c r="E774" s="16"/>
      <c r="F774" s="221"/>
      <c r="G774" s="222"/>
      <c r="H774" s="223"/>
      <c r="I774" s="224">
        <f t="shared" si="81"/>
        <v>0</v>
      </c>
      <c r="J774" s="225">
        <f t="shared" si="82"/>
        <v>0</v>
      </c>
      <c r="K774" s="47">
        <f>IF(COUNTBLANK($H$10:$H774)&gt;=1,0,1)</f>
        <v>0</v>
      </c>
      <c r="L774" s="176">
        <f t="shared" si="84"/>
        <v>1</v>
      </c>
      <c r="M774" s="176">
        <f t="shared" si="85"/>
        <v>1900</v>
      </c>
      <c r="N774" s="176">
        <f t="shared" si="86"/>
        <v>0</v>
      </c>
      <c r="O774" s="176">
        <f t="shared" si="87"/>
        <v>9</v>
      </c>
      <c r="P774" s="176" t="e">
        <f t="shared" si="83"/>
        <v>#VALUE!</v>
      </c>
      <c r="Q774" s="176"/>
      <c r="R774" s="42">
        <v>309006</v>
      </c>
    </row>
    <row r="775" spans="1:18" ht="24.95" customHeight="1" x14ac:dyDescent="0.25">
      <c r="A775" s="220"/>
      <c r="B775" s="15"/>
      <c r="C775" s="15"/>
      <c r="D775" s="16"/>
      <c r="E775" s="16"/>
      <c r="F775" s="221"/>
      <c r="G775" s="222"/>
      <c r="H775" s="223"/>
      <c r="I775" s="224">
        <f t="shared" si="81"/>
        <v>0</v>
      </c>
      <c r="J775" s="225">
        <f t="shared" si="82"/>
        <v>0</v>
      </c>
      <c r="K775" s="47">
        <f>IF(COUNTBLANK($H$10:$H775)&gt;=1,0,1)</f>
        <v>0</v>
      </c>
      <c r="L775" s="176">
        <f t="shared" si="84"/>
        <v>1</v>
      </c>
      <c r="M775" s="176">
        <f t="shared" si="85"/>
        <v>1900</v>
      </c>
      <c r="N775" s="176">
        <f t="shared" si="86"/>
        <v>0</v>
      </c>
      <c r="O775" s="176">
        <f t="shared" si="87"/>
        <v>9</v>
      </c>
      <c r="P775" s="176" t="e">
        <f t="shared" si="83"/>
        <v>#VALUE!</v>
      </c>
      <c r="Q775" s="177"/>
      <c r="R775" s="42">
        <v>309806</v>
      </c>
    </row>
    <row r="776" spans="1:18" ht="24.95" customHeight="1" x14ac:dyDescent="0.25">
      <c r="A776" s="220"/>
      <c r="B776" s="15"/>
      <c r="C776" s="15"/>
      <c r="D776" s="16"/>
      <c r="E776" s="16"/>
      <c r="F776" s="221"/>
      <c r="G776" s="222"/>
      <c r="H776" s="223"/>
      <c r="I776" s="224">
        <f t="shared" si="81"/>
        <v>0</v>
      </c>
      <c r="J776" s="225">
        <f t="shared" si="82"/>
        <v>0</v>
      </c>
      <c r="K776" s="47">
        <f>IF(COUNTBLANK($H$10:$H776)&gt;=1,0,1)</f>
        <v>0</v>
      </c>
      <c r="L776" s="176">
        <f t="shared" si="84"/>
        <v>1</v>
      </c>
      <c r="M776" s="176">
        <f t="shared" si="85"/>
        <v>1900</v>
      </c>
      <c r="N776" s="176">
        <f t="shared" si="86"/>
        <v>0</v>
      </c>
      <c r="O776" s="176">
        <f t="shared" si="87"/>
        <v>9</v>
      </c>
      <c r="P776" s="176" t="e">
        <f t="shared" si="83"/>
        <v>#VALUE!</v>
      </c>
      <c r="Q776" s="177"/>
      <c r="R776" s="42"/>
    </row>
    <row r="777" spans="1:18" ht="24.95" customHeight="1" x14ac:dyDescent="0.25">
      <c r="A777" s="220"/>
      <c r="B777" s="15"/>
      <c r="C777" s="15"/>
      <c r="D777" s="16"/>
      <c r="E777" s="16"/>
      <c r="F777" s="221"/>
      <c r="G777" s="222"/>
      <c r="H777" s="223"/>
      <c r="I777" s="224">
        <f t="shared" si="81"/>
        <v>0</v>
      </c>
      <c r="J777" s="225">
        <f t="shared" si="82"/>
        <v>0</v>
      </c>
      <c r="K777" s="47">
        <f>IF(COUNTBLANK($H$10:$H777)&gt;=1,0,1)</f>
        <v>0</v>
      </c>
      <c r="L777" s="176">
        <f t="shared" si="84"/>
        <v>1</v>
      </c>
      <c r="M777" s="176">
        <f t="shared" si="85"/>
        <v>1900</v>
      </c>
      <c r="N777" s="176">
        <f t="shared" si="86"/>
        <v>0</v>
      </c>
      <c r="O777" s="176">
        <f t="shared" si="87"/>
        <v>9</v>
      </c>
      <c r="P777" s="176" t="e">
        <f t="shared" si="83"/>
        <v>#VALUE!</v>
      </c>
      <c r="Q777" s="177"/>
      <c r="R777" s="42"/>
    </row>
    <row r="778" spans="1:18" ht="24.95" customHeight="1" x14ac:dyDescent="0.25">
      <c r="A778" s="220"/>
      <c r="B778" s="15"/>
      <c r="C778" s="15"/>
      <c r="D778" s="16"/>
      <c r="E778" s="16"/>
      <c r="F778" s="221"/>
      <c r="G778" s="222"/>
      <c r="H778" s="223"/>
      <c r="I778" s="224">
        <f t="shared" ref="I778:I841" si="88">I777-B778+C778</f>
        <v>0</v>
      </c>
      <c r="J778" s="225">
        <f t="shared" ref="J778:J841" si="89">IF(H778="*",J777-B778+C778,J777)</f>
        <v>0</v>
      </c>
      <c r="K778" s="47">
        <f>IF(COUNTBLANK($H$10:$H778)&gt;=1,0,1)</f>
        <v>0</v>
      </c>
      <c r="L778" s="176">
        <f t="shared" si="84"/>
        <v>1</v>
      </c>
      <c r="M778" s="176">
        <f t="shared" si="85"/>
        <v>1900</v>
      </c>
      <c r="N778" s="176">
        <f t="shared" si="86"/>
        <v>0</v>
      </c>
      <c r="O778" s="176">
        <f t="shared" si="87"/>
        <v>9</v>
      </c>
      <c r="P778" s="176" t="e">
        <f t="shared" si="83"/>
        <v>#VALUE!</v>
      </c>
      <c r="Q778" s="176"/>
      <c r="R778" s="42">
        <v>310606</v>
      </c>
    </row>
    <row r="779" spans="1:18" ht="24.95" customHeight="1" x14ac:dyDescent="0.25">
      <c r="A779" s="220"/>
      <c r="B779" s="15"/>
      <c r="C779" s="15"/>
      <c r="D779" s="16"/>
      <c r="E779" s="16"/>
      <c r="F779" s="221"/>
      <c r="G779" s="222"/>
      <c r="H779" s="223"/>
      <c r="I779" s="224">
        <f t="shared" si="88"/>
        <v>0</v>
      </c>
      <c r="J779" s="225">
        <f t="shared" si="89"/>
        <v>0</v>
      </c>
      <c r="K779" s="47">
        <f>IF(COUNTBLANK($H$10:$H779)&gt;=1,0,1)</f>
        <v>0</v>
      </c>
      <c r="L779" s="176">
        <f t="shared" si="84"/>
        <v>1</v>
      </c>
      <c r="M779" s="176">
        <f t="shared" si="85"/>
        <v>1900</v>
      </c>
      <c r="N779" s="176">
        <f t="shared" si="86"/>
        <v>0</v>
      </c>
      <c r="O779" s="176">
        <f t="shared" si="87"/>
        <v>9</v>
      </c>
      <c r="P779" s="176" t="e">
        <f t="shared" ref="P779:P842" si="90">(SEARCH($F$5,$F779))</f>
        <v>#VALUE!</v>
      </c>
      <c r="Q779" s="177"/>
      <c r="R779" s="42">
        <v>311406</v>
      </c>
    </row>
    <row r="780" spans="1:18" ht="24.95" customHeight="1" x14ac:dyDescent="0.25">
      <c r="A780" s="220"/>
      <c r="B780" s="15"/>
      <c r="C780" s="15"/>
      <c r="D780" s="16"/>
      <c r="E780" s="16"/>
      <c r="F780" s="221"/>
      <c r="G780" s="222"/>
      <c r="H780" s="223"/>
      <c r="I780" s="224">
        <f t="shared" si="88"/>
        <v>0</v>
      </c>
      <c r="J780" s="225">
        <f t="shared" si="89"/>
        <v>0</v>
      </c>
      <c r="K780" s="47">
        <f>IF(COUNTBLANK($H$10:$H780)&gt;=1,0,1)</f>
        <v>0</v>
      </c>
      <c r="L780" s="176">
        <f t="shared" si="84"/>
        <v>1</v>
      </c>
      <c r="M780" s="176">
        <f t="shared" si="85"/>
        <v>1900</v>
      </c>
      <c r="N780" s="176">
        <f t="shared" si="86"/>
        <v>0</v>
      </c>
      <c r="O780" s="176">
        <f t="shared" si="87"/>
        <v>9</v>
      </c>
      <c r="P780" s="176" t="e">
        <f t="shared" si="90"/>
        <v>#VALUE!</v>
      </c>
      <c r="Q780" s="177"/>
      <c r="R780" s="42"/>
    </row>
    <row r="781" spans="1:18" ht="24.95" customHeight="1" x14ac:dyDescent="0.25">
      <c r="A781" s="220"/>
      <c r="B781" s="15"/>
      <c r="C781" s="15"/>
      <c r="D781" s="16"/>
      <c r="E781" s="16"/>
      <c r="F781" s="221"/>
      <c r="G781" s="222"/>
      <c r="H781" s="223"/>
      <c r="I781" s="224">
        <f t="shared" si="88"/>
        <v>0</v>
      </c>
      <c r="J781" s="225">
        <f t="shared" si="89"/>
        <v>0</v>
      </c>
      <c r="K781" s="47">
        <f>IF(COUNTBLANK($H$10:$H781)&gt;=1,0,1)</f>
        <v>0</v>
      </c>
      <c r="L781" s="176">
        <f t="shared" si="84"/>
        <v>1</v>
      </c>
      <c r="M781" s="176">
        <f t="shared" si="85"/>
        <v>1900</v>
      </c>
      <c r="N781" s="176">
        <f t="shared" si="86"/>
        <v>0</v>
      </c>
      <c r="O781" s="176">
        <f t="shared" si="87"/>
        <v>9</v>
      </c>
      <c r="P781" s="176" t="e">
        <f t="shared" si="90"/>
        <v>#VALUE!</v>
      </c>
      <c r="Q781" s="177"/>
      <c r="R781" s="42"/>
    </row>
    <row r="782" spans="1:18" ht="24.95" customHeight="1" x14ac:dyDescent="0.25">
      <c r="A782" s="220"/>
      <c r="B782" s="15"/>
      <c r="C782" s="15"/>
      <c r="D782" s="16"/>
      <c r="E782" s="16"/>
      <c r="F782" s="221"/>
      <c r="G782" s="222"/>
      <c r="H782" s="223"/>
      <c r="I782" s="224">
        <f t="shared" si="88"/>
        <v>0</v>
      </c>
      <c r="J782" s="225">
        <f t="shared" si="89"/>
        <v>0</v>
      </c>
      <c r="K782" s="47">
        <f>IF(COUNTBLANK($H$10:$H782)&gt;=1,0,1)</f>
        <v>0</v>
      </c>
      <c r="L782" s="176">
        <f t="shared" si="84"/>
        <v>1</v>
      </c>
      <c r="M782" s="176">
        <f t="shared" si="85"/>
        <v>1900</v>
      </c>
      <c r="N782" s="176">
        <f t="shared" si="86"/>
        <v>0</v>
      </c>
      <c r="O782" s="176">
        <f t="shared" si="87"/>
        <v>9</v>
      </c>
      <c r="P782" s="176" t="e">
        <f t="shared" si="90"/>
        <v>#VALUE!</v>
      </c>
      <c r="Q782" s="176"/>
      <c r="R782" s="42">
        <v>312206</v>
      </c>
    </row>
    <row r="783" spans="1:18" ht="24.95" customHeight="1" x14ac:dyDescent="0.25">
      <c r="A783" s="220"/>
      <c r="B783" s="15"/>
      <c r="C783" s="15"/>
      <c r="D783" s="16"/>
      <c r="E783" s="16"/>
      <c r="F783" s="221"/>
      <c r="G783" s="222"/>
      <c r="H783" s="223"/>
      <c r="I783" s="224">
        <f t="shared" si="88"/>
        <v>0</v>
      </c>
      <c r="J783" s="225">
        <f t="shared" si="89"/>
        <v>0</v>
      </c>
      <c r="K783" s="47">
        <f>IF(COUNTBLANK($H$10:$H783)&gt;=1,0,1)</f>
        <v>0</v>
      </c>
      <c r="L783" s="176">
        <f t="shared" si="84"/>
        <v>1</v>
      </c>
      <c r="M783" s="176">
        <f t="shared" si="85"/>
        <v>1900</v>
      </c>
      <c r="N783" s="176">
        <f t="shared" si="86"/>
        <v>0</v>
      </c>
      <c r="O783" s="176">
        <f t="shared" si="87"/>
        <v>9</v>
      </c>
      <c r="P783" s="176" t="e">
        <f t="shared" si="90"/>
        <v>#VALUE!</v>
      </c>
      <c r="Q783" s="177"/>
      <c r="R783" s="42">
        <v>313006</v>
      </c>
    </row>
    <row r="784" spans="1:18" ht="24.95" customHeight="1" x14ac:dyDescent="0.25">
      <c r="A784" s="220"/>
      <c r="B784" s="15"/>
      <c r="C784" s="15"/>
      <c r="D784" s="16"/>
      <c r="E784" s="16"/>
      <c r="F784" s="221"/>
      <c r="G784" s="222"/>
      <c r="H784" s="223"/>
      <c r="I784" s="224">
        <f t="shared" si="88"/>
        <v>0</v>
      </c>
      <c r="J784" s="225">
        <f t="shared" si="89"/>
        <v>0</v>
      </c>
      <c r="K784" s="47">
        <f>IF(COUNTBLANK($H$10:$H784)&gt;=1,0,1)</f>
        <v>0</v>
      </c>
      <c r="L784" s="176">
        <f t="shared" si="84"/>
        <v>1</v>
      </c>
      <c r="M784" s="176">
        <f t="shared" si="85"/>
        <v>1900</v>
      </c>
      <c r="N784" s="176">
        <f t="shared" si="86"/>
        <v>0</v>
      </c>
      <c r="O784" s="176">
        <f t="shared" si="87"/>
        <v>9</v>
      </c>
      <c r="P784" s="176" t="e">
        <f t="shared" si="90"/>
        <v>#VALUE!</v>
      </c>
      <c r="Q784" s="177"/>
      <c r="R784" s="42"/>
    </row>
    <row r="785" spans="1:18" ht="24.95" customHeight="1" x14ac:dyDescent="0.25">
      <c r="A785" s="220"/>
      <c r="B785" s="15"/>
      <c r="C785" s="15"/>
      <c r="D785" s="16"/>
      <c r="E785" s="16"/>
      <c r="F785" s="221"/>
      <c r="G785" s="222"/>
      <c r="H785" s="223"/>
      <c r="I785" s="224">
        <f t="shared" si="88"/>
        <v>0</v>
      </c>
      <c r="J785" s="225">
        <f t="shared" si="89"/>
        <v>0</v>
      </c>
      <c r="K785" s="47">
        <f>IF(COUNTBLANK($H$10:$H785)&gt;=1,0,1)</f>
        <v>0</v>
      </c>
      <c r="L785" s="176">
        <f t="shared" si="84"/>
        <v>1</v>
      </c>
      <c r="M785" s="176">
        <f t="shared" si="85"/>
        <v>1900</v>
      </c>
      <c r="N785" s="176">
        <f t="shared" si="86"/>
        <v>0</v>
      </c>
      <c r="O785" s="176">
        <f t="shared" si="87"/>
        <v>9</v>
      </c>
      <c r="P785" s="176" t="e">
        <f t="shared" si="90"/>
        <v>#VALUE!</v>
      </c>
      <c r="Q785" s="177"/>
      <c r="R785" s="42"/>
    </row>
    <row r="786" spans="1:18" ht="24.95" customHeight="1" x14ac:dyDescent="0.25">
      <c r="A786" s="220"/>
      <c r="B786" s="15"/>
      <c r="C786" s="15"/>
      <c r="D786" s="16"/>
      <c r="E786" s="16"/>
      <c r="F786" s="221"/>
      <c r="G786" s="222"/>
      <c r="H786" s="223"/>
      <c r="I786" s="224">
        <f t="shared" si="88"/>
        <v>0</v>
      </c>
      <c r="J786" s="225">
        <f t="shared" si="89"/>
        <v>0</v>
      </c>
      <c r="K786" s="47">
        <f>IF(COUNTBLANK($H$10:$H786)&gt;=1,0,1)</f>
        <v>0</v>
      </c>
      <c r="L786" s="176">
        <f t="shared" si="84"/>
        <v>1</v>
      </c>
      <c r="M786" s="176">
        <f t="shared" si="85"/>
        <v>1900</v>
      </c>
      <c r="N786" s="176">
        <f t="shared" si="86"/>
        <v>0</v>
      </c>
      <c r="O786" s="176">
        <f t="shared" si="87"/>
        <v>9</v>
      </c>
      <c r="P786" s="176" t="e">
        <f t="shared" si="90"/>
        <v>#VALUE!</v>
      </c>
      <c r="Q786" s="176"/>
      <c r="R786" s="42">
        <v>313806</v>
      </c>
    </row>
    <row r="787" spans="1:18" ht="24.95" customHeight="1" x14ac:dyDescent="0.25">
      <c r="A787" s="220"/>
      <c r="B787" s="15"/>
      <c r="C787" s="15"/>
      <c r="D787" s="16"/>
      <c r="E787" s="16"/>
      <c r="F787" s="221"/>
      <c r="G787" s="222"/>
      <c r="H787" s="223"/>
      <c r="I787" s="224">
        <f t="shared" si="88"/>
        <v>0</v>
      </c>
      <c r="J787" s="225">
        <f t="shared" si="89"/>
        <v>0</v>
      </c>
      <c r="K787" s="47">
        <f>IF(COUNTBLANK($H$10:$H787)&gt;=1,0,1)</f>
        <v>0</v>
      </c>
      <c r="L787" s="176">
        <f t="shared" si="84"/>
        <v>1</v>
      </c>
      <c r="M787" s="176">
        <f t="shared" si="85"/>
        <v>1900</v>
      </c>
      <c r="N787" s="176">
        <f t="shared" si="86"/>
        <v>0</v>
      </c>
      <c r="O787" s="176">
        <f t="shared" si="87"/>
        <v>9</v>
      </c>
      <c r="P787" s="176" t="e">
        <f t="shared" si="90"/>
        <v>#VALUE!</v>
      </c>
      <c r="Q787" s="177"/>
      <c r="R787" s="42">
        <v>314606</v>
      </c>
    </row>
    <row r="788" spans="1:18" ht="24.95" customHeight="1" x14ac:dyDescent="0.25">
      <c r="A788" s="220"/>
      <c r="B788" s="15"/>
      <c r="C788" s="15"/>
      <c r="D788" s="16"/>
      <c r="E788" s="16"/>
      <c r="F788" s="221"/>
      <c r="G788" s="222"/>
      <c r="H788" s="223"/>
      <c r="I788" s="224">
        <f t="shared" si="88"/>
        <v>0</v>
      </c>
      <c r="J788" s="225">
        <f t="shared" si="89"/>
        <v>0</v>
      </c>
      <c r="K788" s="47">
        <f>IF(COUNTBLANK($H$10:$H788)&gt;=1,0,1)</f>
        <v>0</v>
      </c>
      <c r="L788" s="176">
        <f t="shared" si="84"/>
        <v>1</v>
      </c>
      <c r="M788" s="176">
        <f t="shared" si="85"/>
        <v>1900</v>
      </c>
      <c r="N788" s="176">
        <f t="shared" si="86"/>
        <v>0</v>
      </c>
      <c r="O788" s="176">
        <f t="shared" si="87"/>
        <v>9</v>
      </c>
      <c r="P788" s="176" t="e">
        <f t="shared" si="90"/>
        <v>#VALUE!</v>
      </c>
      <c r="Q788" s="177"/>
      <c r="R788" s="42"/>
    </row>
    <row r="789" spans="1:18" ht="24.95" customHeight="1" x14ac:dyDescent="0.25">
      <c r="A789" s="220"/>
      <c r="B789" s="15"/>
      <c r="C789" s="15"/>
      <c r="D789" s="16"/>
      <c r="E789" s="16"/>
      <c r="F789" s="221"/>
      <c r="G789" s="222"/>
      <c r="H789" s="223"/>
      <c r="I789" s="224">
        <f t="shared" si="88"/>
        <v>0</v>
      </c>
      <c r="J789" s="225">
        <f t="shared" si="89"/>
        <v>0</v>
      </c>
      <c r="K789" s="47">
        <f>IF(COUNTBLANK($H$10:$H789)&gt;=1,0,1)</f>
        <v>0</v>
      </c>
      <c r="L789" s="176">
        <f t="shared" si="84"/>
        <v>1</v>
      </c>
      <c r="M789" s="176">
        <f t="shared" si="85"/>
        <v>1900</v>
      </c>
      <c r="N789" s="176">
        <f t="shared" si="86"/>
        <v>0</v>
      </c>
      <c r="O789" s="176">
        <f t="shared" si="87"/>
        <v>9</v>
      </c>
      <c r="P789" s="176" t="e">
        <f t="shared" si="90"/>
        <v>#VALUE!</v>
      </c>
      <c r="Q789" s="177"/>
      <c r="R789" s="42"/>
    </row>
    <row r="790" spans="1:18" ht="24.95" customHeight="1" x14ac:dyDescent="0.25">
      <c r="A790" s="220"/>
      <c r="B790" s="15"/>
      <c r="C790" s="15"/>
      <c r="D790" s="16"/>
      <c r="E790" s="16"/>
      <c r="F790" s="221"/>
      <c r="G790" s="222"/>
      <c r="H790" s="223"/>
      <c r="I790" s="224">
        <f t="shared" si="88"/>
        <v>0</v>
      </c>
      <c r="J790" s="225">
        <f t="shared" si="89"/>
        <v>0</v>
      </c>
      <c r="K790" s="47">
        <f>IF(COUNTBLANK($H$10:$H790)&gt;=1,0,1)</f>
        <v>0</v>
      </c>
      <c r="L790" s="176">
        <f t="shared" si="84"/>
        <v>1</v>
      </c>
      <c r="M790" s="176">
        <f t="shared" si="85"/>
        <v>1900</v>
      </c>
      <c r="N790" s="176">
        <f t="shared" si="86"/>
        <v>0</v>
      </c>
      <c r="O790" s="176">
        <f t="shared" si="87"/>
        <v>9</v>
      </c>
      <c r="P790" s="176" t="e">
        <f t="shared" si="90"/>
        <v>#VALUE!</v>
      </c>
      <c r="Q790" s="176"/>
      <c r="R790" s="42">
        <v>315406</v>
      </c>
    </row>
    <row r="791" spans="1:18" ht="24.95" customHeight="1" x14ac:dyDescent="0.25">
      <c r="A791" s="220"/>
      <c r="B791" s="15"/>
      <c r="C791" s="15"/>
      <c r="D791" s="16"/>
      <c r="E791" s="16"/>
      <c r="F791" s="221"/>
      <c r="G791" s="222"/>
      <c r="H791" s="223"/>
      <c r="I791" s="224">
        <f t="shared" si="88"/>
        <v>0</v>
      </c>
      <c r="J791" s="225">
        <f t="shared" si="89"/>
        <v>0</v>
      </c>
      <c r="K791" s="47">
        <f>IF(COUNTBLANK($H$10:$H791)&gt;=1,0,1)</f>
        <v>0</v>
      </c>
      <c r="L791" s="176">
        <f t="shared" si="84"/>
        <v>1</v>
      </c>
      <c r="M791" s="176">
        <f t="shared" si="85"/>
        <v>1900</v>
      </c>
      <c r="N791" s="176">
        <f t="shared" si="86"/>
        <v>0</v>
      </c>
      <c r="O791" s="176">
        <f t="shared" si="87"/>
        <v>9</v>
      </c>
      <c r="P791" s="176" t="e">
        <f t="shared" si="90"/>
        <v>#VALUE!</v>
      </c>
      <c r="Q791" s="177"/>
      <c r="R791" s="42">
        <v>316206</v>
      </c>
    </row>
    <row r="792" spans="1:18" ht="24.95" customHeight="1" x14ac:dyDescent="0.25">
      <c r="A792" s="220"/>
      <c r="B792" s="15"/>
      <c r="C792" s="15"/>
      <c r="D792" s="16"/>
      <c r="E792" s="16"/>
      <c r="F792" s="221"/>
      <c r="G792" s="222"/>
      <c r="H792" s="223"/>
      <c r="I792" s="224">
        <f t="shared" si="88"/>
        <v>0</v>
      </c>
      <c r="J792" s="225">
        <f t="shared" si="89"/>
        <v>0</v>
      </c>
      <c r="K792" s="47">
        <f>IF(COUNTBLANK($H$10:$H792)&gt;=1,0,1)</f>
        <v>0</v>
      </c>
      <c r="L792" s="176">
        <f t="shared" ref="L792:L855" si="91">MONTH(A792)</f>
        <v>1</v>
      </c>
      <c r="M792" s="176">
        <f t="shared" ref="M792:M855" si="92">YEAR(A792)</f>
        <v>1900</v>
      </c>
      <c r="N792" s="176">
        <f t="shared" ref="N792:N855" si="93">DAY(A792)</f>
        <v>0</v>
      </c>
      <c r="O792" s="176">
        <f t="shared" ref="O792:O855" si="94">IF(A792&lt;&gt;"",O791+1,O791)</f>
        <v>9</v>
      </c>
      <c r="P792" s="176" t="e">
        <f t="shared" si="90"/>
        <v>#VALUE!</v>
      </c>
      <c r="Q792" s="177"/>
      <c r="R792" s="42"/>
    </row>
    <row r="793" spans="1:18" ht="24.95" customHeight="1" x14ac:dyDescent="0.25">
      <c r="A793" s="220"/>
      <c r="B793" s="15"/>
      <c r="C793" s="15"/>
      <c r="D793" s="16"/>
      <c r="E793" s="16"/>
      <c r="F793" s="221"/>
      <c r="G793" s="222"/>
      <c r="H793" s="223"/>
      <c r="I793" s="224">
        <f t="shared" si="88"/>
        <v>0</v>
      </c>
      <c r="J793" s="225">
        <f t="shared" si="89"/>
        <v>0</v>
      </c>
      <c r="K793" s="47">
        <f>IF(COUNTBLANK($H$10:$H793)&gt;=1,0,1)</f>
        <v>0</v>
      </c>
      <c r="L793" s="176">
        <f t="shared" si="91"/>
        <v>1</v>
      </c>
      <c r="M793" s="176">
        <f t="shared" si="92"/>
        <v>1900</v>
      </c>
      <c r="N793" s="176">
        <f t="shared" si="93"/>
        <v>0</v>
      </c>
      <c r="O793" s="176">
        <f t="shared" si="94"/>
        <v>9</v>
      </c>
      <c r="P793" s="176" t="e">
        <f t="shared" si="90"/>
        <v>#VALUE!</v>
      </c>
      <c r="Q793" s="177"/>
      <c r="R793" s="42"/>
    </row>
    <row r="794" spans="1:18" ht="24.95" customHeight="1" x14ac:dyDescent="0.25">
      <c r="A794" s="220"/>
      <c r="B794" s="15"/>
      <c r="C794" s="15"/>
      <c r="D794" s="16"/>
      <c r="E794" s="16"/>
      <c r="F794" s="221"/>
      <c r="G794" s="222"/>
      <c r="H794" s="223"/>
      <c r="I794" s="224">
        <f t="shared" si="88"/>
        <v>0</v>
      </c>
      <c r="J794" s="225">
        <f t="shared" si="89"/>
        <v>0</v>
      </c>
      <c r="K794" s="47">
        <f>IF(COUNTBLANK($H$10:$H794)&gt;=1,0,1)</f>
        <v>0</v>
      </c>
      <c r="L794" s="176">
        <f t="shared" si="91"/>
        <v>1</v>
      </c>
      <c r="M794" s="176">
        <f t="shared" si="92"/>
        <v>1900</v>
      </c>
      <c r="N794" s="176">
        <f t="shared" si="93"/>
        <v>0</v>
      </c>
      <c r="O794" s="176">
        <f t="shared" si="94"/>
        <v>9</v>
      </c>
      <c r="P794" s="176" t="e">
        <f t="shared" si="90"/>
        <v>#VALUE!</v>
      </c>
      <c r="Q794" s="176"/>
      <c r="R794" s="42">
        <v>317006</v>
      </c>
    </row>
    <row r="795" spans="1:18" ht="24.95" customHeight="1" x14ac:dyDescent="0.25">
      <c r="A795" s="220"/>
      <c r="B795" s="15"/>
      <c r="C795" s="15"/>
      <c r="D795" s="16"/>
      <c r="E795" s="16"/>
      <c r="F795" s="221"/>
      <c r="G795" s="222"/>
      <c r="H795" s="223"/>
      <c r="I795" s="224">
        <f t="shared" si="88"/>
        <v>0</v>
      </c>
      <c r="J795" s="225">
        <f t="shared" si="89"/>
        <v>0</v>
      </c>
      <c r="K795" s="47">
        <f>IF(COUNTBLANK($H$10:$H795)&gt;=1,0,1)</f>
        <v>0</v>
      </c>
      <c r="L795" s="176">
        <f t="shared" si="91"/>
        <v>1</v>
      </c>
      <c r="M795" s="176">
        <f t="shared" si="92"/>
        <v>1900</v>
      </c>
      <c r="N795" s="176">
        <f t="shared" si="93"/>
        <v>0</v>
      </c>
      <c r="O795" s="176">
        <f t="shared" si="94"/>
        <v>9</v>
      </c>
      <c r="P795" s="176" t="e">
        <f t="shared" si="90"/>
        <v>#VALUE!</v>
      </c>
      <c r="Q795" s="177"/>
      <c r="R795" s="42">
        <v>317806</v>
      </c>
    </row>
    <row r="796" spans="1:18" ht="24.95" customHeight="1" x14ac:dyDescent="0.25">
      <c r="A796" s="220"/>
      <c r="B796" s="15"/>
      <c r="C796" s="15"/>
      <c r="D796" s="16"/>
      <c r="E796" s="16"/>
      <c r="F796" s="221"/>
      <c r="G796" s="222"/>
      <c r="H796" s="223"/>
      <c r="I796" s="224">
        <f t="shared" si="88"/>
        <v>0</v>
      </c>
      <c r="J796" s="225">
        <f t="shared" si="89"/>
        <v>0</v>
      </c>
      <c r="K796" s="47">
        <f>IF(COUNTBLANK($H$10:$H796)&gt;=1,0,1)</f>
        <v>0</v>
      </c>
      <c r="L796" s="176">
        <f t="shared" si="91"/>
        <v>1</v>
      </c>
      <c r="M796" s="176">
        <f t="shared" si="92"/>
        <v>1900</v>
      </c>
      <c r="N796" s="176">
        <f t="shared" si="93"/>
        <v>0</v>
      </c>
      <c r="O796" s="176">
        <f t="shared" si="94"/>
        <v>9</v>
      </c>
      <c r="P796" s="176" t="e">
        <f t="shared" si="90"/>
        <v>#VALUE!</v>
      </c>
      <c r="Q796" s="177"/>
      <c r="R796" s="42"/>
    </row>
    <row r="797" spans="1:18" ht="24.95" customHeight="1" x14ac:dyDescent="0.25">
      <c r="A797" s="220"/>
      <c r="B797" s="15"/>
      <c r="C797" s="15"/>
      <c r="D797" s="16"/>
      <c r="E797" s="16"/>
      <c r="F797" s="221"/>
      <c r="G797" s="222"/>
      <c r="H797" s="223"/>
      <c r="I797" s="224">
        <f t="shared" si="88"/>
        <v>0</v>
      </c>
      <c r="J797" s="225">
        <f t="shared" si="89"/>
        <v>0</v>
      </c>
      <c r="K797" s="47">
        <f>IF(COUNTBLANK($H$10:$H797)&gt;=1,0,1)</f>
        <v>0</v>
      </c>
      <c r="L797" s="176">
        <f t="shared" si="91"/>
        <v>1</v>
      </c>
      <c r="M797" s="176">
        <f t="shared" si="92"/>
        <v>1900</v>
      </c>
      <c r="N797" s="176">
        <f t="shared" si="93"/>
        <v>0</v>
      </c>
      <c r="O797" s="176">
        <f t="shared" si="94"/>
        <v>9</v>
      </c>
      <c r="P797" s="176" t="e">
        <f t="shared" si="90"/>
        <v>#VALUE!</v>
      </c>
      <c r="Q797" s="177"/>
      <c r="R797" s="42"/>
    </row>
    <row r="798" spans="1:18" ht="24.95" customHeight="1" x14ac:dyDescent="0.25">
      <c r="A798" s="220"/>
      <c r="B798" s="15"/>
      <c r="C798" s="15"/>
      <c r="D798" s="16"/>
      <c r="E798" s="16"/>
      <c r="F798" s="221"/>
      <c r="G798" s="222"/>
      <c r="H798" s="223"/>
      <c r="I798" s="224">
        <f t="shared" si="88"/>
        <v>0</v>
      </c>
      <c r="J798" s="225">
        <f t="shared" si="89"/>
        <v>0</v>
      </c>
      <c r="K798" s="47">
        <f>IF(COUNTBLANK($H$10:$H798)&gt;=1,0,1)</f>
        <v>0</v>
      </c>
      <c r="L798" s="176">
        <f t="shared" si="91"/>
        <v>1</v>
      </c>
      <c r="M798" s="176">
        <f t="shared" si="92"/>
        <v>1900</v>
      </c>
      <c r="N798" s="176">
        <f t="shared" si="93"/>
        <v>0</v>
      </c>
      <c r="O798" s="176">
        <f t="shared" si="94"/>
        <v>9</v>
      </c>
      <c r="P798" s="176" t="e">
        <f t="shared" si="90"/>
        <v>#VALUE!</v>
      </c>
      <c r="Q798" s="176"/>
      <c r="R798" s="42">
        <v>318606</v>
      </c>
    </row>
    <row r="799" spans="1:18" ht="24.95" customHeight="1" x14ac:dyDescent="0.25">
      <c r="A799" s="220"/>
      <c r="B799" s="15"/>
      <c r="C799" s="15"/>
      <c r="D799" s="16"/>
      <c r="E799" s="16"/>
      <c r="F799" s="221"/>
      <c r="G799" s="222"/>
      <c r="H799" s="223"/>
      <c r="I799" s="224">
        <f t="shared" si="88"/>
        <v>0</v>
      </c>
      <c r="J799" s="225">
        <f t="shared" si="89"/>
        <v>0</v>
      </c>
      <c r="K799" s="47">
        <f>IF(COUNTBLANK($H$10:$H799)&gt;=1,0,1)</f>
        <v>0</v>
      </c>
      <c r="L799" s="176">
        <f t="shared" si="91"/>
        <v>1</v>
      </c>
      <c r="M799" s="176">
        <f t="shared" si="92"/>
        <v>1900</v>
      </c>
      <c r="N799" s="176">
        <f t="shared" si="93"/>
        <v>0</v>
      </c>
      <c r="O799" s="176">
        <f t="shared" si="94"/>
        <v>9</v>
      </c>
      <c r="P799" s="176" t="e">
        <f t="shared" si="90"/>
        <v>#VALUE!</v>
      </c>
      <c r="Q799" s="177"/>
      <c r="R799" s="42">
        <v>319406</v>
      </c>
    </row>
    <row r="800" spans="1:18" ht="24.95" customHeight="1" x14ac:dyDescent="0.25">
      <c r="A800" s="220"/>
      <c r="B800" s="15"/>
      <c r="C800" s="15"/>
      <c r="D800" s="16"/>
      <c r="E800" s="16"/>
      <c r="F800" s="221"/>
      <c r="G800" s="222"/>
      <c r="H800" s="223"/>
      <c r="I800" s="224">
        <f t="shared" si="88"/>
        <v>0</v>
      </c>
      <c r="J800" s="225">
        <f t="shared" si="89"/>
        <v>0</v>
      </c>
      <c r="K800" s="47">
        <f>IF(COUNTBLANK($H$10:$H800)&gt;=1,0,1)</f>
        <v>0</v>
      </c>
      <c r="L800" s="176">
        <f t="shared" si="91"/>
        <v>1</v>
      </c>
      <c r="M800" s="176">
        <f t="shared" si="92"/>
        <v>1900</v>
      </c>
      <c r="N800" s="176">
        <f t="shared" si="93"/>
        <v>0</v>
      </c>
      <c r="O800" s="176">
        <f t="shared" si="94"/>
        <v>9</v>
      </c>
      <c r="P800" s="176" t="e">
        <f t="shared" si="90"/>
        <v>#VALUE!</v>
      </c>
      <c r="Q800" s="177"/>
      <c r="R800" s="42"/>
    </row>
    <row r="801" spans="1:18" ht="24.95" customHeight="1" x14ac:dyDescent="0.25">
      <c r="A801" s="220"/>
      <c r="B801" s="15"/>
      <c r="C801" s="15"/>
      <c r="D801" s="16"/>
      <c r="E801" s="16"/>
      <c r="F801" s="221"/>
      <c r="G801" s="222"/>
      <c r="H801" s="223"/>
      <c r="I801" s="224">
        <f t="shared" si="88"/>
        <v>0</v>
      </c>
      <c r="J801" s="225">
        <f t="shared" si="89"/>
        <v>0</v>
      </c>
      <c r="K801" s="47">
        <f>IF(COUNTBLANK($H$10:$H801)&gt;=1,0,1)</f>
        <v>0</v>
      </c>
      <c r="L801" s="176">
        <f t="shared" si="91"/>
        <v>1</v>
      </c>
      <c r="M801" s="176">
        <f t="shared" si="92"/>
        <v>1900</v>
      </c>
      <c r="N801" s="176">
        <f t="shared" si="93"/>
        <v>0</v>
      </c>
      <c r="O801" s="176">
        <f t="shared" si="94"/>
        <v>9</v>
      </c>
      <c r="P801" s="176" t="e">
        <f t="shared" si="90"/>
        <v>#VALUE!</v>
      </c>
      <c r="Q801" s="177"/>
      <c r="R801" s="42"/>
    </row>
    <row r="802" spans="1:18" ht="24.95" customHeight="1" x14ac:dyDescent="0.25">
      <c r="A802" s="220"/>
      <c r="B802" s="15"/>
      <c r="C802" s="15"/>
      <c r="D802" s="16"/>
      <c r="E802" s="16"/>
      <c r="F802" s="221"/>
      <c r="G802" s="222"/>
      <c r="H802" s="223"/>
      <c r="I802" s="224">
        <f t="shared" si="88"/>
        <v>0</v>
      </c>
      <c r="J802" s="225">
        <f t="shared" si="89"/>
        <v>0</v>
      </c>
      <c r="K802" s="47">
        <f>IF(COUNTBLANK($H$10:$H802)&gt;=1,0,1)</f>
        <v>0</v>
      </c>
      <c r="L802" s="176">
        <f t="shared" si="91"/>
        <v>1</v>
      </c>
      <c r="M802" s="176">
        <f t="shared" si="92"/>
        <v>1900</v>
      </c>
      <c r="N802" s="176">
        <f t="shared" si="93"/>
        <v>0</v>
      </c>
      <c r="O802" s="176">
        <f t="shared" si="94"/>
        <v>9</v>
      </c>
      <c r="P802" s="176" t="e">
        <f t="shared" si="90"/>
        <v>#VALUE!</v>
      </c>
      <c r="Q802" s="176"/>
      <c r="R802" s="42">
        <v>320206</v>
      </c>
    </row>
    <row r="803" spans="1:18" ht="24.95" customHeight="1" x14ac:dyDescent="0.25">
      <c r="A803" s="220"/>
      <c r="B803" s="15"/>
      <c r="C803" s="15"/>
      <c r="D803" s="16"/>
      <c r="E803" s="16"/>
      <c r="F803" s="221"/>
      <c r="G803" s="222"/>
      <c r="H803" s="223"/>
      <c r="I803" s="224">
        <f t="shared" si="88"/>
        <v>0</v>
      </c>
      <c r="J803" s="225">
        <f t="shared" si="89"/>
        <v>0</v>
      </c>
      <c r="K803" s="47">
        <f>IF(COUNTBLANK($H$10:$H803)&gt;=1,0,1)</f>
        <v>0</v>
      </c>
      <c r="L803" s="176">
        <f t="shared" si="91"/>
        <v>1</v>
      </c>
      <c r="M803" s="176">
        <f t="shared" si="92"/>
        <v>1900</v>
      </c>
      <c r="N803" s="176">
        <f t="shared" si="93"/>
        <v>0</v>
      </c>
      <c r="O803" s="176">
        <f t="shared" si="94"/>
        <v>9</v>
      </c>
      <c r="P803" s="176" t="e">
        <f t="shared" si="90"/>
        <v>#VALUE!</v>
      </c>
      <c r="Q803" s="177"/>
      <c r="R803" s="42">
        <v>321006</v>
      </c>
    </row>
    <row r="804" spans="1:18" ht="24.95" customHeight="1" x14ac:dyDescent="0.25">
      <c r="A804" s="220"/>
      <c r="B804" s="15"/>
      <c r="C804" s="15"/>
      <c r="D804" s="16"/>
      <c r="E804" s="16"/>
      <c r="F804" s="221"/>
      <c r="G804" s="222"/>
      <c r="H804" s="223"/>
      <c r="I804" s="224">
        <f t="shared" si="88"/>
        <v>0</v>
      </c>
      <c r="J804" s="225">
        <f t="shared" si="89"/>
        <v>0</v>
      </c>
      <c r="K804" s="47">
        <f>IF(COUNTBLANK($H$10:$H804)&gt;=1,0,1)</f>
        <v>0</v>
      </c>
      <c r="L804" s="176">
        <f t="shared" si="91"/>
        <v>1</v>
      </c>
      <c r="M804" s="176">
        <f t="shared" si="92"/>
        <v>1900</v>
      </c>
      <c r="N804" s="176">
        <f t="shared" si="93"/>
        <v>0</v>
      </c>
      <c r="O804" s="176">
        <f t="shared" si="94"/>
        <v>9</v>
      </c>
      <c r="P804" s="176" t="e">
        <f t="shared" si="90"/>
        <v>#VALUE!</v>
      </c>
      <c r="Q804" s="177"/>
      <c r="R804" s="42"/>
    </row>
    <row r="805" spans="1:18" ht="24.95" customHeight="1" x14ac:dyDescent="0.25">
      <c r="A805" s="220"/>
      <c r="B805" s="15"/>
      <c r="C805" s="15"/>
      <c r="D805" s="16"/>
      <c r="E805" s="16"/>
      <c r="F805" s="221"/>
      <c r="G805" s="222"/>
      <c r="H805" s="223"/>
      <c r="I805" s="224">
        <f t="shared" si="88"/>
        <v>0</v>
      </c>
      <c r="J805" s="225">
        <f t="shared" si="89"/>
        <v>0</v>
      </c>
      <c r="K805" s="47">
        <f>IF(COUNTBLANK($H$10:$H805)&gt;=1,0,1)</f>
        <v>0</v>
      </c>
      <c r="L805" s="176">
        <f t="shared" si="91"/>
        <v>1</v>
      </c>
      <c r="M805" s="176">
        <f t="shared" si="92"/>
        <v>1900</v>
      </c>
      <c r="N805" s="176">
        <f t="shared" si="93"/>
        <v>0</v>
      </c>
      <c r="O805" s="176">
        <f t="shared" si="94"/>
        <v>9</v>
      </c>
      <c r="P805" s="176" t="e">
        <f t="shared" si="90"/>
        <v>#VALUE!</v>
      </c>
      <c r="Q805" s="177"/>
      <c r="R805" s="42"/>
    </row>
    <row r="806" spans="1:18" ht="24.95" customHeight="1" x14ac:dyDescent="0.25">
      <c r="A806" s="220"/>
      <c r="B806" s="15"/>
      <c r="C806" s="15"/>
      <c r="D806" s="16"/>
      <c r="E806" s="16"/>
      <c r="F806" s="221"/>
      <c r="G806" s="222"/>
      <c r="H806" s="223"/>
      <c r="I806" s="224">
        <f t="shared" si="88"/>
        <v>0</v>
      </c>
      <c r="J806" s="225">
        <f t="shared" si="89"/>
        <v>0</v>
      </c>
      <c r="K806" s="47">
        <f>IF(COUNTBLANK($H$10:$H806)&gt;=1,0,1)</f>
        <v>0</v>
      </c>
      <c r="L806" s="176">
        <f t="shared" si="91"/>
        <v>1</v>
      </c>
      <c r="M806" s="176">
        <f t="shared" si="92"/>
        <v>1900</v>
      </c>
      <c r="N806" s="176">
        <f t="shared" si="93"/>
        <v>0</v>
      </c>
      <c r="O806" s="176">
        <f t="shared" si="94"/>
        <v>9</v>
      </c>
      <c r="P806" s="176" t="e">
        <f t="shared" si="90"/>
        <v>#VALUE!</v>
      </c>
      <c r="Q806" s="176"/>
      <c r="R806" s="42">
        <v>321806</v>
      </c>
    </row>
    <row r="807" spans="1:18" ht="24.95" customHeight="1" x14ac:dyDescent="0.25">
      <c r="A807" s="220"/>
      <c r="B807" s="15"/>
      <c r="C807" s="15"/>
      <c r="D807" s="16"/>
      <c r="E807" s="16"/>
      <c r="F807" s="221"/>
      <c r="G807" s="222"/>
      <c r="H807" s="223"/>
      <c r="I807" s="224">
        <f t="shared" si="88"/>
        <v>0</v>
      </c>
      <c r="J807" s="225">
        <f t="shared" si="89"/>
        <v>0</v>
      </c>
      <c r="K807" s="47">
        <f>IF(COUNTBLANK($H$10:$H807)&gt;=1,0,1)</f>
        <v>0</v>
      </c>
      <c r="L807" s="176">
        <f t="shared" si="91"/>
        <v>1</v>
      </c>
      <c r="M807" s="176">
        <f t="shared" si="92"/>
        <v>1900</v>
      </c>
      <c r="N807" s="176">
        <f t="shared" si="93"/>
        <v>0</v>
      </c>
      <c r="O807" s="176">
        <f t="shared" si="94"/>
        <v>9</v>
      </c>
      <c r="P807" s="176" t="e">
        <f t="shared" si="90"/>
        <v>#VALUE!</v>
      </c>
      <c r="Q807" s="177"/>
      <c r="R807" s="42">
        <v>322606</v>
      </c>
    </row>
    <row r="808" spans="1:18" ht="24.95" customHeight="1" x14ac:dyDescent="0.25">
      <c r="A808" s="220"/>
      <c r="B808" s="15"/>
      <c r="C808" s="15"/>
      <c r="D808" s="16"/>
      <c r="E808" s="16"/>
      <c r="F808" s="221"/>
      <c r="G808" s="222"/>
      <c r="H808" s="223"/>
      <c r="I808" s="224">
        <f t="shared" si="88"/>
        <v>0</v>
      </c>
      <c r="J808" s="225">
        <f t="shared" si="89"/>
        <v>0</v>
      </c>
      <c r="K808" s="47">
        <f>IF(COUNTBLANK($H$10:$H808)&gt;=1,0,1)</f>
        <v>0</v>
      </c>
      <c r="L808" s="176">
        <f t="shared" si="91"/>
        <v>1</v>
      </c>
      <c r="M808" s="176">
        <f t="shared" si="92"/>
        <v>1900</v>
      </c>
      <c r="N808" s="176">
        <f t="shared" si="93"/>
        <v>0</v>
      </c>
      <c r="O808" s="176">
        <f t="shared" si="94"/>
        <v>9</v>
      </c>
      <c r="P808" s="176" t="e">
        <f t="shared" si="90"/>
        <v>#VALUE!</v>
      </c>
      <c r="Q808" s="177"/>
      <c r="R808" s="42"/>
    </row>
    <row r="809" spans="1:18" ht="24.95" customHeight="1" x14ac:dyDescent="0.25">
      <c r="A809" s="220"/>
      <c r="B809" s="15"/>
      <c r="C809" s="15"/>
      <c r="D809" s="16"/>
      <c r="E809" s="16"/>
      <c r="F809" s="221"/>
      <c r="G809" s="222"/>
      <c r="H809" s="223"/>
      <c r="I809" s="224">
        <f t="shared" si="88"/>
        <v>0</v>
      </c>
      <c r="J809" s="225">
        <f t="shared" si="89"/>
        <v>0</v>
      </c>
      <c r="K809" s="47">
        <f>IF(COUNTBLANK($H$10:$H809)&gt;=1,0,1)</f>
        <v>0</v>
      </c>
      <c r="L809" s="176">
        <f t="shared" si="91"/>
        <v>1</v>
      </c>
      <c r="M809" s="176">
        <f t="shared" si="92"/>
        <v>1900</v>
      </c>
      <c r="N809" s="176">
        <f t="shared" si="93"/>
        <v>0</v>
      </c>
      <c r="O809" s="176">
        <f t="shared" si="94"/>
        <v>9</v>
      </c>
      <c r="P809" s="176" t="e">
        <f t="shared" si="90"/>
        <v>#VALUE!</v>
      </c>
      <c r="Q809" s="177"/>
      <c r="R809" s="42"/>
    </row>
    <row r="810" spans="1:18" ht="24.95" customHeight="1" x14ac:dyDescent="0.25">
      <c r="A810" s="220"/>
      <c r="B810" s="15"/>
      <c r="C810" s="15"/>
      <c r="D810" s="16"/>
      <c r="E810" s="16"/>
      <c r="F810" s="221"/>
      <c r="G810" s="222"/>
      <c r="H810" s="223"/>
      <c r="I810" s="224">
        <f t="shared" si="88"/>
        <v>0</v>
      </c>
      <c r="J810" s="225">
        <f t="shared" si="89"/>
        <v>0</v>
      </c>
      <c r="K810" s="47">
        <f>IF(COUNTBLANK($H$10:$H810)&gt;=1,0,1)</f>
        <v>0</v>
      </c>
      <c r="L810" s="176">
        <f t="shared" si="91"/>
        <v>1</v>
      </c>
      <c r="M810" s="176">
        <f t="shared" si="92"/>
        <v>1900</v>
      </c>
      <c r="N810" s="176">
        <f t="shared" si="93"/>
        <v>0</v>
      </c>
      <c r="O810" s="176">
        <f t="shared" si="94"/>
        <v>9</v>
      </c>
      <c r="P810" s="176" t="e">
        <f t="shared" si="90"/>
        <v>#VALUE!</v>
      </c>
      <c r="Q810" s="176"/>
      <c r="R810" s="42">
        <v>323406</v>
      </c>
    </row>
    <row r="811" spans="1:18" ht="24.95" customHeight="1" x14ac:dyDescent="0.25">
      <c r="A811" s="220"/>
      <c r="B811" s="15"/>
      <c r="C811" s="15"/>
      <c r="D811" s="16"/>
      <c r="E811" s="16"/>
      <c r="F811" s="221"/>
      <c r="G811" s="222"/>
      <c r="H811" s="223"/>
      <c r="I811" s="224">
        <f t="shared" si="88"/>
        <v>0</v>
      </c>
      <c r="J811" s="225">
        <f t="shared" si="89"/>
        <v>0</v>
      </c>
      <c r="K811" s="47">
        <f>IF(COUNTBLANK($H$10:$H811)&gt;=1,0,1)</f>
        <v>0</v>
      </c>
      <c r="L811" s="176">
        <f t="shared" si="91"/>
        <v>1</v>
      </c>
      <c r="M811" s="176">
        <f t="shared" si="92"/>
        <v>1900</v>
      </c>
      <c r="N811" s="176">
        <f t="shared" si="93"/>
        <v>0</v>
      </c>
      <c r="O811" s="176">
        <f t="shared" si="94"/>
        <v>9</v>
      </c>
      <c r="P811" s="176" t="e">
        <f t="shared" si="90"/>
        <v>#VALUE!</v>
      </c>
      <c r="Q811" s="177"/>
      <c r="R811" s="42">
        <v>324206</v>
      </c>
    </row>
    <row r="812" spans="1:18" ht="24.95" customHeight="1" x14ac:dyDescent="0.25">
      <c r="A812" s="220"/>
      <c r="B812" s="15"/>
      <c r="C812" s="15"/>
      <c r="D812" s="16"/>
      <c r="E812" s="16"/>
      <c r="F812" s="221"/>
      <c r="G812" s="222"/>
      <c r="H812" s="223"/>
      <c r="I812" s="224">
        <f t="shared" si="88"/>
        <v>0</v>
      </c>
      <c r="J812" s="225">
        <f t="shared" si="89"/>
        <v>0</v>
      </c>
      <c r="K812" s="47">
        <f>IF(COUNTBLANK($H$10:$H812)&gt;=1,0,1)</f>
        <v>0</v>
      </c>
      <c r="L812" s="176">
        <f t="shared" si="91"/>
        <v>1</v>
      </c>
      <c r="M812" s="176">
        <f t="shared" si="92"/>
        <v>1900</v>
      </c>
      <c r="N812" s="176">
        <f t="shared" si="93"/>
        <v>0</v>
      </c>
      <c r="O812" s="176">
        <f t="shared" si="94"/>
        <v>9</v>
      </c>
      <c r="P812" s="176" t="e">
        <f t="shared" si="90"/>
        <v>#VALUE!</v>
      </c>
      <c r="Q812" s="177"/>
      <c r="R812" s="42"/>
    </row>
    <row r="813" spans="1:18" ht="24.95" customHeight="1" x14ac:dyDescent="0.25">
      <c r="A813" s="220"/>
      <c r="B813" s="15"/>
      <c r="C813" s="15"/>
      <c r="D813" s="16"/>
      <c r="E813" s="16"/>
      <c r="F813" s="221"/>
      <c r="G813" s="222"/>
      <c r="H813" s="223"/>
      <c r="I813" s="224">
        <f t="shared" si="88"/>
        <v>0</v>
      </c>
      <c r="J813" s="225">
        <f t="shared" si="89"/>
        <v>0</v>
      </c>
      <c r="K813" s="47">
        <f>IF(COUNTBLANK($H$10:$H813)&gt;=1,0,1)</f>
        <v>0</v>
      </c>
      <c r="L813" s="176">
        <f t="shared" si="91"/>
        <v>1</v>
      </c>
      <c r="M813" s="176">
        <f t="shared" si="92"/>
        <v>1900</v>
      </c>
      <c r="N813" s="176">
        <f t="shared" si="93"/>
        <v>0</v>
      </c>
      <c r="O813" s="176">
        <f t="shared" si="94"/>
        <v>9</v>
      </c>
      <c r="P813" s="176" t="e">
        <f t="shared" si="90"/>
        <v>#VALUE!</v>
      </c>
      <c r="Q813" s="177"/>
      <c r="R813" s="42"/>
    </row>
    <row r="814" spans="1:18" ht="24.95" customHeight="1" x14ac:dyDescent="0.25">
      <c r="A814" s="220"/>
      <c r="B814" s="15"/>
      <c r="C814" s="15"/>
      <c r="D814" s="16"/>
      <c r="E814" s="16"/>
      <c r="F814" s="221"/>
      <c r="G814" s="222"/>
      <c r="H814" s="223"/>
      <c r="I814" s="224">
        <f t="shared" si="88"/>
        <v>0</v>
      </c>
      <c r="J814" s="225">
        <f t="shared" si="89"/>
        <v>0</v>
      </c>
      <c r="K814" s="47">
        <f>IF(COUNTBLANK($H$10:$H814)&gt;=1,0,1)</f>
        <v>0</v>
      </c>
      <c r="L814" s="176">
        <f t="shared" si="91"/>
        <v>1</v>
      </c>
      <c r="M814" s="176">
        <f t="shared" si="92"/>
        <v>1900</v>
      </c>
      <c r="N814" s="176">
        <f t="shared" si="93"/>
        <v>0</v>
      </c>
      <c r="O814" s="176">
        <f t="shared" si="94"/>
        <v>9</v>
      </c>
      <c r="P814" s="176" t="e">
        <f t="shared" si="90"/>
        <v>#VALUE!</v>
      </c>
      <c r="Q814" s="176"/>
      <c r="R814" s="42">
        <v>325006</v>
      </c>
    </row>
    <row r="815" spans="1:18" ht="24.95" customHeight="1" x14ac:dyDescent="0.25">
      <c r="A815" s="220"/>
      <c r="B815" s="15"/>
      <c r="C815" s="15"/>
      <c r="D815" s="16"/>
      <c r="E815" s="16"/>
      <c r="F815" s="221"/>
      <c r="G815" s="222"/>
      <c r="H815" s="223"/>
      <c r="I815" s="224">
        <f t="shared" si="88"/>
        <v>0</v>
      </c>
      <c r="J815" s="225">
        <f t="shared" si="89"/>
        <v>0</v>
      </c>
      <c r="K815" s="47">
        <f>IF(COUNTBLANK($H$10:$H815)&gt;=1,0,1)</f>
        <v>0</v>
      </c>
      <c r="L815" s="176">
        <f t="shared" si="91"/>
        <v>1</v>
      </c>
      <c r="M815" s="176">
        <f t="shared" si="92"/>
        <v>1900</v>
      </c>
      <c r="N815" s="176">
        <f t="shared" si="93"/>
        <v>0</v>
      </c>
      <c r="O815" s="176">
        <f t="shared" si="94"/>
        <v>9</v>
      </c>
      <c r="P815" s="176" t="e">
        <f t="shared" si="90"/>
        <v>#VALUE!</v>
      </c>
      <c r="Q815" s="177"/>
      <c r="R815" s="42">
        <v>325806</v>
      </c>
    </row>
    <row r="816" spans="1:18" ht="24.95" customHeight="1" x14ac:dyDescent="0.25">
      <c r="A816" s="220"/>
      <c r="B816" s="15"/>
      <c r="C816" s="15"/>
      <c r="D816" s="16"/>
      <c r="E816" s="16"/>
      <c r="F816" s="221"/>
      <c r="G816" s="222"/>
      <c r="H816" s="223"/>
      <c r="I816" s="224">
        <f t="shared" si="88"/>
        <v>0</v>
      </c>
      <c r="J816" s="225">
        <f t="shared" si="89"/>
        <v>0</v>
      </c>
      <c r="K816" s="47">
        <f>IF(COUNTBLANK($H$10:$H816)&gt;=1,0,1)</f>
        <v>0</v>
      </c>
      <c r="L816" s="176">
        <f t="shared" si="91"/>
        <v>1</v>
      </c>
      <c r="M816" s="176">
        <f t="shared" si="92"/>
        <v>1900</v>
      </c>
      <c r="N816" s="176">
        <f t="shared" si="93"/>
        <v>0</v>
      </c>
      <c r="O816" s="176">
        <f t="shared" si="94"/>
        <v>9</v>
      </c>
      <c r="P816" s="176" t="e">
        <f t="shared" si="90"/>
        <v>#VALUE!</v>
      </c>
      <c r="Q816" s="177"/>
      <c r="R816" s="42"/>
    </row>
    <row r="817" spans="1:18" ht="24.95" customHeight="1" x14ac:dyDescent="0.25">
      <c r="A817" s="220"/>
      <c r="B817" s="15"/>
      <c r="C817" s="15"/>
      <c r="D817" s="16"/>
      <c r="E817" s="16"/>
      <c r="F817" s="221"/>
      <c r="G817" s="222"/>
      <c r="H817" s="223"/>
      <c r="I817" s="224">
        <f t="shared" si="88"/>
        <v>0</v>
      </c>
      <c r="J817" s="225">
        <f t="shared" si="89"/>
        <v>0</v>
      </c>
      <c r="K817" s="47">
        <f>IF(COUNTBLANK($H$10:$H817)&gt;=1,0,1)</f>
        <v>0</v>
      </c>
      <c r="L817" s="176">
        <f t="shared" si="91"/>
        <v>1</v>
      </c>
      <c r="M817" s="176">
        <f t="shared" si="92"/>
        <v>1900</v>
      </c>
      <c r="N817" s="176">
        <f t="shared" si="93"/>
        <v>0</v>
      </c>
      <c r="O817" s="176">
        <f t="shared" si="94"/>
        <v>9</v>
      </c>
      <c r="P817" s="176" t="e">
        <f t="shared" si="90"/>
        <v>#VALUE!</v>
      </c>
      <c r="Q817" s="177"/>
      <c r="R817" s="42"/>
    </row>
    <row r="818" spans="1:18" ht="24.95" customHeight="1" x14ac:dyDescent="0.25">
      <c r="A818" s="220"/>
      <c r="B818" s="15"/>
      <c r="C818" s="15"/>
      <c r="D818" s="16"/>
      <c r="E818" s="16"/>
      <c r="F818" s="221"/>
      <c r="G818" s="222"/>
      <c r="H818" s="223"/>
      <c r="I818" s="224">
        <f t="shared" si="88"/>
        <v>0</v>
      </c>
      <c r="J818" s="225">
        <f t="shared" si="89"/>
        <v>0</v>
      </c>
      <c r="K818" s="47">
        <f>IF(COUNTBLANK($H$10:$H818)&gt;=1,0,1)</f>
        <v>0</v>
      </c>
      <c r="L818" s="176">
        <f t="shared" si="91"/>
        <v>1</v>
      </c>
      <c r="M818" s="176">
        <f t="shared" si="92"/>
        <v>1900</v>
      </c>
      <c r="N818" s="176">
        <f t="shared" si="93"/>
        <v>0</v>
      </c>
      <c r="O818" s="176">
        <f t="shared" si="94"/>
        <v>9</v>
      </c>
      <c r="P818" s="176" t="e">
        <f t="shared" si="90"/>
        <v>#VALUE!</v>
      </c>
      <c r="Q818" s="176"/>
      <c r="R818" s="42">
        <v>326606</v>
      </c>
    </row>
    <row r="819" spans="1:18" ht="24.95" customHeight="1" x14ac:dyDescent="0.25">
      <c r="A819" s="220"/>
      <c r="B819" s="15"/>
      <c r="C819" s="15"/>
      <c r="D819" s="16"/>
      <c r="E819" s="16"/>
      <c r="F819" s="221"/>
      <c r="G819" s="222"/>
      <c r="H819" s="223"/>
      <c r="I819" s="224">
        <f t="shared" si="88"/>
        <v>0</v>
      </c>
      <c r="J819" s="225">
        <f t="shared" si="89"/>
        <v>0</v>
      </c>
      <c r="K819" s="47">
        <f>IF(COUNTBLANK($H$10:$H819)&gt;=1,0,1)</f>
        <v>0</v>
      </c>
      <c r="L819" s="176">
        <f t="shared" si="91"/>
        <v>1</v>
      </c>
      <c r="M819" s="176">
        <f t="shared" si="92"/>
        <v>1900</v>
      </c>
      <c r="N819" s="176">
        <f t="shared" si="93"/>
        <v>0</v>
      </c>
      <c r="O819" s="176">
        <f t="shared" si="94"/>
        <v>9</v>
      </c>
      <c r="P819" s="176" t="e">
        <f t="shared" si="90"/>
        <v>#VALUE!</v>
      </c>
      <c r="Q819" s="177"/>
      <c r="R819" s="42">
        <v>327406</v>
      </c>
    </row>
    <row r="820" spans="1:18" ht="24.95" customHeight="1" x14ac:dyDescent="0.25">
      <c r="A820" s="220"/>
      <c r="B820" s="15"/>
      <c r="C820" s="15"/>
      <c r="D820" s="16"/>
      <c r="E820" s="16"/>
      <c r="F820" s="221"/>
      <c r="G820" s="222"/>
      <c r="H820" s="223"/>
      <c r="I820" s="224">
        <f t="shared" si="88"/>
        <v>0</v>
      </c>
      <c r="J820" s="225">
        <f t="shared" si="89"/>
        <v>0</v>
      </c>
      <c r="K820" s="47">
        <f>IF(COUNTBLANK($H$10:$H820)&gt;=1,0,1)</f>
        <v>0</v>
      </c>
      <c r="L820" s="176">
        <f t="shared" si="91"/>
        <v>1</v>
      </c>
      <c r="M820" s="176">
        <f t="shared" si="92"/>
        <v>1900</v>
      </c>
      <c r="N820" s="176">
        <f t="shared" si="93"/>
        <v>0</v>
      </c>
      <c r="O820" s="176">
        <f t="shared" si="94"/>
        <v>9</v>
      </c>
      <c r="P820" s="176" t="e">
        <f t="shared" si="90"/>
        <v>#VALUE!</v>
      </c>
      <c r="Q820" s="177"/>
      <c r="R820" s="42"/>
    </row>
    <row r="821" spans="1:18" ht="24.95" customHeight="1" x14ac:dyDescent="0.25">
      <c r="A821" s="220"/>
      <c r="B821" s="15"/>
      <c r="C821" s="15"/>
      <c r="D821" s="16"/>
      <c r="E821" s="16"/>
      <c r="F821" s="221"/>
      <c r="G821" s="222"/>
      <c r="H821" s="223"/>
      <c r="I821" s="224">
        <f t="shared" si="88"/>
        <v>0</v>
      </c>
      <c r="J821" s="225">
        <f t="shared" si="89"/>
        <v>0</v>
      </c>
      <c r="K821" s="47">
        <f>IF(COUNTBLANK($H$10:$H821)&gt;=1,0,1)</f>
        <v>0</v>
      </c>
      <c r="L821" s="176">
        <f t="shared" si="91"/>
        <v>1</v>
      </c>
      <c r="M821" s="176">
        <f t="shared" si="92"/>
        <v>1900</v>
      </c>
      <c r="N821" s="176">
        <f t="shared" si="93"/>
        <v>0</v>
      </c>
      <c r="O821" s="176">
        <f t="shared" si="94"/>
        <v>9</v>
      </c>
      <c r="P821" s="176" t="e">
        <f t="shared" si="90"/>
        <v>#VALUE!</v>
      </c>
      <c r="Q821" s="177"/>
      <c r="R821" s="42"/>
    </row>
    <row r="822" spans="1:18" ht="24.95" customHeight="1" x14ac:dyDescent="0.25">
      <c r="A822" s="220"/>
      <c r="B822" s="15"/>
      <c r="C822" s="15"/>
      <c r="D822" s="16"/>
      <c r="E822" s="16"/>
      <c r="F822" s="221"/>
      <c r="G822" s="222"/>
      <c r="H822" s="223"/>
      <c r="I822" s="224">
        <f t="shared" si="88"/>
        <v>0</v>
      </c>
      <c r="J822" s="225">
        <f t="shared" si="89"/>
        <v>0</v>
      </c>
      <c r="K822" s="47">
        <f>IF(COUNTBLANK($H$10:$H822)&gt;=1,0,1)</f>
        <v>0</v>
      </c>
      <c r="L822" s="176">
        <f t="shared" si="91"/>
        <v>1</v>
      </c>
      <c r="M822" s="176">
        <f t="shared" si="92"/>
        <v>1900</v>
      </c>
      <c r="N822" s="176">
        <f t="shared" si="93"/>
        <v>0</v>
      </c>
      <c r="O822" s="176">
        <f t="shared" si="94"/>
        <v>9</v>
      </c>
      <c r="P822" s="176" t="e">
        <f t="shared" si="90"/>
        <v>#VALUE!</v>
      </c>
      <c r="Q822" s="176"/>
      <c r="R822" s="42">
        <v>328206</v>
      </c>
    </row>
    <row r="823" spans="1:18" ht="24.95" customHeight="1" x14ac:dyDescent="0.25">
      <c r="A823" s="220"/>
      <c r="B823" s="15"/>
      <c r="C823" s="15"/>
      <c r="D823" s="16"/>
      <c r="E823" s="16"/>
      <c r="F823" s="221"/>
      <c r="G823" s="222"/>
      <c r="H823" s="223"/>
      <c r="I823" s="224">
        <f t="shared" si="88"/>
        <v>0</v>
      </c>
      <c r="J823" s="225">
        <f t="shared" si="89"/>
        <v>0</v>
      </c>
      <c r="K823" s="47">
        <f>IF(COUNTBLANK($H$10:$H823)&gt;=1,0,1)</f>
        <v>0</v>
      </c>
      <c r="L823" s="176">
        <f t="shared" si="91"/>
        <v>1</v>
      </c>
      <c r="M823" s="176">
        <f t="shared" si="92"/>
        <v>1900</v>
      </c>
      <c r="N823" s="176">
        <f t="shared" si="93"/>
        <v>0</v>
      </c>
      <c r="O823" s="176">
        <f t="shared" si="94"/>
        <v>9</v>
      </c>
      <c r="P823" s="176" t="e">
        <f t="shared" si="90"/>
        <v>#VALUE!</v>
      </c>
      <c r="Q823" s="177"/>
      <c r="R823" s="42">
        <v>329006</v>
      </c>
    </row>
    <row r="824" spans="1:18" ht="24.95" customHeight="1" x14ac:dyDescent="0.25">
      <c r="A824" s="220"/>
      <c r="B824" s="15"/>
      <c r="C824" s="15"/>
      <c r="D824" s="16"/>
      <c r="E824" s="16"/>
      <c r="F824" s="221"/>
      <c r="G824" s="222"/>
      <c r="H824" s="223"/>
      <c r="I824" s="224">
        <f t="shared" si="88"/>
        <v>0</v>
      </c>
      <c r="J824" s="225">
        <f t="shared" si="89"/>
        <v>0</v>
      </c>
      <c r="K824" s="47">
        <f>IF(COUNTBLANK($H$10:$H824)&gt;=1,0,1)</f>
        <v>0</v>
      </c>
      <c r="L824" s="176">
        <f t="shared" si="91"/>
        <v>1</v>
      </c>
      <c r="M824" s="176">
        <f t="shared" si="92"/>
        <v>1900</v>
      </c>
      <c r="N824" s="176">
        <f t="shared" si="93"/>
        <v>0</v>
      </c>
      <c r="O824" s="176">
        <f t="shared" si="94"/>
        <v>9</v>
      </c>
      <c r="P824" s="176" t="e">
        <f t="shared" si="90"/>
        <v>#VALUE!</v>
      </c>
      <c r="Q824" s="177"/>
      <c r="R824" s="42"/>
    </row>
    <row r="825" spans="1:18" ht="24.95" customHeight="1" x14ac:dyDescent="0.25">
      <c r="A825" s="220"/>
      <c r="B825" s="15"/>
      <c r="C825" s="15"/>
      <c r="D825" s="16"/>
      <c r="E825" s="16"/>
      <c r="F825" s="221"/>
      <c r="G825" s="222"/>
      <c r="H825" s="223"/>
      <c r="I825" s="224">
        <f t="shared" si="88"/>
        <v>0</v>
      </c>
      <c r="J825" s="225">
        <f t="shared" si="89"/>
        <v>0</v>
      </c>
      <c r="K825" s="47">
        <f>IF(COUNTBLANK($H$10:$H825)&gt;=1,0,1)</f>
        <v>0</v>
      </c>
      <c r="L825" s="176">
        <f t="shared" si="91"/>
        <v>1</v>
      </c>
      <c r="M825" s="176">
        <f t="shared" si="92"/>
        <v>1900</v>
      </c>
      <c r="N825" s="176">
        <f t="shared" si="93"/>
        <v>0</v>
      </c>
      <c r="O825" s="176">
        <f t="shared" si="94"/>
        <v>9</v>
      </c>
      <c r="P825" s="176" t="e">
        <f t="shared" si="90"/>
        <v>#VALUE!</v>
      </c>
      <c r="Q825" s="177"/>
      <c r="R825" s="42"/>
    </row>
    <row r="826" spans="1:18" ht="24.95" customHeight="1" x14ac:dyDescent="0.25">
      <c r="A826" s="220"/>
      <c r="B826" s="15"/>
      <c r="C826" s="15"/>
      <c r="D826" s="16"/>
      <c r="E826" s="16"/>
      <c r="F826" s="221"/>
      <c r="G826" s="222"/>
      <c r="H826" s="223"/>
      <c r="I826" s="224">
        <f t="shared" si="88"/>
        <v>0</v>
      </c>
      <c r="J826" s="225">
        <f t="shared" si="89"/>
        <v>0</v>
      </c>
      <c r="K826" s="47">
        <f>IF(COUNTBLANK($H$10:$H826)&gt;=1,0,1)</f>
        <v>0</v>
      </c>
      <c r="L826" s="176">
        <f t="shared" si="91"/>
        <v>1</v>
      </c>
      <c r="M826" s="176">
        <f t="shared" si="92"/>
        <v>1900</v>
      </c>
      <c r="N826" s="176">
        <f t="shared" si="93"/>
        <v>0</v>
      </c>
      <c r="O826" s="176">
        <f t="shared" si="94"/>
        <v>9</v>
      </c>
      <c r="P826" s="176" t="e">
        <f t="shared" si="90"/>
        <v>#VALUE!</v>
      </c>
      <c r="Q826" s="176"/>
      <c r="R826" s="42">
        <v>329806</v>
      </c>
    </row>
    <row r="827" spans="1:18" ht="24.95" customHeight="1" x14ac:dyDescent="0.25">
      <c r="A827" s="220"/>
      <c r="B827" s="15"/>
      <c r="C827" s="15"/>
      <c r="D827" s="16"/>
      <c r="E827" s="16"/>
      <c r="F827" s="221"/>
      <c r="G827" s="222"/>
      <c r="H827" s="223"/>
      <c r="I827" s="224">
        <f t="shared" si="88"/>
        <v>0</v>
      </c>
      <c r="J827" s="225">
        <f t="shared" si="89"/>
        <v>0</v>
      </c>
      <c r="K827" s="47">
        <f>IF(COUNTBLANK($H$10:$H827)&gt;=1,0,1)</f>
        <v>0</v>
      </c>
      <c r="L827" s="176">
        <f t="shared" si="91"/>
        <v>1</v>
      </c>
      <c r="M827" s="176">
        <f t="shared" si="92"/>
        <v>1900</v>
      </c>
      <c r="N827" s="176">
        <f t="shared" si="93"/>
        <v>0</v>
      </c>
      <c r="O827" s="176">
        <f t="shared" si="94"/>
        <v>9</v>
      </c>
      <c r="P827" s="176" t="e">
        <f t="shared" si="90"/>
        <v>#VALUE!</v>
      </c>
      <c r="Q827" s="177"/>
      <c r="R827" s="42">
        <v>330606</v>
      </c>
    </row>
    <row r="828" spans="1:18" ht="24.95" customHeight="1" x14ac:dyDescent="0.25">
      <c r="A828" s="220"/>
      <c r="B828" s="15"/>
      <c r="C828" s="15"/>
      <c r="D828" s="16"/>
      <c r="E828" s="16"/>
      <c r="F828" s="221"/>
      <c r="G828" s="222"/>
      <c r="H828" s="223"/>
      <c r="I828" s="224">
        <f t="shared" si="88"/>
        <v>0</v>
      </c>
      <c r="J828" s="225">
        <f t="shared" si="89"/>
        <v>0</v>
      </c>
      <c r="K828" s="47">
        <f>IF(COUNTBLANK($H$10:$H828)&gt;=1,0,1)</f>
        <v>0</v>
      </c>
      <c r="L828" s="176">
        <f t="shared" si="91"/>
        <v>1</v>
      </c>
      <c r="M828" s="176">
        <f t="shared" si="92"/>
        <v>1900</v>
      </c>
      <c r="N828" s="176">
        <f t="shared" si="93"/>
        <v>0</v>
      </c>
      <c r="O828" s="176">
        <f t="shared" si="94"/>
        <v>9</v>
      </c>
      <c r="P828" s="176" t="e">
        <f t="shared" si="90"/>
        <v>#VALUE!</v>
      </c>
      <c r="Q828" s="177"/>
      <c r="R828" s="42"/>
    </row>
    <row r="829" spans="1:18" ht="24.95" customHeight="1" x14ac:dyDescent="0.25">
      <c r="A829" s="220"/>
      <c r="B829" s="15"/>
      <c r="C829" s="15"/>
      <c r="D829" s="16"/>
      <c r="E829" s="16"/>
      <c r="F829" s="221"/>
      <c r="G829" s="222"/>
      <c r="H829" s="223"/>
      <c r="I829" s="224">
        <f t="shared" si="88"/>
        <v>0</v>
      </c>
      <c r="J829" s="225">
        <f t="shared" si="89"/>
        <v>0</v>
      </c>
      <c r="K829" s="47">
        <f>IF(COUNTBLANK($H$10:$H829)&gt;=1,0,1)</f>
        <v>0</v>
      </c>
      <c r="L829" s="176">
        <f t="shared" si="91"/>
        <v>1</v>
      </c>
      <c r="M829" s="176">
        <f t="shared" si="92"/>
        <v>1900</v>
      </c>
      <c r="N829" s="176">
        <f t="shared" si="93"/>
        <v>0</v>
      </c>
      <c r="O829" s="176">
        <f t="shared" si="94"/>
        <v>9</v>
      </c>
      <c r="P829" s="176" t="e">
        <f t="shared" si="90"/>
        <v>#VALUE!</v>
      </c>
      <c r="Q829" s="177"/>
      <c r="R829" s="42"/>
    </row>
    <row r="830" spans="1:18" ht="24.95" customHeight="1" x14ac:dyDescent="0.25">
      <c r="A830" s="220"/>
      <c r="B830" s="15"/>
      <c r="C830" s="15"/>
      <c r="D830" s="16"/>
      <c r="E830" s="16"/>
      <c r="F830" s="221"/>
      <c r="G830" s="222"/>
      <c r="H830" s="223"/>
      <c r="I830" s="224">
        <f t="shared" si="88"/>
        <v>0</v>
      </c>
      <c r="J830" s="225">
        <f t="shared" si="89"/>
        <v>0</v>
      </c>
      <c r="K830" s="47">
        <f>IF(COUNTBLANK($H$10:$H830)&gt;=1,0,1)</f>
        <v>0</v>
      </c>
      <c r="L830" s="176">
        <f t="shared" si="91"/>
        <v>1</v>
      </c>
      <c r="M830" s="176">
        <f t="shared" si="92"/>
        <v>1900</v>
      </c>
      <c r="N830" s="176">
        <f t="shared" si="93"/>
        <v>0</v>
      </c>
      <c r="O830" s="176">
        <f t="shared" si="94"/>
        <v>9</v>
      </c>
      <c r="P830" s="176" t="e">
        <f t="shared" si="90"/>
        <v>#VALUE!</v>
      </c>
      <c r="Q830" s="176"/>
      <c r="R830" s="42">
        <v>331406</v>
      </c>
    </row>
    <row r="831" spans="1:18" ht="24.95" customHeight="1" x14ac:dyDescent="0.25">
      <c r="A831" s="220"/>
      <c r="B831" s="15"/>
      <c r="C831" s="15"/>
      <c r="D831" s="16"/>
      <c r="E831" s="16"/>
      <c r="F831" s="221"/>
      <c r="G831" s="222"/>
      <c r="H831" s="223"/>
      <c r="I831" s="224">
        <f t="shared" si="88"/>
        <v>0</v>
      </c>
      <c r="J831" s="225">
        <f t="shared" si="89"/>
        <v>0</v>
      </c>
      <c r="K831" s="47">
        <f>IF(COUNTBLANK($H$10:$H831)&gt;=1,0,1)</f>
        <v>0</v>
      </c>
      <c r="L831" s="176">
        <f t="shared" si="91"/>
        <v>1</v>
      </c>
      <c r="M831" s="176">
        <f t="shared" si="92"/>
        <v>1900</v>
      </c>
      <c r="N831" s="176">
        <f t="shared" si="93"/>
        <v>0</v>
      </c>
      <c r="O831" s="176">
        <f t="shared" si="94"/>
        <v>9</v>
      </c>
      <c r="P831" s="176" t="e">
        <f t="shared" si="90"/>
        <v>#VALUE!</v>
      </c>
      <c r="Q831" s="177"/>
      <c r="R831" s="42">
        <v>332206</v>
      </c>
    </row>
    <row r="832" spans="1:18" ht="24.95" customHeight="1" x14ac:dyDescent="0.25">
      <c r="A832" s="220"/>
      <c r="B832" s="15"/>
      <c r="C832" s="15"/>
      <c r="D832" s="16"/>
      <c r="E832" s="16"/>
      <c r="F832" s="221"/>
      <c r="G832" s="222"/>
      <c r="H832" s="223"/>
      <c r="I832" s="224">
        <f t="shared" si="88"/>
        <v>0</v>
      </c>
      <c r="J832" s="225">
        <f t="shared" si="89"/>
        <v>0</v>
      </c>
      <c r="K832" s="47">
        <f>IF(COUNTBLANK($H$10:$H832)&gt;=1,0,1)</f>
        <v>0</v>
      </c>
      <c r="L832" s="176">
        <f t="shared" si="91"/>
        <v>1</v>
      </c>
      <c r="M832" s="176">
        <f t="shared" si="92"/>
        <v>1900</v>
      </c>
      <c r="N832" s="176">
        <f t="shared" si="93"/>
        <v>0</v>
      </c>
      <c r="O832" s="176">
        <f t="shared" si="94"/>
        <v>9</v>
      </c>
      <c r="P832" s="176" t="e">
        <f t="shared" si="90"/>
        <v>#VALUE!</v>
      </c>
      <c r="Q832" s="177"/>
      <c r="R832" s="42"/>
    </row>
    <row r="833" spans="1:18" ht="24.95" customHeight="1" x14ac:dyDescent="0.25">
      <c r="A833" s="220"/>
      <c r="B833" s="15"/>
      <c r="C833" s="15"/>
      <c r="D833" s="16"/>
      <c r="E833" s="16"/>
      <c r="F833" s="221"/>
      <c r="G833" s="222"/>
      <c r="H833" s="223"/>
      <c r="I833" s="224">
        <f t="shared" si="88"/>
        <v>0</v>
      </c>
      <c r="J833" s="225">
        <f t="shared" si="89"/>
        <v>0</v>
      </c>
      <c r="K833" s="47">
        <f>IF(COUNTBLANK($H$10:$H833)&gt;=1,0,1)</f>
        <v>0</v>
      </c>
      <c r="L833" s="176">
        <f t="shared" si="91"/>
        <v>1</v>
      </c>
      <c r="M833" s="176">
        <f t="shared" si="92"/>
        <v>1900</v>
      </c>
      <c r="N833" s="176">
        <f t="shared" si="93"/>
        <v>0</v>
      </c>
      <c r="O833" s="176">
        <f t="shared" si="94"/>
        <v>9</v>
      </c>
      <c r="P833" s="176" t="e">
        <f t="shared" si="90"/>
        <v>#VALUE!</v>
      </c>
      <c r="Q833" s="177"/>
      <c r="R833" s="42"/>
    </row>
    <row r="834" spans="1:18" ht="24.95" customHeight="1" x14ac:dyDescent="0.25">
      <c r="A834" s="220"/>
      <c r="B834" s="15"/>
      <c r="C834" s="15"/>
      <c r="D834" s="16"/>
      <c r="E834" s="16"/>
      <c r="F834" s="221"/>
      <c r="G834" s="222"/>
      <c r="H834" s="223"/>
      <c r="I834" s="224">
        <f t="shared" si="88"/>
        <v>0</v>
      </c>
      <c r="J834" s="225">
        <f t="shared" si="89"/>
        <v>0</v>
      </c>
      <c r="K834" s="47">
        <f>IF(COUNTBLANK($H$10:$H834)&gt;=1,0,1)</f>
        <v>0</v>
      </c>
      <c r="L834" s="176">
        <f t="shared" si="91"/>
        <v>1</v>
      </c>
      <c r="M834" s="176">
        <f t="shared" si="92"/>
        <v>1900</v>
      </c>
      <c r="N834" s="176">
        <f t="shared" si="93"/>
        <v>0</v>
      </c>
      <c r="O834" s="176">
        <f t="shared" si="94"/>
        <v>9</v>
      </c>
      <c r="P834" s="176" t="e">
        <f t="shared" si="90"/>
        <v>#VALUE!</v>
      </c>
      <c r="Q834" s="176"/>
      <c r="R834" s="42">
        <v>333006</v>
      </c>
    </row>
    <row r="835" spans="1:18" ht="24.95" customHeight="1" x14ac:dyDescent="0.25">
      <c r="A835" s="220"/>
      <c r="B835" s="15"/>
      <c r="C835" s="15"/>
      <c r="D835" s="16"/>
      <c r="E835" s="16"/>
      <c r="F835" s="221"/>
      <c r="G835" s="222"/>
      <c r="H835" s="223"/>
      <c r="I835" s="224">
        <f t="shared" si="88"/>
        <v>0</v>
      </c>
      <c r="J835" s="225">
        <f t="shared" si="89"/>
        <v>0</v>
      </c>
      <c r="K835" s="47">
        <f>IF(COUNTBLANK($H$10:$H835)&gt;=1,0,1)</f>
        <v>0</v>
      </c>
      <c r="L835" s="176">
        <f t="shared" si="91"/>
        <v>1</v>
      </c>
      <c r="M835" s="176">
        <f t="shared" si="92"/>
        <v>1900</v>
      </c>
      <c r="N835" s="176">
        <f t="shared" si="93"/>
        <v>0</v>
      </c>
      <c r="O835" s="176">
        <f t="shared" si="94"/>
        <v>9</v>
      </c>
      <c r="P835" s="176" t="e">
        <f t="shared" si="90"/>
        <v>#VALUE!</v>
      </c>
      <c r="Q835" s="177"/>
      <c r="R835" s="42">
        <v>333806</v>
      </c>
    </row>
    <row r="836" spans="1:18" ht="24.95" customHeight="1" x14ac:dyDescent="0.25">
      <c r="A836" s="220"/>
      <c r="B836" s="15"/>
      <c r="C836" s="15"/>
      <c r="D836" s="16"/>
      <c r="E836" s="16"/>
      <c r="F836" s="221"/>
      <c r="G836" s="222"/>
      <c r="H836" s="223"/>
      <c r="I836" s="224">
        <f t="shared" si="88"/>
        <v>0</v>
      </c>
      <c r="J836" s="225">
        <f t="shared" si="89"/>
        <v>0</v>
      </c>
      <c r="K836" s="47">
        <f>IF(COUNTBLANK($H$10:$H836)&gt;=1,0,1)</f>
        <v>0</v>
      </c>
      <c r="L836" s="176">
        <f t="shared" si="91"/>
        <v>1</v>
      </c>
      <c r="M836" s="176">
        <f t="shared" si="92"/>
        <v>1900</v>
      </c>
      <c r="N836" s="176">
        <f t="shared" si="93"/>
        <v>0</v>
      </c>
      <c r="O836" s="176">
        <f t="shared" si="94"/>
        <v>9</v>
      </c>
      <c r="P836" s="176" t="e">
        <f t="shared" si="90"/>
        <v>#VALUE!</v>
      </c>
      <c r="Q836" s="177"/>
      <c r="R836" s="42"/>
    </row>
    <row r="837" spans="1:18" ht="24.95" customHeight="1" x14ac:dyDescent="0.25">
      <c r="A837" s="220"/>
      <c r="B837" s="15"/>
      <c r="C837" s="15"/>
      <c r="D837" s="16"/>
      <c r="E837" s="16"/>
      <c r="F837" s="221"/>
      <c r="G837" s="222"/>
      <c r="H837" s="223"/>
      <c r="I837" s="224">
        <f t="shared" si="88"/>
        <v>0</v>
      </c>
      <c r="J837" s="225">
        <f t="shared" si="89"/>
        <v>0</v>
      </c>
      <c r="K837" s="47">
        <f>IF(COUNTBLANK($H$10:$H837)&gt;=1,0,1)</f>
        <v>0</v>
      </c>
      <c r="L837" s="176">
        <f t="shared" si="91"/>
        <v>1</v>
      </c>
      <c r="M837" s="176">
        <f t="shared" si="92"/>
        <v>1900</v>
      </c>
      <c r="N837" s="176">
        <f t="shared" si="93"/>
        <v>0</v>
      </c>
      <c r="O837" s="176">
        <f t="shared" si="94"/>
        <v>9</v>
      </c>
      <c r="P837" s="176" t="e">
        <f t="shared" si="90"/>
        <v>#VALUE!</v>
      </c>
      <c r="Q837" s="177"/>
      <c r="R837" s="42"/>
    </row>
    <row r="838" spans="1:18" ht="24.95" customHeight="1" x14ac:dyDescent="0.25">
      <c r="A838" s="220"/>
      <c r="B838" s="15"/>
      <c r="C838" s="15"/>
      <c r="D838" s="16"/>
      <c r="E838" s="16"/>
      <c r="F838" s="221"/>
      <c r="G838" s="222"/>
      <c r="H838" s="223"/>
      <c r="I838" s="224">
        <f t="shared" si="88"/>
        <v>0</v>
      </c>
      <c r="J838" s="225">
        <f t="shared" si="89"/>
        <v>0</v>
      </c>
      <c r="K838" s="47">
        <f>IF(COUNTBLANK($H$10:$H838)&gt;=1,0,1)</f>
        <v>0</v>
      </c>
      <c r="L838" s="176">
        <f t="shared" si="91"/>
        <v>1</v>
      </c>
      <c r="M838" s="176">
        <f t="shared" si="92"/>
        <v>1900</v>
      </c>
      <c r="N838" s="176">
        <f t="shared" si="93"/>
        <v>0</v>
      </c>
      <c r="O838" s="176">
        <f t="shared" si="94"/>
        <v>9</v>
      </c>
      <c r="P838" s="176" t="e">
        <f t="shared" si="90"/>
        <v>#VALUE!</v>
      </c>
      <c r="Q838" s="176"/>
      <c r="R838" s="42">
        <v>334606</v>
      </c>
    </row>
    <row r="839" spans="1:18" ht="24.95" customHeight="1" x14ac:dyDescent="0.25">
      <c r="A839" s="220"/>
      <c r="B839" s="15"/>
      <c r="C839" s="15"/>
      <c r="D839" s="16"/>
      <c r="E839" s="16"/>
      <c r="F839" s="221"/>
      <c r="G839" s="222"/>
      <c r="H839" s="223"/>
      <c r="I839" s="224">
        <f t="shared" si="88"/>
        <v>0</v>
      </c>
      <c r="J839" s="225">
        <f t="shared" si="89"/>
        <v>0</v>
      </c>
      <c r="K839" s="47">
        <f>IF(COUNTBLANK($H$10:$H839)&gt;=1,0,1)</f>
        <v>0</v>
      </c>
      <c r="L839" s="176">
        <f t="shared" si="91"/>
        <v>1</v>
      </c>
      <c r="M839" s="176">
        <f t="shared" si="92"/>
        <v>1900</v>
      </c>
      <c r="N839" s="176">
        <f t="shared" si="93"/>
        <v>0</v>
      </c>
      <c r="O839" s="176">
        <f t="shared" si="94"/>
        <v>9</v>
      </c>
      <c r="P839" s="176" t="e">
        <f t="shared" si="90"/>
        <v>#VALUE!</v>
      </c>
      <c r="Q839" s="177"/>
      <c r="R839" s="42">
        <v>335406</v>
      </c>
    </row>
    <row r="840" spans="1:18" ht="24.95" customHeight="1" x14ac:dyDescent="0.25">
      <c r="A840" s="220"/>
      <c r="B840" s="15"/>
      <c r="C840" s="15"/>
      <c r="D840" s="16"/>
      <c r="E840" s="16"/>
      <c r="F840" s="221"/>
      <c r="G840" s="222"/>
      <c r="H840" s="223"/>
      <c r="I840" s="224">
        <f t="shared" si="88"/>
        <v>0</v>
      </c>
      <c r="J840" s="225">
        <f t="shared" si="89"/>
        <v>0</v>
      </c>
      <c r="K840" s="47">
        <f>IF(COUNTBLANK($H$10:$H840)&gt;=1,0,1)</f>
        <v>0</v>
      </c>
      <c r="L840" s="176">
        <f t="shared" si="91"/>
        <v>1</v>
      </c>
      <c r="M840" s="176">
        <f t="shared" si="92"/>
        <v>1900</v>
      </c>
      <c r="N840" s="176">
        <f t="shared" si="93"/>
        <v>0</v>
      </c>
      <c r="O840" s="176">
        <f t="shared" si="94"/>
        <v>9</v>
      </c>
      <c r="P840" s="176" t="e">
        <f t="shared" si="90"/>
        <v>#VALUE!</v>
      </c>
      <c r="Q840" s="177"/>
      <c r="R840" s="42"/>
    </row>
    <row r="841" spans="1:18" ht="24.95" customHeight="1" x14ac:dyDescent="0.25">
      <c r="A841" s="220"/>
      <c r="B841" s="15"/>
      <c r="C841" s="15"/>
      <c r="D841" s="16"/>
      <c r="E841" s="16"/>
      <c r="F841" s="221"/>
      <c r="G841" s="222"/>
      <c r="H841" s="223"/>
      <c r="I841" s="224">
        <f t="shared" si="88"/>
        <v>0</v>
      </c>
      <c r="J841" s="225">
        <f t="shared" si="89"/>
        <v>0</v>
      </c>
      <c r="K841" s="47">
        <f>IF(COUNTBLANK($H$10:$H841)&gt;=1,0,1)</f>
        <v>0</v>
      </c>
      <c r="L841" s="176">
        <f t="shared" si="91"/>
        <v>1</v>
      </c>
      <c r="M841" s="176">
        <f t="shared" si="92"/>
        <v>1900</v>
      </c>
      <c r="N841" s="176">
        <f t="shared" si="93"/>
        <v>0</v>
      </c>
      <c r="O841" s="176">
        <f t="shared" si="94"/>
        <v>9</v>
      </c>
      <c r="P841" s="176" t="e">
        <f t="shared" si="90"/>
        <v>#VALUE!</v>
      </c>
      <c r="Q841" s="177"/>
      <c r="R841" s="42"/>
    </row>
    <row r="842" spans="1:18" ht="24.95" customHeight="1" x14ac:dyDescent="0.25">
      <c r="A842" s="220"/>
      <c r="B842" s="15"/>
      <c r="C842" s="15"/>
      <c r="D842" s="16"/>
      <c r="E842" s="16"/>
      <c r="F842" s="221"/>
      <c r="G842" s="222"/>
      <c r="H842" s="223"/>
      <c r="I842" s="224">
        <f t="shared" ref="I842:I905" si="95">I841-B842+C842</f>
        <v>0</v>
      </c>
      <c r="J842" s="225">
        <f t="shared" ref="J842:J905" si="96">IF(H842="*",J841-B842+C842,J841)</f>
        <v>0</v>
      </c>
      <c r="K842" s="47">
        <f>IF(COUNTBLANK($H$10:$H842)&gt;=1,0,1)</f>
        <v>0</v>
      </c>
      <c r="L842" s="176">
        <f t="shared" si="91"/>
        <v>1</v>
      </c>
      <c r="M842" s="176">
        <f t="shared" si="92"/>
        <v>1900</v>
      </c>
      <c r="N842" s="176">
        <f t="shared" si="93"/>
        <v>0</v>
      </c>
      <c r="O842" s="176">
        <f t="shared" si="94"/>
        <v>9</v>
      </c>
      <c r="P842" s="176" t="e">
        <f t="shared" si="90"/>
        <v>#VALUE!</v>
      </c>
      <c r="Q842" s="176"/>
      <c r="R842" s="42">
        <v>336206</v>
      </c>
    </row>
    <row r="843" spans="1:18" ht="24.95" customHeight="1" x14ac:dyDescent="0.25">
      <c r="A843" s="220"/>
      <c r="B843" s="15"/>
      <c r="C843" s="15"/>
      <c r="D843" s="16"/>
      <c r="E843" s="16"/>
      <c r="F843" s="221"/>
      <c r="G843" s="222"/>
      <c r="H843" s="223"/>
      <c r="I843" s="224">
        <f t="shared" si="95"/>
        <v>0</v>
      </c>
      <c r="J843" s="225">
        <f t="shared" si="96"/>
        <v>0</v>
      </c>
      <c r="K843" s="47">
        <f>IF(COUNTBLANK($H$10:$H843)&gt;=1,0,1)</f>
        <v>0</v>
      </c>
      <c r="L843" s="176">
        <f t="shared" si="91"/>
        <v>1</v>
      </c>
      <c r="M843" s="176">
        <f t="shared" si="92"/>
        <v>1900</v>
      </c>
      <c r="N843" s="176">
        <f t="shared" si="93"/>
        <v>0</v>
      </c>
      <c r="O843" s="176">
        <f t="shared" si="94"/>
        <v>9</v>
      </c>
      <c r="P843" s="176" t="e">
        <f t="shared" ref="P843:P906" si="97">(SEARCH($F$5,$F843))</f>
        <v>#VALUE!</v>
      </c>
      <c r="Q843" s="177"/>
      <c r="R843" s="42">
        <v>337006</v>
      </c>
    </row>
    <row r="844" spans="1:18" ht="24.95" customHeight="1" x14ac:dyDescent="0.25">
      <c r="A844" s="220"/>
      <c r="B844" s="15"/>
      <c r="C844" s="15"/>
      <c r="D844" s="16"/>
      <c r="E844" s="16"/>
      <c r="F844" s="221"/>
      <c r="G844" s="222"/>
      <c r="H844" s="223"/>
      <c r="I844" s="224">
        <f t="shared" si="95"/>
        <v>0</v>
      </c>
      <c r="J844" s="225">
        <f t="shared" si="96"/>
        <v>0</v>
      </c>
      <c r="K844" s="47">
        <f>IF(COUNTBLANK($H$10:$H844)&gt;=1,0,1)</f>
        <v>0</v>
      </c>
      <c r="L844" s="176">
        <f t="shared" si="91"/>
        <v>1</v>
      </c>
      <c r="M844" s="176">
        <f t="shared" si="92"/>
        <v>1900</v>
      </c>
      <c r="N844" s="176">
        <f t="shared" si="93"/>
        <v>0</v>
      </c>
      <c r="O844" s="176">
        <f t="shared" si="94"/>
        <v>9</v>
      </c>
      <c r="P844" s="176" t="e">
        <f t="shared" si="97"/>
        <v>#VALUE!</v>
      </c>
      <c r="Q844" s="177"/>
      <c r="R844" s="42"/>
    </row>
    <row r="845" spans="1:18" ht="24.95" customHeight="1" x14ac:dyDescent="0.25">
      <c r="A845" s="220"/>
      <c r="B845" s="15"/>
      <c r="C845" s="15"/>
      <c r="D845" s="16"/>
      <c r="E845" s="16"/>
      <c r="F845" s="221"/>
      <c r="G845" s="222"/>
      <c r="H845" s="223"/>
      <c r="I845" s="224">
        <f t="shared" si="95"/>
        <v>0</v>
      </c>
      <c r="J845" s="225">
        <f t="shared" si="96"/>
        <v>0</v>
      </c>
      <c r="K845" s="47">
        <f>IF(COUNTBLANK($H$10:$H845)&gt;=1,0,1)</f>
        <v>0</v>
      </c>
      <c r="L845" s="176">
        <f t="shared" si="91"/>
        <v>1</v>
      </c>
      <c r="M845" s="176">
        <f t="shared" si="92"/>
        <v>1900</v>
      </c>
      <c r="N845" s="176">
        <f t="shared" si="93"/>
        <v>0</v>
      </c>
      <c r="O845" s="176">
        <f t="shared" si="94"/>
        <v>9</v>
      </c>
      <c r="P845" s="176" t="e">
        <f t="shared" si="97"/>
        <v>#VALUE!</v>
      </c>
      <c r="Q845" s="177"/>
      <c r="R845" s="42"/>
    </row>
    <row r="846" spans="1:18" ht="24.95" customHeight="1" x14ac:dyDescent="0.25">
      <c r="A846" s="220"/>
      <c r="B846" s="15"/>
      <c r="C846" s="15"/>
      <c r="D846" s="16"/>
      <c r="E846" s="16"/>
      <c r="F846" s="221"/>
      <c r="G846" s="222"/>
      <c r="H846" s="223"/>
      <c r="I846" s="224">
        <f t="shared" si="95"/>
        <v>0</v>
      </c>
      <c r="J846" s="225">
        <f t="shared" si="96"/>
        <v>0</v>
      </c>
      <c r="K846" s="47">
        <f>IF(COUNTBLANK($H$10:$H846)&gt;=1,0,1)</f>
        <v>0</v>
      </c>
      <c r="L846" s="176">
        <f t="shared" si="91"/>
        <v>1</v>
      </c>
      <c r="M846" s="176">
        <f t="shared" si="92"/>
        <v>1900</v>
      </c>
      <c r="N846" s="176">
        <f t="shared" si="93"/>
        <v>0</v>
      </c>
      <c r="O846" s="176">
        <f t="shared" si="94"/>
        <v>9</v>
      </c>
      <c r="P846" s="176" t="e">
        <f t="shared" si="97"/>
        <v>#VALUE!</v>
      </c>
      <c r="Q846" s="176"/>
      <c r="R846" s="42">
        <v>337806</v>
      </c>
    </row>
    <row r="847" spans="1:18" ht="24.95" customHeight="1" x14ac:dyDescent="0.25">
      <c r="A847" s="220"/>
      <c r="B847" s="15"/>
      <c r="C847" s="15"/>
      <c r="D847" s="16"/>
      <c r="E847" s="16"/>
      <c r="F847" s="221"/>
      <c r="G847" s="222"/>
      <c r="H847" s="223"/>
      <c r="I847" s="224">
        <f t="shared" si="95"/>
        <v>0</v>
      </c>
      <c r="J847" s="225">
        <f t="shared" si="96"/>
        <v>0</v>
      </c>
      <c r="K847" s="47">
        <f>IF(COUNTBLANK($H$10:$H847)&gt;=1,0,1)</f>
        <v>0</v>
      </c>
      <c r="L847" s="176">
        <f t="shared" si="91"/>
        <v>1</v>
      </c>
      <c r="M847" s="176">
        <f t="shared" si="92"/>
        <v>1900</v>
      </c>
      <c r="N847" s="176">
        <f t="shared" si="93"/>
        <v>0</v>
      </c>
      <c r="O847" s="176">
        <f t="shared" si="94"/>
        <v>9</v>
      </c>
      <c r="P847" s="176" t="e">
        <f t="shared" si="97"/>
        <v>#VALUE!</v>
      </c>
      <c r="Q847" s="177"/>
      <c r="R847" s="42">
        <v>338606</v>
      </c>
    </row>
    <row r="848" spans="1:18" ht="24.95" customHeight="1" x14ac:dyDescent="0.25">
      <c r="A848" s="220"/>
      <c r="B848" s="15"/>
      <c r="C848" s="15"/>
      <c r="D848" s="16"/>
      <c r="E848" s="16"/>
      <c r="F848" s="221"/>
      <c r="G848" s="222"/>
      <c r="H848" s="223"/>
      <c r="I848" s="224">
        <f t="shared" si="95"/>
        <v>0</v>
      </c>
      <c r="J848" s="225">
        <f t="shared" si="96"/>
        <v>0</v>
      </c>
      <c r="K848" s="47">
        <f>IF(COUNTBLANK($H$10:$H848)&gt;=1,0,1)</f>
        <v>0</v>
      </c>
      <c r="L848" s="176">
        <f t="shared" si="91"/>
        <v>1</v>
      </c>
      <c r="M848" s="176">
        <f t="shared" si="92"/>
        <v>1900</v>
      </c>
      <c r="N848" s="176">
        <f t="shared" si="93"/>
        <v>0</v>
      </c>
      <c r="O848" s="176">
        <f t="shared" si="94"/>
        <v>9</v>
      </c>
      <c r="P848" s="176" t="e">
        <f t="shared" si="97"/>
        <v>#VALUE!</v>
      </c>
      <c r="Q848" s="177"/>
      <c r="R848" s="42"/>
    </row>
    <row r="849" spans="1:18" ht="24.95" customHeight="1" x14ac:dyDescent="0.25">
      <c r="A849" s="220"/>
      <c r="B849" s="15"/>
      <c r="C849" s="15"/>
      <c r="D849" s="16"/>
      <c r="E849" s="16"/>
      <c r="F849" s="221"/>
      <c r="G849" s="222"/>
      <c r="H849" s="223"/>
      <c r="I849" s="224">
        <f t="shared" si="95"/>
        <v>0</v>
      </c>
      <c r="J849" s="225">
        <f t="shared" si="96"/>
        <v>0</v>
      </c>
      <c r="K849" s="47">
        <f>IF(COUNTBLANK($H$10:$H849)&gt;=1,0,1)</f>
        <v>0</v>
      </c>
      <c r="L849" s="176">
        <f t="shared" si="91"/>
        <v>1</v>
      </c>
      <c r="M849" s="176">
        <f t="shared" si="92"/>
        <v>1900</v>
      </c>
      <c r="N849" s="176">
        <f t="shared" si="93"/>
        <v>0</v>
      </c>
      <c r="O849" s="176">
        <f t="shared" si="94"/>
        <v>9</v>
      </c>
      <c r="P849" s="176" t="e">
        <f t="shared" si="97"/>
        <v>#VALUE!</v>
      </c>
      <c r="Q849" s="177"/>
      <c r="R849" s="42"/>
    </row>
    <row r="850" spans="1:18" ht="24.95" customHeight="1" x14ac:dyDescent="0.25">
      <c r="A850" s="220"/>
      <c r="B850" s="15"/>
      <c r="C850" s="15"/>
      <c r="D850" s="16"/>
      <c r="E850" s="16"/>
      <c r="F850" s="221"/>
      <c r="G850" s="222"/>
      <c r="H850" s="223"/>
      <c r="I850" s="224">
        <f t="shared" si="95"/>
        <v>0</v>
      </c>
      <c r="J850" s="225">
        <f t="shared" si="96"/>
        <v>0</v>
      </c>
      <c r="K850" s="47">
        <f>IF(COUNTBLANK($H$10:$H850)&gt;=1,0,1)</f>
        <v>0</v>
      </c>
      <c r="L850" s="176">
        <f t="shared" si="91"/>
        <v>1</v>
      </c>
      <c r="M850" s="176">
        <f t="shared" si="92"/>
        <v>1900</v>
      </c>
      <c r="N850" s="176">
        <f t="shared" si="93"/>
        <v>0</v>
      </c>
      <c r="O850" s="176">
        <f t="shared" si="94"/>
        <v>9</v>
      </c>
      <c r="P850" s="176" t="e">
        <f t="shared" si="97"/>
        <v>#VALUE!</v>
      </c>
      <c r="Q850" s="176"/>
      <c r="R850" s="42">
        <v>339406</v>
      </c>
    </row>
    <row r="851" spans="1:18" ht="24.95" customHeight="1" x14ac:dyDescent="0.25">
      <c r="A851" s="220"/>
      <c r="B851" s="15"/>
      <c r="C851" s="15"/>
      <c r="D851" s="16"/>
      <c r="E851" s="16"/>
      <c r="F851" s="221"/>
      <c r="G851" s="222"/>
      <c r="H851" s="223"/>
      <c r="I851" s="224">
        <f t="shared" si="95"/>
        <v>0</v>
      </c>
      <c r="J851" s="225">
        <f t="shared" si="96"/>
        <v>0</v>
      </c>
      <c r="K851" s="47">
        <f>IF(COUNTBLANK($H$10:$H851)&gt;=1,0,1)</f>
        <v>0</v>
      </c>
      <c r="L851" s="176">
        <f t="shared" si="91"/>
        <v>1</v>
      </c>
      <c r="M851" s="176">
        <f t="shared" si="92"/>
        <v>1900</v>
      </c>
      <c r="N851" s="176">
        <f t="shared" si="93"/>
        <v>0</v>
      </c>
      <c r="O851" s="176">
        <f t="shared" si="94"/>
        <v>9</v>
      </c>
      <c r="P851" s="176" t="e">
        <f t="shared" si="97"/>
        <v>#VALUE!</v>
      </c>
      <c r="Q851" s="177"/>
      <c r="R851" s="42">
        <v>340206</v>
      </c>
    </row>
    <row r="852" spans="1:18" ht="24.95" customHeight="1" x14ac:dyDescent="0.25">
      <c r="A852" s="220"/>
      <c r="B852" s="15"/>
      <c r="C852" s="15"/>
      <c r="D852" s="16"/>
      <c r="E852" s="16"/>
      <c r="F852" s="221"/>
      <c r="G852" s="222"/>
      <c r="H852" s="223"/>
      <c r="I852" s="224">
        <f t="shared" si="95"/>
        <v>0</v>
      </c>
      <c r="J852" s="225">
        <f t="shared" si="96"/>
        <v>0</v>
      </c>
      <c r="K852" s="47">
        <f>IF(COUNTBLANK($H$10:$H852)&gt;=1,0,1)</f>
        <v>0</v>
      </c>
      <c r="L852" s="176">
        <f t="shared" si="91"/>
        <v>1</v>
      </c>
      <c r="M852" s="176">
        <f t="shared" si="92"/>
        <v>1900</v>
      </c>
      <c r="N852" s="176">
        <f t="shared" si="93"/>
        <v>0</v>
      </c>
      <c r="O852" s="176">
        <f t="shared" si="94"/>
        <v>9</v>
      </c>
      <c r="P852" s="176" t="e">
        <f t="shared" si="97"/>
        <v>#VALUE!</v>
      </c>
      <c r="Q852" s="177"/>
      <c r="R852" s="42"/>
    </row>
    <row r="853" spans="1:18" ht="24.95" customHeight="1" x14ac:dyDescent="0.25">
      <c r="A853" s="220"/>
      <c r="B853" s="15"/>
      <c r="C853" s="15"/>
      <c r="D853" s="16"/>
      <c r="E853" s="16"/>
      <c r="F853" s="221"/>
      <c r="G853" s="222"/>
      <c r="H853" s="223"/>
      <c r="I853" s="224">
        <f t="shared" si="95"/>
        <v>0</v>
      </c>
      <c r="J853" s="225">
        <f t="shared" si="96"/>
        <v>0</v>
      </c>
      <c r="K853" s="47">
        <f>IF(COUNTBLANK($H$10:$H853)&gt;=1,0,1)</f>
        <v>0</v>
      </c>
      <c r="L853" s="176">
        <f t="shared" si="91"/>
        <v>1</v>
      </c>
      <c r="M853" s="176">
        <f t="shared" si="92"/>
        <v>1900</v>
      </c>
      <c r="N853" s="176">
        <f t="shared" si="93"/>
        <v>0</v>
      </c>
      <c r="O853" s="176">
        <f t="shared" si="94"/>
        <v>9</v>
      </c>
      <c r="P853" s="176" t="e">
        <f t="shared" si="97"/>
        <v>#VALUE!</v>
      </c>
      <c r="Q853" s="177"/>
      <c r="R853" s="42"/>
    </row>
    <row r="854" spans="1:18" ht="24.95" customHeight="1" x14ac:dyDescent="0.25">
      <c r="A854" s="220"/>
      <c r="B854" s="15"/>
      <c r="C854" s="15"/>
      <c r="D854" s="16"/>
      <c r="E854" s="16"/>
      <c r="F854" s="221"/>
      <c r="G854" s="222"/>
      <c r="H854" s="223"/>
      <c r="I854" s="224">
        <f t="shared" si="95"/>
        <v>0</v>
      </c>
      <c r="J854" s="225">
        <f t="shared" si="96"/>
        <v>0</v>
      </c>
      <c r="K854" s="47">
        <f>IF(COUNTBLANK($H$10:$H854)&gt;=1,0,1)</f>
        <v>0</v>
      </c>
      <c r="L854" s="176">
        <f t="shared" si="91"/>
        <v>1</v>
      </c>
      <c r="M854" s="176">
        <f t="shared" si="92"/>
        <v>1900</v>
      </c>
      <c r="N854" s="176">
        <f t="shared" si="93"/>
        <v>0</v>
      </c>
      <c r="O854" s="176">
        <f t="shared" si="94"/>
        <v>9</v>
      </c>
      <c r="P854" s="176" t="e">
        <f t="shared" si="97"/>
        <v>#VALUE!</v>
      </c>
      <c r="Q854" s="176"/>
      <c r="R854" s="42">
        <v>341006</v>
      </c>
    </row>
    <row r="855" spans="1:18" ht="24.95" customHeight="1" x14ac:dyDescent="0.25">
      <c r="A855" s="220"/>
      <c r="B855" s="15"/>
      <c r="C855" s="15"/>
      <c r="D855" s="16"/>
      <c r="E855" s="16"/>
      <c r="F855" s="221"/>
      <c r="G855" s="222"/>
      <c r="H855" s="223"/>
      <c r="I855" s="224">
        <f t="shared" si="95"/>
        <v>0</v>
      </c>
      <c r="J855" s="225">
        <f t="shared" si="96"/>
        <v>0</v>
      </c>
      <c r="K855" s="47">
        <f>IF(COUNTBLANK($H$10:$H855)&gt;=1,0,1)</f>
        <v>0</v>
      </c>
      <c r="L855" s="176">
        <f t="shared" si="91"/>
        <v>1</v>
      </c>
      <c r="M855" s="176">
        <f t="shared" si="92"/>
        <v>1900</v>
      </c>
      <c r="N855" s="176">
        <f t="shared" si="93"/>
        <v>0</v>
      </c>
      <c r="O855" s="176">
        <f t="shared" si="94"/>
        <v>9</v>
      </c>
      <c r="P855" s="176" t="e">
        <f t="shared" si="97"/>
        <v>#VALUE!</v>
      </c>
      <c r="Q855" s="177"/>
      <c r="R855" s="42">
        <v>341806</v>
      </c>
    </row>
    <row r="856" spans="1:18" ht="24.95" customHeight="1" x14ac:dyDescent="0.25">
      <c r="A856" s="220"/>
      <c r="B856" s="15"/>
      <c r="C856" s="15"/>
      <c r="D856" s="16"/>
      <c r="E856" s="16"/>
      <c r="F856" s="221"/>
      <c r="G856" s="222"/>
      <c r="H856" s="223"/>
      <c r="I856" s="224">
        <f t="shared" si="95"/>
        <v>0</v>
      </c>
      <c r="J856" s="225">
        <f t="shared" si="96"/>
        <v>0</v>
      </c>
      <c r="K856" s="47">
        <f>IF(COUNTBLANK($H$10:$H856)&gt;=1,0,1)</f>
        <v>0</v>
      </c>
      <c r="L856" s="176">
        <f t="shared" ref="L856:L919" si="98">MONTH(A856)</f>
        <v>1</v>
      </c>
      <c r="M856" s="176">
        <f t="shared" ref="M856:M919" si="99">YEAR(A856)</f>
        <v>1900</v>
      </c>
      <c r="N856" s="176">
        <f t="shared" ref="N856:N919" si="100">DAY(A856)</f>
        <v>0</v>
      </c>
      <c r="O856" s="176">
        <f t="shared" ref="O856:O919" si="101">IF(A856&lt;&gt;"",O855+1,O855)</f>
        <v>9</v>
      </c>
      <c r="P856" s="176" t="e">
        <f t="shared" si="97"/>
        <v>#VALUE!</v>
      </c>
      <c r="Q856" s="177"/>
      <c r="R856" s="42"/>
    </row>
    <row r="857" spans="1:18" ht="24.95" customHeight="1" x14ac:dyDescent="0.25">
      <c r="A857" s="220"/>
      <c r="B857" s="15"/>
      <c r="C857" s="15"/>
      <c r="D857" s="16"/>
      <c r="E857" s="16"/>
      <c r="F857" s="221"/>
      <c r="G857" s="222"/>
      <c r="H857" s="223"/>
      <c r="I857" s="224">
        <f t="shared" si="95"/>
        <v>0</v>
      </c>
      <c r="J857" s="225">
        <f t="shared" si="96"/>
        <v>0</v>
      </c>
      <c r="K857" s="47">
        <f>IF(COUNTBLANK($H$10:$H857)&gt;=1,0,1)</f>
        <v>0</v>
      </c>
      <c r="L857" s="176">
        <f t="shared" si="98"/>
        <v>1</v>
      </c>
      <c r="M857" s="176">
        <f t="shared" si="99"/>
        <v>1900</v>
      </c>
      <c r="N857" s="176">
        <f t="shared" si="100"/>
        <v>0</v>
      </c>
      <c r="O857" s="176">
        <f t="shared" si="101"/>
        <v>9</v>
      </c>
      <c r="P857" s="176" t="e">
        <f t="shared" si="97"/>
        <v>#VALUE!</v>
      </c>
      <c r="Q857" s="177"/>
      <c r="R857" s="42"/>
    </row>
    <row r="858" spans="1:18" ht="24.95" customHeight="1" x14ac:dyDescent="0.25">
      <c r="A858" s="220"/>
      <c r="B858" s="15"/>
      <c r="C858" s="15"/>
      <c r="D858" s="16"/>
      <c r="E858" s="16"/>
      <c r="F858" s="221"/>
      <c r="G858" s="222"/>
      <c r="H858" s="223"/>
      <c r="I858" s="224">
        <f t="shared" si="95"/>
        <v>0</v>
      </c>
      <c r="J858" s="225">
        <f t="shared" si="96"/>
        <v>0</v>
      </c>
      <c r="K858" s="47">
        <f>IF(COUNTBLANK($H$10:$H858)&gt;=1,0,1)</f>
        <v>0</v>
      </c>
      <c r="L858" s="176">
        <f t="shared" si="98"/>
        <v>1</v>
      </c>
      <c r="M858" s="176">
        <f t="shared" si="99"/>
        <v>1900</v>
      </c>
      <c r="N858" s="176">
        <f t="shared" si="100"/>
        <v>0</v>
      </c>
      <c r="O858" s="176">
        <f t="shared" si="101"/>
        <v>9</v>
      </c>
      <c r="P858" s="176" t="e">
        <f t="shared" si="97"/>
        <v>#VALUE!</v>
      </c>
      <c r="Q858" s="176"/>
      <c r="R858" s="42">
        <v>342606</v>
      </c>
    </row>
    <row r="859" spans="1:18" ht="24.95" customHeight="1" x14ac:dyDescent="0.25">
      <c r="A859" s="220"/>
      <c r="B859" s="15"/>
      <c r="C859" s="15"/>
      <c r="D859" s="16"/>
      <c r="E859" s="16"/>
      <c r="F859" s="221"/>
      <c r="G859" s="222"/>
      <c r="H859" s="223"/>
      <c r="I859" s="224">
        <f t="shared" si="95"/>
        <v>0</v>
      </c>
      <c r="J859" s="225">
        <f t="shared" si="96"/>
        <v>0</v>
      </c>
      <c r="K859" s="47">
        <f>IF(COUNTBLANK($H$10:$H859)&gt;=1,0,1)</f>
        <v>0</v>
      </c>
      <c r="L859" s="176">
        <f t="shared" si="98"/>
        <v>1</v>
      </c>
      <c r="M859" s="176">
        <f t="shared" si="99"/>
        <v>1900</v>
      </c>
      <c r="N859" s="176">
        <f t="shared" si="100"/>
        <v>0</v>
      </c>
      <c r="O859" s="176">
        <f t="shared" si="101"/>
        <v>9</v>
      </c>
      <c r="P859" s="176" t="e">
        <f t="shared" si="97"/>
        <v>#VALUE!</v>
      </c>
      <c r="Q859" s="177"/>
      <c r="R859" s="42">
        <v>343406</v>
      </c>
    </row>
    <row r="860" spans="1:18" ht="24.95" customHeight="1" x14ac:dyDescent="0.25">
      <c r="A860" s="220"/>
      <c r="B860" s="15"/>
      <c r="C860" s="15"/>
      <c r="D860" s="16"/>
      <c r="E860" s="16"/>
      <c r="F860" s="221"/>
      <c r="G860" s="222"/>
      <c r="H860" s="223"/>
      <c r="I860" s="224">
        <f t="shared" si="95"/>
        <v>0</v>
      </c>
      <c r="J860" s="225">
        <f t="shared" si="96"/>
        <v>0</v>
      </c>
      <c r="K860" s="47">
        <f>IF(COUNTBLANK($H$10:$H860)&gt;=1,0,1)</f>
        <v>0</v>
      </c>
      <c r="L860" s="176">
        <f t="shared" si="98"/>
        <v>1</v>
      </c>
      <c r="M860" s="176">
        <f t="shared" si="99"/>
        <v>1900</v>
      </c>
      <c r="N860" s="176">
        <f t="shared" si="100"/>
        <v>0</v>
      </c>
      <c r="O860" s="176">
        <f t="shared" si="101"/>
        <v>9</v>
      </c>
      <c r="P860" s="176" t="e">
        <f t="shared" si="97"/>
        <v>#VALUE!</v>
      </c>
      <c r="Q860" s="177"/>
      <c r="R860" s="42"/>
    </row>
    <row r="861" spans="1:18" ht="24.95" customHeight="1" x14ac:dyDescent="0.25">
      <c r="A861" s="220"/>
      <c r="B861" s="15"/>
      <c r="C861" s="15"/>
      <c r="D861" s="16"/>
      <c r="E861" s="16"/>
      <c r="F861" s="221"/>
      <c r="G861" s="222"/>
      <c r="H861" s="223"/>
      <c r="I861" s="224">
        <f t="shared" si="95"/>
        <v>0</v>
      </c>
      <c r="J861" s="225">
        <f t="shared" si="96"/>
        <v>0</v>
      </c>
      <c r="K861" s="47">
        <f>IF(COUNTBLANK($H$10:$H861)&gt;=1,0,1)</f>
        <v>0</v>
      </c>
      <c r="L861" s="176">
        <f t="shared" si="98"/>
        <v>1</v>
      </c>
      <c r="M861" s="176">
        <f t="shared" si="99"/>
        <v>1900</v>
      </c>
      <c r="N861" s="176">
        <f t="shared" si="100"/>
        <v>0</v>
      </c>
      <c r="O861" s="176">
        <f t="shared" si="101"/>
        <v>9</v>
      </c>
      <c r="P861" s="176" t="e">
        <f t="shared" si="97"/>
        <v>#VALUE!</v>
      </c>
      <c r="Q861" s="177"/>
      <c r="R861" s="42"/>
    </row>
    <row r="862" spans="1:18" ht="24.95" customHeight="1" x14ac:dyDescent="0.25">
      <c r="A862" s="220"/>
      <c r="B862" s="15"/>
      <c r="C862" s="15"/>
      <c r="D862" s="16"/>
      <c r="E862" s="16"/>
      <c r="F862" s="221"/>
      <c r="G862" s="222"/>
      <c r="H862" s="223"/>
      <c r="I862" s="224">
        <f t="shared" si="95"/>
        <v>0</v>
      </c>
      <c r="J862" s="225">
        <f t="shared" si="96"/>
        <v>0</v>
      </c>
      <c r="K862" s="47">
        <f>IF(COUNTBLANK($H$10:$H862)&gt;=1,0,1)</f>
        <v>0</v>
      </c>
      <c r="L862" s="176">
        <f t="shared" si="98"/>
        <v>1</v>
      </c>
      <c r="M862" s="176">
        <f t="shared" si="99"/>
        <v>1900</v>
      </c>
      <c r="N862" s="176">
        <f t="shared" si="100"/>
        <v>0</v>
      </c>
      <c r="O862" s="176">
        <f t="shared" si="101"/>
        <v>9</v>
      </c>
      <c r="P862" s="176" t="e">
        <f t="shared" si="97"/>
        <v>#VALUE!</v>
      </c>
      <c r="Q862" s="176"/>
      <c r="R862" s="42">
        <v>344206</v>
      </c>
    </row>
    <row r="863" spans="1:18" ht="24.95" customHeight="1" x14ac:dyDescent="0.25">
      <c r="A863" s="220"/>
      <c r="B863" s="15"/>
      <c r="C863" s="15"/>
      <c r="D863" s="16"/>
      <c r="E863" s="16"/>
      <c r="F863" s="221"/>
      <c r="G863" s="222"/>
      <c r="H863" s="223"/>
      <c r="I863" s="224">
        <f t="shared" si="95"/>
        <v>0</v>
      </c>
      <c r="J863" s="225">
        <f t="shared" si="96"/>
        <v>0</v>
      </c>
      <c r="K863" s="47">
        <f>IF(COUNTBLANK($H$10:$H863)&gt;=1,0,1)</f>
        <v>0</v>
      </c>
      <c r="L863" s="176">
        <f t="shared" si="98"/>
        <v>1</v>
      </c>
      <c r="M863" s="176">
        <f t="shared" si="99"/>
        <v>1900</v>
      </c>
      <c r="N863" s="176">
        <f t="shared" si="100"/>
        <v>0</v>
      </c>
      <c r="O863" s="176">
        <f t="shared" si="101"/>
        <v>9</v>
      </c>
      <c r="P863" s="176" t="e">
        <f t="shared" si="97"/>
        <v>#VALUE!</v>
      </c>
      <c r="Q863" s="177"/>
      <c r="R863" s="42">
        <v>345006</v>
      </c>
    </row>
    <row r="864" spans="1:18" ht="24.95" customHeight="1" x14ac:dyDescent="0.25">
      <c r="A864" s="220"/>
      <c r="B864" s="15"/>
      <c r="C864" s="15"/>
      <c r="D864" s="16"/>
      <c r="E864" s="16"/>
      <c r="F864" s="221"/>
      <c r="G864" s="222"/>
      <c r="H864" s="223"/>
      <c r="I864" s="224">
        <f t="shared" si="95"/>
        <v>0</v>
      </c>
      <c r="J864" s="225">
        <f t="shared" si="96"/>
        <v>0</v>
      </c>
      <c r="K864" s="47">
        <f>IF(COUNTBLANK($H$10:$H864)&gt;=1,0,1)</f>
        <v>0</v>
      </c>
      <c r="L864" s="176">
        <f t="shared" si="98"/>
        <v>1</v>
      </c>
      <c r="M864" s="176">
        <f t="shared" si="99"/>
        <v>1900</v>
      </c>
      <c r="N864" s="176">
        <f t="shared" si="100"/>
        <v>0</v>
      </c>
      <c r="O864" s="176">
        <f t="shared" si="101"/>
        <v>9</v>
      </c>
      <c r="P864" s="176" t="e">
        <f t="shared" si="97"/>
        <v>#VALUE!</v>
      </c>
      <c r="Q864" s="177"/>
      <c r="R864" s="42"/>
    </row>
    <row r="865" spans="1:18" ht="24.95" customHeight="1" x14ac:dyDescent="0.25">
      <c r="A865" s="220"/>
      <c r="B865" s="15"/>
      <c r="C865" s="15"/>
      <c r="D865" s="16"/>
      <c r="E865" s="16"/>
      <c r="F865" s="221"/>
      <c r="G865" s="222"/>
      <c r="H865" s="223"/>
      <c r="I865" s="224">
        <f t="shared" si="95"/>
        <v>0</v>
      </c>
      <c r="J865" s="225">
        <f t="shared" si="96"/>
        <v>0</v>
      </c>
      <c r="K865" s="47">
        <f>IF(COUNTBLANK($H$10:$H865)&gt;=1,0,1)</f>
        <v>0</v>
      </c>
      <c r="L865" s="176">
        <f t="shared" si="98"/>
        <v>1</v>
      </c>
      <c r="M865" s="176">
        <f t="shared" si="99"/>
        <v>1900</v>
      </c>
      <c r="N865" s="176">
        <f t="shared" si="100"/>
        <v>0</v>
      </c>
      <c r="O865" s="176">
        <f t="shared" si="101"/>
        <v>9</v>
      </c>
      <c r="P865" s="176" t="e">
        <f t="shared" si="97"/>
        <v>#VALUE!</v>
      </c>
      <c r="Q865" s="177"/>
      <c r="R865" s="42"/>
    </row>
    <row r="866" spans="1:18" ht="24.95" customHeight="1" x14ac:dyDescent="0.25">
      <c r="A866" s="220"/>
      <c r="B866" s="15"/>
      <c r="C866" s="15"/>
      <c r="D866" s="16"/>
      <c r="E866" s="16"/>
      <c r="F866" s="221"/>
      <c r="G866" s="222"/>
      <c r="H866" s="223"/>
      <c r="I866" s="224">
        <f t="shared" si="95"/>
        <v>0</v>
      </c>
      <c r="J866" s="225">
        <f t="shared" si="96"/>
        <v>0</v>
      </c>
      <c r="K866" s="47">
        <f>IF(COUNTBLANK($H$10:$H866)&gt;=1,0,1)</f>
        <v>0</v>
      </c>
      <c r="L866" s="176">
        <f t="shared" si="98"/>
        <v>1</v>
      </c>
      <c r="M866" s="176">
        <f t="shared" si="99"/>
        <v>1900</v>
      </c>
      <c r="N866" s="176">
        <f t="shared" si="100"/>
        <v>0</v>
      </c>
      <c r="O866" s="176">
        <f t="shared" si="101"/>
        <v>9</v>
      </c>
      <c r="P866" s="176" t="e">
        <f t="shared" si="97"/>
        <v>#VALUE!</v>
      </c>
      <c r="Q866" s="176"/>
      <c r="R866" s="42">
        <v>345806</v>
      </c>
    </row>
    <row r="867" spans="1:18" ht="24.95" customHeight="1" x14ac:dyDescent="0.25">
      <c r="A867" s="220"/>
      <c r="B867" s="15"/>
      <c r="C867" s="15"/>
      <c r="D867" s="16"/>
      <c r="E867" s="16"/>
      <c r="F867" s="221"/>
      <c r="G867" s="222"/>
      <c r="H867" s="223"/>
      <c r="I867" s="224">
        <f t="shared" si="95"/>
        <v>0</v>
      </c>
      <c r="J867" s="225">
        <f t="shared" si="96"/>
        <v>0</v>
      </c>
      <c r="K867" s="47">
        <f>IF(COUNTBLANK($H$10:$H867)&gt;=1,0,1)</f>
        <v>0</v>
      </c>
      <c r="L867" s="176">
        <f t="shared" si="98"/>
        <v>1</v>
      </c>
      <c r="M867" s="176">
        <f t="shared" si="99"/>
        <v>1900</v>
      </c>
      <c r="N867" s="176">
        <f t="shared" si="100"/>
        <v>0</v>
      </c>
      <c r="O867" s="176">
        <f t="shared" si="101"/>
        <v>9</v>
      </c>
      <c r="P867" s="176" t="e">
        <f t="shared" si="97"/>
        <v>#VALUE!</v>
      </c>
      <c r="Q867" s="177"/>
      <c r="R867" s="42">
        <v>346606</v>
      </c>
    </row>
    <row r="868" spans="1:18" ht="24.95" customHeight="1" x14ac:dyDescent="0.25">
      <c r="A868" s="220"/>
      <c r="B868" s="15"/>
      <c r="C868" s="15"/>
      <c r="D868" s="16"/>
      <c r="E868" s="16"/>
      <c r="F868" s="221"/>
      <c r="G868" s="222"/>
      <c r="H868" s="223"/>
      <c r="I868" s="224">
        <f t="shared" si="95"/>
        <v>0</v>
      </c>
      <c r="J868" s="225">
        <f t="shared" si="96"/>
        <v>0</v>
      </c>
      <c r="K868" s="47">
        <f>IF(COUNTBLANK($H$10:$H868)&gt;=1,0,1)</f>
        <v>0</v>
      </c>
      <c r="L868" s="176">
        <f t="shared" si="98"/>
        <v>1</v>
      </c>
      <c r="M868" s="176">
        <f t="shared" si="99"/>
        <v>1900</v>
      </c>
      <c r="N868" s="176">
        <f t="shared" si="100"/>
        <v>0</v>
      </c>
      <c r="O868" s="176">
        <f t="shared" si="101"/>
        <v>9</v>
      </c>
      <c r="P868" s="176" t="e">
        <f t="shared" si="97"/>
        <v>#VALUE!</v>
      </c>
      <c r="Q868" s="177"/>
      <c r="R868" s="42"/>
    </row>
    <row r="869" spans="1:18" ht="24.95" customHeight="1" x14ac:dyDescent="0.25">
      <c r="A869" s="220"/>
      <c r="B869" s="15"/>
      <c r="C869" s="15"/>
      <c r="D869" s="16"/>
      <c r="E869" s="16"/>
      <c r="F869" s="221"/>
      <c r="G869" s="222"/>
      <c r="H869" s="223"/>
      <c r="I869" s="224">
        <f t="shared" si="95"/>
        <v>0</v>
      </c>
      <c r="J869" s="225">
        <f t="shared" si="96"/>
        <v>0</v>
      </c>
      <c r="K869" s="47">
        <f>IF(COUNTBLANK($H$10:$H869)&gt;=1,0,1)</f>
        <v>0</v>
      </c>
      <c r="L869" s="176">
        <f t="shared" si="98"/>
        <v>1</v>
      </c>
      <c r="M869" s="176">
        <f t="shared" si="99"/>
        <v>1900</v>
      </c>
      <c r="N869" s="176">
        <f t="shared" si="100"/>
        <v>0</v>
      </c>
      <c r="O869" s="176">
        <f t="shared" si="101"/>
        <v>9</v>
      </c>
      <c r="P869" s="176" t="e">
        <f t="shared" si="97"/>
        <v>#VALUE!</v>
      </c>
      <c r="Q869" s="177"/>
      <c r="R869" s="42"/>
    </row>
    <row r="870" spans="1:18" ht="24.95" customHeight="1" x14ac:dyDescent="0.25">
      <c r="A870" s="220"/>
      <c r="B870" s="15"/>
      <c r="C870" s="15"/>
      <c r="D870" s="16"/>
      <c r="E870" s="16"/>
      <c r="F870" s="221"/>
      <c r="G870" s="222"/>
      <c r="H870" s="223"/>
      <c r="I870" s="224">
        <f t="shared" si="95"/>
        <v>0</v>
      </c>
      <c r="J870" s="225">
        <f t="shared" si="96"/>
        <v>0</v>
      </c>
      <c r="K870" s="47">
        <f>IF(COUNTBLANK($H$10:$H870)&gt;=1,0,1)</f>
        <v>0</v>
      </c>
      <c r="L870" s="176">
        <f t="shared" si="98"/>
        <v>1</v>
      </c>
      <c r="M870" s="176">
        <f t="shared" si="99"/>
        <v>1900</v>
      </c>
      <c r="N870" s="176">
        <f t="shared" si="100"/>
        <v>0</v>
      </c>
      <c r="O870" s="176">
        <f t="shared" si="101"/>
        <v>9</v>
      </c>
      <c r="P870" s="176" t="e">
        <f t="shared" si="97"/>
        <v>#VALUE!</v>
      </c>
      <c r="Q870" s="176"/>
      <c r="R870" s="42">
        <v>347406</v>
      </c>
    </row>
    <row r="871" spans="1:18" ht="24.95" customHeight="1" x14ac:dyDescent="0.25">
      <c r="A871" s="220"/>
      <c r="B871" s="15"/>
      <c r="C871" s="15"/>
      <c r="D871" s="16"/>
      <c r="E871" s="16"/>
      <c r="F871" s="221"/>
      <c r="G871" s="222"/>
      <c r="H871" s="223"/>
      <c r="I871" s="224">
        <f t="shared" si="95"/>
        <v>0</v>
      </c>
      <c r="J871" s="225">
        <f t="shared" si="96"/>
        <v>0</v>
      </c>
      <c r="K871" s="47">
        <f>IF(COUNTBLANK($H$10:$H871)&gt;=1,0,1)</f>
        <v>0</v>
      </c>
      <c r="L871" s="176">
        <f t="shared" si="98"/>
        <v>1</v>
      </c>
      <c r="M871" s="176">
        <f t="shared" si="99"/>
        <v>1900</v>
      </c>
      <c r="N871" s="176">
        <f t="shared" si="100"/>
        <v>0</v>
      </c>
      <c r="O871" s="176">
        <f t="shared" si="101"/>
        <v>9</v>
      </c>
      <c r="P871" s="176" t="e">
        <f t="shared" si="97"/>
        <v>#VALUE!</v>
      </c>
      <c r="Q871" s="177"/>
      <c r="R871" s="42">
        <v>348206</v>
      </c>
    </row>
    <row r="872" spans="1:18" ht="24.95" customHeight="1" x14ac:dyDescent="0.25">
      <c r="A872" s="220"/>
      <c r="B872" s="15"/>
      <c r="C872" s="15"/>
      <c r="D872" s="16"/>
      <c r="E872" s="16"/>
      <c r="F872" s="221"/>
      <c r="G872" s="222"/>
      <c r="H872" s="223"/>
      <c r="I872" s="224">
        <f t="shared" si="95"/>
        <v>0</v>
      </c>
      <c r="J872" s="225">
        <f t="shared" si="96"/>
        <v>0</v>
      </c>
      <c r="K872" s="47">
        <f>IF(COUNTBLANK($H$10:$H872)&gt;=1,0,1)</f>
        <v>0</v>
      </c>
      <c r="L872" s="176">
        <f t="shared" si="98"/>
        <v>1</v>
      </c>
      <c r="M872" s="176">
        <f t="shared" si="99"/>
        <v>1900</v>
      </c>
      <c r="N872" s="176">
        <f t="shared" si="100"/>
        <v>0</v>
      </c>
      <c r="O872" s="176">
        <f t="shared" si="101"/>
        <v>9</v>
      </c>
      <c r="P872" s="176" t="e">
        <f t="shared" si="97"/>
        <v>#VALUE!</v>
      </c>
      <c r="Q872" s="177"/>
      <c r="R872" s="42"/>
    </row>
    <row r="873" spans="1:18" ht="24.95" customHeight="1" x14ac:dyDescent="0.25">
      <c r="A873" s="220"/>
      <c r="B873" s="15"/>
      <c r="C873" s="15"/>
      <c r="D873" s="16"/>
      <c r="E873" s="16"/>
      <c r="F873" s="221"/>
      <c r="G873" s="222"/>
      <c r="H873" s="223"/>
      <c r="I873" s="224">
        <f t="shared" si="95"/>
        <v>0</v>
      </c>
      <c r="J873" s="225">
        <f t="shared" si="96"/>
        <v>0</v>
      </c>
      <c r="K873" s="47">
        <f>IF(COUNTBLANK($H$10:$H873)&gt;=1,0,1)</f>
        <v>0</v>
      </c>
      <c r="L873" s="176">
        <f t="shared" si="98"/>
        <v>1</v>
      </c>
      <c r="M873" s="176">
        <f t="shared" si="99"/>
        <v>1900</v>
      </c>
      <c r="N873" s="176">
        <f t="shared" si="100"/>
        <v>0</v>
      </c>
      <c r="O873" s="176">
        <f t="shared" si="101"/>
        <v>9</v>
      </c>
      <c r="P873" s="176" t="e">
        <f t="shared" si="97"/>
        <v>#VALUE!</v>
      </c>
      <c r="Q873" s="177"/>
      <c r="R873" s="42"/>
    </row>
    <row r="874" spans="1:18" ht="24.95" customHeight="1" x14ac:dyDescent="0.25">
      <c r="A874" s="220"/>
      <c r="B874" s="15"/>
      <c r="C874" s="15"/>
      <c r="D874" s="16"/>
      <c r="E874" s="16"/>
      <c r="F874" s="221"/>
      <c r="G874" s="222"/>
      <c r="H874" s="223"/>
      <c r="I874" s="224">
        <f t="shared" si="95"/>
        <v>0</v>
      </c>
      <c r="J874" s="225">
        <f t="shared" si="96"/>
        <v>0</v>
      </c>
      <c r="K874" s="47">
        <f>IF(COUNTBLANK($H$10:$H874)&gt;=1,0,1)</f>
        <v>0</v>
      </c>
      <c r="L874" s="176">
        <f t="shared" si="98"/>
        <v>1</v>
      </c>
      <c r="M874" s="176">
        <f t="shared" si="99"/>
        <v>1900</v>
      </c>
      <c r="N874" s="176">
        <f t="shared" si="100"/>
        <v>0</v>
      </c>
      <c r="O874" s="176">
        <f t="shared" si="101"/>
        <v>9</v>
      </c>
      <c r="P874" s="176" t="e">
        <f t="shared" si="97"/>
        <v>#VALUE!</v>
      </c>
      <c r="Q874" s="176"/>
      <c r="R874" s="42">
        <v>349006</v>
      </c>
    </row>
    <row r="875" spans="1:18" ht="24.95" customHeight="1" x14ac:dyDescent="0.25">
      <c r="A875" s="220"/>
      <c r="B875" s="15"/>
      <c r="C875" s="15"/>
      <c r="D875" s="16"/>
      <c r="E875" s="16"/>
      <c r="F875" s="221"/>
      <c r="G875" s="222"/>
      <c r="H875" s="223"/>
      <c r="I875" s="224">
        <f t="shared" si="95"/>
        <v>0</v>
      </c>
      <c r="J875" s="225">
        <f t="shared" si="96"/>
        <v>0</v>
      </c>
      <c r="K875" s="47">
        <f>IF(COUNTBLANK($H$10:$H875)&gt;=1,0,1)</f>
        <v>0</v>
      </c>
      <c r="L875" s="176">
        <f t="shared" si="98"/>
        <v>1</v>
      </c>
      <c r="M875" s="176">
        <f t="shared" si="99"/>
        <v>1900</v>
      </c>
      <c r="N875" s="176">
        <f t="shared" si="100"/>
        <v>0</v>
      </c>
      <c r="O875" s="176">
        <f t="shared" si="101"/>
        <v>9</v>
      </c>
      <c r="P875" s="176" t="e">
        <f t="shared" si="97"/>
        <v>#VALUE!</v>
      </c>
      <c r="Q875" s="177"/>
      <c r="R875" s="42">
        <v>349806</v>
      </c>
    </row>
    <row r="876" spans="1:18" ht="24.95" customHeight="1" x14ac:dyDescent="0.25">
      <c r="A876" s="220"/>
      <c r="B876" s="15"/>
      <c r="C876" s="15"/>
      <c r="D876" s="16"/>
      <c r="E876" s="16"/>
      <c r="F876" s="221"/>
      <c r="G876" s="222"/>
      <c r="H876" s="223"/>
      <c r="I876" s="224">
        <f t="shared" si="95"/>
        <v>0</v>
      </c>
      <c r="J876" s="225">
        <f t="shared" si="96"/>
        <v>0</v>
      </c>
      <c r="K876" s="47">
        <f>IF(COUNTBLANK($H$10:$H876)&gt;=1,0,1)</f>
        <v>0</v>
      </c>
      <c r="L876" s="176">
        <f t="shared" si="98"/>
        <v>1</v>
      </c>
      <c r="M876" s="176">
        <f t="shared" si="99"/>
        <v>1900</v>
      </c>
      <c r="N876" s="176">
        <f t="shared" si="100"/>
        <v>0</v>
      </c>
      <c r="O876" s="176">
        <f t="shared" si="101"/>
        <v>9</v>
      </c>
      <c r="P876" s="176" t="e">
        <f t="shared" si="97"/>
        <v>#VALUE!</v>
      </c>
      <c r="Q876" s="177"/>
      <c r="R876" s="42"/>
    </row>
    <row r="877" spans="1:18" ht="24.95" customHeight="1" x14ac:dyDescent="0.25">
      <c r="A877" s="220"/>
      <c r="B877" s="15"/>
      <c r="C877" s="15"/>
      <c r="D877" s="16"/>
      <c r="E877" s="16"/>
      <c r="F877" s="221"/>
      <c r="G877" s="222"/>
      <c r="H877" s="223"/>
      <c r="I877" s="224">
        <f t="shared" si="95"/>
        <v>0</v>
      </c>
      <c r="J877" s="225">
        <f t="shared" si="96"/>
        <v>0</v>
      </c>
      <c r="K877" s="47">
        <f>IF(COUNTBLANK($H$10:$H877)&gt;=1,0,1)</f>
        <v>0</v>
      </c>
      <c r="L877" s="176">
        <f t="shared" si="98"/>
        <v>1</v>
      </c>
      <c r="M877" s="176">
        <f t="shared" si="99"/>
        <v>1900</v>
      </c>
      <c r="N877" s="176">
        <f t="shared" si="100"/>
        <v>0</v>
      </c>
      <c r="O877" s="176">
        <f t="shared" si="101"/>
        <v>9</v>
      </c>
      <c r="P877" s="176" t="e">
        <f t="shared" si="97"/>
        <v>#VALUE!</v>
      </c>
      <c r="Q877" s="177"/>
      <c r="R877" s="42"/>
    </row>
    <row r="878" spans="1:18" ht="24.95" customHeight="1" x14ac:dyDescent="0.25">
      <c r="A878" s="220"/>
      <c r="B878" s="15"/>
      <c r="C878" s="15"/>
      <c r="D878" s="16"/>
      <c r="E878" s="16"/>
      <c r="F878" s="221"/>
      <c r="G878" s="222"/>
      <c r="H878" s="223"/>
      <c r="I878" s="224">
        <f t="shared" si="95"/>
        <v>0</v>
      </c>
      <c r="J878" s="225">
        <f t="shared" si="96"/>
        <v>0</v>
      </c>
      <c r="K878" s="47">
        <f>IF(COUNTBLANK($H$10:$H878)&gt;=1,0,1)</f>
        <v>0</v>
      </c>
      <c r="L878" s="176">
        <f t="shared" si="98"/>
        <v>1</v>
      </c>
      <c r="M878" s="176">
        <f t="shared" si="99"/>
        <v>1900</v>
      </c>
      <c r="N878" s="176">
        <f t="shared" si="100"/>
        <v>0</v>
      </c>
      <c r="O878" s="176">
        <f t="shared" si="101"/>
        <v>9</v>
      </c>
      <c r="P878" s="176" t="e">
        <f t="shared" si="97"/>
        <v>#VALUE!</v>
      </c>
      <c r="Q878" s="176"/>
      <c r="R878" s="42">
        <v>350606</v>
      </c>
    </row>
    <row r="879" spans="1:18" ht="24.95" customHeight="1" x14ac:dyDescent="0.25">
      <c r="A879" s="220"/>
      <c r="B879" s="15"/>
      <c r="C879" s="15"/>
      <c r="D879" s="16"/>
      <c r="E879" s="16"/>
      <c r="F879" s="221"/>
      <c r="G879" s="222"/>
      <c r="H879" s="223"/>
      <c r="I879" s="224">
        <f t="shared" si="95"/>
        <v>0</v>
      </c>
      <c r="J879" s="225">
        <f t="shared" si="96"/>
        <v>0</v>
      </c>
      <c r="K879" s="47">
        <f>IF(COUNTBLANK($H$10:$H879)&gt;=1,0,1)</f>
        <v>0</v>
      </c>
      <c r="L879" s="176">
        <f t="shared" si="98"/>
        <v>1</v>
      </c>
      <c r="M879" s="176">
        <f t="shared" si="99"/>
        <v>1900</v>
      </c>
      <c r="N879" s="176">
        <f t="shared" si="100"/>
        <v>0</v>
      </c>
      <c r="O879" s="176">
        <f t="shared" si="101"/>
        <v>9</v>
      </c>
      <c r="P879" s="176" t="e">
        <f t="shared" si="97"/>
        <v>#VALUE!</v>
      </c>
      <c r="Q879" s="177"/>
      <c r="R879" s="42">
        <v>351406</v>
      </c>
    </row>
    <row r="880" spans="1:18" ht="24.95" customHeight="1" x14ac:dyDescent="0.25">
      <c r="A880" s="220"/>
      <c r="B880" s="15"/>
      <c r="C880" s="15"/>
      <c r="D880" s="16"/>
      <c r="E880" s="16"/>
      <c r="F880" s="221"/>
      <c r="G880" s="222"/>
      <c r="H880" s="223"/>
      <c r="I880" s="224">
        <f t="shared" si="95"/>
        <v>0</v>
      </c>
      <c r="J880" s="225">
        <f t="shared" si="96"/>
        <v>0</v>
      </c>
      <c r="K880" s="47">
        <f>IF(COUNTBLANK($H$10:$H880)&gt;=1,0,1)</f>
        <v>0</v>
      </c>
      <c r="L880" s="176">
        <f t="shared" si="98"/>
        <v>1</v>
      </c>
      <c r="M880" s="176">
        <f t="shared" si="99"/>
        <v>1900</v>
      </c>
      <c r="N880" s="176">
        <f t="shared" si="100"/>
        <v>0</v>
      </c>
      <c r="O880" s="176">
        <f t="shared" si="101"/>
        <v>9</v>
      </c>
      <c r="P880" s="176" t="e">
        <f t="shared" si="97"/>
        <v>#VALUE!</v>
      </c>
      <c r="Q880" s="177"/>
      <c r="R880" s="42"/>
    </row>
    <row r="881" spans="1:18" ht="24.95" customHeight="1" x14ac:dyDescent="0.25">
      <c r="A881" s="220"/>
      <c r="B881" s="15"/>
      <c r="C881" s="15"/>
      <c r="D881" s="16"/>
      <c r="E881" s="16"/>
      <c r="F881" s="221"/>
      <c r="G881" s="222"/>
      <c r="H881" s="223"/>
      <c r="I881" s="224">
        <f t="shared" si="95"/>
        <v>0</v>
      </c>
      <c r="J881" s="225">
        <f t="shared" si="96"/>
        <v>0</v>
      </c>
      <c r="K881" s="47">
        <f>IF(COUNTBLANK($H$10:$H881)&gt;=1,0,1)</f>
        <v>0</v>
      </c>
      <c r="L881" s="176">
        <f t="shared" si="98"/>
        <v>1</v>
      </c>
      <c r="M881" s="176">
        <f t="shared" si="99"/>
        <v>1900</v>
      </c>
      <c r="N881" s="176">
        <f t="shared" si="100"/>
        <v>0</v>
      </c>
      <c r="O881" s="176">
        <f t="shared" si="101"/>
        <v>9</v>
      </c>
      <c r="P881" s="176" t="e">
        <f t="shared" si="97"/>
        <v>#VALUE!</v>
      </c>
      <c r="Q881" s="177"/>
      <c r="R881" s="42"/>
    </row>
    <row r="882" spans="1:18" ht="24.95" customHeight="1" x14ac:dyDescent="0.25">
      <c r="A882" s="220"/>
      <c r="B882" s="15"/>
      <c r="C882" s="15"/>
      <c r="D882" s="16"/>
      <c r="E882" s="16"/>
      <c r="F882" s="221"/>
      <c r="G882" s="222"/>
      <c r="H882" s="223"/>
      <c r="I882" s="224">
        <f t="shared" si="95"/>
        <v>0</v>
      </c>
      <c r="J882" s="225">
        <f t="shared" si="96"/>
        <v>0</v>
      </c>
      <c r="K882" s="47">
        <f>IF(COUNTBLANK($H$10:$H882)&gt;=1,0,1)</f>
        <v>0</v>
      </c>
      <c r="L882" s="176">
        <f t="shared" si="98"/>
        <v>1</v>
      </c>
      <c r="M882" s="176">
        <f t="shared" si="99"/>
        <v>1900</v>
      </c>
      <c r="N882" s="176">
        <f t="shared" si="100"/>
        <v>0</v>
      </c>
      <c r="O882" s="176">
        <f t="shared" si="101"/>
        <v>9</v>
      </c>
      <c r="P882" s="176" t="e">
        <f t="shared" si="97"/>
        <v>#VALUE!</v>
      </c>
      <c r="Q882" s="176"/>
      <c r="R882" s="42">
        <v>352206</v>
      </c>
    </row>
    <row r="883" spans="1:18" ht="24.95" customHeight="1" x14ac:dyDescent="0.25">
      <c r="A883" s="220"/>
      <c r="B883" s="15"/>
      <c r="C883" s="15"/>
      <c r="D883" s="16"/>
      <c r="E883" s="16"/>
      <c r="F883" s="221"/>
      <c r="G883" s="222"/>
      <c r="H883" s="223"/>
      <c r="I883" s="224">
        <f t="shared" si="95"/>
        <v>0</v>
      </c>
      <c r="J883" s="225">
        <f t="shared" si="96"/>
        <v>0</v>
      </c>
      <c r="K883" s="47">
        <f>IF(COUNTBLANK($H$10:$H883)&gt;=1,0,1)</f>
        <v>0</v>
      </c>
      <c r="L883" s="176">
        <f t="shared" si="98"/>
        <v>1</v>
      </c>
      <c r="M883" s="176">
        <f t="shared" si="99"/>
        <v>1900</v>
      </c>
      <c r="N883" s="176">
        <f t="shared" si="100"/>
        <v>0</v>
      </c>
      <c r="O883" s="176">
        <f t="shared" si="101"/>
        <v>9</v>
      </c>
      <c r="P883" s="176" t="e">
        <f t="shared" si="97"/>
        <v>#VALUE!</v>
      </c>
      <c r="Q883" s="177"/>
      <c r="R883" s="42">
        <v>353006</v>
      </c>
    </row>
    <row r="884" spans="1:18" ht="24.95" customHeight="1" x14ac:dyDescent="0.25">
      <c r="A884" s="220"/>
      <c r="B884" s="15"/>
      <c r="C884" s="15"/>
      <c r="D884" s="16"/>
      <c r="E884" s="16"/>
      <c r="F884" s="221"/>
      <c r="G884" s="222"/>
      <c r="H884" s="223"/>
      <c r="I884" s="224">
        <f t="shared" si="95"/>
        <v>0</v>
      </c>
      <c r="J884" s="225">
        <f t="shared" si="96"/>
        <v>0</v>
      </c>
      <c r="K884" s="47">
        <f>IF(COUNTBLANK($H$10:$H884)&gt;=1,0,1)</f>
        <v>0</v>
      </c>
      <c r="L884" s="176">
        <f t="shared" si="98"/>
        <v>1</v>
      </c>
      <c r="M884" s="176">
        <f t="shared" si="99"/>
        <v>1900</v>
      </c>
      <c r="N884" s="176">
        <f t="shared" si="100"/>
        <v>0</v>
      </c>
      <c r="O884" s="176">
        <f t="shared" si="101"/>
        <v>9</v>
      </c>
      <c r="P884" s="176" t="e">
        <f t="shared" si="97"/>
        <v>#VALUE!</v>
      </c>
      <c r="Q884" s="177"/>
      <c r="R884" s="42"/>
    </row>
    <row r="885" spans="1:18" ht="24.95" customHeight="1" x14ac:dyDescent="0.25">
      <c r="A885" s="220"/>
      <c r="B885" s="15"/>
      <c r="C885" s="15"/>
      <c r="D885" s="16"/>
      <c r="E885" s="16"/>
      <c r="F885" s="221"/>
      <c r="G885" s="222"/>
      <c r="H885" s="223"/>
      <c r="I885" s="224">
        <f t="shared" si="95"/>
        <v>0</v>
      </c>
      <c r="J885" s="225">
        <f t="shared" si="96"/>
        <v>0</v>
      </c>
      <c r="K885" s="47">
        <f>IF(COUNTBLANK($H$10:$H885)&gt;=1,0,1)</f>
        <v>0</v>
      </c>
      <c r="L885" s="176">
        <f t="shared" si="98"/>
        <v>1</v>
      </c>
      <c r="M885" s="176">
        <f t="shared" si="99"/>
        <v>1900</v>
      </c>
      <c r="N885" s="176">
        <f t="shared" si="100"/>
        <v>0</v>
      </c>
      <c r="O885" s="176">
        <f t="shared" si="101"/>
        <v>9</v>
      </c>
      <c r="P885" s="176" t="e">
        <f t="shared" si="97"/>
        <v>#VALUE!</v>
      </c>
      <c r="Q885" s="177"/>
      <c r="R885" s="42"/>
    </row>
    <row r="886" spans="1:18" ht="24.95" customHeight="1" x14ac:dyDescent="0.25">
      <c r="A886" s="220"/>
      <c r="B886" s="15"/>
      <c r="C886" s="15"/>
      <c r="D886" s="16"/>
      <c r="E886" s="16"/>
      <c r="F886" s="221"/>
      <c r="G886" s="222"/>
      <c r="H886" s="223"/>
      <c r="I886" s="224">
        <f t="shared" si="95"/>
        <v>0</v>
      </c>
      <c r="J886" s="225">
        <f t="shared" si="96"/>
        <v>0</v>
      </c>
      <c r="K886" s="47">
        <f>IF(COUNTBLANK($H$10:$H886)&gt;=1,0,1)</f>
        <v>0</v>
      </c>
      <c r="L886" s="176">
        <f t="shared" si="98"/>
        <v>1</v>
      </c>
      <c r="M886" s="176">
        <f t="shared" si="99"/>
        <v>1900</v>
      </c>
      <c r="N886" s="176">
        <f t="shared" si="100"/>
        <v>0</v>
      </c>
      <c r="O886" s="176">
        <f t="shared" si="101"/>
        <v>9</v>
      </c>
      <c r="P886" s="176" t="e">
        <f t="shared" si="97"/>
        <v>#VALUE!</v>
      </c>
      <c r="Q886" s="176"/>
      <c r="R886" s="42">
        <v>353806</v>
      </c>
    </row>
    <row r="887" spans="1:18" ht="24.95" customHeight="1" x14ac:dyDescent="0.25">
      <c r="A887" s="220"/>
      <c r="B887" s="15"/>
      <c r="C887" s="15"/>
      <c r="D887" s="16"/>
      <c r="E887" s="16"/>
      <c r="F887" s="221"/>
      <c r="G887" s="222"/>
      <c r="H887" s="223"/>
      <c r="I887" s="224">
        <f t="shared" si="95"/>
        <v>0</v>
      </c>
      <c r="J887" s="225">
        <f t="shared" si="96"/>
        <v>0</v>
      </c>
      <c r="K887" s="47">
        <f>IF(COUNTBLANK($H$10:$H887)&gt;=1,0,1)</f>
        <v>0</v>
      </c>
      <c r="L887" s="176">
        <f t="shared" si="98"/>
        <v>1</v>
      </c>
      <c r="M887" s="176">
        <f t="shared" si="99"/>
        <v>1900</v>
      </c>
      <c r="N887" s="176">
        <f t="shared" si="100"/>
        <v>0</v>
      </c>
      <c r="O887" s="176">
        <f t="shared" si="101"/>
        <v>9</v>
      </c>
      <c r="P887" s="176" t="e">
        <f t="shared" si="97"/>
        <v>#VALUE!</v>
      </c>
      <c r="Q887" s="177"/>
      <c r="R887" s="42">
        <v>354606</v>
      </c>
    </row>
    <row r="888" spans="1:18" ht="24.95" customHeight="1" x14ac:dyDescent="0.25">
      <c r="A888" s="220"/>
      <c r="B888" s="15"/>
      <c r="C888" s="15"/>
      <c r="D888" s="16"/>
      <c r="E888" s="16"/>
      <c r="F888" s="221"/>
      <c r="G888" s="222"/>
      <c r="H888" s="223"/>
      <c r="I888" s="224">
        <f t="shared" si="95"/>
        <v>0</v>
      </c>
      <c r="J888" s="225">
        <f t="shared" si="96"/>
        <v>0</v>
      </c>
      <c r="K888" s="47">
        <f>IF(COUNTBLANK($H$10:$H888)&gt;=1,0,1)</f>
        <v>0</v>
      </c>
      <c r="L888" s="176">
        <f t="shared" si="98"/>
        <v>1</v>
      </c>
      <c r="M888" s="176">
        <f t="shared" si="99"/>
        <v>1900</v>
      </c>
      <c r="N888" s="176">
        <f t="shared" si="100"/>
        <v>0</v>
      </c>
      <c r="O888" s="176">
        <f t="shared" si="101"/>
        <v>9</v>
      </c>
      <c r="P888" s="176" t="e">
        <f t="shared" si="97"/>
        <v>#VALUE!</v>
      </c>
      <c r="Q888" s="177"/>
      <c r="R888" s="42"/>
    </row>
    <row r="889" spans="1:18" ht="24.95" customHeight="1" x14ac:dyDescent="0.25">
      <c r="A889" s="220"/>
      <c r="B889" s="15"/>
      <c r="C889" s="15"/>
      <c r="D889" s="16"/>
      <c r="E889" s="16"/>
      <c r="F889" s="221"/>
      <c r="G889" s="222"/>
      <c r="H889" s="223"/>
      <c r="I889" s="224">
        <f t="shared" si="95"/>
        <v>0</v>
      </c>
      <c r="J889" s="225">
        <f t="shared" si="96"/>
        <v>0</v>
      </c>
      <c r="K889" s="47">
        <f>IF(COUNTBLANK($H$10:$H889)&gt;=1,0,1)</f>
        <v>0</v>
      </c>
      <c r="L889" s="176">
        <f t="shared" si="98"/>
        <v>1</v>
      </c>
      <c r="M889" s="176">
        <f t="shared" si="99"/>
        <v>1900</v>
      </c>
      <c r="N889" s="176">
        <f t="shared" si="100"/>
        <v>0</v>
      </c>
      <c r="O889" s="176">
        <f t="shared" si="101"/>
        <v>9</v>
      </c>
      <c r="P889" s="176" t="e">
        <f t="shared" si="97"/>
        <v>#VALUE!</v>
      </c>
      <c r="Q889" s="177"/>
      <c r="R889" s="42"/>
    </row>
    <row r="890" spans="1:18" ht="24.95" customHeight="1" x14ac:dyDescent="0.25">
      <c r="A890" s="220"/>
      <c r="B890" s="15"/>
      <c r="C890" s="15"/>
      <c r="D890" s="16"/>
      <c r="E890" s="16"/>
      <c r="F890" s="221"/>
      <c r="G890" s="222"/>
      <c r="H890" s="223"/>
      <c r="I890" s="224">
        <f t="shared" si="95"/>
        <v>0</v>
      </c>
      <c r="J890" s="225">
        <f t="shared" si="96"/>
        <v>0</v>
      </c>
      <c r="K890" s="47">
        <f>IF(COUNTBLANK($H$10:$H890)&gt;=1,0,1)</f>
        <v>0</v>
      </c>
      <c r="L890" s="176">
        <f t="shared" si="98"/>
        <v>1</v>
      </c>
      <c r="M890" s="176">
        <f t="shared" si="99"/>
        <v>1900</v>
      </c>
      <c r="N890" s="176">
        <f t="shared" si="100"/>
        <v>0</v>
      </c>
      <c r="O890" s="176">
        <f t="shared" si="101"/>
        <v>9</v>
      </c>
      <c r="P890" s="176" t="e">
        <f t="shared" si="97"/>
        <v>#VALUE!</v>
      </c>
      <c r="Q890" s="176"/>
      <c r="R890" s="42">
        <v>355406</v>
      </c>
    </row>
    <row r="891" spans="1:18" ht="24.95" customHeight="1" x14ac:dyDescent="0.25">
      <c r="A891" s="220"/>
      <c r="B891" s="15"/>
      <c r="C891" s="15"/>
      <c r="D891" s="16"/>
      <c r="E891" s="16"/>
      <c r="F891" s="221"/>
      <c r="G891" s="222"/>
      <c r="H891" s="223"/>
      <c r="I891" s="224">
        <f t="shared" si="95"/>
        <v>0</v>
      </c>
      <c r="J891" s="225">
        <f t="shared" si="96"/>
        <v>0</v>
      </c>
      <c r="K891" s="47">
        <f>IF(COUNTBLANK($H$10:$H891)&gt;=1,0,1)</f>
        <v>0</v>
      </c>
      <c r="L891" s="176">
        <f t="shared" si="98"/>
        <v>1</v>
      </c>
      <c r="M891" s="176">
        <f t="shared" si="99"/>
        <v>1900</v>
      </c>
      <c r="N891" s="176">
        <f t="shared" si="100"/>
        <v>0</v>
      </c>
      <c r="O891" s="176">
        <f t="shared" si="101"/>
        <v>9</v>
      </c>
      <c r="P891" s="176" t="e">
        <f t="shared" si="97"/>
        <v>#VALUE!</v>
      </c>
      <c r="Q891" s="177"/>
      <c r="R891" s="42">
        <v>356206</v>
      </c>
    </row>
    <row r="892" spans="1:18" ht="24.95" customHeight="1" x14ac:dyDescent="0.25">
      <c r="A892" s="220"/>
      <c r="B892" s="15"/>
      <c r="C892" s="15"/>
      <c r="D892" s="16"/>
      <c r="E892" s="16"/>
      <c r="F892" s="221"/>
      <c r="G892" s="222"/>
      <c r="H892" s="223"/>
      <c r="I892" s="224">
        <f t="shared" si="95"/>
        <v>0</v>
      </c>
      <c r="J892" s="225">
        <f t="shared" si="96"/>
        <v>0</v>
      </c>
      <c r="K892" s="47">
        <f>IF(COUNTBLANK($H$10:$H892)&gt;=1,0,1)</f>
        <v>0</v>
      </c>
      <c r="L892" s="176">
        <f t="shared" si="98"/>
        <v>1</v>
      </c>
      <c r="M892" s="176">
        <f t="shared" si="99"/>
        <v>1900</v>
      </c>
      <c r="N892" s="176">
        <f t="shared" si="100"/>
        <v>0</v>
      </c>
      <c r="O892" s="176">
        <f t="shared" si="101"/>
        <v>9</v>
      </c>
      <c r="P892" s="176" t="e">
        <f t="shared" si="97"/>
        <v>#VALUE!</v>
      </c>
      <c r="Q892" s="177"/>
      <c r="R892" s="42"/>
    </row>
    <row r="893" spans="1:18" ht="24.95" customHeight="1" x14ac:dyDescent="0.25">
      <c r="A893" s="220"/>
      <c r="B893" s="15"/>
      <c r="C893" s="15"/>
      <c r="D893" s="16"/>
      <c r="E893" s="16"/>
      <c r="F893" s="221"/>
      <c r="G893" s="222"/>
      <c r="H893" s="223"/>
      <c r="I893" s="224">
        <f t="shared" si="95"/>
        <v>0</v>
      </c>
      <c r="J893" s="225">
        <f t="shared" si="96"/>
        <v>0</v>
      </c>
      <c r="K893" s="47">
        <f>IF(COUNTBLANK($H$10:$H893)&gt;=1,0,1)</f>
        <v>0</v>
      </c>
      <c r="L893" s="176">
        <f t="shared" si="98"/>
        <v>1</v>
      </c>
      <c r="M893" s="176">
        <f t="shared" si="99"/>
        <v>1900</v>
      </c>
      <c r="N893" s="176">
        <f t="shared" si="100"/>
        <v>0</v>
      </c>
      <c r="O893" s="176">
        <f t="shared" si="101"/>
        <v>9</v>
      </c>
      <c r="P893" s="176" t="e">
        <f t="shared" si="97"/>
        <v>#VALUE!</v>
      </c>
      <c r="Q893" s="177"/>
      <c r="R893" s="42"/>
    </row>
    <row r="894" spans="1:18" ht="24.95" customHeight="1" x14ac:dyDescent="0.25">
      <c r="A894" s="220"/>
      <c r="B894" s="15"/>
      <c r="C894" s="15"/>
      <c r="D894" s="16"/>
      <c r="E894" s="16"/>
      <c r="F894" s="221"/>
      <c r="G894" s="222"/>
      <c r="H894" s="223"/>
      <c r="I894" s="224">
        <f t="shared" si="95"/>
        <v>0</v>
      </c>
      <c r="J894" s="225">
        <f t="shared" si="96"/>
        <v>0</v>
      </c>
      <c r="K894" s="47">
        <f>IF(COUNTBLANK($H$10:$H894)&gt;=1,0,1)</f>
        <v>0</v>
      </c>
      <c r="L894" s="176">
        <f t="shared" si="98"/>
        <v>1</v>
      </c>
      <c r="M894" s="176">
        <f t="shared" si="99"/>
        <v>1900</v>
      </c>
      <c r="N894" s="176">
        <f t="shared" si="100"/>
        <v>0</v>
      </c>
      <c r="O894" s="176">
        <f t="shared" si="101"/>
        <v>9</v>
      </c>
      <c r="P894" s="176" t="e">
        <f t="shared" si="97"/>
        <v>#VALUE!</v>
      </c>
      <c r="Q894" s="176"/>
      <c r="R894" s="42">
        <v>357006</v>
      </c>
    </row>
    <row r="895" spans="1:18" ht="24.95" customHeight="1" x14ac:dyDescent="0.25">
      <c r="A895" s="220"/>
      <c r="B895" s="15"/>
      <c r="C895" s="15"/>
      <c r="D895" s="16"/>
      <c r="E895" s="16"/>
      <c r="F895" s="221"/>
      <c r="G895" s="222"/>
      <c r="H895" s="223"/>
      <c r="I895" s="224">
        <f t="shared" si="95"/>
        <v>0</v>
      </c>
      <c r="J895" s="225">
        <f t="shared" si="96"/>
        <v>0</v>
      </c>
      <c r="K895" s="47">
        <f>IF(COUNTBLANK($H$10:$H895)&gt;=1,0,1)</f>
        <v>0</v>
      </c>
      <c r="L895" s="176">
        <f t="shared" si="98"/>
        <v>1</v>
      </c>
      <c r="M895" s="176">
        <f t="shared" si="99"/>
        <v>1900</v>
      </c>
      <c r="N895" s="176">
        <f t="shared" si="100"/>
        <v>0</v>
      </c>
      <c r="O895" s="176">
        <f t="shared" si="101"/>
        <v>9</v>
      </c>
      <c r="P895" s="176" t="e">
        <f t="shared" si="97"/>
        <v>#VALUE!</v>
      </c>
      <c r="Q895" s="177"/>
      <c r="R895" s="42">
        <v>357806</v>
      </c>
    </row>
    <row r="896" spans="1:18" ht="24.95" customHeight="1" x14ac:dyDescent="0.25">
      <c r="A896" s="220"/>
      <c r="B896" s="15"/>
      <c r="C896" s="15"/>
      <c r="D896" s="16"/>
      <c r="E896" s="16"/>
      <c r="F896" s="221"/>
      <c r="G896" s="222"/>
      <c r="H896" s="223"/>
      <c r="I896" s="224">
        <f t="shared" si="95"/>
        <v>0</v>
      </c>
      <c r="J896" s="225">
        <f t="shared" si="96"/>
        <v>0</v>
      </c>
      <c r="K896" s="47">
        <f>IF(COUNTBLANK($H$10:$H896)&gt;=1,0,1)</f>
        <v>0</v>
      </c>
      <c r="L896" s="176">
        <f t="shared" si="98"/>
        <v>1</v>
      </c>
      <c r="M896" s="176">
        <f t="shared" si="99"/>
        <v>1900</v>
      </c>
      <c r="N896" s="176">
        <f t="shared" si="100"/>
        <v>0</v>
      </c>
      <c r="O896" s="176">
        <f t="shared" si="101"/>
        <v>9</v>
      </c>
      <c r="P896" s="176" t="e">
        <f t="shared" si="97"/>
        <v>#VALUE!</v>
      </c>
      <c r="Q896" s="177"/>
      <c r="R896" s="42"/>
    </row>
    <row r="897" spans="1:18" ht="24.95" customHeight="1" x14ac:dyDescent="0.25">
      <c r="A897" s="220"/>
      <c r="B897" s="15"/>
      <c r="C897" s="15"/>
      <c r="D897" s="16"/>
      <c r="E897" s="16"/>
      <c r="F897" s="221"/>
      <c r="G897" s="222"/>
      <c r="H897" s="223"/>
      <c r="I897" s="224">
        <f t="shared" si="95"/>
        <v>0</v>
      </c>
      <c r="J897" s="225">
        <f t="shared" si="96"/>
        <v>0</v>
      </c>
      <c r="K897" s="47">
        <f>IF(COUNTBLANK($H$10:$H897)&gt;=1,0,1)</f>
        <v>0</v>
      </c>
      <c r="L897" s="176">
        <f t="shared" si="98"/>
        <v>1</v>
      </c>
      <c r="M897" s="176">
        <f t="shared" si="99"/>
        <v>1900</v>
      </c>
      <c r="N897" s="176">
        <f t="shared" si="100"/>
        <v>0</v>
      </c>
      <c r="O897" s="176">
        <f t="shared" si="101"/>
        <v>9</v>
      </c>
      <c r="P897" s="176" t="e">
        <f t="shared" si="97"/>
        <v>#VALUE!</v>
      </c>
      <c r="Q897" s="177"/>
      <c r="R897" s="42"/>
    </row>
    <row r="898" spans="1:18" ht="24.95" customHeight="1" x14ac:dyDescent="0.25">
      <c r="A898" s="220"/>
      <c r="B898" s="15"/>
      <c r="C898" s="15"/>
      <c r="D898" s="16"/>
      <c r="E898" s="16"/>
      <c r="F898" s="221"/>
      <c r="G898" s="222"/>
      <c r="H898" s="223"/>
      <c r="I898" s="224">
        <f t="shared" si="95"/>
        <v>0</v>
      </c>
      <c r="J898" s="225">
        <f t="shared" si="96"/>
        <v>0</v>
      </c>
      <c r="K898" s="47">
        <f>IF(COUNTBLANK($H$10:$H898)&gt;=1,0,1)</f>
        <v>0</v>
      </c>
      <c r="L898" s="176">
        <f t="shared" si="98"/>
        <v>1</v>
      </c>
      <c r="M898" s="176">
        <f t="shared" si="99"/>
        <v>1900</v>
      </c>
      <c r="N898" s="176">
        <f t="shared" si="100"/>
        <v>0</v>
      </c>
      <c r="O898" s="176">
        <f t="shared" si="101"/>
        <v>9</v>
      </c>
      <c r="P898" s="176" t="e">
        <f t="shared" si="97"/>
        <v>#VALUE!</v>
      </c>
      <c r="Q898" s="176"/>
      <c r="R898" s="42">
        <v>358606</v>
      </c>
    </row>
    <row r="899" spans="1:18" ht="24.95" customHeight="1" x14ac:dyDescent="0.25">
      <c r="A899" s="220"/>
      <c r="B899" s="15"/>
      <c r="C899" s="15"/>
      <c r="D899" s="16"/>
      <c r="E899" s="16"/>
      <c r="F899" s="221"/>
      <c r="G899" s="222"/>
      <c r="H899" s="223"/>
      <c r="I899" s="224">
        <f t="shared" si="95"/>
        <v>0</v>
      </c>
      <c r="J899" s="225">
        <f t="shared" si="96"/>
        <v>0</v>
      </c>
      <c r="K899" s="47">
        <f>IF(COUNTBLANK($H$10:$H899)&gt;=1,0,1)</f>
        <v>0</v>
      </c>
      <c r="L899" s="176">
        <f t="shared" si="98"/>
        <v>1</v>
      </c>
      <c r="M899" s="176">
        <f t="shared" si="99"/>
        <v>1900</v>
      </c>
      <c r="N899" s="176">
        <f t="shared" si="100"/>
        <v>0</v>
      </c>
      <c r="O899" s="176">
        <f t="shared" si="101"/>
        <v>9</v>
      </c>
      <c r="P899" s="176" t="e">
        <f t="shared" si="97"/>
        <v>#VALUE!</v>
      </c>
      <c r="Q899" s="177"/>
      <c r="R899" s="42">
        <v>359406</v>
      </c>
    </row>
    <row r="900" spans="1:18" ht="24.95" customHeight="1" x14ac:dyDescent="0.25">
      <c r="A900" s="220"/>
      <c r="B900" s="15"/>
      <c r="C900" s="15"/>
      <c r="D900" s="16"/>
      <c r="E900" s="16"/>
      <c r="F900" s="221"/>
      <c r="G900" s="222"/>
      <c r="H900" s="223"/>
      <c r="I900" s="224">
        <f t="shared" si="95"/>
        <v>0</v>
      </c>
      <c r="J900" s="225">
        <f t="shared" si="96"/>
        <v>0</v>
      </c>
      <c r="K900" s="47">
        <f>IF(COUNTBLANK($H$10:$H900)&gt;=1,0,1)</f>
        <v>0</v>
      </c>
      <c r="L900" s="176">
        <f t="shared" si="98"/>
        <v>1</v>
      </c>
      <c r="M900" s="176">
        <f t="shared" si="99"/>
        <v>1900</v>
      </c>
      <c r="N900" s="176">
        <f t="shared" si="100"/>
        <v>0</v>
      </c>
      <c r="O900" s="176">
        <f t="shared" si="101"/>
        <v>9</v>
      </c>
      <c r="P900" s="176" t="e">
        <f t="shared" si="97"/>
        <v>#VALUE!</v>
      </c>
      <c r="Q900" s="177"/>
      <c r="R900" s="42"/>
    </row>
    <row r="901" spans="1:18" ht="24.95" customHeight="1" x14ac:dyDescent="0.25">
      <c r="A901" s="220"/>
      <c r="B901" s="15"/>
      <c r="C901" s="15"/>
      <c r="D901" s="16"/>
      <c r="E901" s="16"/>
      <c r="F901" s="221"/>
      <c r="G901" s="222"/>
      <c r="H901" s="223"/>
      <c r="I901" s="224">
        <f t="shared" si="95"/>
        <v>0</v>
      </c>
      <c r="J901" s="225">
        <f t="shared" si="96"/>
        <v>0</v>
      </c>
      <c r="K901" s="47">
        <f>IF(COUNTBLANK($H$10:$H901)&gt;=1,0,1)</f>
        <v>0</v>
      </c>
      <c r="L901" s="176">
        <f t="shared" si="98"/>
        <v>1</v>
      </c>
      <c r="M901" s="176">
        <f t="shared" si="99"/>
        <v>1900</v>
      </c>
      <c r="N901" s="176">
        <f t="shared" si="100"/>
        <v>0</v>
      </c>
      <c r="O901" s="176">
        <f t="shared" si="101"/>
        <v>9</v>
      </c>
      <c r="P901" s="176" t="e">
        <f t="shared" si="97"/>
        <v>#VALUE!</v>
      </c>
      <c r="Q901" s="177"/>
      <c r="R901" s="42"/>
    </row>
    <row r="902" spans="1:18" ht="24.95" customHeight="1" x14ac:dyDescent="0.25">
      <c r="A902" s="220"/>
      <c r="B902" s="15"/>
      <c r="C902" s="15"/>
      <c r="D902" s="16"/>
      <c r="E902" s="16"/>
      <c r="F902" s="221"/>
      <c r="G902" s="222"/>
      <c r="H902" s="223"/>
      <c r="I902" s="224">
        <f t="shared" si="95"/>
        <v>0</v>
      </c>
      <c r="J902" s="225">
        <f t="shared" si="96"/>
        <v>0</v>
      </c>
      <c r="K902" s="47">
        <f>IF(COUNTBLANK($H$10:$H902)&gt;=1,0,1)</f>
        <v>0</v>
      </c>
      <c r="L902" s="176">
        <f t="shared" si="98"/>
        <v>1</v>
      </c>
      <c r="M902" s="176">
        <f t="shared" si="99"/>
        <v>1900</v>
      </c>
      <c r="N902" s="176">
        <f t="shared" si="100"/>
        <v>0</v>
      </c>
      <c r="O902" s="176">
        <f t="shared" si="101"/>
        <v>9</v>
      </c>
      <c r="P902" s="176" t="e">
        <f t="shared" si="97"/>
        <v>#VALUE!</v>
      </c>
      <c r="Q902" s="176"/>
      <c r="R902" s="42">
        <v>360206</v>
      </c>
    </row>
    <row r="903" spans="1:18" ht="24.95" customHeight="1" x14ac:dyDescent="0.25">
      <c r="A903" s="220"/>
      <c r="B903" s="15"/>
      <c r="C903" s="15"/>
      <c r="D903" s="16"/>
      <c r="E903" s="16"/>
      <c r="F903" s="221"/>
      <c r="G903" s="222"/>
      <c r="H903" s="223"/>
      <c r="I903" s="224">
        <f t="shared" si="95"/>
        <v>0</v>
      </c>
      <c r="J903" s="225">
        <f t="shared" si="96"/>
        <v>0</v>
      </c>
      <c r="K903" s="47">
        <f>IF(COUNTBLANK($H$10:$H903)&gt;=1,0,1)</f>
        <v>0</v>
      </c>
      <c r="L903" s="176">
        <f t="shared" si="98"/>
        <v>1</v>
      </c>
      <c r="M903" s="176">
        <f t="shared" si="99"/>
        <v>1900</v>
      </c>
      <c r="N903" s="176">
        <f t="shared" si="100"/>
        <v>0</v>
      </c>
      <c r="O903" s="176">
        <f t="shared" si="101"/>
        <v>9</v>
      </c>
      <c r="P903" s="176" t="e">
        <f t="shared" si="97"/>
        <v>#VALUE!</v>
      </c>
      <c r="Q903" s="177"/>
      <c r="R903" s="42">
        <v>361006</v>
      </c>
    </row>
    <row r="904" spans="1:18" ht="24.95" customHeight="1" x14ac:dyDescent="0.25">
      <c r="A904" s="220"/>
      <c r="B904" s="15"/>
      <c r="C904" s="15"/>
      <c r="D904" s="16"/>
      <c r="E904" s="16"/>
      <c r="F904" s="221"/>
      <c r="G904" s="222"/>
      <c r="H904" s="223"/>
      <c r="I904" s="224">
        <f t="shared" si="95"/>
        <v>0</v>
      </c>
      <c r="J904" s="225">
        <f t="shared" si="96"/>
        <v>0</v>
      </c>
      <c r="K904" s="47">
        <f>IF(COUNTBLANK($H$10:$H904)&gt;=1,0,1)</f>
        <v>0</v>
      </c>
      <c r="L904" s="176">
        <f t="shared" si="98"/>
        <v>1</v>
      </c>
      <c r="M904" s="176">
        <f t="shared" si="99"/>
        <v>1900</v>
      </c>
      <c r="N904" s="176">
        <f t="shared" si="100"/>
        <v>0</v>
      </c>
      <c r="O904" s="176">
        <f t="shared" si="101"/>
        <v>9</v>
      </c>
      <c r="P904" s="176" t="e">
        <f t="shared" si="97"/>
        <v>#VALUE!</v>
      </c>
      <c r="Q904" s="177"/>
      <c r="R904" s="42"/>
    </row>
    <row r="905" spans="1:18" ht="24.95" customHeight="1" x14ac:dyDescent="0.25">
      <c r="A905" s="220"/>
      <c r="B905" s="15"/>
      <c r="C905" s="15"/>
      <c r="D905" s="16"/>
      <c r="E905" s="16"/>
      <c r="F905" s="221"/>
      <c r="G905" s="222"/>
      <c r="H905" s="223"/>
      <c r="I905" s="224">
        <f t="shared" si="95"/>
        <v>0</v>
      </c>
      <c r="J905" s="225">
        <f t="shared" si="96"/>
        <v>0</v>
      </c>
      <c r="K905" s="47">
        <f>IF(COUNTBLANK($H$10:$H905)&gt;=1,0,1)</f>
        <v>0</v>
      </c>
      <c r="L905" s="176">
        <f t="shared" si="98"/>
        <v>1</v>
      </c>
      <c r="M905" s="176">
        <f t="shared" si="99"/>
        <v>1900</v>
      </c>
      <c r="N905" s="176">
        <f t="shared" si="100"/>
        <v>0</v>
      </c>
      <c r="O905" s="176">
        <f t="shared" si="101"/>
        <v>9</v>
      </c>
      <c r="P905" s="176" t="e">
        <f t="shared" si="97"/>
        <v>#VALUE!</v>
      </c>
      <c r="Q905" s="177"/>
      <c r="R905" s="42"/>
    </row>
    <row r="906" spans="1:18" ht="24.95" customHeight="1" x14ac:dyDescent="0.25">
      <c r="A906" s="220"/>
      <c r="B906" s="15"/>
      <c r="C906" s="15"/>
      <c r="D906" s="16"/>
      <c r="E906" s="16"/>
      <c r="F906" s="221"/>
      <c r="G906" s="222"/>
      <c r="H906" s="223"/>
      <c r="I906" s="224">
        <f t="shared" ref="I906:I969" si="102">I905-B906+C906</f>
        <v>0</v>
      </c>
      <c r="J906" s="225">
        <f t="shared" ref="J906:J969" si="103">IF(H906="*",J905-B906+C906,J905)</f>
        <v>0</v>
      </c>
      <c r="K906" s="47">
        <f>IF(COUNTBLANK($H$10:$H906)&gt;=1,0,1)</f>
        <v>0</v>
      </c>
      <c r="L906" s="176">
        <f t="shared" si="98"/>
        <v>1</v>
      </c>
      <c r="M906" s="176">
        <f t="shared" si="99"/>
        <v>1900</v>
      </c>
      <c r="N906" s="176">
        <f t="shared" si="100"/>
        <v>0</v>
      </c>
      <c r="O906" s="176">
        <f t="shared" si="101"/>
        <v>9</v>
      </c>
      <c r="P906" s="176" t="e">
        <f t="shared" si="97"/>
        <v>#VALUE!</v>
      </c>
      <c r="Q906" s="176"/>
      <c r="R906" s="42">
        <v>361806</v>
      </c>
    </row>
    <row r="907" spans="1:18" ht="24.95" customHeight="1" x14ac:dyDescent="0.25">
      <c r="A907" s="220"/>
      <c r="B907" s="15"/>
      <c r="C907" s="15"/>
      <c r="D907" s="16"/>
      <c r="E907" s="16"/>
      <c r="F907" s="221"/>
      <c r="G907" s="222"/>
      <c r="H907" s="223"/>
      <c r="I907" s="224">
        <f t="shared" si="102"/>
        <v>0</v>
      </c>
      <c r="J907" s="225">
        <f t="shared" si="103"/>
        <v>0</v>
      </c>
      <c r="K907" s="47">
        <f>IF(COUNTBLANK($H$10:$H907)&gt;=1,0,1)</f>
        <v>0</v>
      </c>
      <c r="L907" s="176">
        <f t="shared" si="98"/>
        <v>1</v>
      </c>
      <c r="M907" s="176">
        <f t="shared" si="99"/>
        <v>1900</v>
      </c>
      <c r="N907" s="176">
        <f t="shared" si="100"/>
        <v>0</v>
      </c>
      <c r="O907" s="176">
        <f t="shared" si="101"/>
        <v>9</v>
      </c>
      <c r="P907" s="176" t="e">
        <f t="shared" ref="P907:P970" si="104">(SEARCH($F$5,$F907))</f>
        <v>#VALUE!</v>
      </c>
      <c r="Q907" s="177"/>
      <c r="R907" s="42">
        <v>362606</v>
      </c>
    </row>
    <row r="908" spans="1:18" ht="24.95" customHeight="1" x14ac:dyDescent="0.25">
      <c r="A908" s="220"/>
      <c r="B908" s="15"/>
      <c r="C908" s="15"/>
      <c r="D908" s="16"/>
      <c r="E908" s="16"/>
      <c r="F908" s="221"/>
      <c r="G908" s="222"/>
      <c r="H908" s="223"/>
      <c r="I908" s="224">
        <f t="shared" si="102"/>
        <v>0</v>
      </c>
      <c r="J908" s="225">
        <f t="shared" si="103"/>
        <v>0</v>
      </c>
      <c r="K908" s="47">
        <f>IF(COUNTBLANK($H$10:$H908)&gt;=1,0,1)</f>
        <v>0</v>
      </c>
      <c r="L908" s="176">
        <f t="shared" si="98"/>
        <v>1</v>
      </c>
      <c r="M908" s="176">
        <f t="shared" si="99"/>
        <v>1900</v>
      </c>
      <c r="N908" s="176">
        <f t="shared" si="100"/>
        <v>0</v>
      </c>
      <c r="O908" s="176">
        <f t="shared" si="101"/>
        <v>9</v>
      </c>
      <c r="P908" s="176" t="e">
        <f t="shared" si="104"/>
        <v>#VALUE!</v>
      </c>
      <c r="Q908" s="177"/>
      <c r="R908" s="42"/>
    </row>
    <row r="909" spans="1:18" ht="24.95" customHeight="1" x14ac:dyDescent="0.25">
      <c r="A909" s="220"/>
      <c r="B909" s="15"/>
      <c r="C909" s="15"/>
      <c r="D909" s="16"/>
      <c r="E909" s="16"/>
      <c r="F909" s="221"/>
      <c r="G909" s="222"/>
      <c r="H909" s="223"/>
      <c r="I909" s="224">
        <f t="shared" si="102"/>
        <v>0</v>
      </c>
      <c r="J909" s="225">
        <f t="shared" si="103"/>
        <v>0</v>
      </c>
      <c r="K909" s="47">
        <f>IF(COUNTBLANK($H$10:$H909)&gt;=1,0,1)</f>
        <v>0</v>
      </c>
      <c r="L909" s="176">
        <f t="shared" si="98"/>
        <v>1</v>
      </c>
      <c r="M909" s="176">
        <f t="shared" si="99"/>
        <v>1900</v>
      </c>
      <c r="N909" s="176">
        <f t="shared" si="100"/>
        <v>0</v>
      </c>
      <c r="O909" s="176">
        <f t="shared" si="101"/>
        <v>9</v>
      </c>
      <c r="P909" s="176" t="e">
        <f t="shared" si="104"/>
        <v>#VALUE!</v>
      </c>
      <c r="Q909" s="177"/>
      <c r="R909" s="42"/>
    </row>
    <row r="910" spans="1:18" ht="24.95" customHeight="1" x14ac:dyDescent="0.25">
      <c r="A910" s="220"/>
      <c r="B910" s="15"/>
      <c r="C910" s="15"/>
      <c r="D910" s="16"/>
      <c r="E910" s="16"/>
      <c r="F910" s="221"/>
      <c r="G910" s="222"/>
      <c r="H910" s="223"/>
      <c r="I910" s="224">
        <f t="shared" si="102"/>
        <v>0</v>
      </c>
      <c r="J910" s="225">
        <f t="shared" si="103"/>
        <v>0</v>
      </c>
      <c r="K910" s="47">
        <f>IF(COUNTBLANK($H$10:$H910)&gt;=1,0,1)</f>
        <v>0</v>
      </c>
      <c r="L910" s="176">
        <f t="shared" si="98"/>
        <v>1</v>
      </c>
      <c r="M910" s="176">
        <f t="shared" si="99"/>
        <v>1900</v>
      </c>
      <c r="N910" s="176">
        <f t="shared" si="100"/>
        <v>0</v>
      </c>
      <c r="O910" s="176">
        <f t="shared" si="101"/>
        <v>9</v>
      </c>
      <c r="P910" s="176" t="e">
        <f t="shared" si="104"/>
        <v>#VALUE!</v>
      </c>
      <c r="Q910" s="176"/>
      <c r="R910" s="42">
        <v>363406</v>
      </c>
    </row>
    <row r="911" spans="1:18" ht="24.95" customHeight="1" x14ac:dyDescent="0.25">
      <c r="A911" s="220"/>
      <c r="B911" s="15"/>
      <c r="C911" s="15"/>
      <c r="D911" s="16"/>
      <c r="E911" s="16"/>
      <c r="F911" s="221"/>
      <c r="G911" s="222"/>
      <c r="H911" s="223"/>
      <c r="I911" s="224">
        <f t="shared" si="102"/>
        <v>0</v>
      </c>
      <c r="J911" s="225">
        <f t="shared" si="103"/>
        <v>0</v>
      </c>
      <c r="K911" s="47">
        <f>IF(COUNTBLANK($H$10:$H911)&gt;=1,0,1)</f>
        <v>0</v>
      </c>
      <c r="L911" s="176">
        <f t="shared" si="98"/>
        <v>1</v>
      </c>
      <c r="M911" s="176">
        <f t="shared" si="99"/>
        <v>1900</v>
      </c>
      <c r="N911" s="176">
        <f t="shared" si="100"/>
        <v>0</v>
      </c>
      <c r="O911" s="176">
        <f t="shared" si="101"/>
        <v>9</v>
      </c>
      <c r="P911" s="176" t="e">
        <f t="shared" si="104"/>
        <v>#VALUE!</v>
      </c>
      <c r="Q911" s="177"/>
      <c r="R911" s="42">
        <v>364206</v>
      </c>
    </row>
    <row r="912" spans="1:18" ht="24.95" customHeight="1" x14ac:dyDescent="0.25">
      <c r="A912" s="220"/>
      <c r="B912" s="15"/>
      <c r="C912" s="15"/>
      <c r="D912" s="16"/>
      <c r="E912" s="16"/>
      <c r="F912" s="221"/>
      <c r="G912" s="222"/>
      <c r="H912" s="223"/>
      <c r="I912" s="224">
        <f t="shared" si="102"/>
        <v>0</v>
      </c>
      <c r="J912" s="225">
        <f t="shared" si="103"/>
        <v>0</v>
      </c>
      <c r="K912" s="47">
        <f>IF(COUNTBLANK($H$10:$H912)&gt;=1,0,1)</f>
        <v>0</v>
      </c>
      <c r="L912" s="176">
        <f t="shared" si="98"/>
        <v>1</v>
      </c>
      <c r="M912" s="176">
        <f t="shared" si="99"/>
        <v>1900</v>
      </c>
      <c r="N912" s="176">
        <f t="shared" si="100"/>
        <v>0</v>
      </c>
      <c r="O912" s="176">
        <f t="shared" si="101"/>
        <v>9</v>
      </c>
      <c r="P912" s="176" t="e">
        <f t="shared" si="104"/>
        <v>#VALUE!</v>
      </c>
      <c r="Q912" s="177"/>
      <c r="R912" s="42"/>
    </row>
    <row r="913" spans="1:18" ht="24.95" customHeight="1" x14ac:dyDescent="0.25">
      <c r="A913" s="220"/>
      <c r="B913" s="15"/>
      <c r="C913" s="15"/>
      <c r="D913" s="16"/>
      <c r="E913" s="16"/>
      <c r="F913" s="221"/>
      <c r="G913" s="222"/>
      <c r="H913" s="223"/>
      <c r="I913" s="224">
        <f t="shared" si="102"/>
        <v>0</v>
      </c>
      <c r="J913" s="225">
        <f t="shared" si="103"/>
        <v>0</v>
      </c>
      <c r="K913" s="47">
        <f>IF(COUNTBLANK($H$10:$H913)&gt;=1,0,1)</f>
        <v>0</v>
      </c>
      <c r="L913" s="176">
        <f t="shared" si="98"/>
        <v>1</v>
      </c>
      <c r="M913" s="176">
        <f t="shared" si="99"/>
        <v>1900</v>
      </c>
      <c r="N913" s="176">
        <f t="shared" si="100"/>
        <v>0</v>
      </c>
      <c r="O913" s="176">
        <f t="shared" si="101"/>
        <v>9</v>
      </c>
      <c r="P913" s="176" t="e">
        <f t="shared" si="104"/>
        <v>#VALUE!</v>
      </c>
      <c r="Q913" s="177"/>
      <c r="R913" s="42"/>
    </row>
    <row r="914" spans="1:18" ht="24.95" customHeight="1" x14ac:dyDescent="0.25">
      <c r="A914" s="220"/>
      <c r="B914" s="15"/>
      <c r="C914" s="15"/>
      <c r="D914" s="16"/>
      <c r="E914" s="16"/>
      <c r="F914" s="221"/>
      <c r="G914" s="222"/>
      <c r="H914" s="223"/>
      <c r="I914" s="224">
        <f t="shared" si="102"/>
        <v>0</v>
      </c>
      <c r="J914" s="225">
        <f t="shared" si="103"/>
        <v>0</v>
      </c>
      <c r="K914" s="47">
        <f>IF(COUNTBLANK($H$10:$H914)&gt;=1,0,1)</f>
        <v>0</v>
      </c>
      <c r="L914" s="176">
        <f t="shared" si="98"/>
        <v>1</v>
      </c>
      <c r="M914" s="176">
        <f t="shared" si="99"/>
        <v>1900</v>
      </c>
      <c r="N914" s="176">
        <f t="shared" si="100"/>
        <v>0</v>
      </c>
      <c r="O914" s="176">
        <f t="shared" si="101"/>
        <v>9</v>
      </c>
      <c r="P914" s="176" t="e">
        <f t="shared" si="104"/>
        <v>#VALUE!</v>
      </c>
      <c r="Q914" s="176"/>
      <c r="R914" s="42">
        <v>365006</v>
      </c>
    </row>
    <row r="915" spans="1:18" ht="24.95" customHeight="1" x14ac:dyDescent="0.25">
      <c r="A915" s="220"/>
      <c r="B915" s="15"/>
      <c r="C915" s="15"/>
      <c r="D915" s="16"/>
      <c r="E915" s="16"/>
      <c r="F915" s="221"/>
      <c r="G915" s="222"/>
      <c r="H915" s="223"/>
      <c r="I915" s="224">
        <f t="shared" si="102"/>
        <v>0</v>
      </c>
      <c r="J915" s="225">
        <f t="shared" si="103"/>
        <v>0</v>
      </c>
      <c r="K915" s="47">
        <f>IF(COUNTBLANK($H$10:$H915)&gt;=1,0,1)</f>
        <v>0</v>
      </c>
      <c r="L915" s="176">
        <f t="shared" si="98"/>
        <v>1</v>
      </c>
      <c r="M915" s="176">
        <f t="shared" si="99"/>
        <v>1900</v>
      </c>
      <c r="N915" s="176">
        <f t="shared" si="100"/>
        <v>0</v>
      </c>
      <c r="O915" s="176">
        <f t="shared" si="101"/>
        <v>9</v>
      </c>
      <c r="P915" s="176" t="e">
        <f t="shared" si="104"/>
        <v>#VALUE!</v>
      </c>
      <c r="Q915" s="177"/>
      <c r="R915" s="42">
        <v>365806</v>
      </c>
    </row>
    <row r="916" spans="1:18" ht="24.95" customHeight="1" x14ac:dyDescent="0.25">
      <c r="A916" s="220"/>
      <c r="B916" s="15"/>
      <c r="C916" s="15"/>
      <c r="D916" s="16"/>
      <c r="E916" s="16"/>
      <c r="F916" s="221"/>
      <c r="G916" s="222"/>
      <c r="H916" s="223"/>
      <c r="I916" s="224">
        <f t="shared" si="102"/>
        <v>0</v>
      </c>
      <c r="J916" s="225">
        <f t="shared" si="103"/>
        <v>0</v>
      </c>
      <c r="K916" s="47">
        <f>IF(COUNTBLANK($H$10:$H916)&gt;=1,0,1)</f>
        <v>0</v>
      </c>
      <c r="L916" s="176">
        <f t="shared" si="98"/>
        <v>1</v>
      </c>
      <c r="M916" s="176">
        <f t="shared" si="99"/>
        <v>1900</v>
      </c>
      <c r="N916" s="176">
        <f t="shared" si="100"/>
        <v>0</v>
      </c>
      <c r="O916" s="176">
        <f t="shared" si="101"/>
        <v>9</v>
      </c>
      <c r="P916" s="176" t="e">
        <f t="shared" si="104"/>
        <v>#VALUE!</v>
      </c>
      <c r="Q916" s="177"/>
      <c r="R916" s="42"/>
    </row>
    <row r="917" spans="1:18" ht="24.95" customHeight="1" x14ac:dyDescent="0.25">
      <c r="A917" s="220"/>
      <c r="B917" s="15"/>
      <c r="C917" s="15"/>
      <c r="D917" s="16"/>
      <c r="E917" s="16"/>
      <c r="F917" s="221"/>
      <c r="G917" s="222"/>
      <c r="H917" s="223"/>
      <c r="I917" s="224">
        <f t="shared" si="102"/>
        <v>0</v>
      </c>
      <c r="J917" s="225">
        <f t="shared" si="103"/>
        <v>0</v>
      </c>
      <c r="K917" s="47">
        <f>IF(COUNTBLANK($H$10:$H917)&gt;=1,0,1)</f>
        <v>0</v>
      </c>
      <c r="L917" s="176">
        <f t="shared" si="98"/>
        <v>1</v>
      </c>
      <c r="M917" s="176">
        <f t="shared" si="99"/>
        <v>1900</v>
      </c>
      <c r="N917" s="176">
        <f t="shared" si="100"/>
        <v>0</v>
      </c>
      <c r="O917" s="176">
        <f t="shared" si="101"/>
        <v>9</v>
      </c>
      <c r="P917" s="176" t="e">
        <f t="shared" si="104"/>
        <v>#VALUE!</v>
      </c>
      <c r="Q917" s="177"/>
      <c r="R917" s="42"/>
    </row>
    <row r="918" spans="1:18" ht="24.95" customHeight="1" x14ac:dyDescent="0.25">
      <c r="A918" s="220"/>
      <c r="B918" s="15"/>
      <c r="C918" s="15"/>
      <c r="D918" s="16"/>
      <c r="E918" s="16"/>
      <c r="F918" s="221"/>
      <c r="G918" s="222"/>
      <c r="H918" s="223"/>
      <c r="I918" s="224">
        <f t="shared" si="102"/>
        <v>0</v>
      </c>
      <c r="J918" s="225">
        <f t="shared" si="103"/>
        <v>0</v>
      </c>
      <c r="K918" s="47">
        <f>IF(COUNTBLANK($H$10:$H918)&gt;=1,0,1)</f>
        <v>0</v>
      </c>
      <c r="L918" s="176">
        <f t="shared" si="98"/>
        <v>1</v>
      </c>
      <c r="M918" s="176">
        <f t="shared" si="99"/>
        <v>1900</v>
      </c>
      <c r="N918" s="176">
        <f t="shared" si="100"/>
        <v>0</v>
      </c>
      <c r="O918" s="176">
        <f t="shared" si="101"/>
        <v>9</v>
      </c>
      <c r="P918" s="176" t="e">
        <f t="shared" si="104"/>
        <v>#VALUE!</v>
      </c>
      <c r="Q918" s="176"/>
      <c r="R918" s="42">
        <v>366606</v>
      </c>
    </row>
    <row r="919" spans="1:18" ht="24.95" customHeight="1" x14ac:dyDescent="0.25">
      <c r="A919" s="220"/>
      <c r="B919" s="15"/>
      <c r="C919" s="15"/>
      <c r="D919" s="16"/>
      <c r="E919" s="16"/>
      <c r="F919" s="221"/>
      <c r="G919" s="222"/>
      <c r="H919" s="223"/>
      <c r="I919" s="224">
        <f t="shared" si="102"/>
        <v>0</v>
      </c>
      <c r="J919" s="225">
        <f t="shared" si="103"/>
        <v>0</v>
      </c>
      <c r="K919" s="47">
        <f>IF(COUNTBLANK($H$10:$H919)&gt;=1,0,1)</f>
        <v>0</v>
      </c>
      <c r="L919" s="176">
        <f t="shared" si="98"/>
        <v>1</v>
      </c>
      <c r="M919" s="176">
        <f t="shared" si="99"/>
        <v>1900</v>
      </c>
      <c r="N919" s="176">
        <f t="shared" si="100"/>
        <v>0</v>
      </c>
      <c r="O919" s="176">
        <f t="shared" si="101"/>
        <v>9</v>
      </c>
      <c r="P919" s="176" t="e">
        <f t="shared" si="104"/>
        <v>#VALUE!</v>
      </c>
      <c r="Q919" s="177"/>
      <c r="R919" s="42">
        <v>367406</v>
      </c>
    </row>
    <row r="920" spans="1:18" ht="24.95" customHeight="1" x14ac:dyDescent="0.25">
      <c r="A920" s="220"/>
      <c r="B920" s="15"/>
      <c r="C920" s="15"/>
      <c r="D920" s="16"/>
      <c r="E920" s="16"/>
      <c r="F920" s="221"/>
      <c r="G920" s="222"/>
      <c r="H920" s="223"/>
      <c r="I920" s="224">
        <f t="shared" si="102"/>
        <v>0</v>
      </c>
      <c r="J920" s="225">
        <f t="shared" si="103"/>
        <v>0</v>
      </c>
      <c r="K920" s="47">
        <f>IF(COUNTBLANK($H$10:$H920)&gt;=1,0,1)</f>
        <v>0</v>
      </c>
      <c r="L920" s="176">
        <f t="shared" ref="L920:L983" si="105">MONTH(A920)</f>
        <v>1</v>
      </c>
      <c r="M920" s="176">
        <f t="shared" ref="M920:M983" si="106">YEAR(A920)</f>
        <v>1900</v>
      </c>
      <c r="N920" s="176">
        <f t="shared" ref="N920:N983" si="107">DAY(A920)</f>
        <v>0</v>
      </c>
      <c r="O920" s="176">
        <f t="shared" ref="O920:O983" si="108">IF(A920&lt;&gt;"",O919+1,O919)</f>
        <v>9</v>
      </c>
      <c r="P920" s="176" t="e">
        <f t="shared" si="104"/>
        <v>#VALUE!</v>
      </c>
      <c r="Q920" s="177"/>
      <c r="R920" s="42"/>
    </row>
    <row r="921" spans="1:18" ht="24.95" customHeight="1" x14ac:dyDescent="0.25">
      <c r="A921" s="220"/>
      <c r="B921" s="15"/>
      <c r="C921" s="15"/>
      <c r="D921" s="16"/>
      <c r="E921" s="16"/>
      <c r="F921" s="221"/>
      <c r="G921" s="222"/>
      <c r="H921" s="223"/>
      <c r="I921" s="224">
        <f t="shared" si="102"/>
        <v>0</v>
      </c>
      <c r="J921" s="225">
        <f t="shared" si="103"/>
        <v>0</v>
      </c>
      <c r="K921" s="47">
        <f>IF(COUNTBLANK($H$10:$H921)&gt;=1,0,1)</f>
        <v>0</v>
      </c>
      <c r="L921" s="176">
        <f t="shared" si="105"/>
        <v>1</v>
      </c>
      <c r="M921" s="176">
        <f t="shared" si="106"/>
        <v>1900</v>
      </c>
      <c r="N921" s="176">
        <f t="shared" si="107"/>
        <v>0</v>
      </c>
      <c r="O921" s="176">
        <f t="shared" si="108"/>
        <v>9</v>
      </c>
      <c r="P921" s="176" t="e">
        <f t="shared" si="104"/>
        <v>#VALUE!</v>
      </c>
      <c r="Q921" s="177"/>
      <c r="R921" s="42"/>
    </row>
    <row r="922" spans="1:18" ht="24.95" customHeight="1" x14ac:dyDescent="0.25">
      <c r="A922" s="220"/>
      <c r="B922" s="15"/>
      <c r="C922" s="15"/>
      <c r="D922" s="16"/>
      <c r="E922" s="16"/>
      <c r="F922" s="221"/>
      <c r="G922" s="222"/>
      <c r="H922" s="223"/>
      <c r="I922" s="224">
        <f t="shared" si="102"/>
        <v>0</v>
      </c>
      <c r="J922" s="225">
        <f t="shared" si="103"/>
        <v>0</v>
      </c>
      <c r="K922" s="47">
        <f>IF(COUNTBLANK($H$10:$H922)&gt;=1,0,1)</f>
        <v>0</v>
      </c>
      <c r="L922" s="176">
        <f t="shared" si="105"/>
        <v>1</v>
      </c>
      <c r="M922" s="176">
        <f t="shared" si="106"/>
        <v>1900</v>
      </c>
      <c r="N922" s="176">
        <f t="shared" si="107"/>
        <v>0</v>
      </c>
      <c r="O922" s="176">
        <f t="shared" si="108"/>
        <v>9</v>
      </c>
      <c r="P922" s="176" t="e">
        <f t="shared" si="104"/>
        <v>#VALUE!</v>
      </c>
      <c r="Q922" s="176"/>
      <c r="R922" s="42">
        <v>368206</v>
      </c>
    </row>
    <row r="923" spans="1:18" ht="24.95" customHeight="1" x14ac:dyDescent="0.25">
      <c r="A923" s="220"/>
      <c r="B923" s="15"/>
      <c r="C923" s="15"/>
      <c r="D923" s="16"/>
      <c r="E923" s="16"/>
      <c r="F923" s="221"/>
      <c r="G923" s="222"/>
      <c r="H923" s="223"/>
      <c r="I923" s="224">
        <f t="shared" si="102"/>
        <v>0</v>
      </c>
      <c r="J923" s="225">
        <f t="shared" si="103"/>
        <v>0</v>
      </c>
      <c r="K923" s="47">
        <f>IF(COUNTBLANK($H$10:$H923)&gt;=1,0,1)</f>
        <v>0</v>
      </c>
      <c r="L923" s="176">
        <f t="shared" si="105"/>
        <v>1</v>
      </c>
      <c r="M923" s="176">
        <f t="shared" si="106"/>
        <v>1900</v>
      </c>
      <c r="N923" s="176">
        <f t="shared" si="107"/>
        <v>0</v>
      </c>
      <c r="O923" s="176">
        <f t="shared" si="108"/>
        <v>9</v>
      </c>
      <c r="P923" s="176" t="e">
        <f t="shared" si="104"/>
        <v>#VALUE!</v>
      </c>
      <c r="Q923" s="177"/>
      <c r="R923" s="42">
        <v>369006</v>
      </c>
    </row>
    <row r="924" spans="1:18" ht="24.95" customHeight="1" x14ac:dyDescent="0.25">
      <c r="A924" s="220"/>
      <c r="B924" s="15"/>
      <c r="C924" s="15"/>
      <c r="D924" s="16"/>
      <c r="E924" s="16"/>
      <c r="F924" s="221"/>
      <c r="G924" s="222"/>
      <c r="H924" s="223"/>
      <c r="I924" s="224">
        <f t="shared" si="102"/>
        <v>0</v>
      </c>
      <c r="J924" s="225">
        <f t="shared" si="103"/>
        <v>0</v>
      </c>
      <c r="K924" s="47">
        <f>IF(COUNTBLANK($H$10:$H924)&gt;=1,0,1)</f>
        <v>0</v>
      </c>
      <c r="L924" s="176">
        <f t="shared" si="105"/>
        <v>1</v>
      </c>
      <c r="M924" s="176">
        <f t="shared" si="106"/>
        <v>1900</v>
      </c>
      <c r="N924" s="176">
        <f t="shared" si="107"/>
        <v>0</v>
      </c>
      <c r="O924" s="176">
        <f t="shared" si="108"/>
        <v>9</v>
      </c>
      <c r="P924" s="176" t="e">
        <f t="shared" si="104"/>
        <v>#VALUE!</v>
      </c>
      <c r="Q924" s="177"/>
      <c r="R924" s="42"/>
    </row>
    <row r="925" spans="1:18" ht="24.95" customHeight="1" x14ac:dyDescent="0.25">
      <c r="A925" s="220"/>
      <c r="B925" s="15"/>
      <c r="C925" s="15"/>
      <c r="D925" s="16"/>
      <c r="E925" s="16"/>
      <c r="F925" s="221"/>
      <c r="G925" s="222"/>
      <c r="H925" s="223"/>
      <c r="I925" s="224">
        <f t="shared" si="102"/>
        <v>0</v>
      </c>
      <c r="J925" s="225">
        <f t="shared" si="103"/>
        <v>0</v>
      </c>
      <c r="K925" s="47">
        <f>IF(COUNTBLANK($H$10:$H925)&gt;=1,0,1)</f>
        <v>0</v>
      </c>
      <c r="L925" s="176">
        <f t="shared" si="105"/>
        <v>1</v>
      </c>
      <c r="M925" s="176">
        <f t="shared" si="106"/>
        <v>1900</v>
      </c>
      <c r="N925" s="176">
        <f t="shared" si="107"/>
        <v>0</v>
      </c>
      <c r="O925" s="176">
        <f t="shared" si="108"/>
        <v>9</v>
      </c>
      <c r="P925" s="176" t="e">
        <f t="shared" si="104"/>
        <v>#VALUE!</v>
      </c>
      <c r="Q925" s="177"/>
      <c r="R925" s="42"/>
    </row>
    <row r="926" spans="1:18" ht="24.95" customHeight="1" x14ac:dyDescent="0.25">
      <c r="A926" s="220"/>
      <c r="B926" s="15"/>
      <c r="C926" s="15"/>
      <c r="D926" s="16"/>
      <c r="E926" s="16"/>
      <c r="F926" s="221"/>
      <c r="G926" s="222"/>
      <c r="H926" s="223"/>
      <c r="I926" s="224">
        <f t="shared" si="102"/>
        <v>0</v>
      </c>
      <c r="J926" s="225">
        <f t="shared" si="103"/>
        <v>0</v>
      </c>
      <c r="K926" s="47">
        <f>IF(COUNTBLANK($H$10:$H926)&gt;=1,0,1)</f>
        <v>0</v>
      </c>
      <c r="L926" s="176">
        <f t="shared" si="105"/>
        <v>1</v>
      </c>
      <c r="M926" s="176">
        <f t="shared" si="106"/>
        <v>1900</v>
      </c>
      <c r="N926" s="176">
        <f t="shared" si="107"/>
        <v>0</v>
      </c>
      <c r="O926" s="176">
        <f t="shared" si="108"/>
        <v>9</v>
      </c>
      <c r="P926" s="176" t="e">
        <f t="shared" si="104"/>
        <v>#VALUE!</v>
      </c>
      <c r="Q926" s="176"/>
      <c r="R926" s="42">
        <v>369806</v>
      </c>
    </row>
    <row r="927" spans="1:18" ht="24.95" customHeight="1" x14ac:dyDescent="0.25">
      <c r="A927" s="220"/>
      <c r="B927" s="15"/>
      <c r="C927" s="15"/>
      <c r="D927" s="16"/>
      <c r="E927" s="16"/>
      <c r="F927" s="221"/>
      <c r="G927" s="222"/>
      <c r="H927" s="223"/>
      <c r="I927" s="224">
        <f t="shared" si="102"/>
        <v>0</v>
      </c>
      <c r="J927" s="225">
        <f t="shared" si="103"/>
        <v>0</v>
      </c>
      <c r="K927" s="47">
        <f>IF(COUNTBLANK($H$10:$H927)&gt;=1,0,1)</f>
        <v>0</v>
      </c>
      <c r="L927" s="176">
        <f t="shared" si="105"/>
        <v>1</v>
      </c>
      <c r="M927" s="176">
        <f t="shared" si="106"/>
        <v>1900</v>
      </c>
      <c r="N927" s="176">
        <f t="shared" si="107"/>
        <v>0</v>
      </c>
      <c r="O927" s="176">
        <f t="shared" si="108"/>
        <v>9</v>
      </c>
      <c r="P927" s="176" t="e">
        <f t="shared" si="104"/>
        <v>#VALUE!</v>
      </c>
      <c r="Q927" s="177"/>
      <c r="R927" s="42">
        <v>370606</v>
      </c>
    </row>
    <row r="928" spans="1:18" ht="24.95" customHeight="1" x14ac:dyDescent="0.25">
      <c r="A928" s="220"/>
      <c r="B928" s="15"/>
      <c r="C928" s="15"/>
      <c r="D928" s="16"/>
      <c r="E928" s="16"/>
      <c r="F928" s="221"/>
      <c r="G928" s="222"/>
      <c r="H928" s="223"/>
      <c r="I928" s="224">
        <f t="shared" si="102"/>
        <v>0</v>
      </c>
      <c r="J928" s="225">
        <f t="shared" si="103"/>
        <v>0</v>
      </c>
      <c r="K928" s="47">
        <f>IF(COUNTBLANK($H$10:$H928)&gt;=1,0,1)</f>
        <v>0</v>
      </c>
      <c r="L928" s="176">
        <f t="shared" si="105"/>
        <v>1</v>
      </c>
      <c r="M928" s="176">
        <f t="shared" si="106"/>
        <v>1900</v>
      </c>
      <c r="N928" s="176">
        <f t="shared" si="107"/>
        <v>0</v>
      </c>
      <c r="O928" s="176">
        <f t="shared" si="108"/>
        <v>9</v>
      </c>
      <c r="P928" s="176" t="e">
        <f t="shared" si="104"/>
        <v>#VALUE!</v>
      </c>
      <c r="Q928" s="177"/>
      <c r="R928" s="42"/>
    </row>
    <row r="929" spans="1:18" ht="24.95" customHeight="1" x14ac:dyDescent="0.25">
      <c r="A929" s="220"/>
      <c r="B929" s="15"/>
      <c r="C929" s="15"/>
      <c r="D929" s="16"/>
      <c r="E929" s="16"/>
      <c r="F929" s="221"/>
      <c r="G929" s="222"/>
      <c r="H929" s="223"/>
      <c r="I929" s="224">
        <f t="shared" si="102"/>
        <v>0</v>
      </c>
      <c r="J929" s="225">
        <f t="shared" si="103"/>
        <v>0</v>
      </c>
      <c r="K929" s="47">
        <f>IF(COUNTBLANK($H$10:$H929)&gt;=1,0,1)</f>
        <v>0</v>
      </c>
      <c r="L929" s="176">
        <f t="shared" si="105"/>
        <v>1</v>
      </c>
      <c r="M929" s="176">
        <f t="shared" si="106"/>
        <v>1900</v>
      </c>
      <c r="N929" s="176">
        <f t="shared" si="107"/>
        <v>0</v>
      </c>
      <c r="O929" s="176">
        <f t="shared" si="108"/>
        <v>9</v>
      </c>
      <c r="P929" s="176" t="e">
        <f t="shared" si="104"/>
        <v>#VALUE!</v>
      </c>
      <c r="Q929" s="177"/>
      <c r="R929" s="42"/>
    </row>
    <row r="930" spans="1:18" ht="24.95" customHeight="1" x14ac:dyDescent="0.25">
      <c r="A930" s="220"/>
      <c r="B930" s="15"/>
      <c r="C930" s="15"/>
      <c r="D930" s="16"/>
      <c r="E930" s="16"/>
      <c r="F930" s="221"/>
      <c r="G930" s="222"/>
      <c r="H930" s="223"/>
      <c r="I930" s="224">
        <f t="shared" si="102"/>
        <v>0</v>
      </c>
      <c r="J930" s="225">
        <f t="shared" si="103"/>
        <v>0</v>
      </c>
      <c r="K930" s="47">
        <f>IF(COUNTBLANK($H$10:$H930)&gt;=1,0,1)</f>
        <v>0</v>
      </c>
      <c r="L930" s="176">
        <f t="shared" si="105"/>
        <v>1</v>
      </c>
      <c r="M930" s="176">
        <f t="shared" si="106"/>
        <v>1900</v>
      </c>
      <c r="N930" s="176">
        <f t="shared" si="107"/>
        <v>0</v>
      </c>
      <c r="O930" s="176">
        <f t="shared" si="108"/>
        <v>9</v>
      </c>
      <c r="P930" s="176" t="e">
        <f t="shared" si="104"/>
        <v>#VALUE!</v>
      </c>
      <c r="Q930" s="176"/>
      <c r="R930" s="42">
        <v>371406</v>
      </c>
    </row>
    <row r="931" spans="1:18" ht="24.95" customHeight="1" x14ac:dyDescent="0.25">
      <c r="A931" s="220"/>
      <c r="B931" s="15"/>
      <c r="C931" s="15"/>
      <c r="D931" s="16"/>
      <c r="E931" s="16"/>
      <c r="F931" s="221"/>
      <c r="G931" s="222"/>
      <c r="H931" s="223"/>
      <c r="I931" s="224">
        <f t="shared" si="102"/>
        <v>0</v>
      </c>
      <c r="J931" s="225">
        <f t="shared" si="103"/>
        <v>0</v>
      </c>
      <c r="K931" s="47">
        <f>IF(COUNTBLANK($H$10:$H931)&gt;=1,0,1)</f>
        <v>0</v>
      </c>
      <c r="L931" s="176">
        <f t="shared" si="105"/>
        <v>1</v>
      </c>
      <c r="M931" s="176">
        <f t="shared" si="106"/>
        <v>1900</v>
      </c>
      <c r="N931" s="176">
        <f t="shared" si="107"/>
        <v>0</v>
      </c>
      <c r="O931" s="176">
        <f t="shared" si="108"/>
        <v>9</v>
      </c>
      <c r="P931" s="176" t="e">
        <f t="shared" si="104"/>
        <v>#VALUE!</v>
      </c>
      <c r="Q931" s="177"/>
      <c r="R931" s="42">
        <v>372206</v>
      </c>
    </row>
    <row r="932" spans="1:18" ht="24.95" customHeight="1" x14ac:dyDescent="0.25">
      <c r="A932" s="220"/>
      <c r="B932" s="15"/>
      <c r="C932" s="15"/>
      <c r="D932" s="16"/>
      <c r="E932" s="16"/>
      <c r="F932" s="221"/>
      <c r="G932" s="222"/>
      <c r="H932" s="223"/>
      <c r="I932" s="224">
        <f t="shared" si="102"/>
        <v>0</v>
      </c>
      <c r="J932" s="225">
        <f t="shared" si="103"/>
        <v>0</v>
      </c>
      <c r="K932" s="47">
        <f>IF(COUNTBLANK($H$10:$H932)&gt;=1,0,1)</f>
        <v>0</v>
      </c>
      <c r="L932" s="176">
        <f t="shared" si="105"/>
        <v>1</v>
      </c>
      <c r="M932" s="176">
        <f t="shared" si="106"/>
        <v>1900</v>
      </c>
      <c r="N932" s="176">
        <f t="shared" si="107"/>
        <v>0</v>
      </c>
      <c r="O932" s="176">
        <f t="shared" si="108"/>
        <v>9</v>
      </c>
      <c r="P932" s="176" t="e">
        <f t="shared" si="104"/>
        <v>#VALUE!</v>
      </c>
      <c r="Q932" s="177"/>
      <c r="R932" s="42"/>
    </row>
    <row r="933" spans="1:18" ht="24.95" customHeight="1" x14ac:dyDescent="0.25">
      <c r="A933" s="220"/>
      <c r="B933" s="15"/>
      <c r="C933" s="15"/>
      <c r="D933" s="16"/>
      <c r="E933" s="16"/>
      <c r="F933" s="221"/>
      <c r="G933" s="222"/>
      <c r="H933" s="223"/>
      <c r="I933" s="224">
        <f t="shared" si="102"/>
        <v>0</v>
      </c>
      <c r="J933" s="225">
        <f t="shared" si="103"/>
        <v>0</v>
      </c>
      <c r="K933" s="47">
        <f>IF(COUNTBLANK($H$10:$H933)&gt;=1,0,1)</f>
        <v>0</v>
      </c>
      <c r="L933" s="176">
        <f t="shared" si="105"/>
        <v>1</v>
      </c>
      <c r="M933" s="176">
        <f t="shared" si="106"/>
        <v>1900</v>
      </c>
      <c r="N933" s="176">
        <f t="shared" si="107"/>
        <v>0</v>
      </c>
      <c r="O933" s="176">
        <f t="shared" si="108"/>
        <v>9</v>
      </c>
      <c r="P933" s="176" t="e">
        <f t="shared" si="104"/>
        <v>#VALUE!</v>
      </c>
      <c r="Q933" s="177"/>
      <c r="R933" s="42"/>
    </row>
    <row r="934" spans="1:18" ht="24.95" customHeight="1" x14ac:dyDescent="0.25">
      <c r="A934" s="220"/>
      <c r="B934" s="15"/>
      <c r="C934" s="15"/>
      <c r="D934" s="16"/>
      <c r="E934" s="16"/>
      <c r="F934" s="221"/>
      <c r="G934" s="222"/>
      <c r="H934" s="223"/>
      <c r="I934" s="224">
        <f t="shared" si="102"/>
        <v>0</v>
      </c>
      <c r="J934" s="225">
        <f t="shared" si="103"/>
        <v>0</v>
      </c>
      <c r="K934" s="47">
        <f>IF(COUNTBLANK($H$10:$H934)&gt;=1,0,1)</f>
        <v>0</v>
      </c>
      <c r="L934" s="176">
        <f t="shared" si="105"/>
        <v>1</v>
      </c>
      <c r="M934" s="176">
        <f t="shared" si="106"/>
        <v>1900</v>
      </c>
      <c r="N934" s="176">
        <f t="shared" si="107"/>
        <v>0</v>
      </c>
      <c r="O934" s="176">
        <f t="shared" si="108"/>
        <v>9</v>
      </c>
      <c r="P934" s="176" t="e">
        <f t="shared" si="104"/>
        <v>#VALUE!</v>
      </c>
      <c r="Q934" s="176"/>
      <c r="R934" s="42">
        <v>373006</v>
      </c>
    </row>
    <row r="935" spans="1:18" ht="24.95" customHeight="1" x14ac:dyDescent="0.25">
      <c r="A935" s="220"/>
      <c r="B935" s="15"/>
      <c r="C935" s="15"/>
      <c r="D935" s="16"/>
      <c r="E935" s="16"/>
      <c r="F935" s="221"/>
      <c r="G935" s="222"/>
      <c r="H935" s="223"/>
      <c r="I935" s="224">
        <f t="shared" si="102"/>
        <v>0</v>
      </c>
      <c r="J935" s="225">
        <f t="shared" si="103"/>
        <v>0</v>
      </c>
      <c r="K935" s="47">
        <f>IF(COUNTBLANK($H$10:$H935)&gt;=1,0,1)</f>
        <v>0</v>
      </c>
      <c r="L935" s="176">
        <f t="shared" si="105"/>
        <v>1</v>
      </c>
      <c r="M935" s="176">
        <f t="shared" si="106"/>
        <v>1900</v>
      </c>
      <c r="N935" s="176">
        <f t="shared" si="107"/>
        <v>0</v>
      </c>
      <c r="O935" s="176">
        <f t="shared" si="108"/>
        <v>9</v>
      </c>
      <c r="P935" s="176" t="e">
        <f t="shared" si="104"/>
        <v>#VALUE!</v>
      </c>
      <c r="Q935" s="177"/>
      <c r="R935" s="42">
        <v>373806</v>
      </c>
    </row>
    <row r="936" spans="1:18" ht="24.95" customHeight="1" x14ac:dyDescent="0.25">
      <c r="A936" s="220"/>
      <c r="B936" s="15"/>
      <c r="C936" s="15"/>
      <c r="D936" s="16"/>
      <c r="E936" s="16"/>
      <c r="F936" s="221"/>
      <c r="G936" s="222"/>
      <c r="H936" s="223"/>
      <c r="I936" s="224">
        <f t="shared" si="102"/>
        <v>0</v>
      </c>
      <c r="J936" s="225">
        <f t="shared" si="103"/>
        <v>0</v>
      </c>
      <c r="K936" s="47">
        <f>IF(COUNTBLANK($H$10:$H936)&gt;=1,0,1)</f>
        <v>0</v>
      </c>
      <c r="L936" s="176">
        <f t="shared" si="105"/>
        <v>1</v>
      </c>
      <c r="M936" s="176">
        <f t="shared" si="106"/>
        <v>1900</v>
      </c>
      <c r="N936" s="176">
        <f t="shared" si="107"/>
        <v>0</v>
      </c>
      <c r="O936" s="176">
        <f t="shared" si="108"/>
        <v>9</v>
      </c>
      <c r="P936" s="176" t="e">
        <f t="shared" si="104"/>
        <v>#VALUE!</v>
      </c>
      <c r="Q936" s="177"/>
      <c r="R936" s="42"/>
    </row>
    <row r="937" spans="1:18" ht="24.95" customHeight="1" x14ac:dyDescent="0.25">
      <c r="A937" s="220"/>
      <c r="B937" s="15"/>
      <c r="C937" s="15"/>
      <c r="D937" s="16"/>
      <c r="E937" s="16"/>
      <c r="F937" s="221"/>
      <c r="G937" s="222"/>
      <c r="H937" s="223"/>
      <c r="I937" s="224">
        <f t="shared" si="102"/>
        <v>0</v>
      </c>
      <c r="J937" s="225">
        <f t="shared" si="103"/>
        <v>0</v>
      </c>
      <c r="K937" s="47">
        <f>IF(COUNTBLANK($H$10:$H937)&gt;=1,0,1)</f>
        <v>0</v>
      </c>
      <c r="L937" s="176">
        <f t="shared" si="105"/>
        <v>1</v>
      </c>
      <c r="M937" s="176">
        <f t="shared" si="106"/>
        <v>1900</v>
      </c>
      <c r="N937" s="176">
        <f t="shared" si="107"/>
        <v>0</v>
      </c>
      <c r="O937" s="176">
        <f t="shared" si="108"/>
        <v>9</v>
      </c>
      <c r="P937" s="176" t="e">
        <f t="shared" si="104"/>
        <v>#VALUE!</v>
      </c>
      <c r="Q937" s="177"/>
      <c r="R937" s="42"/>
    </row>
    <row r="938" spans="1:18" ht="24.95" customHeight="1" x14ac:dyDescent="0.25">
      <c r="A938" s="220"/>
      <c r="B938" s="15"/>
      <c r="C938" s="15"/>
      <c r="D938" s="16"/>
      <c r="E938" s="16"/>
      <c r="F938" s="221"/>
      <c r="G938" s="222"/>
      <c r="H938" s="223"/>
      <c r="I938" s="224">
        <f t="shared" si="102"/>
        <v>0</v>
      </c>
      <c r="J938" s="225">
        <f t="shared" si="103"/>
        <v>0</v>
      </c>
      <c r="K938" s="47">
        <f>IF(COUNTBLANK($H$10:$H938)&gt;=1,0,1)</f>
        <v>0</v>
      </c>
      <c r="L938" s="176">
        <f t="shared" si="105"/>
        <v>1</v>
      </c>
      <c r="M938" s="176">
        <f t="shared" si="106"/>
        <v>1900</v>
      </c>
      <c r="N938" s="176">
        <f t="shared" si="107"/>
        <v>0</v>
      </c>
      <c r="O938" s="176">
        <f t="shared" si="108"/>
        <v>9</v>
      </c>
      <c r="P938" s="176" t="e">
        <f t="shared" si="104"/>
        <v>#VALUE!</v>
      </c>
      <c r="Q938" s="176"/>
      <c r="R938" s="42">
        <v>374606</v>
      </c>
    </row>
    <row r="939" spans="1:18" ht="24.95" customHeight="1" x14ac:dyDescent="0.25">
      <c r="A939" s="220"/>
      <c r="B939" s="15"/>
      <c r="C939" s="15"/>
      <c r="D939" s="16"/>
      <c r="E939" s="16"/>
      <c r="F939" s="221"/>
      <c r="G939" s="222"/>
      <c r="H939" s="223"/>
      <c r="I939" s="224">
        <f t="shared" si="102"/>
        <v>0</v>
      </c>
      <c r="J939" s="225">
        <f t="shared" si="103"/>
        <v>0</v>
      </c>
      <c r="K939" s="47">
        <f>IF(COUNTBLANK($H$10:$H939)&gt;=1,0,1)</f>
        <v>0</v>
      </c>
      <c r="L939" s="176">
        <f t="shared" si="105"/>
        <v>1</v>
      </c>
      <c r="M939" s="176">
        <f t="shared" si="106"/>
        <v>1900</v>
      </c>
      <c r="N939" s="176">
        <f t="shared" si="107"/>
        <v>0</v>
      </c>
      <c r="O939" s="176">
        <f t="shared" si="108"/>
        <v>9</v>
      </c>
      <c r="P939" s="176" t="e">
        <f t="shared" si="104"/>
        <v>#VALUE!</v>
      </c>
      <c r="Q939" s="177"/>
      <c r="R939" s="42">
        <v>375406</v>
      </c>
    </row>
    <row r="940" spans="1:18" ht="24.95" customHeight="1" x14ac:dyDescent="0.25">
      <c r="A940" s="220"/>
      <c r="B940" s="15"/>
      <c r="C940" s="15"/>
      <c r="D940" s="16"/>
      <c r="E940" s="16"/>
      <c r="F940" s="221"/>
      <c r="G940" s="222"/>
      <c r="H940" s="223"/>
      <c r="I940" s="224">
        <f t="shared" si="102"/>
        <v>0</v>
      </c>
      <c r="J940" s="225">
        <f t="shared" si="103"/>
        <v>0</v>
      </c>
      <c r="K940" s="47">
        <f>IF(COUNTBLANK($H$10:$H940)&gt;=1,0,1)</f>
        <v>0</v>
      </c>
      <c r="L940" s="176">
        <f t="shared" si="105"/>
        <v>1</v>
      </c>
      <c r="M940" s="176">
        <f t="shared" si="106"/>
        <v>1900</v>
      </c>
      <c r="N940" s="176">
        <f t="shared" si="107"/>
        <v>0</v>
      </c>
      <c r="O940" s="176">
        <f t="shared" si="108"/>
        <v>9</v>
      </c>
      <c r="P940" s="176" t="e">
        <f t="shared" si="104"/>
        <v>#VALUE!</v>
      </c>
      <c r="Q940" s="177"/>
      <c r="R940" s="42"/>
    </row>
    <row r="941" spans="1:18" ht="24.95" customHeight="1" x14ac:dyDescent="0.25">
      <c r="A941" s="220"/>
      <c r="B941" s="15"/>
      <c r="C941" s="15"/>
      <c r="D941" s="16"/>
      <c r="E941" s="16"/>
      <c r="F941" s="221"/>
      <c r="G941" s="222"/>
      <c r="H941" s="223"/>
      <c r="I941" s="224">
        <f t="shared" si="102"/>
        <v>0</v>
      </c>
      <c r="J941" s="225">
        <f t="shared" si="103"/>
        <v>0</v>
      </c>
      <c r="K941" s="47">
        <f>IF(COUNTBLANK($H$10:$H941)&gt;=1,0,1)</f>
        <v>0</v>
      </c>
      <c r="L941" s="176">
        <f t="shared" si="105"/>
        <v>1</v>
      </c>
      <c r="M941" s="176">
        <f t="shared" si="106"/>
        <v>1900</v>
      </c>
      <c r="N941" s="176">
        <f t="shared" si="107"/>
        <v>0</v>
      </c>
      <c r="O941" s="176">
        <f t="shared" si="108"/>
        <v>9</v>
      </c>
      <c r="P941" s="176" t="e">
        <f t="shared" si="104"/>
        <v>#VALUE!</v>
      </c>
      <c r="Q941" s="177"/>
      <c r="R941" s="42"/>
    </row>
    <row r="942" spans="1:18" ht="24.95" customHeight="1" x14ac:dyDescent="0.25">
      <c r="A942" s="220"/>
      <c r="B942" s="15"/>
      <c r="C942" s="15"/>
      <c r="D942" s="16"/>
      <c r="E942" s="16"/>
      <c r="F942" s="221"/>
      <c r="G942" s="222"/>
      <c r="H942" s="223"/>
      <c r="I942" s="224">
        <f t="shared" si="102"/>
        <v>0</v>
      </c>
      <c r="J942" s="225">
        <f t="shared" si="103"/>
        <v>0</v>
      </c>
      <c r="K942" s="47">
        <f>IF(COUNTBLANK($H$10:$H942)&gt;=1,0,1)</f>
        <v>0</v>
      </c>
      <c r="L942" s="176">
        <f t="shared" si="105"/>
        <v>1</v>
      </c>
      <c r="M942" s="176">
        <f t="shared" si="106"/>
        <v>1900</v>
      </c>
      <c r="N942" s="176">
        <f t="shared" si="107"/>
        <v>0</v>
      </c>
      <c r="O942" s="176">
        <f t="shared" si="108"/>
        <v>9</v>
      </c>
      <c r="P942" s="176" t="e">
        <f t="shared" si="104"/>
        <v>#VALUE!</v>
      </c>
      <c r="Q942" s="176"/>
      <c r="R942" s="42">
        <v>376206</v>
      </c>
    </row>
    <row r="943" spans="1:18" ht="24.95" customHeight="1" x14ac:dyDescent="0.25">
      <c r="A943" s="220"/>
      <c r="B943" s="15"/>
      <c r="C943" s="15"/>
      <c r="D943" s="16"/>
      <c r="E943" s="16"/>
      <c r="F943" s="221"/>
      <c r="G943" s="222"/>
      <c r="H943" s="223"/>
      <c r="I943" s="224">
        <f t="shared" si="102"/>
        <v>0</v>
      </c>
      <c r="J943" s="225">
        <f t="shared" si="103"/>
        <v>0</v>
      </c>
      <c r="K943" s="47">
        <f>IF(COUNTBLANK($H$10:$H943)&gt;=1,0,1)</f>
        <v>0</v>
      </c>
      <c r="L943" s="176">
        <f t="shared" si="105"/>
        <v>1</v>
      </c>
      <c r="M943" s="176">
        <f t="shared" si="106"/>
        <v>1900</v>
      </c>
      <c r="N943" s="176">
        <f t="shared" si="107"/>
        <v>0</v>
      </c>
      <c r="O943" s="176">
        <f t="shared" si="108"/>
        <v>9</v>
      </c>
      <c r="P943" s="176" t="e">
        <f t="shared" si="104"/>
        <v>#VALUE!</v>
      </c>
      <c r="Q943" s="177"/>
      <c r="R943" s="42">
        <v>377006</v>
      </c>
    </row>
    <row r="944" spans="1:18" ht="24.95" customHeight="1" x14ac:dyDescent="0.25">
      <c r="A944" s="220"/>
      <c r="B944" s="15"/>
      <c r="C944" s="15"/>
      <c r="D944" s="16"/>
      <c r="E944" s="16"/>
      <c r="F944" s="221"/>
      <c r="G944" s="222"/>
      <c r="H944" s="223"/>
      <c r="I944" s="224">
        <f t="shared" si="102"/>
        <v>0</v>
      </c>
      <c r="J944" s="225">
        <f t="shared" si="103"/>
        <v>0</v>
      </c>
      <c r="K944" s="47">
        <f>IF(COUNTBLANK($H$10:$H944)&gt;=1,0,1)</f>
        <v>0</v>
      </c>
      <c r="L944" s="176">
        <f t="shared" si="105"/>
        <v>1</v>
      </c>
      <c r="M944" s="176">
        <f t="shared" si="106"/>
        <v>1900</v>
      </c>
      <c r="N944" s="176">
        <f t="shared" si="107"/>
        <v>0</v>
      </c>
      <c r="O944" s="176">
        <f t="shared" si="108"/>
        <v>9</v>
      </c>
      <c r="P944" s="176" t="e">
        <f t="shared" si="104"/>
        <v>#VALUE!</v>
      </c>
      <c r="Q944" s="177"/>
      <c r="R944" s="42"/>
    </row>
    <row r="945" spans="1:18" ht="24.95" customHeight="1" x14ac:dyDescent="0.25">
      <c r="A945" s="220"/>
      <c r="B945" s="15"/>
      <c r="C945" s="15"/>
      <c r="D945" s="16"/>
      <c r="E945" s="16"/>
      <c r="F945" s="221"/>
      <c r="G945" s="222"/>
      <c r="H945" s="223"/>
      <c r="I945" s="224">
        <f t="shared" si="102"/>
        <v>0</v>
      </c>
      <c r="J945" s="225">
        <f t="shared" si="103"/>
        <v>0</v>
      </c>
      <c r="K945" s="47">
        <f>IF(COUNTBLANK($H$10:$H945)&gt;=1,0,1)</f>
        <v>0</v>
      </c>
      <c r="L945" s="176">
        <f t="shared" si="105"/>
        <v>1</v>
      </c>
      <c r="M945" s="176">
        <f t="shared" si="106"/>
        <v>1900</v>
      </c>
      <c r="N945" s="176">
        <f t="shared" si="107"/>
        <v>0</v>
      </c>
      <c r="O945" s="176">
        <f t="shared" si="108"/>
        <v>9</v>
      </c>
      <c r="P945" s="176" t="e">
        <f t="shared" si="104"/>
        <v>#VALUE!</v>
      </c>
      <c r="Q945" s="177"/>
      <c r="R945" s="42"/>
    </row>
    <row r="946" spans="1:18" ht="24.95" customHeight="1" x14ac:dyDescent="0.25">
      <c r="A946" s="220"/>
      <c r="B946" s="15"/>
      <c r="C946" s="15"/>
      <c r="D946" s="16"/>
      <c r="E946" s="16"/>
      <c r="F946" s="221"/>
      <c r="G946" s="222"/>
      <c r="H946" s="223"/>
      <c r="I946" s="224">
        <f t="shared" si="102"/>
        <v>0</v>
      </c>
      <c r="J946" s="225">
        <f t="shared" si="103"/>
        <v>0</v>
      </c>
      <c r="K946" s="47">
        <f>IF(COUNTBLANK($H$10:$H946)&gt;=1,0,1)</f>
        <v>0</v>
      </c>
      <c r="L946" s="176">
        <f t="shared" si="105"/>
        <v>1</v>
      </c>
      <c r="M946" s="176">
        <f t="shared" si="106"/>
        <v>1900</v>
      </c>
      <c r="N946" s="176">
        <f t="shared" si="107"/>
        <v>0</v>
      </c>
      <c r="O946" s="176">
        <f t="shared" si="108"/>
        <v>9</v>
      </c>
      <c r="P946" s="176" t="e">
        <f t="shared" si="104"/>
        <v>#VALUE!</v>
      </c>
      <c r="Q946" s="176"/>
      <c r="R946" s="42">
        <v>377806</v>
      </c>
    </row>
    <row r="947" spans="1:18" ht="24.95" customHeight="1" x14ac:dyDescent="0.25">
      <c r="A947" s="220"/>
      <c r="B947" s="15"/>
      <c r="C947" s="15"/>
      <c r="D947" s="16"/>
      <c r="E947" s="16"/>
      <c r="F947" s="221"/>
      <c r="G947" s="222"/>
      <c r="H947" s="223"/>
      <c r="I947" s="224">
        <f t="shared" si="102"/>
        <v>0</v>
      </c>
      <c r="J947" s="225">
        <f t="shared" si="103"/>
        <v>0</v>
      </c>
      <c r="K947" s="47">
        <f>IF(COUNTBLANK($H$10:$H947)&gt;=1,0,1)</f>
        <v>0</v>
      </c>
      <c r="L947" s="176">
        <f t="shared" si="105"/>
        <v>1</v>
      </c>
      <c r="M947" s="176">
        <f t="shared" si="106"/>
        <v>1900</v>
      </c>
      <c r="N947" s="176">
        <f t="shared" si="107"/>
        <v>0</v>
      </c>
      <c r="O947" s="176">
        <f t="shared" si="108"/>
        <v>9</v>
      </c>
      <c r="P947" s="176" t="e">
        <f t="shared" si="104"/>
        <v>#VALUE!</v>
      </c>
      <c r="Q947" s="177"/>
      <c r="R947" s="42">
        <v>378606</v>
      </c>
    </row>
    <row r="948" spans="1:18" ht="24.95" customHeight="1" x14ac:dyDescent="0.25">
      <c r="A948" s="220"/>
      <c r="B948" s="15"/>
      <c r="C948" s="15"/>
      <c r="D948" s="16"/>
      <c r="E948" s="16"/>
      <c r="F948" s="221"/>
      <c r="G948" s="222"/>
      <c r="H948" s="223"/>
      <c r="I948" s="224">
        <f t="shared" si="102"/>
        <v>0</v>
      </c>
      <c r="J948" s="225">
        <f t="shared" si="103"/>
        <v>0</v>
      </c>
      <c r="K948" s="47">
        <f>IF(COUNTBLANK($H$10:$H948)&gt;=1,0,1)</f>
        <v>0</v>
      </c>
      <c r="L948" s="176">
        <f t="shared" si="105"/>
        <v>1</v>
      </c>
      <c r="M948" s="176">
        <f t="shared" si="106"/>
        <v>1900</v>
      </c>
      <c r="N948" s="176">
        <f t="shared" si="107"/>
        <v>0</v>
      </c>
      <c r="O948" s="176">
        <f t="shared" si="108"/>
        <v>9</v>
      </c>
      <c r="P948" s="176" t="e">
        <f t="shared" si="104"/>
        <v>#VALUE!</v>
      </c>
      <c r="Q948" s="177"/>
      <c r="R948" s="42"/>
    </row>
    <row r="949" spans="1:18" ht="24.95" customHeight="1" x14ac:dyDescent="0.25">
      <c r="A949" s="220"/>
      <c r="B949" s="15"/>
      <c r="C949" s="15"/>
      <c r="D949" s="16"/>
      <c r="E949" s="16"/>
      <c r="F949" s="221"/>
      <c r="G949" s="222"/>
      <c r="H949" s="223"/>
      <c r="I949" s="224">
        <f t="shared" si="102"/>
        <v>0</v>
      </c>
      <c r="J949" s="225">
        <f t="shared" si="103"/>
        <v>0</v>
      </c>
      <c r="K949" s="47">
        <f>IF(COUNTBLANK($H$10:$H949)&gt;=1,0,1)</f>
        <v>0</v>
      </c>
      <c r="L949" s="176">
        <f t="shared" si="105"/>
        <v>1</v>
      </c>
      <c r="M949" s="176">
        <f t="shared" si="106"/>
        <v>1900</v>
      </c>
      <c r="N949" s="176">
        <f t="shared" si="107"/>
        <v>0</v>
      </c>
      <c r="O949" s="176">
        <f t="shared" si="108"/>
        <v>9</v>
      </c>
      <c r="P949" s="176" t="e">
        <f t="shared" si="104"/>
        <v>#VALUE!</v>
      </c>
      <c r="Q949" s="177"/>
      <c r="R949" s="42"/>
    </row>
    <row r="950" spans="1:18" ht="24.95" customHeight="1" x14ac:dyDescent="0.25">
      <c r="A950" s="220"/>
      <c r="B950" s="15"/>
      <c r="C950" s="15"/>
      <c r="D950" s="16"/>
      <c r="E950" s="16"/>
      <c r="F950" s="221"/>
      <c r="G950" s="222"/>
      <c r="H950" s="223"/>
      <c r="I950" s="224">
        <f t="shared" si="102"/>
        <v>0</v>
      </c>
      <c r="J950" s="225">
        <f t="shared" si="103"/>
        <v>0</v>
      </c>
      <c r="K950" s="47">
        <f>IF(COUNTBLANK($H$10:$H950)&gt;=1,0,1)</f>
        <v>0</v>
      </c>
      <c r="L950" s="176">
        <f t="shared" si="105"/>
        <v>1</v>
      </c>
      <c r="M950" s="176">
        <f t="shared" si="106"/>
        <v>1900</v>
      </c>
      <c r="N950" s="176">
        <f t="shared" si="107"/>
        <v>0</v>
      </c>
      <c r="O950" s="176">
        <f t="shared" si="108"/>
        <v>9</v>
      </c>
      <c r="P950" s="176" t="e">
        <f t="shared" si="104"/>
        <v>#VALUE!</v>
      </c>
      <c r="Q950" s="176"/>
      <c r="R950" s="42">
        <v>379406</v>
      </c>
    </row>
    <row r="951" spans="1:18" ht="24.95" customHeight="1" x14ac:dyDescent="0.25">
      <c r="A951" s="220"/>
      <c r="B951" s="15"/>
      <c r="C951" s="15"/>
      <c r="D951" s="16"/>
      <c r="E951" s="16"/>
      <c r="F951" s="221"/>
      <c r="G951" s="222"/>
      <c r="H951" s="223"/>
      <c r="I951" s="224">
        <f t="shared" si="102"/>
        <v>0</v>
      </c>
      <c r="J951" s="225">
        <f t="shared" si="103"/>
        <v>0</v>
      </c>
      <c r="K951" s="47">
        <f>IF(COUNTBLANK($H$10:$H951)&gt;=1,0,1)</f>
        <v>0</v>
      </c>
      <c r="L951" s="176">
        <f t="shared" si="105"/>
        <v>1</v>
      </c>
      <c r="M951" s="176">
        <f t="shared" si="106"/>
        <v>1900</v>
      </c>
      <c r="N951" s="176">
        <f t="shared" si="107"/>
        <v>0</v>
      </c>
      <c r="O951" s="176">
        <f t="shared" si="108"/>
        <v>9</v>
      </c>
      <c r="P951" s="176" t="e">
        <f t="shared" si="104"/>
        <v>#VALUE!</v>
      </c>
      <c r="Q951" s="177"/>
      <c r="R951" s="42">
        <v>380206</v>
      </c>
    </row>
    <row r="952" spans="1:18" ht="24.95" customHeight="1" x14ac:dyDescent="0.25">
      <c r="A952" s="220"/>
      <c r="B952" s="15"/>
      <c r="C952" s="15"/>
      <c r="D952" s="16"/>
      <c r="E952" s="16"/>
      <c r="F952" s="221"/>
      <c r="G952" s="222"/>
      <c r="H952" s="223"/>
      <c r="I952" s="224">
        <f t="shared" si="102"/>
        <v>0</v>
      </c>
      <c r="J952" s="225">
        <f t="shared" si="103"/>
        <v>0</v>
      </c>
      <c r="K952" s="47">
        <f>IF(COUNTBLANK($H$10:$H952)&gt;=1,0,1)</f>
        <v>0</v>
      </c>
      <c r="L952" s="176">
        <f t="shared" si="105"/>
        <v>1</v>
      </c>
      <c r="M952" s="176">
        <f t="shared" si="106"/>
        <v>1900</v>
      </c>
      <c r="N952" s="176">
        <f t="shared" si="107"/>
        <v>0</v>
      </c>
      <c r="O952" s="176">
        <f t="shared" si="108"/>
        <v>9</v>
      </c>
      <c r="P952" s="176" t="e">
        <f t="shared" si="104"/>
        <v>#VALUE!</v>
      </c>
      <c r="Q952" s="177"/>
      <c r="R952" s="42"/>
    </row>
    <row r="953" spans="1:18" ht="24.95" customHeight="1" x14ac:dyDescent="0.25">
      <c r="A953" s="220"/>
      <c r="B953" s="15"/>
      <c r="C953" s="15"/>
      <c r="D953" s="16"/>
      <c r="E953" s="16"/>
      <c r="F953" s="221"/>
      <c r="G953" s="222"/>
      <c r="H953" s="223"/>
      <c r="I953" s="224">
        <f t="shared" si="102"/>
        <v>0</v>
      </c>
      <c r="J953" s="225">
        <f t="shared" si="103"/>
        <v>0</v>
      </c>
      <c r="K953" s="47">
        <f>IF(COUNTBLANK($H$10:$H953)&gt;=1,0,1)</f>
        <v>0</v>
      </c>
      <c r="L953" s="176">
        <f t="shared" si="105"/>
        <v>1</v>
      </c>
      <c r="M953" s="176">
        <f t="shared" si="106"/>
        <v>1900</v>
      </c>
      <c r="N953" s="176">
        <f t="shared" si="107"/>
        <v>0</v>
      </c>
      <c r="O953" s="176">
        <f t="shared" si="108"/>
        <v>9</v>
      </c>
      <c r="P953" s="176" t="e">
        <f t="shared" si="104"/>
        <v>#VALUE!</v>
      </c>
      <c r="Q953" s="177"/>
      <c r="R953" s="42"/>
    </row>
    <row r="954" spans="1:18" ht="24.95" customHeight="1" x14ac:dyDescent="0.25">
      <c r="A954" s="220"/>
      <c r="B954" s="15"/>
      <c r="C954" s="15"/>
      <c r="D954" s="16"/>
      <c r="E954" s="16"/>
      <c r="F954" s="221"/>
      <c r="G954" s="222"/>
      <c r="H954" s="223"/>
      <c r="I954" s="224">
        <f t="shared" si="102"/>
        <v>0</v>
      </c>
      <c r="J954" s="225">
        <f t="shared" si="103"/>
        <v>0</v>
      </c>
      <c r="K954" s="47">
        <f>IF(COUNTBLANK($H$10:$H954)&gt;=1,0,1)</f>
        <v>0</v>
      </c>
      <c r="L954" s="176">
        <f t="shared" si="105"/>
        <v>1</v>
      </c>
      <c r="M954" s="176">
        <f t="shared" si="106"/>
        <v>1900</v>
      </c>
      <c r="N954" s="176">
        <f t="shared" si="107"/>
        <v>0</v>
      </c>
      <c r="O954" s="176">
        <f t="shared" si="108"/>
        <v>9</v>
      </c>
      <c r="P954" s="176" t="e">
        <f t="shared" si="104"/>
        <v>#VALUE!</v>
      </c>
      <c r="Q954" s="176"/>
      <c r="R954" s="42">
        <v>381006</v>
      </c>
    </row>
    <row r="955" spans="1:18" ht="24.95" customHeight="1" x14ac:dyDescent="0.25">
      <c r="A955" s="220"/>
      <c r="B955" s="15"/>
      <c r="C955" s="15"/>
      <c r="D955" s="16"/>
      <c r="E955" s="16"/>
      <c r="F955" s="221"/>
      <c r="G955" s="222"/>
      <c r="H955" s="223"/>
      <c r="I955" s="224">
        <f t="shared" si="102"/>
        <v>0</v>
      </c>
      <c r="J955" s="225">
        <f t="shared" si="103"/>
        <v>0</v>
      </c>
      <c r="K955" s="47">
        <f>IF(COUNTBLANK($H$10:$H955)&gt;=1,0,1)</f>
        <v>0</v>
      </c>
      <c r="L955" s="176">
        <f t="shared" si="105"/>
        <v>1</v>
      </c>
      <c r="M955" s="176">
        <f t="shared" si="106"/>
        <v>1900</v>
      </c>
      <c r="N955" s="176">
        <f t="shared" si="107"/>
        <v>0</v>
      </c>
      <c r="O955" s="176">
        <f t="shared" si="108"/>
        <v>9</v>
      </c>
      <c r="P955" s="176" t="e">
        <f t="shared" si="104"/>
        <v>#VALUE!</v>
      </c>
      <c r="Q955" s="177"/>
      <c r="R955" s="42">
        <v>381806</v>
      </c>
    </row>
    <row r="956" spans="1:18" ht="24.95" customHeight="1" x14ac:dyDescent="0.25">
      <c r="A956" s="220"/>
      <c r="B956" s="15"/>
      <c r="C956" s="15"/>
      <c r="D956" s="16"/>
      <c r="E956" s="16"/>
      <c r="F956" s="221"/>
      <c r="G956" s="222"/>
      <c r="H956" s="223"/>
      <c r="I956" s="224">
        <f t="shared" si="102"/>
        <v>0</v>
      </c>
      <c r="J956" s="225">
        <f t="shared" si="103"/>
        <v>0</v>
      </c>
      <c r="K956" s="47">
        <f>IF(COUNTBLANK($H$10:$H956)&gt;=1,0,1)</f>
        <v>0</v>
      </c>
      <c r="L956" s="176">
        <f t="shared" si="105"/>
        <v>1</v>
      </c>
      <c r="M956" s="176">
        <f t="shared" si="106"/>
        <v>1900</v>
      </c>
      <c r="N956" s="176">
        <f t="shared" si="107"/>
        <v>0</v>
      </c>
      <c r="O956" s="176">
        <f t="shared" si="108"/>
        <v>9</v>
      </c>
      <c r="P956" s="176" t="e">
        <f t="shared" si="104"/>
        <v>#VALUE!</v>
      </c>
      <c r="Q956" s="177"/>
      <c r="R956" s="42"/>
    </row>
    <row r="957" spans="1:18" ht="24.95" customHeight="1" x14ac:dyDescent="0.25">
      <c r="A957" s="220"/>
      <c r="B957" s="15"/>
      <c r="C957" s="15"/>
      <c r="D957" s="16"/>
      <c r="E957" s="16"/>
      <c r="F957" s="221"/>
      <c r="G957" s="222"/>
      <c r="H957" s="223"/>
      <c r="I957" s="224">
        <f t="shared" si="102"/>
        <v>0</v>
      </c>
      <c r="J957" s="225">
        <f t="shared" si="103"/>
        <v>0</v>
      </c>
      <c r="K957" s="47">
        <f>IF(COUNTBLANK($H$10:$H957)&gt;=1,0,1)</f>
        <v>0</v>
      </c>
      <c r="L957" s="176">
        <f t="shared" si="105"/>
        <v>1</v>
      </c>
      <c r="M957" s="176">
        <f t="shared" si="106"/>
        <v>1900</v>
      </c>
      <c r="N957" s="176">
        <f t="shared" si="107"/>
        <v>0</v>
      </c>
      <c r="O957" s="176">
        <f t="shared" si="108"/>
        <v>9</v>
      </c>
      <c r="P957" s="176" t="e">
        <f t="shared" si="104"/>
        <v>#VALUE!</v>
      </c>
      <c r="Q957" s="177"/>
      <c r="R957" s="42"/>
    </row>
    <row r="958" spans="1:18" ht="24.95" customHeight="1" x14ac:dyDescent="0.25">
      <c r="A958" s="220"/>
      <c r="B958" s="15"/>
      <c r="C958" s="15"/>
      <c r="D958" s="16"/>
      <c r="E958" s="16"/>
      <c r="F958" s="221"/>
      <c r="G958" s="222"/>
      <c r="H958" s="223"/>
      <c r="I958" s="224">
        <f t="shared" si="102"/>
        <v>0</v>
      </c>
      <c r="J958" s="225">
        <f t="shared" si="103"/>
        <v>0</v>
      </c>
      <c r="K958" s="47">
        <f>IF(COUNTBLANK($H$10:$H958)&gt;=1,0,1)</f>
        <v>0</v>
      </c>
      <c r="L958" s="176">
        <f t="shared" si="105"/>
        <v>1</v>
      </c>
      <c r="M958" s="176">
        <f t="shared" si="106"/>
        <v>1900</v>
      </c>
      <c r="N958" s="176">
        <f t="shared" si="107"/>
        <v>0</v>
      </c>
      <c r="O958" s="176">
        <f t="shared" si="108"/>
        <v>9</v>
      </c>
      <c r="P958" s="176" t="e">
        <f t="shared" si="104"/>
        <v>#VALUE!</v>
      </c>
      <c r="Q958" s="176"/>
      <c r="R958" s="42">
        <v>382606</v>
      </c>
    </row>
    <row r="959" spans="1:18" ht="24.95" customHeight="1" x14ac:dyDescent="0.25">
      <c r="A959" s="220"/>
      <c r="B959" s="15"/>
      <c r="C959" s="15"/>
      <c r="D959" s="16"/>
      <c r="E959" s="16"/>
      <c r="F959" s="221"/>
      <c r="G959" s="222"/>
      <c r="H959" s="223"/>
      <c r="I959" s="224">
        <f t="shared" si="102"/>
        <v>0</v>
      </c>
      <c r="J959" s="225">
        <f t="shared" si="103"/>
        <v>0</v>
      </c>
      <c r="K959" s="47">
        <f>IF(COUNTBLANK($H$10:$H959)&gt;=1,0,1)</f>
        <v>0</v>
      </c>
      <c r="L959" s="176">
        <f t="shared" si="105"/>
        <v>1</v>
      </c>
      <c r="M959" s="176">
        <f t="shared" si="106"/>
        <v>1900</v>
      </c>
      <c r="N959" s="176">
        <f t="shared" si="107"/>
        <v>0</v>
      </c>
      <c r="O959" s="176">
        <f t="shared" si="108"/>
        <v>9</v>
      </c>
      <c r="P959" s="176" t="e">
        <f t="shared" si="104"/>
        <v>#VALUE!</v>
      </c>
      <c r="Q959" s="177"/>
      <c r="R959" s="42">
        <v>383406</v>
      </c>
    </row>
    <row r="960" spans="1:18" ht="24.95" customHeight="1" x14ac:dyDescent="0.25">
      <c r="A960" s="220"/>
      <c r="B960" s="15"/>
      <c r="C960" s="15"/>
      <c r="D960" s="16"/>
      <c r="E960" s="16"/>
      <c r="F960" s="221"/>
      <c r="G960" s="222"/>
      <c r="H960" s="223"/>
      <c r="I960" s="224">
        <f t="shared" si="102"/>
        <v>0</v>
      </c>
      <c r="J960" s="225">
        <f t="shared" si="103"/>
        <v>0</v>
      </c>
      <c r="K960" s="47">
        <f>IF(COUNTBLANK($H$10:$H960)&gt;=1,0,1)</f>
        <v>0</v>
      </c>
      <c r="L960" s="176">
        <f t="shared" si="105"/>
        <v>1</v>
      </c>
      <c r="M960" s="176">
        <f t="shared" si="106"/>
        <v>1900</v>
      </c>
      <c r="N960" s="176">
        <f t="shared" si="107"/>
        <v>0</v>
      </c>
      <c r="O960" s="176">
        <f t="shared" si="108"/>
        <v>9</v>
      </c>
      <c r="P960" s="176" t="e">
        <f t="shared" si="104"/>
        <v>#VALUE!</v>
      </c>
      <c r="Q960" s="177"/>
      <c r="R960" s="42"/>
    </row>
    <row r="961" spans="1:18" ht="24.95" customHeight="1" x14ac:dyDescent="0.25">
      <c r="A961" s="220"/>
      <c r="B961" s="15"/>
      <c r="C961" s="15"/>
      <c r="D961" s="16"/>
      <c r="E961" s="16"/>
      <c r="F961" s="221"/>
      <c r="G961" s="222"/>
      <c r="H961" s="223"/>
      <c r="I961" s="224">
        <f t="shared" si="102"/>
        <v>0</v>
      </c>
      <c r="J961" s="225">
        <f t="shared" si="103"/>
        <v>0</v>
      </c>
      <c r="K961" s="47">
        <f>IF(COUNTBLANK($H$10:$H961)&gt;=1,0,1)</f>
        <v>0</v>
      </c>
      <c r="L961" s="176">
        <f t="shared" si="105"/>
        <v>1</v>
      </c>
      <c r="M961" s="176">
        <f t="shared" si="106"/>
        <v>1900</v>
      </c>
      <c r="N961" s="176">
        <f t="shared" si="107"/>
        <v>0</v>
      </c>
      <c r="O961" s="176">
        <f t="shared" si="108"/>
        <v>9</v>
      </c>
      <c r="P961" s="176" t="e">
        <f t="shared" si="104"/>
        <v>#VALUE!</v>
      </c>
      <c r="Q961" s="177"/>
      <c r="R961" s="42"/>
    </row>
    <row r="962" spans="1:18" ht="24.95" customHeight="1" x14ac:dyDescent="0.25">
      <c r="A962" s="220"/>
      <c r="B962" s="15"/>
      <c r="C962" s="15"/>
      <c r="D962" s="16"/>
      <c r="E962" s="16"/>
      <c r="F962" s="221"/>
      <c r="G962" s="222"/>
      <c r="H962" s="223"/>
      <c r="I962" s="224">
        <f t="shared" si="102"/>
        <v>0</v>
      </c>
      <c r="J962" s="225">
        <f t="shared" si="103"/>
        <v>0</v>
      </c>
      <c r="K962" s="47">
        <f>IF(COUNTBLANK($H$10:$H962)&gt;=1,0,1)</f>
        <v>0</v>
      </c>
      <c r="L962" s="176">
        <f t="shared" si="105"/>
        <v>1</v>
      </c>
      <c r="M962" s="176">
        <f t="shared" si="106"/>
        <v>1900</v>
      </c>
      <c r="N962" s="176">
        <f t="shared" si="107"/>
        <v>0</v>
      </c>
      <c r="O962" s="176">
        <f t="shared" si="108"/>
        <v>9</v>
      </c>
      <c r="P962" s="176" t="e">
        <f t="shared" si="104"/>
        <v>#VALUE!</v>
      </c>
      <c r="Q962" s="176"/>
      <c r="R962" s="42">
        <v>384206</v>
      </c>
    </row>
    <row r="963" spans="1:18" ht="24.95" customHeight="1" x14ac:dyDescent="0.25">
      <c r="A963" s="220"/>
      <c r="B963" s="15"/>
      <c r="C963" s="15"/>
      <c r="D963" s="16"/>
      <c r="E963" s="16"/>
      <c r="F963" s="221"/>
      <c r="G963" s="222"/>
      <c r="H963" s="223"/>
      <c r="I963" s="224">
        <f t="shared" si="102"/>
        <v>0</v>
      </c>
      <c r="J963" s="225">
        <f t="shared" si="103"/>
        <v>0</v>
      </c>
      <c r="K963" s="47">
        <f>IF(COUNTBLANK($H$10:$H963)&gt;=1,0,1)</f>
        <v>0</v>
      </c>
      <c r="L963" s="176">
        <f t="shared" si="105"/>
        <v>1</v>
      </c>
      <c r="M963" s="176">
        <f t="shared" si="106"/>
        <v>1900</v>
      </c>
      <c r="N963" s="176">
        <f t="shared" si="107"/>
        <v>0</v>
      </c>
      <c r="O963" s="176">
        <f t="shared" si="108"/>
        <v>9</v>
      </c>
      <c r="P963" s="176" t="e">
        <f t="shared" si="104"/>
        <v>#VALUE!</v>
      </c>
      <c r="Q963" s="177"/>
      <c r="R963" s="42">
        <v>385006</v>
      </c>
    </row>
    <row r="964" spans="1:18" ht="24.95" customHeight="1" x14ac:dyDescent="0.25">
      <c r="A964" s="220"/>
      <c r="B964" s="15"/>
      <c r="C964" s="15"/>
      <c r="D964" s="16"/>
      <c r="E964" s="16"/>
      <c r="F964" s="221"/>
      <c r="G964" s="222"/>
      <c r="H964" s="223"/>
      <c r="I964" s="224">
        <f t="shared" si="102"/>
        <v>0</v>
      </c>
      <c r="J964" s="225">
        <f t="shared" si="103"/>
        <v>0</v>
      </c>
      <c r="K964" s="47">
        <f>IF(COUNTBLANK($H$10:$H964)&gt;=1,0,1)</f>
        <v>0</v>
      </c>
      <c r="L964" s="176">
        <f t="shared" si="105"/>
        <v>1</v>
      </c>
      <c r="M964" s="176">
        <f t="shared" si="106"/>
        <v>1900</v>
      </c>
      <c r="N964" s="176">
        <f t="shared" si="107"/>
        <v>0</v>
      </c>
      <c r="O964" s="176">
        <f t="shared" si="108"/>
        <v>9</v>
      </c>
      <c r="P964" s="176" t="e">
        <f t="shared" si="104"/>
        <v>#VALUE!</v>
      </c>
      <c r="Q964" s="177"/>
      <c r="R964" s="42"/>
    </row>
    <row r="965" spans="1:18" ht="24.95" customHeight="1" x14ac:dyDescent="0.25">
      <c r="A965" s="220"/>
      <c r="B965" s="15"/>
      <c r="C965" s="15"/>
      <c r="D965" s="16"/>
      <c r="E965" s="16"/>
      <c r="F965" s="221"/>
      <c r="G965" s="222"/>
      <c r="H965" s="223"/>
      <c r="I965" s="224">
        <f t="shared" si="102"/>
        <v>0</v>
      </c>
      <c r="J965" s="225">
        <f t="shared" si="103"/>
        <v>0</v>
      </c>
      <c r="K965" s="47">
        <f>IF(COUNTBLANK($H$10:$H965)&gt;=1,0,1)</f>
        <v>0</v>
      </c>
      <c r="L965" s="176">
        <f t="shared" si="105"/>
        <v>1</v>
      </c>
      <c r="M965" s="176">
        <f t="shared" si="106"/>
        <v>1900</v>
      </c>
      <c r="N965" s="176">
        <f t="shared" si="107"/>
        <v>0</v>
      </c>
      <c r="O965" s="176">
        <f t="shared" si="108"/>
        <v>9</v>
      </c>
      <c r="P965" s="176" t="e">
        <f t="shared" si="104"/>
        <v>#VALUE!</v>
      </c>
      <c r="Q965" s="177"/>
      <c r="R965" s="42"/>
    </row>
    <row r="966" spans="1:18" ht="24.95" customHeight="1" x14ac:dyDescent="0.25">
      <c r="A966" s="220"/>
      <c r="B966" s="15"/>
      <c r="C966" s="15"/>
      <c r="D966" s="16"/>
      <c r="E966" s="16"/>
      <c r="F966" s="221"/>
      <c r="G966" s="222"/>
      <c r="H966" s="223"/>
      <c r="I966" s="224">
        <f t="shared" si="102"/>
        <v>0</v>
      </c>
      <c r="J966" s="225">
        <f t="shared" si="103"/>
        <v>0</v>
      </c>
      <c r="K966" s="47">
        <f>IF(COUNTBLANK($H$10:$H966)&gt;=1,0,1)</f>
        <v>0</v>
      </c>
      <c r="L966" s="176">
        <f t="shared" si="105"/>
        <v>1</v>
      </c>
      <c r="M966" s="176">
        <f t="shared" si="106"/>
        <v>1900</v>
      </c>
      <c r="N966" s="176">
        <f t="shared" si="107"/>
        <v>0</v>
      </c>
      <c r="O966" s="176">
        <f t="shared" si="108"/>
        <v>9</v>
      </c>
      <c r="P966" s="176" t="e">
        <f t="shared" si="104"/>
        <v>#VALUE!</v>
      </c>
      <c r="Q966" s="176"/>
      <c r="R966" s="42">
        <v>385806</v>
      </c>
    </row>
    <row r="967" spans="1:18" ht="24.95" customHeight="1" x14ac:dyDescent="0.25">
      <c r="A967" s="220"/>
      <c r="B967" s="15"/>
      <c r="C967" s="15"/>
      <c r="D967" s="16"/>
      <c r="E967" s="16"/>
      <c r="F967" s="221"/>
      <c r="G967" s="222"/>
      <c r="H967" s="223"/>
      <c r="I967" s="224">
        <f t="shared" si="102"/>
        <v>0</v>
      </c>
      <c r="J967" s="225">
        <f t="shared" si="103"/>
        <v>0</v>
      </c>
      <c r="K967" s="47">
        <f>IF(COUNTBLANK($H$10:$H967)&gt;=1,0,1)</f>
        <v>0</v>
      </c>
      <c r="L967" s="176">
        <f t="shared" si="105"/>
        <v>1</v>
      </c>
      <c r="M967" s="176">
        <f t="shared" si="106"/>
        <v>1900</v>
      </c>
      <c r="N967" s="176">
        <f t="shared" si="107"/>
        <v>0</v>
      </c>
      <c r="O967" s="176">
        <f t="shared" si="108"/>
        <v>9</v>
      </c>
      <c r="P967" s="176" t="e">
        <f t="shared" si="104"/>
        <v>#VALUE!</v>
      </c>
      <c r="Q967" s="177"/>
      <c r="R967" s="42">
        <v>386606</v>
      </c>
    </row>
    <row r="968" spans="1:18" ht="24.95" customHeight="1" x14ac:dyDescent="0.25">
      <c r="A968" s="220"/>
      <c r="B968" s="15"/>
      <c r="C968" s="15"/>
      <c r="D968" s="16"/>
      <c r="E968" s="16"/>
      <c r="F968" s="221"/>
      <c r="G968" s="222"/>
      <c r="H968" s="223"/>
      <c r="I968" s="224">
        <f t="shared" si="102"/>
        <v>0</v>
      </c>
      <c r="J968" s="225">
        <f t="shared" si="103"/>
        <v>0</v>
      </c>
      <c r="K968" s="47">
        <f>IF(COUNTBLANK($H$10:$H968)&gt;=1,0,1)</f>
        <v>0</v>
      </c>
      <c r="L968" s="176">
        <f t="shared" si="105"/>
        <v>1</v>
      </c>
      <c r="M968" s="176">
        <f t="shared" si="106"/>
        <v>1900</v>
      </c>
      <c r="N968" s="176">
        <f t="shared" si="107"/>
        <v>0</v>
      </c>
      <c r="O968" s="176">
        <f t="shared" si="108"/>
        <v>9</v>
      </c>
      <c r="P968" s="176" t="e">
        <f t="shared" si="104"/>
        <v>#VALUE!</v>
      </c>
      <c r="Q968" s="177"/>
      <c r="R968" s="42"/>
    </row>
    <row r="969" spans="1:18" ht="24.95" customHeight="1" x14ac:dyDescent="0.25">
      <c r="A969" s="220"/>
      <c r="B969" s="15"/>
      <c r="C969" s="15"/>
      <c r="D969" s="16"/>
      <c r="E969" s="16"/>
      <c r="F969" s="221"/>
      <c r="G969" s="222"/>
      <c r="H969" s="223"/>
      <c r="I969" s="224">
        <f t="shared" si="102"/>
        <v>0</v>
      </c>
      <c r="J969" s="225">
        <f t="shared" si="103"/>
        <v>0</v>
      </c>
      <c r="K969" s="47">
        <f>IF(COUNTBLANK($H$10:$H969)&gt;=1,0,1)</f>
        <v>0</v>
      </c>
      <c r="L969" s="176">
        <f t="shared" si="105"/>
        <v>1</v>
      </c>
      <c r="M969" s="176">
        <f t="shared" si="106"/>
        <v>1900</v>
      </c>
      <c r="N969" s="176">
        <f t="shared" si="107"/>
        <v>0</v>
      </c>
      <c r="O969" s="176">
        <f t="shared" si="108"/>
        <v>9</v>
      </c>
      <c r="P969" s="176" t="e">
        <f t="shared" si="104"/>
        <v>#VALUE!</v>
      </c>
      <c r="Q969" s="177"/>
      <c r="R969" s="42"/>
    </row>
    <row r="970" spans="1:18" ht="24.95" customHeight="1" x14ac:dyDescent="0.25">
      <c r="A970" s="220"/>
      <c r="B970" s="15"/>
      <c r="C970" s="15"/>
      <c r="D970" s="16"/>
      <c r="E970" s="16"/>
      <c r="F970" s="221"/>
      <c r="G970" s="222"/>
      <c r="H970" s="223"/>
      <c r="I970" s="224">
        <f t="shared" ref="I970:I990" si="109">I969-B970+C970</f>
        <v>0</v>
      </c>
      <c r="J970" s="225">
        <f t="shared" ref="J970:J990" si="110">IF(H970="*",J969-B970+C970,J969)</f>
        <v>0</v>
      </c>
      <c r="K970" s="47">
        <f>IF(COUNTBLANK($H$10:$H970)&gt;=1,0,1)</f>
        <v>0</v>
      </c>
      <c r="L970" s="176">
        <f t="shared" si="105"/>
        <v>1</v>
      </c>
      <c r="M970" s="176">
        <f t="shared" si="106"/>
        <v>1900</v>
      </c>
      <c r="N970" s="176">
        <f t="shared" si="107"/>
        <v>0</v>
      </c>
      <c r="O970" s="176">
        <f t="shared" si="108"/>
        <v>9</v>
      </c>
      <c r="P970" s="176" t="e">
        <f t="shared" si="104"/>
        <v>#VALUE!</v>
      </c>
      <c r="Q970" s="176"/>
      <c r="R970" s="42">
        <v>387406</v>
      </c>
    </row>
    <row r="971" spans="1:18" ht="24.95" customHeight="1" x14ac:dyDescent="0.25">
      <c r="A971" s="220"/>
      <c r="B971" s="15"/>
      <c r="C971" s="15"/>
      <c r="D971" s="16"/>
      <c r="E971" s="16"/>
      <c r="F971" s="221"/>
      <c r="G971" s="222"/>
      <c r="H971" s="223"/>
      <c r="I971" s="224">
        <f t="shared" si="109"/>
        <v>0</v>
      </c>
      <c r="J971" s="225">
        <f t="shared" si="110"/>
        <v>0</v>
      </c>
      <c r="K971" s="47">
        <f>IF(COUNTBLANK($H$10:$H971)&gt;=1,0,1)</f>
        <v>0</v>
      </c>
      <c r="L971" s="176">
        <f t="shared" si="105"/>
        <v>1</v>
      </c>
      <c r="M971" s="176">
        <f t="shared" si="106"/>
        <v>1900</v>
      </c>
      <c r="N971" s="176">
        <f t="shared" si="107"/>
        <v>0</v>
      </c>
      <c r="O971" s="176">
        <f t="shared" si="108"/>
        <v>9</v>
      </c>
      <c r="P971" s="176" t="e">
        <f t="shared" ref="P971:P1010" si="111">(SEARCH($F$5,$F971))</f>
        <v>#VALUE!</v>
      </c>
      <c r="Q971" s="177"/>
      <c r="R971" s="42">
        <v>388206</v>
      </c>
    </row>
    <row r="972" spans="1:18" ht="24.95" customHeight="1" x14ac:dyDescent="0.25">
      <c r="A972" s="220"/>
      <c r="B972" s="15"/>
      <c r="C972" s="15"/>
      <c r="D972" s="16"/>
      <c r="E972" s="16"/>
      <c r="F972" s="221"/>
      <c r="G972" s="222"/>
      <c r="H972" s="223"/>
      <c r="I972" s="224">
        <f t="shared" si="109"/>
        <v>0</v>
      </c>
      <c r="J972" s="225">
        <f t="shared" si="110"/>
        <v>0</v>
      </c>
      <c r="K972" s="47">
        <f>IF(COUNTBLANK($H$10:$H972)&gt;=1,0,1)</f>
        <v>0</v>
      </c>
      <c r="L972" s="176">
        <f t="shared" si="105"/>
        <v>1</v>
      </c>
      <c r="M972" s="176">
        <f t="shared" si="106"/>
        <v>1900</v>
      </c>
      <c r="N972" s="176">
        <f t="shared" si="107"/>
        <v>0</v>
      </c>
      <c r="O972" s="176">
        <f t="shared" si="108"/>
        <v>9</v>
      </c>
      <c r="P972" s="176" t="e">
        <f t="shared" si="111"/>
        <v>#VALUE!</v>
      </c>
      <c r="Q972" s="177"/>
      <c r="R972" s="42"/>
    </row>
    <row r="973" spans="1:18" ht="24.95" customHeight="1" x14ac:dyDescent="0.25">
      <c r="A973" s="220"/>
      <c r="B973" s="15"/>
      <c r="C973" s="15"/>
      <c r="D973" s="16"/>
      <c r="E973" s="16"/>
      <c r="F973" s="221"/>
      <c r="G973" s="222"/>
      <c r="H973" s="223"/>
      <c r="I973" s="224">
        <f t="shared" si="109"/>
        <v>0</v>
      </c>
      <c r="J973" s="225">
        <f t="shared" si="110"/>
        <v>0</v>
      </c>
      <c r="K973" s="47">
        <f>IF(COUNTBLANK($H$10:$H973)&gt;=1,0,1)</f>
        <v>0</v>
      </c>
      <c r="L973" s="176">
        <f t="shared" si="105"/>
        <v>1</v>
      </c>
      <c r="M973" s="176">
        <f t="shared" si="106"/>
        <v>1900</v>
      </c>
      <c r="N973" s="176">
        <f t="shared" si="107"/>
        <v>0</v>
      </c>
      <c r="O973" s="176">
        <f t="shared" si="108"/>
        <v>9</v>
      </c>
      <c r="P973" s="176" t="e">
        <f t="shared" si="111"/>
        <v>#VALUE!</v>
      </c>
      <c r="Q973" s="177"/>
      <c r="R973" s="42"/>
    </row>
    <row r="974" spans="1:18" ht="24.95" customHeight="1" x14ac:dyDescent="0.25">
      <c r="A974" s="220"/>
      <c r="B974" s="15"/>
      <c r="C974" s="15"/>
      <c r="D974" s="16"/>
      <c r="E974" s="16"/>
      <c r="F974" s="221"/>
      <c r="G974" s="222"/>
      <c r="H974" s="223"/>
      <c r="I974" s="224">
        <f t="shared" si="109"/>
        <v>0</v>
      </c>
      <c r="J974" s="225">
        <f t="shared" si="110"/>
        <v>0</v>
      </c>
      <c r="K974" s="47">
        <f>IF(COUNTBLANK($H$10:$H974)&gt;=1,0,1)</f>
        <v>0</v>
      </c>
      <c r="L974" s="176">
        <f t="shared" si="105"/>
        <v>1</v>
      </c>
      <c r="M974" s="176">
        <f t="shared" si="106"/>
        <v>1900</v>
      </c>
      <c r="N974" s="176">
        <f t="shared" si="107"/>
        <v>0</v>
      </c>
      <c r="O974" s="176">
        <f t="shared" si="108"/>
        <v>9</v>
      </c>
      <c r="P974" s="176" t="e">
        <f t="shared" si="111"/>
        <v>#VALUE!</v>
      </c>
      <c r="Q974" s="176"/>
      <c r="R974" s="42">
        <v>389006</v>
      </c>
    </row>
    <row r="975" spans="1:18" ht="24.95" customHeight="1" x14ac:dyDescent="0.25">
      <c r="A975" s="220"/>
      <c r="B975" s="15"/>
      <c r="C975" s="15"/>
      <c r="D975" s="16"/>
      <c r="E975" s="16"/>
      <c r="F975" s="221"/>
      <c r="G975" s="222"/>
      <c r="H975" s="223"/>
      <c r="I975" s="224">
        <f t="shared" si="109"/>
        <v>0</v>
      </c>
      <c r="J975" s="225">
        <f t="shared" si="110"/>
        <v>0</v>
      </c>
      <c r="K975" s="47">
        <f>IF(COUNTBLANK($H$10:$H975)&gt;=1,0,1)</f>
        <v>0</v>
      </c>
      <c r="L975" s="176">
        <f t="shared" si="105"/>
        <v>1</v>
      </c>
      <c r="M975" s="176">
        <f t="shared" si="106"/>
        <v>1900</v>
      </c>
      <c r="N975" s="176">
        <f t="shared" si="107"/>
        <v>0</v>
      </c>
      <c r="O975" s="176">
        <f t="shared" si="108"/>
        <v>9</v>
      </c>
      <c r="P975" s="176" t="e">
        <f t="shared" si="111"/>
        <v>#VALUE!</v>
      </c>
      <c r="Q975" s="177"/>
      <c r="R975" s="42">
        <v>389806</v>
      </c>
    </row>
    <row r="976" spans="1:18" ht="24.95" customHeight="1" x14ac:dyDescent="0.25">
      <c r="A976" s="220"/>
      <c r="B976" s="15"/>
      <c r="C976" s="15"/>
      <c r="D976" s="16"/>
      <c r="E976" s="16"/>
      <c r="F976" s="221"/>
      <c r="G976" s="222"/>
      <c r="H976" s="223"/>
      <c r="I976" s="224">
        <f t="shared" si="109"/>
        <v>0</v>
      </c>
      <c r="J976" s="225">
        <f t="shared" si="110"/>
        <v>0</v>
      </c>
      <c r="K976" s="47">
        <f>IF(COUNTBLANK($H$10:$H976)&gt;=1,0,1)</f>
        <v>0</v>
      </c>
      <c r="L976" s="176">
        <f t="shared" si="105"/>
        <v>1</v>
      </c>
      <c r="M976" s="176">
        <f t="shared" si="106"/>
        <v>1900</v>
      </c>
      <c r="N976" s="176">
        <f t="shared" si="107"/>
        <v>0</v>
      </c>
      <c r="O976" s="176">
        <f t="shared" si="108"/>
        <v>9</v>
      </c>
      <c r="P976" s="176" t="e">
        <f t="shared" si="111"/>
        <v>#VALUE!</v>
      </c>
      <c r="Q976" s="177"/>
      <c r="R976" s="42"/>
    </row>
    <row r="977" spans="1:18" ht="24.95" customHeight="1" x14ac:dyDescent="0.25">
      <c r="A977" s="220"/>
      <c r="B977" s="15"/>
      <c r="C977" s="15"/>
      <c r="D977" s="16"/>
      <c r="E977" s="16"/>
      <c r="F977" s="221"/>
      <c r="G977" s="222"/>
      <c r="H977" s="223"/>
      <c r="I977" s="224">
        <f t="shared" si="109"/>
        <v>0</v>
      </c>
      <c r="J977" s="225">
        <f t="shared" si="110"/>
        <v>0</v>
      </c>
      <c r="K977" s="47">
        <f>IF(COUNTBLANK($H$10:$H977)&gt;=1,0,1)</f>
        <v>0</v>
      </c>
      <c r="L977" s="176">
        <f t="shared" si="105"/>
        <v>1</v>
      </c>
      <c r="M977" s="176">
        <f t="shared" si="106"/>
        <v>1900</v>
      </c>
      <c r="N977" s="176">
        <f t="shared" si="107"/>
        <v>0</v>
      </c>
      <c r="O977" s="176">
        <f t="shared" si="108"/>
        <v>9</v>
      </c>
      <c r="P977" s="176" t="e">
        <f t="shared" si="111"/>
        <v>#VALUE!</v>
      </c>
      <c r="Q977" s="177"/>
      <c r="R977" s="42"/>
    </row>
    <row r="978" spans="1:18" ht="24.95" customHeight="1" x14ac:dyDescent="0.25">
      <c r="A978" s="220"/>
      <c r="B978" s="15"/>
      <c r="C978" s="15"/>
      <c r="D978" s="16"/>
      <c r="E978" s="16"/>
      <c r="F978" s="221"/>
      <c r="G978" s="222"/>
      <c r="H978" s="223"/>
      <c r="I978" s="224">
        <f t="shared" si="109"/>
        <v>0</v>
      </c>
      <c r="J978" s="225">
        <f t="shared" si="110"/>
        <v>0</v>
      </c>
      <c r="K978" s="47">
        <f>IF(COUNTBLANK($H$10:$H978)&gt;=1,0,1)</f>
        <v>0</v>
      </c>
      <c r="L978" s="176">
        <f t="shared" si="105"/>
        <v>1</v>
      </c>
      <c r="M978" s="176">
        <f t="shared" si="106"/>
        <v>1900</v>
      </c>
      <c r="N978" s="176">
        <f t="shared" si="107"/>
        <v>0</v>
      </c>
      <c r="O978" s="176">
        <f t="shared" si="108"/>
        <v>9</v>
      </c>
      <c r="P978" s="176" t="e">
        <f t="shared" si="111"/>
        <v>#VALUE!</v>
      </c>
      <c r="Q978" s="176"/>
      <c r="R978" s="42">
        <v>390606</v>
      </c>
    </row>
    <row r="979" spans="1:18" ht="24.95" customHeight="1" x14ac:dyDescent="0.25">
      <c r="A979" s="220"/>
      <c r="B979" s="15"/>
      <c r="C979" s="15"/>
      <c r="D979" s="16"/>
      <c r="E979" s="16"/>
      <c r="F979" s="221"/>
      <c r="G979" s="222"/>
      <c r="H979" s="223"/>
      <c r="I979" s="224">
        <f t="shared" si="109"/>
        <v>0</v>
      </c>
      <c r="J979" s="225">
        <f t="shared" si="110"/>
        <v>0</v>
      </c>
      <c r="K979" s="47">
        <f>IF(COUNTBLANK($H$10:$H979)&gt;=1,0,1)</f>
        <v>0</v>
      </c>
      <c r="L979" s="176">
        <f t="shared" si="105"/>
        <v>1</v>
      </c>
      <c r="M979" s="176">
        <f t="shared" si="106"/>
        <v>1900</v>
      </c>
      <c r="N979" s="176">
        <f t="shared" si="107"/>
        <v>0</v>
      </c>
      <c r="O979" s="176">
        <f t="shared" si="108"/>
        <v>9</v>
      </c>
      <c r="P979" s="176" t="e">
        <f t="shared" si="111"/>
        <v>#VALUE!</v>
      </c>
      <c r="Q979" s="177"/>
      <c r="R979" s="42">
        <v>391406</v>
      </c>
    </row>
    <row r="980" spans="1:18" ht="24.95" customHeight="1" x14ac:dyDescent="0.25">
      <c r="A980" s="220"/>
      <c r="B980" s="15"/>
      <c r="C980" s="15"/>
      <c r="D980" s="16"/>
      <c r="E980" s="16"/>
      <c r="F980" s="221"/>
      <c r="G980" s="222"/>
      <c r="H980" s="223"/>
      <c r="I980" s="224">
        <f t="shared" si="109"/>
        <v>0</v>
      </c>
      <c r="J980" s="225">
        <f t="shared" si="110"/>
        <v>0</v>
      </c>
      <c r="K980" s="47">
        <f>IF(COUNTBLANK($H$10:$H980)&gt;=1,0,1)</f>
        <v>0</v>
      </c>
      <c r="L980" s="176">
        <f t="shared" si="105"/>
        <v>1</v>
      </c>
      <c r="M980" s="176">
        <f t="shared" si="106"/>
        <v>1900</v>
      </c>
      <c r="N980" s="176">
        <f t="shared" si="107"/>
        <v>0</v>
      </c>
      <c r="O980" s="176">
        <f t="shared" si="108"/>
        <v>9</v>
      </c>
      <c r="P980" s="176" t="e">
        <f t="shared" si="111"/>
        <v>#VALUE!</v>
      </c>
      <c r="Q980" s="177"/>
      <c r="R980" s="42"/>
    </row>
    <row r="981" spans="1:18" ht="24.95" customHeight="1" x14ac:dyDescent="0.25">
      <c r="A981" s="220"/>
      <c r="B981" s="15"/>
      <c r="C981" s="15"/>
      <c r="D981" s="16"/>
      <c r="E981" s="16"/>
      <c r="F981" s="221"/>
      <c r="G981" s="222"/>
      <c r="H981" s="223"/>
      <c r="I981" s="224">
        <f t="shared" si="109"/>
        <v>0</v>
      </c>
      <c r="J981" s="225">
        <f t="shared" si="110"/>
        <v>0</v>
      </c>
      <c r="K981" s="47">
        <f>IF(COUNTBLANK($H$10:$H981)&gt;=1,0,1)</f>
        <v>0</v>
      </c>
      <c r="L981" s="176">
        <f t="shared" si="105"/>
        <v>1</v>
      </c>
      <c r="M981" s="176">
        <f t="shared" si="106"/>
        <v>1900</v>
      </c>
      <c r="N981" s="176">
        <f t="shared" si="107"/>
        <v>0</v>
      </c>
      <c r="O981" s="176">
        <f t="shared" si="108"/>
        <v>9</v>
      </c>
      <c r="P981" s="176" t="e">
        <f t="shared" si="111"/>
        <v>#VALUE!</v>
      </c>
      <c r="Q981" s="177"/>
      <c r="R981" s="42"/>
    </row>
    <row r="982" spans="1:18" ht="24.95" customHeight="1" x14ac:dyDescent="0.25">
      <c r="A982" s="220"/>
      <c r="B982" s="15"/>
      <c r="C982" s="15"/>
      <c r="D982" s="16"/>
      <c r="E982" s="16"/>
      <c r="F982" s="221"/>
      <c r="G982" s="222"/>
      <c r="H982" s="223"/>
      <c r="I982" s="224">
        <f t="shared" si="109"/>
        <v>0</v>
      </c>
      <c r="J982" s="225">
        <f t="shared" si="110"/>
        <v>0</v>
      </c>
      <c r="K982" s="47">
        <f>IF(COUNTBLANK($H$10:$H982)&gt;=1,0,1)</f>
        <v>0</v>
      </c>
      <c r="L982" s="176">
        <f t="shared" si="105"/>
        <v>1</v>
      </c>
      <c r="M982" s="176">
        <f t="shared" si="106"/>
        <v>1900</v>
      </c>
      <c r="N982" s="176">
        <f t="shared" si="107"/>
        <v>0</v>
      </c>
      <c r="O982" s="176">
        <f t="shared" si="108"/>
        <v>9</v>
      </c>
      <c r="P982" s="176" t="e">
        <f t="shared" si="111"/>
        <v>#VALUE!</v>
      </c>
      <c r="Q982" s="176"/>
      <c r="R982" s="42">
        <v>392206</v>
      </c>
    </row>
    <row r="983" spans="1:18" ht="24.95" customHeight="1" x14ac:dyDescent="0.25">
      <c r="A983" s="220"/>
      <c r="B983" s="15"/>
      <c r="C983" s="15"/>
      <c r="D983" s="16"/>
      <c r="E983" s="16"/>
      <c r="F983" s="221"/>
      <c r="G983" s="222"/>
      <c r="H983" s="223"/>
      <c r="I983" s="224">
        <f t="shared" si="109"/>
        <v>0</v>
      </c>
      <c r="J983" s="225">
        <f t="shared" si="110"/>
        <v>0</v>
      </c>
      <c r="K983" s="47">
        <f>IF(COUNTBLANK($H$10:$H983)&gt;=1,0,1)</f>
        <v>0</v>
      </c>
      <c r="L983" s="176">
        <f t="shared" si="105"/>
        <v>1</v>
      </c>
      <c r="M983" s="176">
        <f t="shared" si="106"/>
        <v>1900</v>
      </c>
      <c r="N983" s="176">
        <f t="shared" si="107"/>
        <v>0</v>
      </c>
      <c r="O983" s="176">
        <f t="shared" si="108"/>
        <v>9</v>
      </c>
      <c r="P983" s="176" t="e">
        <f t="shared" si="111"/>
        <v>#VALUE!</v>
      </c>
      <c r="Q983" s="177"/>
      <c r="R983" s="42">
        <v>393006</v>
      </c>
    </row>
    <row r="984" spans="1:18" ht="24.95" customHeight="1" x14ac:dyDescent="0.25">
      <c r="A984" s="220"/>
      <c r="B984" s="15"/>
      <c r="C984" s="15"/>
      <c r="D984" s="16"/>
      <c r="E984" s="16"/>
      <c r="F984" s="221"/>
      <c r="G984" s="222"/>
      <c r="H984" s="223"/>
      <c r="I984" s="224">
        <f t="shared" si="109"/>
        <v>0</v>
      </c>
      <c r="J984" s="225">
        <f t="shared" si="110"/>
        <v>0</v>
      </c>
      <c r="K984" s="47">
        <f>IF(COUNTBLANK($H$10:$H984)&gt;=1,0,1)</f>
        <v>0</v>
      </c>
      <c r="L984" s="176">
        <f t="shared" ref="L984:L1007" si="112">MONTH(A984)</f>
        <v>1</v>
      </c>
      <c r="M984" s="176">
        <f t="shared" ref="M984:M1007" si="113">YEAR(A984)</f>
        <v>1900</v>
      </c>
      <c r="N984" s="176">
        <f t="shared" ref="N984:N1007" si="114">DAY(A984)</f>
        <v>0</v>
      </c>
      <c r="O984" s="176">
        <f t="shared" ref="O984:O1007" si="115">IF(A984&lt;&gt;"",O983+1,O983)</f>
        <v>9</v>
      </c>
      <c r="P984" s="176" t="e">
        <f t="shared" si="111"/>
        <v>#VALUE!</v>
      </c>
      <c r="Q984" s="177"/>
      <c r="R984" s="42"/>
    </row>
    <row r="985" spans="1:18" ht="24.95" customHeight="1" x14ac:dyDescent="0.25">
      <c r="A985" s="220"/>
      <c r="B985" s="15"/>
      <c r="C985" s="15"/>
      <c r="D985" s="16"/>
      <c r="E985" s="16"/>
      <c r="F985" s="221"/>
      <c r="G985" s="222"/>
      <c r="H985" s="223"/>
      <c r="I985" s="224">
        <f t="shared" si="109"/>
        <v>0</v>
      </c>
      <c r="J985" s="225">
        <f t="shared" si="110"/>
        <v>0</v>
      </c>
      <c r="K985" s="47">
        <f>IF(COUNTBLANK($H$10:$H985)&gt;=1,0,1)</f>
        <v>0</v>
      </c>
      <c r="L985" s="176">
        <f t="shared" si="112"/>
        <v>1</v>
      </c>
      <c r="M985" s="176">
        <f t="shared" si="113"/>
        <v>1900</v>
      </c>
      <c r="N985" s="176">
        <f t="shared" si="114"/>
        <v>0</v>
      </c>
      <c r="O985" s="176">
        <f t="shared" si="115"/>
        <v>9</v>
      </c>
      <c r="P985" s="176" t="e">
        <f t="shared" si="111"/>
        <v>#VALUE!</v>
      </c>
      <c r="Q985" s="177"/>
      <c r="R985" s="42"/>
    </row>
    <row r="986" spans="1:18" ht="24.95" customHeight="1" x14ac:dyDescent="0.25">
      <c r="A986" s="220"/>
      <c r="B986" s="15"/>
      <c r="C986" s="15"/>
      <c r="D986" s="16"/>
      <c r="E986" s="16"/>
      <c r="F986" s="221"/>
      <c r="G986" s="222"/>
      <c r="H986" s="223"/>
      <c r="I986" s="224">
        <f t="shared" si="109"/>
        <v>0</v>
      </c>
      <c r="J986" s="225">
        <f t="shared" si="110"/>
        <v>0</v>
      </c>
      <c r="K986" s="47">
        <f>IF(COUNTBLANK($H$10:$H986)&gt;=1,0,1)</f>
        <v>0</v>
      </c>
      <c r="L986" s="176">
        <f t="shared" si="112"/>
        <v>1</v>
      </c>
      <c r="M986" s="176">
        <f t="shared" si="113"/>
        <v>1900</v>
      </c>
      <c r="N986" s="176">
        <f t="shared" si="114"/>
        <v>0</v>
      </c>
      <c r="O986" s="176">
        <f t="shared" si="115"/>
        <v>9</v>
      </c>
      <c r="P986" s="176" t="e">
        <f t="shared" si="111"/>
        <v>#VALUE!</v>
      </c>
      <c r="Q986" s="176"/>
      <c r="R986" s="42">
        <v>393806</v>
      </c>
    </row>
    <row r="987" spans="1:18" ht="24.95" customHeight="1" x14ac:dyDescent="0.25">
      <c r="A987" s="220"/>
      <c r="B987" s="15"/>
      <c r="C987" s="15"/>
      <c r="D987" s="16"/>
      <c r="E987" s="16"/>
      <c r="F987" s="221"/>
      <c r="G987" s="222"/>
      <c r="H987" s="223"/>
      <c r="I987" s="224">
        <f t="shared" si="109"/>
        <v>0</v>
      </c>
      <c r="J987" s="225">
        <f t="shared" si="110"/>
        <v>0</v>
      </c>
      <c r="K987" s="47">
        <f>IF(COUNTBLANK($H$10:$H987)&gt;=1,0,1)</f>
        <v>0</v>
      </c>
      <c r="L987" s="176">
        <f t="shared" si="112"/>
        <v>1</v>
      </c>
      <c r="M987" s="176">
        <f t="shared" si="113"/>
        <v>1900</v>
      </c>
      <c r="N987" s="176">
        <f t="shared" si="114"/>
        <v>0</v>
      </c>
      <c r="O987" s="176">
        <f t="shared" si="115"/>
        <v>9</v>
      </c>
      <c r="P987" s="176" t="e">
        <f t="shared" si="111"/>
        <v>#VALUE!</v>
      </c>
      <c r="Q987" s="177"/>
      <c r="R987" s="42">
        <v>394606</v>
      </c>
    </row>
    <row r="988" spans="1:18" ht="24.95" customHeight="1" x14ac:dyDescent="0.25">
      <c r="A988" s="220"/>
      <c r="B988" s="15"/>
      <c r="C988" s="15"/>
      <c r="D988" s="16"/>
      <c r="E988" s="16"/>
      <c r="F988" s="221"/>
      <c r="G988" s="222"/>
      <c r="H988" s="223"/>
      <c r="I988" s="224">
        <f t="shared" si="109"/>
        <v>0</v>
      </c>
      <c r="J988" s="225">
        <f t="shared" si="110"/>
        <v>0</v>
      </c>
      <c r="K988" s="47">
        <f>IF(COUNTBLANK($H$10:$H988)&gt;=1,0,1)</f>
        <v>0</v>
      </c>
      <c r="L988" s="176">
        <f t="shared" si="112"/>
        <v>1</v>
      </c>
      <c r="M988" s="176">
        <f t="shared" si="113"/>
        <v>1900</v>
      </c>
      <c r="N988" s="176">
        <f t="shared" si="114"/>
        <v>0</v>
      </c>
      <c r="O988" s="176">
        <f t="shared" si="115"/>
        <v>9</v>
      </c>
      <c r="P988" s="176" t="e">
        <f t="shared" si="111"/>
        <v>#VALUE!</v>
      </c>
      <c r="Q988" s="177"/>
      <c r="R988" s="42"/>
    </row>
    <row r="989" spans="1:18" ht="24.95" customHeight="1" x14ac:dyDescent="0.25">
      <c r="A989" s="220"/>
      <c r="B989" s="15"/>
      <c r="C989" s="15"/>
      <c r="D989" s="16"/>
      <c r="E989" s="16"/>
      <c r="F989" s="221"/>
      <c r="G989" s="222"/>
      <c r="H989" s="223"/>
      <c r="I989" s="224">
        <f t="shared" si="109"/>
        <v>0</v>
      </c>
      <c r="J989" s="225">
        <f t="shared" si="110"/>
        <v>0</v>
      </c>
      <c r="K989" s="47">
        <f>IF(COUNTBLANK($H$10:$H989)&gt;=1,0,1)</f>
        <v>0</v>
      </c>
      <c r="L989" s="176">
        <f t="shared" si="112"/>
        <v>1</v>
      </c>
      <c r="M989" s="176">
        <f t="shared" si="113"/>
        <v>1900</v>
      </c>
      <c r="N989" s="176">
        <f t="shared" si="114"/>
        <v>0</v>
      </c>
      <c r="O989" s="176">
        <f t="shared" si="115"/>
        <v>9</v>
      </c>
      <c r="P989" s="176" t="e">
        <f t="shared" si="111"/>
        <v>#VALUE!</v>
      </c>
      <c r="Q989" s="177"/>
      <c r="R989" s="42"/>
    </row>
    <row r="990" spans="1:18" ht="24.95" customHeight="1" x14ac:dyDescent="0.25">
      <c r="A990" s="220"/>
      <c r="B990" s="15"/>
      <c r="C990" s="15"/>
      <c r="D990" s="16"/>
      <c r="E990" s="16"/>
      <c r="F990" s="221"/>
      <c r="G990" s="222"/>
      <c r="H990" s="223"/>
      <c r="I990" s="224">
        <f t="shared" si="109"/>
        <v>0</v>
      </c>
      <c r="J990" s="225">
        <f t="shared" si="110"/>
        <v>0</v>
      </c>
      <c r="K990" s="47">
        <f>IF(COUNTBLANK($H$10:$H990)&gt;=1,0,1)</f>
        <v>0</v>
      </c>
      <c r="L990" s="176">
        <f t="shared" si="112"/>
        <v>1</v>
      </c>
      <c r="M990" s="176">
        <f t="shared" si="113"/>
        <v>1900</v>
      </c>
      <c r="N990" s="176">
        <f t="shared" si="114"/>
        <v>0</v>
      </c>
      <c r="O990" s="176">
        <f t="shared" si="115"/>
        <v>9</v>
      </c>
      <c r="P990" s="176" t="e">
        <f t="shared" si="111"/>
        <v>#VALUE!</v>
      </c>
      <c r="Q990" s="176"/>
      <c r="R990" s="42">
        <v>395406</v>
      </c>
    </row>
    <row r="991" spans="1:18" ht="24.95" customHeight="1" x14ac:dyDescent="0.25">
      <c r="A991" s="220"/>
      <c r="B991" s="15"/>
      <c r="C991" s="15"/>
      <c r="D991" s="16"/>
      <c r="E991" s="16"/>
      <c r="F991" s="221"/>
      <c r="G991" s="222"/>
      <c r="H991" s="223"/>
      <c r="I991" s="224">
        <f t="shared" ref="I991:I1006" si="116">I990-B991+C991</f>
        <v>0</v>
      </c>
      <c r="J991" s="225">
        <f t="shared" ref="J991:J1006" si="117">IF(H991="*",J990-B991+C991,J990)</f>
        <v>0</v>
      </c>
      <c r="K991" s="47">
        <f>IF(COUNTBLANK($H$10:$H991)&gt;=1,0,1)</f>
        <v>0</v>
      </c>
      <c r="L991" s="176">
        <f t="shared" si="112"/>
        <v>1</v>
      </c>
      <c r="M991" s="176">
        <f t="shared" si="113"/>
        <v>1900</v>
      </c>
      <c r="N991" s="176">
        <f t="shared" si="114"/>
        <v>0</v>
      </c>
      <c r="O991" s="176">
        <f t="shared" si="115"/>
        <v>9</v>
      </c>
      <c r="P991" s="176" t="e">
        <f t="shared" si="111"/>
        <v>#VALUE!</v>
      </c>
      <c r="Q991" s="177"/>
      <c r="R991" s="42">
        <v>396206</v>
      </c>
    </row>
    <row r="992" spans="1:18" ht="24.95" customHeight="1" x14ac:dyDescent="0.25">
      <c r="A992" s="220"/>
      <c r="B992" s="15"/>
      <c r="C992" s="15"/>
      <c r="D992" s="16"/>
      <c r="E992" s="16"/>
      <c r="F992" s="221"/>
      <c r="G992" s="222"/>
      <c r="H992" s="223"/>
      <c r="I992" s="224">
        <f t="shared" si="116"/>
        <v>0</v>
      </c>
      <c r="J992" s="225">
        <f t="shared" si="117"/>
        <v>0</v>
      </c>
      <c r="K992" s="47">
        <f>IF(COUNTBLANK($H$10:$H992)&gt;=1,0,1)</f>
        <v>0</v>
      </c>
      <c r="L992" s="176">
        <f t="shared" si="112"/>
        <v>1</v>
      </c>
      <c r="M992" s="176">
        <f t="shared" si="113"/>
        <v>1900</v>
      </c>
      <c r="N992" s="176">
        <f t="shared" si="114"/>
        <v>0</v>
      </c>
      <c r="O992" s="176">
        <f t="shared" si="115"/>
        <v>9</v>
      </c>
      <c r="P992" s="176" t="e">
        <f t="shared" si="111"/>
        <v>#VALUE!</v>
      </c>
      <c r="Q992" s="177"/>
      <c r="R992" s="42"/>
    </row>
    <row r="993" spans="1:18" ht="24.95" customHeight="1" x14ac:dyDescent="0.25">
      <c r="A993" s="220"/>
      <c r="B993" s="15"/>
      <c r="C993" s="15"/>
      <c r="D993" s="16"/>
      <c r="E993" s="16"/>
      <c r="F993" s="221"/>
      <c r="G993" s="222"/>
      <c r="H993" s="223"/>
      <c r="I993" s="224">
        <f t="shared" si="116"/>
        <v>0</v>
      </c>
      <c r="J993" s="225">
        <f t="shared" si="117"/>
        <v>0</v>
      </c>
      <c r="K993" s="47">
        <f>IF(COUNTBLANK($H$10:$H993)&gt;=1,0,1)</f>
        <v>0</v>
      </c>
      <c r="L993" s="176">
        <f t="shared" si="112"/>
        <v>1</v>
      </c>
      <c r="M993" s="176">
        <f t="shared" si="113"/>
        <v>1900</v>
      </c>
      <c r="N993" s="176">
        <f t="shared" si="114"/>
        <v>0</v>
      </c>
      <c r="O993" s="176">
        <f t="shared" si="115"/>
        <v>9</v>
      </c>
      <c r="P993" s="176" t="e">
        <f t="shared" si="111"/>
        <v>#VALUE!</v>
      </c>
      <c r="Q993" s="177"/>
      <c r="R993" s="42"/>
    </row>
    <row r="994" spans="1:18" ht="24.95" customHeight="1" x14ac:dyDescent="0.25">
      <c r="A994" s="220"/>
      <c r="B994" s="15"/>
      <c r="C994" s="15"/>
      <c r="D994" s="16"/>
      <c r="E994" s="16"/>
      <c r="F994" s="221"/>
      <c r="G994" s="222"/>
      <c r="H994" s="223"/>
      <c r="I994" s="224">
        <f t="shared" si="116"/>
        <v>0</v>
      </c>
      <c r="J994" s="225">
        <f t="shared" si="117"/>
        <v>0</v>
      </c>
      <c r="K994" s="47">
        <f>IF(COUNTBLANK($H$10:$H994)&gt;=1,0,1)</f>
        <v>0</v>
      </c>
      <c r="L994" s="176">
        <f t="shared" si="112"/>
        <v>1</v>
      </c>
      <c r="M994" s="176">
        <f t="shared" si="113"/>
        <v>1900</v>
      </c>
      <c r="N994" s="176">
        <f t="shared" si="114"/>
        <v>0</v>
      </c>
      <c r="O994" s="176">
        <f t="shared" si="115"/>
        <v>9</v>
      </c>
      <c r="P994" s="176" t="e">
        <f t="shared" si="111"/>
        <v>#VALUE!</v>
      </c>
      <c r="Q994" s="176"/>
      <c r="R994" s="42">
        <v>397006</v>
      </c>
    </row>
    <row r="995" spans="1:18" ht="24.95" customHeight="1" x14ac:dyDescent="0.25">
      <c r="A995" s="220"/>
      <c r="B995" s="15"/>
      <c r="C995" s="15"/>
      <c r="D995" s="16"/>
      <c r="E995" s="16"/>
      <c r="F995" s="221"/>
      <c r="G995" s="222"/>
      <c r="H995" s="223"/>
      <c r="I995" s="224">
        <f t="shared" si="116"/>
        <v>0</v>
      </c>
      <c r="J995" s="225">
        <f t="shared" si="117"/>
        <v>0</v>
      </c>
      <c r="K995" s="47">
        <f>IF(COUNTBLANK($H$10:$H995)&gt;=1,0,1)</f>
        <v>0</v>
      </c>
      <c r="L995" s="176">
        <f t="shared" si="112"/>
        <v>1</v>
      </c>
      <c r="M995" s="176">
        <f t="shared" si="113"/>
        <v>1900</v>
      </c>
      <c r="N995" s="176">
        <f t="shared" si="114"/>
        <v>0</v>
      </c>
      <c r="O995" s="176">
        <f t="shared" si="115"/>
        <v>9</v>
      </c>
      <c r="P995" s="176" t="e">
        <f t="shared" si="111"/>
        <v>#VALUE!</v>
      </c>
      <c r="Q995" s="177"/>
      <c r="R995" s="42">
        <v>397806</v>
      </c>
    </row>
    <row r="996" spans="1:18" ht="24.95" customHeight="1" x14ac:dyDescent="0.25">
      <c r="A996" s="220"/>
      <c r="B996" s="15"/>
      <c r="C996" s="15"/>
      <c r="D996" s="16"/>
      <c r="E996" s="16"/>
      <c r="F996" s="221"/>
      <c r="G996" s="222"/>
      <c r="H996" s="223"/>
      <c r="I996" s="224">
        <f t="shared" si="116"/>
        <v>0</v>
      </c>
      <c r="J996" s="225">
        <f t="shared" si="117"/>
        <v>0</v>
      </c>
      <c r="K996" s="47">
        <f>IF(COUNTBLANK($H$10:$H996)&gt;=1,0,1)</f>
        <v>0</v>
      </c>
      <c r="L996" s="176">
        <f t="shared" si="112"/>
        <v>1</v>
      </c>
      <c r="M996" s="176">
        <f t="shared" si="113"/>
        <v>1900</v>
      </c>
      <c r="N996" s="176">
        <f t="shared" si="114"/>
        <v>0</v>
      </c>
      <c r="O996" s="176">
        <f t="shared" si="115"/>
        <v>9</v>
      </c>
      <c r="P996" s="176" t="e">
        <f t="shared" si="111"/>
        <v>#VALUE!</v>
      </c>
      <c r="Q996" s="177"/>
      <c r="R996" s="42"/>
    </row>
    <row r="997" spans="1:18" ht="24.95" customHeight="1" x14ac:dyDescent="0.25">
      <c r="A997" s="220"/>
      <c r="B997" s="15"/>
      <c r="C997" s="15"/>
      <c r="D997" s="16"/>
      <c r="E997" s="16"/>
      <c r="F997" s="221"/>
      <c r="G997" s="222"/>
      <c r="H997" s="223"/>
      <c r="I997" s="224">
        <f t="shared" si="116"/>
        <v>0</v>
      </c>
      <c r="J997" s="225">
        <f t="shared" si="117"/>
        <v>0</v>
      </c>
      <c r="K997" s="47">
        <f>IF(COUNTBLANK($H$10:$H997)&gt;=1,0,1)</f>
        <v>0</v>
      </c>
      <c r="L997" s="176">
        <f t="shared" si="112"/>
        <v>1</v>
      </c>
      <c r="M997" s="176">
        <f t="shared" si="113"/>
        <v>1900</v>
      </c>
      <c r="N997" s="176">
        <f t="shared" si="114"/>
        <v>0</v>
      </c>
      <c r="O997" s="176">
        <f t="shared" si="115"/>
        <v>9</v>
      </c>
      <c r="P997" s="176" t="e">
        <f t="shared" si="111"/>
        <v>#VALUE!</v>
      </c>
      <c r="Q997" s="177"/>
      <c r="R997" s="42"/>
    </row>
    <row r="998" spans="1:18" ht="24.95" customHeight="1" x14ac:dyDescent="0.25">
      <c r="A998" s="220"/>
      <c r="B998" s="15"/>
      <c r="C998" s="15"/>
      <c r="D998" s="16"/>
      <c r="E998" s="16"/>
      <c r="F998" s="221"/>
      <c r="G998" s="222"/>
      <c r="H998" s="223"/>
      <c r="I998" s="224">
        <f t="shared" si="116"/>
        <v>0</v>
      </c>
      <c r="J998" s="225">
        <f t="shared" si="117"/>
        <v>0</v>
      </c>
      <c r="K998" s="47">
        <f>IF(COUNTBLANK($H$10:$H998)&gt;=1,0,1)</f>
        <v>0</v>
      </c>
      <c r="L998" s="176">
        <f t="shared" si="112"/>
        <v>1</v>
      </c>
      <c r="M998" s="176">
        <f t="shared" si="113"/>
        <v>1900</v>
      </c>
      <c r="N998" s="176">
        <f t="shared" si="114"/>
        <v>0</v>
      </c>
      <c r="O998" s="176">
        <f t="shared" si="115"/>
        <v>9</v>
      </c>
      <c r="P998" s="176" t="e">
        <f t="shared" si="111"/>
        <v>#VALUE!</v>
      </c>
      <c r="Q998" s="176"/>
      <c r="R998" s="42">
        <v>398606</v>
      </c>
    </row>
    <row r="999" spans="1:18" ht="24.95" customHeight="1" x14ac:dyDescent="0.25">
      <c r="A999" s="220"/>
      <c r="B999" s="15"/>
      <c r="C999" s="15"/>
      <c r="D999" s="16"/>
      <c r="E999" s="16"/>
      <c r="F999" s="221"/>
      <c r="G999" s="222"/>
      <c r="H999" s="223"/>
      <c r="I999" s="224">
        <f t="shared" si="116"/>
        <v>0</v>
      </c>
      <c r="J999" s="225">
        <f t="shared" si="117"/>
        <v>0</v>
      </c>
      <c r="K999" s="47">
        <f>IF(COUNTBLANK($H$10:$H999)&gt;=1,0,1)</f>
        <v>0</v>
      </c>
      <c r="L999" s="176">
        <f t="shared" si="112"/>
        <v>1</v>
      </c>
      <c r="M999" s="176">
        <f t="shared" si="113"/>
        <v>1900</v>
      </c>
      <c r="N999" s="176">
        <f t="shared" si="114"/>
        <v>0</v>
      </c>
      <c r="O999" s="176">
        <f t="shared" si="115"/>
        <v>9</v>
      </c>
      <c r="P999" s="176" t="e">
        <f t="shared" si="111"/>
        <v>#VALUE!</v>
      </c>
      <c r="Q999" s="177"/>
      <c r="R999" s="42">
        <v>399406</v>
      </c>
    </row>
    <row r="1000" spans="1:18" ht="24.95" customHeight="1" x14ac:dyDescent="0.25">
      <c r="A1000" s="220"/>
      <c r="B1000" s="15"/>
      <c r="C1000" s="15"/>
      <c r="D1000" s="16"/>
      <c r="E1000" s="16"/>
      <c r="F1000" s="221"/>
      <c r="G1000" s="222"/>
      <c r="H1000" s="223"/>
      <c r="I1000" s="224">
        <f t="shared" si="116"/>
        <v>0</v>
      </c>
      <c r="J1000" s="225">
        <f t="shared" si="117"/>
        <v>0</v>
      </c>
      <c r="K1000" s="47">
        <f>IF(COUNTBLANK($H$10:$H1000)&gt;=1,0,1)</f>
        <v>0</v>
      </c>
      <c r="L1000" s="176">
        <f t="shared" si="112"/>
        <v>1</v>
      </c>
      <c r="M1000" s="176">
        <f t="shared" si="113"/>
        <v>1900</v>
      </c>
      <c r="N1000" s="176">
        <f t="shared" si="114"/>
        <v>0</v>
      </c>
      <c r="O1000" s="176">
        <f t="shared" si="115"/>
        <v>9</v>
      </c>
      <c r="P1000" s="176" t="e">
        <f t="shared" si="111"/>
        <v>#VALUE!</v>
      </c>
      <c r="Q1000" s="177"/>
      <c r="R1000" s="42"/>
    </row>
    <row r="1001" spans="1:18" ht="24.95" customHeight="1" x14ac:dyDescent="0.25">
      <c r="A1001" s="220"/>
      <c r="B1001" s="15"/>
      <c r="C1001" s="15"/>
      <c r="D1001" s="16"/>
      <c r="E1001" s="16"/>
      <c r="F1001" s="221"/>
      <c r="G1001" s="222"/>
      <c r="H1001" s="223"/>
      <c r="I1001" s="224">
        <f t="shared" si="116"/>
        <v>0</v>
      </c>
      <c r="J1001" s="225">
        <f t="shared" si="117"/>
        <v>0</v>
      </c>
      <c r="K1001" s="47">
        <f>IF(COUNTBLANK($H$10:$H1001)&gt;=1,0,1)</f>
        <v>0</v>
      </c>
      <c r="L1001" s="176">
        <f t="shared" si="112"/>
        <v>1</v>
      </c>
      <c r="M1001" s="176">
        <f t="shared" si="113"/>
        <v>1900</v>
      </c>
      <c r="N1001" s="176">
        <f t="shared" si="114"/>
        <v>0</v>
      </c>
      <c r="O1001" s="176">
        <f t="shared" si="115"/>
        <v>9</v>
      </c>
      <c r="P1001" s="176" t="e">
        <f t="shared" si="111"/>
        <v>#VALUE!</v>
      </c>
      <c r="Q1001" s="177"/>
      <c r="R1001" s="42"/>
    </row>
    <row r="1002" spans="1:18" ht="24.95" customHeight="1" x14ac:dyDescent="0.25">
      <c r="A1002" s="220"/>
      <c r="B1002" s="15"/>
      <c r="C1002" s="15"/>
      <c r="D1002" s="16"/>
      <c r="E1002" s="16"/>
      <c r="F1002" s="221"/>
      <c r="G1002" s="222"/>
      <c r="H1002" s="223"/>
      <c r="I1002" s="224">
        <f t="shared" si="116"/>
        <v>0</v>
      </c>
      <c r="J1002" s="225">
        <f t="shared" si="117"/>
        <v>0</v>
      </c>
      <c r="K1002" s="47">
        <f>IF(COUNTBLANK($H$10:$H1002)&gt;=1,0,1)</f>
        <v>0</v>
      </c>
      <c r="L1002" s="176">
        <f t="shared" si="112"/>
        <v>1</v>
      </c>
      <c r="M1002" s="176">
        <f t="shared" si="113"/>
        <v>1900</v>
      </c>
      <c r="N1002" s="176">
        <f t="shared" si="114"/>
        <v>0</v>
      </c>
      <c r="O1002" s="176">
        <f t="shared" si="115"/>
        <v>9</v>
      </c>
      <c r="P1002" s="176" t="e">
        <f t="shared" si="111"/>
        <v>#VALUE!</v>
      </c>
      <c r="Q1002" s="176"/>
      <c r="R1002" s="42">
        <v>400206</v>
      </c>
    </row>
    <row r="1003" spans="1:18" ht="24.95" customHeight="1" x14ac:dyDescent="0.25">
      <c r="A1003" s="220"/>
      <c r="B1003" s="15"/>
      <c r="C1003" s="15"/>
      <c r="D1003" s="16"/>
      <c r="E1003" s="16"/>
      <c r="F1003" s="221"/>
      <c r="G1003" s="222"/>
      <c r="H1003" s="223"/>
      <c r="I1003" s="224">
        <f t="shared" si="116"/>
        <v>0</v>
      </c>
      <c r="J1003" s="225">
        <f t="shared" si="117"/>
        <v>0</v>
      </c>
      <c r="K1003" s="47">
        <f>IF(COUNTBLANK($H$10:$H1003)&gt;=1,0,1)</f>
        <v>0</v>
      </c>
      <c r="L1003" s="176">
        <f t="shared" si="112"/>
        <v>1</v>
      </c>
      <c r="M1003" s="176">
        <f t="shared" si="113"/>
        <v>1900</v>
      </c>
      <c r="N1003" s="176">
        <f t="shared" si="114"/>
        <v>0</v>
      </c>
      <c r="O1003" s="176">
        <f t="shared" si="115"/>
        <v>9</v>
      </c>
      <c r="P1003" s="176" t="e">
        <f t="shared" si="111"/>
        <v>#VALUE!</v>
      </c>
      <c r="Q1003" s="177"/>
      <c r="R1003" s="42">
        <v>401006</v>
      </c>
    </row>
    <row r="1004" spans="1:18" ht="24.95" customHeight="1" x14ac:dyDescent="0.25">
      <c r="A1004" s="220"/>
      <c r="B1004" s="15"/>
      <c r="C1004" s="15"/>
      <c r="D1004" s="16"/>
      <c r="E1004" s="16"/>
      <c r="F1004" s="221"/>
      <c r="G1004" s="222"/>
      <c r="H1004" s="223"/>
      <c r="I1004" s="224">
        <f t="shared" si="116"/>
        <v>0</v>
      </c>
      <c r="J1004" s="225">
        <f t="shared" si="117"/>
        <v>0</v>
      </c>
      <c r="K1004" s="47">
        <f>IF(COUNTBLANK($H$10:$H1004)&gt;=1,0,1)</f>
        <v>0</v>
      </c>
      <c r="L1004" s="176">
        <f t="shared" si="112"/>
        <v>1</v>
      </c>
      <c r="M1004" s="176">
        <f t="shared" si="113"/>
        <v>1900</v>
      </c>
      <c r="N1004" s="176">
        <f t="shared" si="114"/>
        <v>0</v>
      </c>
      <c r="O1004" s="176">
        <f t="shared" si="115"/>
        <v>9</v>
      </c>
      <c r="P1004" s="176" t="e">
        <f t="shared" si="111"/>
        <v>#VALUE!</v>
      </c>
      <c r="Q1004" s="177"/>
      <c r="R1004" s="42"/>
    </row>
    <row r="1005" spans="1:18" ht="24.95" customHeight="1" x14ac:dyDescent="0.25">
      <c r="A1005" s="220"/>
      <c r="B1005" s="15"/>
      <c r="C1005" s="15"/>
      <c r="D1005" s="16"/>
      <c r="E1005" s="16"/>
      <c r="F1005" s="221"/>
      <c r="G1005" s="222"/>
      <c r="H1005" s="223"/>
      <c r="I1005" s="224">
        <f t="shared" si="116"/>
        <v>0</v>
      </c>
      <c r="J1005" s="225">
        <f t="shared" si="117"/>
        <v>0</v>
      </c>
      <c r="K1005" s="47">
        <f>IF(COUNTBLANK($H$10:$H1005)&gt;=1,0,1)</f>
        <v>0</v>
      </c>
      <c r="L1005" s="176">
        <f t="shared" si="112"/>
        <v>1</v>
      </c>
      <c r="M1005" s="176">
        <f t="shared" si="113"/>
        <v>1900</v>
      </c>
      <c r="N1005" s="176">
        <f t="shared" si="114"/>
        <v>0</v>
      </c>
      <c r="O1005" s="176">
        <f t="shared" si="115"/>
        <v>9</v>
      </c>
      <c r="P1005" s="176" t="e">
        <f t="shared" si="111"/>
        <v>#VALUE!</v>
      </c>
      <c r="Q1005" s="177"/>
      <c r="R1005" s="42"/>
    </row>
    <row r="1006" spans="1:18" ht="24.95" customHeight="1" x14ac:dyDescent="0.25">
      <c r="A1006" s="220"/>
      <c r="B1006" s="15"/>
      <c r="C1006" s="15"/>
      <c r="D1006" s="16"/>
      <c r="E1006" s="16"/>
      <c r="F1006" s="221"/>
      <c r="G1006" s="222"/>
      <c r="H1006" s="223"/>
      <c r="I1006" s="224">
        <f t="shared" si="116"/>
        <v>0</v>
      </c>
      <c r="J1006" s="225">
        <f t="shared" si="117"/>
        <v>0</v>
      </c>
      <c r="K1006" s="47">
        <f>IF(COUNTBLANK($H$10:$H1006)&gt;=1,0,1)</f>
        <v>0</v>
      </c>
      <c r="L1006" s="176">
        <f t="shared" si="112"/>
        <v>1</v>
      </c>
      <c r="M1006" s="176">
        <f t="shared" si="113"/>
        <v>1900</v>
      </c>
      <c r="N1006" s="176">
        <f t="shared" si="114"/>
        <v>0</v>
      </c>
      <c r="O1006" s="176">
        <f t="shared" si="115"/>
        <v>9</v>
      </c>
      <c r="P1006" s="176" t="e">
        <f t="shared" si="111"/>
        <v>#VALUE!</v>
      </c>
      <c r="Q1006" s="176"/>
      <c r="R1006" s="42">
        <v>401806</v>
      </c>
    </row>
    <row r="1007" spans="1:18" ht="24.95" customHeight="1" x14ac:dyDescent="0.25">
      <c r="A1007" s="220"/>
      <c r="B1007" s="15"/>
      <c r="C1007" s="15"/>
      <c r="D1007" s="16"/>
      <c r="E1007" s="16"/>
      <c r="F1007" s="221"/>
      <c r="G1007" s="222"/>
      <c r="H1007" s="223"/>
      <c r="I1007" s="224">
        <f>I1006-B1007+C1007</f>
        <v>0</v>
      </c>
      <c r="J1007" s="225">
        <f>IF(H1007="*",J1006-B1007+C1007,J1006)</f>
        <v>0</v>
      </c>
      <c r="K1007" s="47">
        <f>IF(COUNTBLANK($H$10:$H1007)&gt;=1,0,1)</f>
        <v>0</v>
      </c>
      <c r="L1007" s="176">
        <f t="shared" si="112"/>
        <v>1</v>
      </c>
      <c r="M1007" s="176">
        <f t="shared" si="113"/>
        <v>1900</v>
      </c>
      <c r="N1007" s="176">
        <f t="shared" si="114"/>
        <v>0</v>
      </c>
      <c r="O1007" s="217">
        <f t="shared" si="115"/>
        <v>9</v>
      </c>
      <c r="P1007" s="176" t="e">
        <f t="shared" si="111"/>
        <v>#VALUE!</v>
      </c>
      <c r="Q1007" s="177"/>
      <c r="R1007" s="42">
        <v>402606</v>
      </c>
    </row>
    <row r="1008" spans="1:18" ht="24.95" customHeight="1" x14ac:dyDescent="0.25">
      <c r="A1008" s="220"/>
      <c r="B1008" s="15"/>
      <c r="C1008" s="15"/>
      <c r="D1008" s="16"/>
      <c r="E1008" s="16"/>
      <c r="F1008" s="221"/>
      <c r="G1008" s="222"/>
      <c r="H1008" s="223"/>
      <c r="I1008" s="224">
        <f>I1007-B1008+C1008</f>
        <v>0</v>
      </c>
      <c r="J1008" s="225">
        <f>IF(H1008="*",J1007-B1008+C1008,J1007)</f>
        <v>0</v>
      </c>
      <c r="K1008" s="47">
        <f>IF(COUNTBLANK($H$10:$H1008)&gt;=1,0,1)</f>
        <v>0</v>
      </c>
      <c r="L1008" s="176">
        <f>MONTH(A1008)</f>
        <v>1</v>
      </c>
      <c r="M1008" s="176">
        <f>YEAR(A1008)</f>
        <v>1900</v>
      </c>
      <c r="N1008" s="176">
        <f>DAY(A1008)</f>
        <v>0</v>
      </c>
      <c r="O1008" s="217">
        <f>IF(A1008&lt;&gt;"",O1007+1,O1007)</f>
        <v>9</v>
      </c>
      <c r="P1008" s="176" t="e">
        <f t="shared" si="111"/>
        <v>#VALUE!</v>
      </c>
      <c r="Q1008" s="177"/>
      <c r="R1008" s="42">
        <v>402607</v>
      </c>
    </row>
    <row r="1009" spans="1:18" ht="24.95" customHeight="1" x14ac:dyDescent="0.25">
      <c r="A1009" s="220"/>
      <c r="B1009" s="15"/>
      <c r="C1009" s="15"/>
      <c r="D1009" s="16"/>
      <c r="E1009" s="16"/>
      <c r="F1009" s="221"/>
      <c r="G1009" s="222"/>
      <c r="H1009" s="223"/>
      <c r="I1009" s="224">
        <f>I1008-B1009+C1009</f>
        <v>0</v>
      </c>
      <c r="J1009" s="225">
        <f>IF(H1009="*",J1008-B1009+C1009,J1008)</f>
        <v>0</v>
      </c>
      <c r="K1009" s="47">
        <f>IF(COUNTBLANK($H$10:$H1009)&gt;=1,0,1)</f>
        <v>0</v>
      </c>
      <c r="L1009" s="176">
        <f>MONTH(A1009)</f>
        <v>1</v>
      </c>
      <c r="M1009" s="176">
        <f>YEAR(A1009)</f>
        <v>1900</v>
      </c>
      <c r="N1009" s="176">
        <f>DAY(A1009)</f>
        <v>0</v>
      </c>
      <c r="O1009" s="217">
        <f>IF(A1009&lt;&gt;"",O1008+1,O1008)</f>
        <v>9</v>
      </c>
      <c r="P1009" s="176" t="e">
        <f t="shared" si="111"/>
        <v>#VALUE!</v>
      </c>
      <c r="Q1009" s="177"/>
      <c r="R1009" s="42">
        <v>402608</v>
      </c>
    </row>
    <row r="1010" spans="1:18" ht="24.95" customHeight="1" thickBot="1" x14ac:dyDescent="0.3">
      <c r="A1010" s="220"/>
      <c r="B1010" s="15"/>
      <c r="C1010" s="15"/>
      <c r="D1010" s="16"/>
      <c r="E1010" s="16"/>
      <c r="F1010" s="226"/>
      <c r="G1010" s="222"/>
      <c r="H1010" s="223"/>
      <c r="I1010" s="224"/>
      <c r="J1010" s="225"/>
      <c r="K1010" s="47">
        <f>IF(COUNTBLANK($H$10:$H1010)&gt;=1,0,1)</f>
        <v>0</v>
      </c>
      <c r="L1010" s="176">
        <f>MONTH(A1010)</f>
        <v>1</v>
      </c>
      <c r="M1010" s="176">
        <f>YEAR(A1010)</f>
        <v>1900</v>
      </c>
      <c r="N1010" s="176">
        <f>DAY(A1010)</f>
        <v>0</v>
      </c>
      <c r="O1010" s="176">
        <f>IF(A1010&lt;&gt;"",O1009+1,O1009)</f>
        <v>9</v>
      </c>
      <c r="P1010" s="176" t="e">
        <f t="shared" si="111"/>
        <v>#VALUE!</v>
      </c>
      <c r="Q1010" s="177"/>
      <c r="R1010" s="42"/>
    </row>
    <row r="1011" spans="1:18" x14ac:dyDescent="0.25">
      <c r="A1011" s="261" t="s">
        <v>104</v>
      </c>
      <c r="B1011" s="262"/>
      <c r="C1011" s="262"/>
      <c r="D1011" s="262"/>
      <c r="E1011" s="262"/>
      <c r="F1011" s="262"/>
      <c r="G1011" s="262"/>
      <c r="H1011" s="262"/>
      <c r="I1011" s="262"/>
      <c r="J1011" s="263"/>
      <c r="K1011" s="178"/>
      <c r="N1011" s="178"/>
      <c r="Q1011" s="178"/>
    </row>
    <row r="1012" spans="1:18" x14ac:dyDescent="0.25">
      <c r="A1012" s="264"/>
      <c r="B1012" s="265"/>
      <c r="C1012" s="265"/>
      <c r="D1012" s="265"/>
      <c r="E1012" s="265"/>
      <c r="F1012" s="265"/>
      <c r="G1012" s="265"/>
      <c r="H1012" s="265"/>
      <c r="I1012" s="265"/>
      <c r="J1012" s="266"/>
      <c r="K1012" s="178"/>
      <c r="N1012" s="178"/>
      <c r="Q1012" s="178"/>
    </row>
    <row r="1013" spans="1:18" x14ac:dyDescent="0.25">
      <c r="A1013" s="264"/>
      <c r="B1013" s="265"/>
      <c r="C1013" s="265"/>
      <c r="D1013" s="265"/>
      <c r="E1013" s="265"/>
      <c r="F1013" s="265"/>
      <c r="G1013" s="265"/>
      <c r="H1013" s="265"/>
      <c r="I1013" s="265"/>
      <c r="J1013" s="266"/>
      <c r="K1013" s="178"/>
      <c r="N1013" s="178"/>
      <c r="Q1013" s="178"/>
    </row>
    <row r="1014" spans="1:18" x14ac:dyDescent="0.25">
      <c r="A1014" s="264"/>
      <c r="B1014" s="265"/>
      <c r="C1014" s="265"/>
      <c r="D1014" s="265"/>
      <c r="E1014" s="265"/>
      <c r="F1014" s="265"/>
      <c r="G1014" s="265"/>
      <c r="H1014" s="265"/>
      <c r="I1014" s="265"/>
      <c r="J1014" s="266"/>
      <c r="K1014" s="178"/>
      <c r="N1014" s="178"/>
      <c r="Q1014" s="178"/>
    </row>
    <row r="1015" spans="1:18" ht="15.75" thickBot="1" x14ac:dyDescent="0.3">
      <c r="A1015" s="267"/>
      <c r="B1015" s="268"/>
      <c r="C1015" s="268"/>
      <c r="D1015" s="268"/>
      <c r="E1015" s="268"/>
      <c r="F1015" s="268"/>
      <c r="G1015" s="268"/>
      <c r="H1015" s="268"/>
      <c r="I1015" s="268"/>
      <c r="J1015" s="269"/>
      <c r="K1015" s="178"/>
      <c r="N1015" s="178"/>
      <c r="Q1015" s="178"/>
    </row>
    <row r="1016" spans="1:18" x14ac:dyDescent="0.25">
      <c r="A1016" s="64"/>
      <c r="B1016" s="65"/>
      <c r="C1016" s="65"/>
      <c r="D1016" s="64"/>
      <c r="E1016" s="64"/>
      <c r="F1016" s="77"/>
      <c r="G1016" s="64"/>
      <c r="H1016" s="64"/>
      <c r="I1016" s="65"/>
      <c r="J1016" s="65"/>
      <c r="K1016" s="178"/>
      <c r="N1016" s="178"/>
      <c r="Q1016" s="178"/>
    </row>
    <row r="1017" spans="1:18" x14ac:dyDescent="0.25">
      <c r="A1017" s="64"/>
      <c r="B1017" s="65"/>
      <c r="C1017" s="65"/>
      <c r="D1017" s="64"/>
      <c r="E1017" s="64"/>
      <c r="F1017" s="77"/>
      <c r="G1017" s="64"/>
      <c r="H1017" s="64"/>
      <c r="I1017" s="65"/>
      <c r="J1017" s="65"/>
      <c r="K1017" s="178"/>
      <c r="N1017" s="178"/>
      <c r="Q1017" s="178"/>
    </row>
    <row r="1018" spans="1:18" x14ac:dyDescent="0.25">
      <c r="A1018" s="64"/>
      <c r="B1018" s="65"/>
      <c r="C1018" s="65"/>
      <c r="D1018" s="64"/>
      <c r="E1018" s="64"/>
      <c r="F1018" s="77"/>
      <c r="G1018" s="64"/>
      <c r="H1018" s="64"/>
      <c r="I1018" s="65"/>
      <c r="J1018" s="65"/>
      <c r="K1018" s="178"/>
      <c r="N1018" s="178"/>
      <c r="Q1018" s="178"/>
    </row>
    <row r="1019" spans="1:18" x14ac:dyDescent="0.25">
      <c r="A1019" s="64"/>
      <c r="B1019" s="65"/>
      <c r="C1019" s="65"/>
      <c r="D1019" s="64"/>
      <c r="E1019" s="64"/>
      <c r="F1019" s="77"/>
      <c r="G1019" s="64"/>
      <c r="H1019" s="64"/>
      <c r="I1019" s="65"/>
      <c r="J1019" s="65"/>
      <c r="K1019" s="178"/>
      <c r="N1019" s="178"/>
      <c r="Q1019" s="178"/>
    </row>
    <row r="1020" spans="1:18" x14ac:dyDescent="0.25">
      <c r="A1020" s="64"/>
      <c r="B1020" s="65"/>
      <c r="C1020" s="65"/>
      <c r="D1020" s="64"/>
      <c r="E1020" s="64"/>
      <c r="F1020" s="77"/>
      <c r="G1020" s="64"/>
      <c r="H1020" s="64"/>
      <c r="I1020" s="65"/>
      <c r="J1020" s="65"/>
      <c r="K1020" s="178"/>
      <c r="N1020" s="178"/>
      <c r="Q1020" s="178"/>
    </row>
    <row r="1021" spans="1:18" x14ac:dyDescent="0.25">
      <c r="A1021" s="64"/>
      <c r="B1021" s="65"/>
      <c r="C1021" s="65"/>
      <c r="D1021" s="64"/>
      <c r="E1021" s="64"/>
      <c r="F1021" s="77"/>
      <c r="G1021" s="64"/>
      <c r="H1021" s="64"/>
      <c r="I1021" s="65"/>
      <c r="J1021" s="65"/>
      <c r="K1021" s="178"/>
      <c r="N1021" s="178"/>
    </row>
    <row r="1022" spans="1:18" x14ac:dyDescent="0.25">
      <c r="A1022" s="64"/>
      <c r="B1022" s="65"/>
      <c r="C1022" s="65"/>
      <c r="D1022" s="64"/>
      <c r="E1022" s="64"/>
      <c r="F1022" s="77"/>
      <c r="G1022" s="64"/>
      <c r="H1022" s="64"/>
      <c r="I1022" s="65"/>
      <c r="J1022" s="65"/>
    </row>
    <row r="1023" spans="1:18" x14ac:dyDescent="0.25">
      <c r="A1023" s="64"/>
      <c r="B1023" s="65"/>
      <c r="C1023" s="65"/>
      <c r="D1023" s="64"/>
      <c r="E1023" s="64"/>
      <c r="F1023" s="77"/>
      <c r="G1023" s="64"/>
      <c r="H1023" s="64"/>
      <c r="I1023" s="65"/>
      <c r="J1023" s="65"/>
      <c r="Q1023" s="179"/>
    </row>
    <row r="1024" spans="1:18" x14ac:dyDescent="0.25">
      <c r="A1024" s="64"/>
      <c r="B1024" s="65"/>
      <c r="C1024" s="65"/>
      <c r="D1024" s="64"/>
      <c r="E1024" s="64"/>
      <c r="F1024" s="77"/>
      <c r="G1024" s="64"/>
      <c r="H1024" s="64"/>
      <c r="I1024" s="65"/>
      <c r="J1024" s="65"/>
      <c r="K1024" s="179"/>
      <c r="L1024" s="179"/>
      <c r="M1024" s="179"/>
      <c r="N1024" s="179"/>
      <c r="O1024" s="179"/>
      <c r="Q1024" s="180"/>
      <c r="R1024" s="179"/>
    </row>
    <row r="1025" spans="1:18" x14ac:dyDescent="0.25">
      <c r="A1025" s="73"/>
      <c r="B1025" s="56"/>
      <c r="C1025" s="74"/>
      <c r="D1025" s="75"/>
      <c r="E1025" s="75"/>
      <c r="F1025" s="78"/>
      <c r="G1025" s="75"/>
      <c r="H1025" s="11"/>
      <c r="I1025" s="56"/>
      <c r="J1025" s="56"/>
      <c r="K1025" s="180"/>
      <c r="L1025" s="180"/>
      <c r="M1025" s="180"/>
      <c r="N1025" s="180"/>
      <c r="O1025" s="180"/>
      <c r="P1025" s="181"/>
      <c r="Q1025" s="180"/>
      <c r="R1025" s="180"/>
    </row>
    <row r="1026" spans="1:18" x14ac:dyDescent="0.25">
      <c r="A1026" s="73"/>
      <c r="B1026" s="56"/>
      <c r="C1026" s="76"/>
      <c r="D1026" s="75"/>
      <c r="E1026" s="75"/>
      <c r="F1026" s="78"/>
      <c r="G1026" s="75"/>
      <c r="H1026" s="11"/>
      <c r="I1026" s="56"/>
      <c r="J1026" s="56"/>
      <c r="K1026" s="180"/>
      <c r="L1026" s="180"/>
      <c r="M1026" s="180"/>
      <c r="N1026" s="180"/>
      <c r="O1026" s="180"/>
      <c r="P1026" s="181"/>
      <c r="Q1026" s="180"/>
      <c r="R1026" s="180"/>
    </row>
    <row r="1027" spans="1:18" x14ac:dyDescent="0.25">
      <c r="A1027" s="73"/>
      <c r="B1027" s="56"/>
      <c r="C1027" s="76"/>
      <c r="D1027" s="75"/>
      <c r="E1027" s="75"/>
      <c r="F1027" s="78"/>
      <c r="G1027" s="75"/>
      <c r="H1027" s="11"/>
      <c r="I1027" s="56"/>
      <c r="J1027" s="56"/>
      <c r="K1027" s="180"/>
      <c r="L1027" s="180"/>
      <c r="M1027" s="180"/>
      <c r="N1027" s="180"/>
      <c r="O1027" s="180"/>
      <c r="P1027" s="181"/>
      <c r="Q1027" s="180"/>
      <c r="R1027" s="180"/>
    </row>
    <row r="1028" spans="1:18" x14ac:dyDescent="0.25">
      <c r="A1028" s="73"/>
      <c r="B1028" s="56"/>
      <c r="C1028" s="76"/>
      <c r="D1028" s="75"/>
      <c r="E1028" s="75"/>
      <c r="F1028" s="78"/>
      <c r="G1028" s="75"/>
      <c r="H1028" s="11"/>
      <c r="I1028" s="56"/>
      <c r="J1028" s="56"/>
      <c r="K1028" s="180"/>
      <c r="L1028" s="180"/>
      <c r="M1028" s="180"/>
      <c r="N1028" s="180"/>
      <c r="O1028" s="180"/>
      <c r="P1028" s="181"/>
      <c r="Q1028" s="180"/>
      <c r="R1028" s="180"/>
    </row>
    <row r="1029" spans="1:18" x14ac:dyDescent="0.25">
      <c r="A1029" s="73"/>
      <c r="B1029" s="56"/>
      <c r="C1029" s="76"/>
      <c r="D1029" s="75"/>
      <c r="E1029" s="75"/>
      <c r="F1029" s="78"/>
      <c r="G1029" s="75"/>
      <c r="H1029" s="11"/>
      <c r="I1029" s="56"/>
      <c r="J1029" s="56"/>
      <c r="K1029" s="180"/>
      <c r="L1029" s="180"/>
      <c r="M1029" s="180"/>
      <c r="N1029" s="180"/>
      <c r="O1029" s="180"/>
      <c r="P1029" s="181"/>
      <c r="Q1029" s="180"/>
      <c r="R1029" s="180"/>
    </row>
    <row r="1030" spans="1:18" x14ac:dyDescent="0.25">
      <c r="A1030" s="73"/>
      <c r="B1030" s="56"/>
      <c r="C1030" s="76"/>
      <c r="D1030" s="75"/>
      <c r="E1030" s="75"/>
      <c r="F1030" s="78"/>
      <c r="G1030" s="75"/>
      <c r="H1030" s="11"/>
      <c r="I1030" s="56"/>
      <c r="J1030" s="56"/>
      <c r="K1030" s="180"/>
      <c r="L1030" s="180"/>
      <c r="M1030" s="180"/>
      <c r="N1030" s="180"/>
      <c r="O1030" s="180"/>
      <c r="P1030" s="181"/>
      <c r="Q1030" s="180"/>
      <c r="R1030" s="180"/>
    </row>
    <row r="1031" spans="1:18" x14ac:dyDescent="0.25">
      <c r="A1031" s="73"/>
      <c r="B1031" s="56"/>
      <c r="C1031" s="76"/>
      <c r="D1031" s="75"/>
      <c r="E1031" s="75"/>
      <c r="F1031" s="78"/>
      <c r="G1031" s="75"/>
      <c r="H1031" s="11"/>
      <c r="I1031" s="56"/>
      <c r="J1031" s="56"/>
      <c r="K1031" s="180"/>
      <c r="L1031" s="180"/>
      <c r="M1031" s="180"/>
      <c r="N1031" s="180"/>
      <c r="O1031" s="180"/>
      <c r="P1031" s="181"/>
      <c r="Q1031" s="180"/>
      <c r="R1031" s="180"/>
    </row>
    <row r="1032" spans="1:18" x14ac:dyDescent="0.25">
      <c r="A1032" s="73"/>
      <c r="B1032" s="56"/>
      <c r="C1032" s="76"/>
      <c r="D1032" s="75"/>
      <c r="E1032" s="75"/>
      <c r="F1032" s="78"/>
      <c r="G1032" s="75"/>
      <c r="H1032" s="11"/>
      <c r="I1032" s="56"/>
      <c r="J1032" s="56"/>
      <c r="K1032" s="180"/>
      <c r="L1032" s="180"/>
      <c r="M1032" s="180"/>
      <c r="N1032" s="180"/>
      <c r="O1032" s="180"/>
      <c r="P1032" s="181"/>
      <c r="Q1032" s="180"/>
      <c r="R1032" s="180"/>
    </row>
    <row r="1033" spans="1:18" x14ac:dyDescent="0.25">
      <c r="A1033" s="73"/>
      <c r="B1033" s="56"/>
      <c r="C1033" s="76"/>
      <c r="D1033" s="75"/>
      <c r="E1033" s="75"/>
      <c r="F1033" s="78"/>
      <c r="G1033" s="75"/>
      <c r="H1033" s="11"/>
      <c r="I1033" s="56"/>
      <c r="J1033" s="56"/>
      <c r="K1033" s="180"/>
      <c r="L1033" s="180"/>
      <c r="M1033" s="180"/>
      <c r="N1033" s="180"/>
      <c r="O1033" s="180"/>
      <c r="P1033" s="181"/>
      <c r="Q1033" s="180"/>
      <c r="R1033" s="180"/>
    </row>
    <row r="1034" spans="1:18" x14ac:dyDescent="0.25">
      <c r="A1034" s="73"/>
      <c r="B1034" s="56"/>
      <c r="C1034" s="76"/>
      <c r="D1034" s="75"/>
      <c r="E1034" s="75"/>
      <c r="F1034" s="78"/>
      <c r="G1034" s="75"/>
      <c r="H1034" s="11"/>
      <c r="I1034" s="56"/>
      <c r="J1034" s="56"/>
      <c r="K1034" s="180"/>
      <c r="L1034" s="180"/>
      <c r="M1034" s="180"/>
      <c r="N1034" s="180"/>
      <c r="O1034" s="180"/>
      <c r="P1034" s="181"/>
      <c r="Q1034" s="180"/>
      <c r="R1034" s="180"/>
    </row>
    <row r="1035" spans="1:18" x14ac:dyDescent="0.25">
      <c r="A1035" s="73"/>
      <c r="B1035" s="56"/>
      <c r="C1035" s="76"/>
      <c r="D1035" s="75"/>
      <c r="E1035" s="75"/>
      <c r="F1035" s="78"/>
      <c r="G1035" s="75"/>
      <c r="H1035" s="11"/>
      <c r="I1035" s="56"/>
      <c r="J1035" s="56"/>
      <c r="K1035" s="180"/>
      <c r="L1035" s="180"/>
      <c r="M1035" s="180"/>
      <c r="N1035" s="180"/>
      <c r="O1035" s="180"/>
      <c r="P1035" s="181"/>
      <c r="Q1035" s="180"/>
      <c r="R1035" s="180"/>
    </row>
    <row r="1036" spans="1:18" x14ac:dyDescent="0.25">
      <c r="A1036" s="73"/>
      <c r="B1036" s="56"/>
      <c r="C1036" s="76"/>
      <c r="D1036" s="75"/>
      <c r="E1036" s="75"/>
      <c r="F1036" s="78"/>
      <c r="G1036" s="75"/>
      <c r="H1036" s="11"/>
      <c r="I1036" s="56"/>
      <c r="J1036" s="56"/>
      <c r="K1036" s="180"/>
      <c r="L1036" s="180"/>
      <c r="M1036" s="180"/>
      <c r="N1036" s="180"/>
      <c r="O1036" s="180"/>
      <c r="P1036" s="181"/>
      <c r="Q1036" s="180"/>
      <c r="R1036" s="180"/>
    </row>
    <row r="1037" spans="1:18" x14ac:dyDescent="0.25">
      <c r="A1037" s="73"/>
      <c r="B1037" s="56"/>
      <c r="C1037" s="76"/>
      <c r="D1037" s="75"/>
      <c r="E1037" s="75"/>
      <c r="F1037" s="78"/>
      <c r="G1037" s="75"/>
      <c r="H1037" s="11"/>
      <c r="I1037" s="56"/>
      <c r="J1037" s="56"/>
      <c r="K1037" s="180"/>
      <c r="L1037" s="180"/>
      <c r="M1037" s="180"/>
      <c r="N1037" s="180"/>
      <c r="O1037" s="180"/>
      <c r="P1037" s="181"/>
      <c r="Q1037" s="180"/>
      <c r="R1037" s="180"/>
    </row>
    <row r="1038" spans="1:18" x14ac:dyDescent="0.25">
      <c r="A1038" s="73"/>
      <c r="B1038" s="56"/>
      <c r="C1038" s="76"/>
      <c r="D1038" s="75"/>
      <c r="E1038" s="75"/>
      <c r="F1038" s="78"/>
      <c r="G1038" s="75"/>
      <c r="H1038" s="11"/>
      <c r="I1038" s="56"/>
      <c r="J1038" s="56"/>
      <c r="K1038" s="180"/>
      <c r="L1038" s="180"/>
      <c r="M1038" s="180"/>
      <c r="N1038" s="180"/>
      <c r="O1038" s="180"/>
      <c r="P1038" s="181"/>
      <c r="Q1038" s="180"/>
      <c r="R1038" s="180"/>
    </row>
    <row r="1039" spans="1:18" x14ac:dyDescent="0.25">
      <c r="A1039" s="73"/>
      <c r="B1039" s="56"/>
      <c r="C1039" s="76"/>
      <c r="D1039" s="75"/>
      <c r="E1039" s="75"/>
      <c r="F1039" s="78"/>
      <c r="G1039" s="75"/>
      <c r="H1039" s="11"/>
      <c r="I1039" s="56"/>
      <c r="J1039" s="56"/>
      <c r="K1039" s="180"/>
      <c r="L1039" s="180"/>
      <c r="M1039" s="180"/>
      <c r="N1039" s="180"/>
      <c r="O1039" s="180"/>
      <c r="P1039" s="181"/>
      <c r="Q1039" s="180"/>
      <c r="R1039" s="180"/>
    </row>
    <row r="1040" spans="1:18" x14ac:dyDescent="0.25">
      <c r="A1040" s="73"/>
      <c r="B1040" s="56"/>
      <c r="C1040" s="76"/>
      <c r="D1040" s="75"/>
      <c r="E1040" s="75"/>
      <c r="F1040" s="78"/>
      <c r="G1040" s="75"/>
      <c r="H1040" s="11"/>
      <c r="I1040" s="56"/>
      <c r="J1040" s="56"/>
      <c r="K1040" s="180"/>
      <c r="L1040" s="180"/>
      <c r="M1040" s="180"/>
      <c r="N1040" s="180"/>
      <c r="O1040" s="180"/>
      <c r="P1040" s="181"/>
      <c r="Q1040" s="180"/>
      <c r="R1040" s="180"/>
    </row>
    <row r="1041" spans="1:18" x14ac:dyDescent="0.25">
      <c r="A1041" s="73"/>
      <c r="B1041" s="56"/>
      <c r="C1041" s="76"/>
      <c r="D1041" s="75"/>
      <c r="E1041" s="75"/>
      <c r="F1041" s="78"/>
      <c r="G1041" s="75"/>
      <c r="H1041" s="11"/>
      <c r="I1041" s="56"/>
      <c r="J1041" s="56"/>
      <c r="K1041" s="180"/>
      <c r="L1041" s="180"/>
      <c r="M1041" s="180"/>
      <c r="N1041" s="180"/>
      <c r="O1041" s="180"/>
      <c r="P1041" s="181"/>
      <c r="Q1041" s="180"/>
      <c r="R1041" s="180"/>
    </row>
    <row r="1042" spans="1:18" x14ac:dyDescent="0.25">
      <c r="A1042" s="73"/>
      <c r="B1042" s="56"/>
      <c r="C1042" s="76"/>
      <c r="D1042" s="75"/>
      <c r="E1042" s="75"/>
      <c r="F1042" s="78"/>
      <c r="G1042" s="75"/>
      <c r="H1042" s="11"/>
      <c r="I1042" s="56"/>
      <c r="J1042" s="56"/>
      <c r="K1042" s="180"/>
      <c r="L1042" s="180"/>
      <c r="M1042" s="180"/>
      <c r="N1042" s="180"/>
      <c r="O1042" s="180"/>
      <c r="P1042" s="181"/>
      <c r="Q1042" s="180"/>
      <c r="R1042" s="180"/>
    </row>
    <row r="1043" spans="1:18" x14ac:dyDescent="0.25">
      <c r="A1043" s="73"/>
      <c r="B1043" s="56"/>
      <c r="C1043" s="76"/>
      <c r="D1043" s="75"/>
      <c r="E1043" s="75"/>
      <c r="F1043" s="78"/>
      <c r="G1043" s="75"/>
      <c r="H1043" s="11"/>
      <c r="I1043" s="56"/>
      <c r="J1043" s="56"/>
      <c r="K1043" s="180"/>
      <c r="L1043" s="180"/>
      <c r="M1043" s="180"/>
      <c r="N1043" s="180"/>
      <c r="O1043" s="180"/>
      <c r="P1043" s="181"/>
      <c r="Q1043" s="180"/>
      <c r="R1043" s="180"/>
    </row>
    <row r="1044" spans="1:18" x14ac:dyDescent="0.25">
      <c r="A1044" s="73"/>
      <c r="B1044" s="56"/>
      <c r="C1044" s="76"/>
      <c r="D1044" s="75"/>
      <c r="E1044" s="75"/>
      <c r="F1044" s="78"/>
      <c r="G1044" s="75"/>
      <c r="H1044" s="11"/>
      <c r="I1044" s="56"/>
      <c r="J1044" s="56"/>
      <c r="K1044" s="180"/>
      <c r="L1044" s="180"/>
      <c r="M1044" s="180"/>
      <c r="N1044" s="180"/>
      <c r="O1044" s="180"/>
      <c r="P1044" s="181"/>
      <c r="Q1044" s="180"/>
      <c r="R1044" s="180"/>
    </row>
    <row r="1045" spans="1:18" x14ac:dyDescent="0.25">
      <c r="A1045" s="73"/>
      <c r="B1045" s="56"/>
      <c r="C1045" s="76"/>
      <c r="D1045" s="75"/>
      <c r="E1045" s="75"/>
      <c r="F1045" s="78"/>
      <c r="G1045" s="75"/>
      <c r="H1045" s="11"/>
      <c r="I1045" s="56"/>
      <c r="J1045" s="56"/>
      <c r="K1045" s="180"/>
      <c r="L1045" s="180"/>
      <c r="M1045" s="180"/>
      <c r="N1045" s="180"/>
      <c r="O1045" s="180"/>
      <c r="P1045" s="181"/>
      <c r="Q1045" s="180"/>
      <c r="R1045" s="180"/>
    </row>
    <row r="1046" spans="1:18" x14ac:dyDescent="0.25">
      <c r="A1046" s="57"/>
      <c r="B1046" s="58"/>
      <c r="C1046" s="53"/>
      <c r="D1046" s="54"/>
      <c r="E1046" s="54"/>
      <c r="F1046" s="79"/>
      <c r="G1046" s="54"/>
      <c r="H1046" s="55"/>
      <c r="I1046" s="56"/>
      <c r="J1046" s="56"/>
      <c r="K1046" s="180"/>
      <c r="L1046" s="180"/>
      <c r="M1046" s="180"/>
      <c r="N1046" s="180"/>
      <c r="O1046" s="180"/>
      <c r="P1046" s="181"/>
      <c r="Q1046" s="180"/>
      <c r="R1046" s="180"/>
    </row>
    <row r="1047" spans="1:18" x14ac:dyDescent="0.25">
      <c r="A1047" s="57"/>
      <c r="B1047" s="58"/>
      <c r="C1047" s="53"/>
      <c r="D1047" s="54"/>
      <c r="E1047" s="54"/>
      <c r="F1047" s="79"/>
      <c r="G1047" s="54"/>
      <c r="H1047" s="55"/>
      <c r="I1047" s="56"/>
      <c r="J1047" s="56"/>
      <c r="K1047" s="180"/>
      <c r="L1047" s="180"/>
      <c r="M1047" s="180"/>
      <c r="N1047" s="180"/>
      <c r="O1047" s="180"/>
      <c r="P1047" s="181"/>
      <c r="Q1047" s="180"/>
      <c r="R1047" s="180"/>
    </row>
    <row r="1048" spans="1:18" x14ac:dyDescent="0.25">
      <c r="A1048" s="57"/>
      <c r="B1048" s="58"/>
      <c r="C1048" s="53"/>
      <c r="D1048" s="54"/>
      <c r="E1048" s="54"/>
      <c r="F1048" s="79"/>
      <c r="G1048" s="54"/>
      <c r="H1048" s="55"/>
      <c r="I1048" s="56"/>
      <c r="J1048" s="56"/>
      <c r="K1048" s="180"/>
      <c r="L1048" s="180"/>
      <c r="M1048" s="180"/>
      <c r="N1048" s="180"/>
      <c r="O1048" s="180"/>
      <c r="P1048" s="181"/>
      <c r="Q1048" s="180"/>
      <c r="R1048" s="180"/>
    </row>
    <row r="1049" spans="1:18" x14ac:dyDescent="0.25">
      <c r="A1049" s="57"/>
      <c r="B1049" s="58"/>
      <c r="C1049" s="53"/>
      <c r="D1049" s="54"/>
      <c r="E1049" s="54"/>
      <c r="F1049" s="79"/>
      <c r="G1049" s="54"/>
      <c r="H1049" s="55"/>
      <c r="I1049" s="56"/>
      <c r="J1049" s="56"/>
      <c r="K1049" s="180"/>
      <c r="L1049" s="180"/>
      <c r="M1049" s="180"/>
      <c r="N1049" s="180"/>
      <c r="O1049" s="180"/>
      <c r="P1049" s="181"/>
      <c r="Q1049" s="180"/>
      <c r="R1049" s="180"/>
    </row>
    <row r="1050" spans="1:18" x14ac:dyDescent="0.25">
      <c r="A1050" s="57"/>
      <c r="B1050" s="58"/>
      <c r="C1050" s="53"/>
      <c r="D1050" s="54"/>
      <c r="E1050" s="54"/>
      <c r="F1050" s="79"/>
      <c r="G1050" s="54"/>
      <c r="H1050" s="55"/>
      <c r="I1050" s="56"/>
      <c r="J1050" s="56"/>
      <c r="K1050" s="180"/>
      <c r="L1050" s="180"/>
      <c r="M1050" s="180"/>
      <c r="N1050" s="180"/>
      <c r="O1050" s="180"/>
      <c r="P1050" s="181"/>
      <c r="Q1050" s="180"/>
      <c r="R1050" s="180"/>
    </row>
    <row r="1051" spans="1:18" x14ac:dyDescent="0.25">
      <c r="A1051" s="57"/>
      <c r="B1051" s="58"/>
      <c r="C1051" s="53"/>
      <c r="D1051" s="54"/>
      <c r="E1051" s="54"/>
      <c r="F1051" s="79"/>
      <c r="G1051" s="54"/>
      <c r="H1051" s="55"/>
      <c r="I1051" s="56"/>
      <c r="J1051" s="56"/>
      <c r="K1051" s="180"/>
      <c r="L1051" s="180"/>
      <c r="M1051" s="180"/>
      <c r="N1051" s="180"/>
      <c r="O1051" s="180"/>
      <c r="P1051" s="181"/>
      <c r="Q1051" s="180"/>
      <c r="R1051" s="180"/>
    </row>
    <row r="1052" spans="1:18" x14ac:dyDescent="0.25">
      <c r="A1052" s="57"/>
      <c r="B1052" s="58"/>
      <c r="C1052" s="53"/>
      <c r="D1052" s="54"/>
      <c r="E1052" s="54"/>
      <c r="F1052" s="79"/>
      <c r="G1052" s="54"/>
      <c r="H1052" s="55"/>
      <c r="I1052" s="56"/>
      <c r="J1052" s="56"/>
      <c r="K1052" s="180"/>
      <c r="L1052" s="180"/>
      <c r="M1052" s="180"/>
      <c r="N1052" s="180"/>
      <c r="O1052" s="180"/>
      <c r="P1052" s="181"/>
      <c r="Q1052" s="180"/>
      <c r="R1052" s="180"/>
    </row>
    <row r="1053" spans="1:18" x14ac:dyDescent="0.25">
      <c r="A1053" s="57"/>
      <c r="B1053" s="58"/>
      <c r="C1053" s="53"/>
      <c r="D1053" s="54"/>
      <c r="E1053" s="54"/>
      <c r="F1053" s="79"/>
      <c r="G1053" s="54"/>
      <c r="H1053" s="55"/>
      <c r="I1053" s="56"/>
      <c r="J1053" s="56"/>
      <c r="K1053" s="180"/>
      <c r="L1053" s="180"/>
      <c r="M1053" s="180"/>
      <c r="N1053" s="180"/>
      <c r="O1053" s="180"/>
      <c r="P1053" s="181"/>
      <c r="Q1053" s="180"/>
      <c r="R1053" s="180"/>
    </row>
    <row r="1054" spans="1:18" x14ac:dyDescent="0.25">
      <c r="A1054" s="57"/>
      <c r="B1054" s="58"/>
      <c r="C1054" s="53"/>
      <c r="D1054" s="54"/>
      <c r="E1054" s="54"/>
      <c r="F1054" s="79"/>
      <c r="G1054" s="54"/>
      <c r="H1054" s="55"/>
      <c r="I1054" s="56"/>
      <c r="J1054" s="56"/>
      <c r="K1054" s="180"/>
      <c r="L1054" s="180"/>
      <c r="M1054" s="180"/>
      <c r="N1054" s="180"/>
      <c r="O1054" s="180"/>
      <c r="P1054" s="181"/>
      <c r="Q1054" s="180"/>
      <c r="R1054" s="180"/>
    </row>
    <row r="1055" spans="1:18" x14ac:dyDescent="0.25">
      <c r="A1055" s="57"/>
      <c r="B1055" s="58"/>
      <c r="C1055" s="53"/>
      <c r="D1055" s="54"/>
      <c r="E1055" s="54"/>
      <c r="F1055" s="79"/>
      <c r="G1055" s="54"/>
      <c r="H1055" s="55"/>
      <c r="I1055" s="56"/>
      <c r="J1055" s="56"/>
      <c r="K1055" s="180"/>
      <c r="L1055" s="180"/>
      <c r="M1055" s="180"/>
      <c r="N1055" s="180"/>
      <c r="O1055" s="180"/>
      <c r="P1055" s="181"/>
      <c r="Q1055" s="180"/>
      <c r="R1055" s="180"/>
    </row>
    <row r="1056" spans="1:18" x14ac:dyDescent="0.25">
      <c r="A1056" s="57"/>
      <c r="B1056" s="58"/>
      <c r="C1056" s="53"/>
      <c r="D1056" s="54"/>
      <c r="E1056" s="54"/>
      <c r="F1056" s="79"/>
      <c r="G1056" s="54"/>
      <c r="H1056" s="55"/>
      <c r="I1056" s="56"/>
      <c r="J1056" s="56"/>
      <c r="K1056" s="180"/>
      <c r="L1056" s="180"/>
      <c r="M1056" s="180"/>
      <c r="N1056" s="180"/>
      <c r="O1056" s="180"/>
      <c r="P1056" s="181"/>
      <c r="Q1056" s="180"/>
      <c r="R1056" s="180"/>
    </row>
    <row r="1057" spans="1:18" x14ac:dyDescent="0.25">
      <c r="A1057" s="57"/>
      <c r="B1057" s="58"/>
      <c r="C1057" s="53"/>
      <c r="D1057" s="54"/>
      <c r="E1057" s="54"/>
      <c r="F1057" s="79"/>
      <c r="G1057" s="54"/>
      <c r="H1057" s="55"/>
      <c r="I1057" s="56"/>
      <c r="J1057" s="56"/>
      <c r="K1057" s="180"/>
      <c r="L1057" s="180"/>
      <c r="M1057" s="180"/>
      <c r="N1057" s="180"/>
      <c r="O1057" s="180"/>
      <c r="P1057" s="181"/>
      <c r="Q1057" s="180"/>
      <c r="R1057" s="180"/>
    </row>
    <row r="1058" spans="1:18" x14ac:dyDescent="0.25">
      <c r="A1058" s="57"/>
      <c r="B1058" s="58"/>
      <c r="C1058" s="53"/>
      <c r="D1058" s="54"/>
      <c r="E1058" s="54"/>
      <c r="F1058" s="79"/>
      <c r="G1058" s="54"/>
      <c r="H1058" s="55"/>
      <c r="I1058" s="56"/>
      <c r="J1058" s="56"/>
      <c r="K1058" s="180"/>
      <c r="L1058" s="180"/>
      <c r="M1058" s="180"/>
      <c r="N1058" s="180"/>
      <c r="O1058" s="180"/>
      <c r="P1058" s="181"/>
      <c r="Q1058" s="180"/>
      <c r="R1058" s="180"/>
    </row>
    <row r="1059" spans="1:18" x14ac:dyDescent="0.25">
      <c r="A1059" s="57"/>
      <c r="B1059" s="58"/>
      <c r="C1059" s="53"/>
      <c r="D1059" s="54"/>
      <c r="E1059" s="54"/>
      <c r="F1059" s="79"/>
      <c r="G1059" s="54"/>
      <c r="H1059" s="55"/>
      <c r="I1059" s="56"/>
      <c r="J1059" s="56"/>
      <c r="K1059" s="180"/>
      <c r="L1059" s="180"/>
      <c r="M1059" s="180"/>
      <c r="N1059" s="180"/>
      <c r="O1059" s="180"/>
      <c r="P1059" s="181"/>
      <c r="Q1059" s="180"/>
      <c r="R1059" s="180"/>
    </row>
    <row r="1060" spans="1:18" x14ac:dyDescent="0.25">
      <c r="A1060" s="57"/>
      <c r="B1060" s="58"/>
      <c r="C1060" s="53"/>
      <c r="D1060" s="54"/>
      <c r="E1060" s="54"/>
      <c r="F1060" s="79"/>
      <c r="G1060" s="54"/>
      <c r="H1060" s="55"/>
      <c r="I1060" s="56"/>
      <c r="J1060" s="56"/>
      <c r="K1060" s="180"/>
      <c r="L1060" s="180"/>
      <c r="M1060" s="180"/>
      <c r="N1060" s="180"/>
      <c r="O1060" s="180"/>
      <c r="P1060" s="181"/>
      <c r="Q1060" s="180"/>
      <c r="R1060" s="180"/>
    </row>
    <row r="1061" spans="1:18" x14ac:dyDescent="0.25">
      <c r="A1061" s="57"/>
      <c r="B1061" s="58"/>
      <c r="C1061" s="53"/>
      <c r="D1061" s="54"/>
      <c r="E1061" s="54"/>
      <c r="F1061" s="79"/>
      <c r="G1061" s="54"/>
      <c r="H1061" s="55"/>
      <c r="I1061" s="56"/>
      <c r="J1061" s="56"/>
      <c r="K1061" s="180"/>
      <c r="L1061" s="180"/>
      <c r="M1061" s="180"/>
      <c r="N1061" s="180"/>
      <c r="O1061" s="180"/>
      <c r="P1061" s="181"/>
      <c r="Q1061" s="180"/>
      <c r="R1061" s="180"/>
    </row>
    <row r="1062" spans="1:18" x14ac:dyDescent="0.25">
      <c r="A1062" s="57"/>
      <c r="B1062" s="58"/>
      <c r="C1062" s="53"/>
      <c r="D1062" s="54"/>
      <c r="E1062" s="54"/>
      <c r="F1062" s="79"/>
      <c r="G1062" s="54"/>
      <c r="H1062" s="55"/>
      <c r="I1062" s="56"/>
      <c r="J1062" s="56"/>
      <c r="K1062" s="180"/>
      <c r="L1062" s="180"/>
      <c r="M1062" s="180"/>
      <c r="N1062" s="180"/>
      <c r="O1062" s="180"/>
      <c r="P1062" s="181"/>
      <c r="Q1062" s="180"/>
      <c r="R1062" s="180"/>
    </row>
    <row r="1063" spans="1:18" x14ac:dyDescent="0.25">
      <c r="A1063" s="57"/>
      <c r="B1063" s="58"/>
      <c r="C1063" s="53"/>
      <c r="D1063" s="54"/>
      <c r="E1063" s="54"/>
      <c r="F1063" s="79"/>
      <c r="G1063" s="54"/>
      <c r="H1063" s="55"/>
      <c r="I1063" s="56"/>
      <c r="J1063" s="56"/>
      <c r="K1063" s="180"/>
      <c r="L1063" s="180"/>
      <c r="M1063" s="180"/>
      <c r="N1063" s="180"/>
      <c r="O1063" s="180"/>
      <c r="P1063" s="181"/>
      <c r="Q1063" s="180"/>
      <c r="R1063" s="180"/>
    </row>
    <row r="1064" spans="1:18" x14ac:dyDescent="0.25">
      <c r="A1064" s="57"/>
      <c r="B1064" s="58"/>
      <c r="C1064" s="53"/>
      <c r="D1064" s="54"/>
      <c r="E1064" s="54"/>
      <c r="F1064" s="79"/>
      <c r="G1064" s="54"/>
      <c r="H1064" s="55"/>
      <c r="I1064" s="56"/>
      <c r="J1064" s="56"/>
      <c r="K1064" s="180"/>
      <c r="L1064" s="180"/>
      <c r="M1064" s="180"/>
      <c r="N1064" s="180"/>
      <c r="O1064" s="180"/>
      <c r="P1064" s="181"/>
      <c r="Q1064" s="180"/>
      <c r="R1064" s="180"/>
    </row>
    <row r="1065" spans="1:18" x14ac:dyDescent="0.25">
      <c r="A1065" s="57"/>
      <c r="B1065" s="58"/>
      <c r="C1065" s="53"/>
      <c r="D1065" s="54"/>
      <c r="E1065" s="54"/>
      <c r="F1065" s="79"/>
      <c r="G1065" s="54"/>
      <c r="H1065" s="55"/>
      <c r="I1065" s="56"/>
      <c r="J1065" s="56"/>
      <c r="K1065" s="180"/>
      <c r="L1065" s="180"/>
      <c r="M1065" s="180"/>
      <c r="N1065" s="180"/>
      <c r="O1065" s="180"/>
      <c r="P1065" s="181"/>
      <c r="Q1065" s="180"/>
      <c r="R1065" s="180"/>
    </row>
    <row r="1066" spans="1:18" x14ac:dyDescent="0.25">
      <c r="A1066" s="57"/>
      <c r="B1066" s="58"/>
      <c r="C1066" s="53"/>
      <c r="D1066" s="54"/>
      <c r="E1066" s="54"/>
      <c r="F1066" s="79"/>
      <c r="G1066" s="54"/>
      <c r="H1066" s="55"/>
      <c r="I1066" s="56"/>
      <c r="J1066" s="56"/>
      <c r="K1066" s="180"/>
      <c r="L1066" s="180"/>
      <c r="M1066" s="180"/>
      <c r="N1066" s="180"/>
      <c r="O1066" s="180"/>
      <c r="P1066" s="181"/>
      <c r="Q1066" s="180"/>
      <c r="R1066" s="180"/>
    </row>
    <row r="1067" spans="1:18" x14ac:dyDescent="0.25">
      <c r="A1067" s="57"/>
      <c r="B1067" s="58"/>
      <c r="C1067" s="53"/>
      <c r="D1067" s="54"/>
      <c r="E1067" s="54"/>
      <c r="F1067" s="79"/>
      <c r="G1067" s="54"/>
      <c r="H1067" s="55"/>
      <c r="I1067" s="56"/>
      <c r="J1067" s="56"/>
      <c r="K1067" s="180"/>
      <c r="L1067" s="180"/>
      <c r="M1067" s="180"/>
      <c r="N1067" s="180"/>
      <c r="O1067" s="180"/>
      <c r="P1067" s="181"/>
      <c r="Q1067" s="180"/>
      <c r="R1067" s="180"/>
    </row>
    <row r="1068" spans="1:18" x14ac:dyDescent="0.25">
      <c r="A1068" s="57"/>
      <c r="B1068" s="58"/>
      <c r="C1068" s="53"/>
      <c r="D1068" s="54"/>
      <c r="E1068" s="54"/>
      <c r="F1068" s="79"/>
      <c r="G1068" s="54"/>
      <c r="H1068" s="55"/>
      <c r="I1068" s="56"/>
      <c r="J1068" s="56"/>
      <c r="K1068" s="180"/>
      <c r="L1068" s="180"/>
      <c r="M1068" s="180"/>
      <c r="N1068" s="180"/>
      <c r="O1068" s="180"/>
      <c r="P1068" s="181"/>
      <c r="Q1068" s="180"/>
      <c r="R1068" s="180"/>
    </row>
    <row r="1069" spans="1:18" x14ac:dyDescent="0.25">
      <c r="A1069" s="57"/>
      <c r="B1069" s="58"/>
      <c r="C1069" s="53"/>
      <c r="D1069" s="54"/>
      <c r="E1069" s="54"/>
      <c r="F1069" s="79"/>
      <c r="G1069" s="54"/>
      <c r="H1069" s="55"/>
      <c r="I1069" s="56"/>
      <c r="J1069" s="56"/>
      <c r="K1069" s="180"/>
      <c r="L1069" s="180"/>
      <c r="M1069" s="180"/>
      <c r="N1069" s="180"/>
      <c r="O1069" s="180"/>
      <c r="P1069" s="181"/>
      <c r="Q1069" s="180"/>
      <c r="R1069" s="180"/>
    </row>
    <row r="1070" spans="1:18" x14ac:dyDescent="0.25">
      <c r="A1070" s="57"/>
      <c r="B1070" s="58"/>
      <c r="C1070" s="53"/>
      <c r="D1070" s="54"/>
      <c r="E1070" s="54"/>
      <c r="F1070" s="79"/>
      <c r="G1070" s="54"/>
      <c r="H1070" s="55"/>
      <c r="I1070" s="56"/>
      <c r="J1070" s="56"/>
      <c r="K1070" s="180"/>
      <c r="L1070" s="180"/>
      <c r="M1070" s="180"/>
      <c r="N1070" s="180"/>
      <c r="O1070" s="180"/>
      <c r="P1070" s="181"/>
      <c r="Q1070" s="180"/>
      <c r="R1070" s="180"/>
    </row>
    <row r="1071" spans="1:18" x14ac:dyDescent="0.25">
      <c r="A1071" s="57"/>
      <c r="B1071" s="58"/>
      <c r="C1071" s="53"/>
      <c r="D1071" s="54"/>
      <c r="E1071" s="54"/>
      <c r="F1071" s="79"/>
      <c r="G1071" s="54"/>
      <c r="H1071" s="55"/>
      <c r="I1071" s="56"/>
      <c r="J1071" s="56"/>
      <c r="K1071" s="180"/>
      <c r="L1071" s="180"/>
      <c r="M1071" s="180"/>
      <c r="N1071" s="180"/>
      <c r="O1071" s="180"/>
      <c r="P1071" s="181"/>
      <c r="Q1071" s="180"/>
      <c r="R1071" s="180"/>
    </row>
    <row r="1072" spans="1:18" x14ac:dyDescent="0.25">
      <c r="A1072" s="57"/>
      <c r="B1072" s="58"/>
      <c r="C1072" s="53"/>
      <c r="D1072" s="54"/>
      <c r="E1072" s="54"/>
      <c r="F1072" s="79"/>
      <c r="G1072" s="54"/>
      <c r="H1072" s="55"/>
      <c r="I1072" s="56"/>
      <c r="J1072" s="56"/>
      <c r="K1072" s="180"/>
      <c r="L1072" s="180"/>
      <c r="M1072" s="180"/>
      <c r="N1072" s="180"/>
      <c r="O1072" s="180"/>
      <c r="P1072" s="181"/>
      <c r="Q1072" s="180"/>
      <c r="R1072" s="180"/>
    </row>
    <row r="1073" spans="1:18" x14ac:dyDescent="0.25">
      <c r="A1073" s="57"/>
      <c r="B1073" s="58"/>
      <c r="C1073" s="53"/>
      <c r="D1073" s="54"/>
      <c r="E1073" s="54"/>
      <c r="F1073" s="79"/>
      <c r="G1073" s="54"/>
      <c r="H1073" s="55"/>
      <c r="I1073" s="56"/>
      <c r="J1073" s="56"/>
      <c r="K1073" s="180"/>
      <c r="L1073" s="180"/>
      <c r="M1073" s="180"/>
      <c r="N1073" s="180"/>
      <c r="O1073" s="180"/>
      <c r="P1073" s="181"/>
      <c r="Q1073" s="180"/>
      <c r="R1073" s="180"/>
    </row>
    <row r="1074" spans="1:18" x14ac:dyDescent="0.25">
      <c r="A1074" s="57"/>
      <c r="B1074" s="58"/>
      <c r="C1074" s="53"/>
      <c r="D1074" s="54"/>
      <c r="E1074" s="54"/>
      <c r="F1074" s="79"/>
      <c r="G1074" s="54"/>
      <c r="H1074" s="55"/>
      <c r="I1074" s="56"/>
      <c r="J1074" s="56"/>
      <c r="K1074" s="180"/>
      <c r="L1074" s="180"/>
      <c r="M1074" s="180"/>
      <c r="N1074" s="180"/>
      <c r="O1074" s="180"/>
      <c r="P1074" s="181"/>
      <c r="R1074" s="180"/>
    </row>
    <row r="1075" spans="1:18" x14ac:dyDescent="0.25">
      <c r="K1075" s="178"/>
    </row>
    <row r="1076" spans="1:18" x14ac:dyDescent="0.25">
      <c r="K1076" s="178"/>
    </row>
    <row r="1077" spans="1:18" x14ac:dyDescent="0.25">
      <c r="K1077" s="178"/>
    </row>
    <row r="1078" spans="1:18" x14ac:dyDescent="0.25">
      <c r="K1078" s="178"/>
    </row>
    <row r="1079" spans="1:18" x14ac:dyDescent="0.25">
      <c r="K1079" s="178"/>
    </row>
    <row r="1080" spans="1:18" x14ac:dyDescent="0.25">
      <c r="K1080" s="178"/>
    </row>
    <row r="1081" spans="1:18" x14ac:dyDescent="0.25">
      <c r="K1081" s="178"/>
    </row>
    <row r="1082" spans="1:18" x14ac:dyDescent="0.25">
      <c r="K1082" s="178"/>
    </row>
    <row r="1083" spans="1:18" x14ac:dyDescent="0.25">
      <c r="K1083" s="178"/>
    </row>
    <row r="1084" spans="1:18" x14ac:dyDescent="0.25">
      <c r="K1084" s="178"/>
    </row>
    <row r="1085" spans="1:18" x14ac:dyDescent="0.25">
      <c r="K1085" s="178"/>
    </row>
    <row r="1086" spans="1:18" x14ac:dyDescent="0.25">
      <c r="K1086" s="178"/>
    </row>
    <row r="1087" spans="1:18" x14ac:dyDescent="0.25">
      <c r="K1087" s="178"/>
    </row>
    <row r="1088" spans="1:18" x14ac:dyDescent="0.25">
      <c r="K1088" s="178"/>
    </row>
    <row r="1089" spans="11:11" x14ac:dyDescent="0.25">
      <c r="K1089" s="178"/>
    </row>
    <row r="1090" spans="11:11" x14ac:dyDescent="0.25">
      <c r="K1090" s="178"/>
    </row>
    <row r="1091" spans="11:11" x14ac:dyDescent="0.25">
      <c r="K1091" s="178"/>
    </row>
    <row r="1092" spans="11:11" x14ac:dyDescent="0.25">
      <c r="K1092" s="178"/>
    </row>
    <row r="1093" spans="11:11" x14ac:dyDescent="0.25">
      <c r="K1093" s="178"/>
    </row>
    <row r="1094" spans="11:11" x14ac:dyDescent="0.25">
      <c r="K1094" s="178"/>
    </row>
    <row r="1095" spans="11:11" x14ac:dyDescent="0.25">
      <c r="K1095" s="178"/>
    </row>
    <row r="1096" spans="11:11" x14ac:dyDescent="0.25">
      <c r="K1096" s="178"/>
    </row>
    <row r="1097" spans="11:11" x14ac:dyDescent="0.25">
      <c r="K1097" s="178"/>
    </row>
    <row r="1098" spans="11:11" x14ac:dyDescent="0.25">
      <c r="K1098" s="178"/>
    </row>
    <row r="1099" spans="11:11" x14ac:dyDescent="0.25">
      <c r="K1099" s="178"/>
    </row>
    <row r="1100" spans="11:11" x14ac:dyDescent="0.25">
      <c r="K1100" s="178"/>
    </row>
    <row r="1101" spans="11:11" x14ac:dyDescent="0.25">
      <c r="K1101" s="178"/>
    </row>
    <row r="1102" spans="11:11" x14ac:dyDescent="0.25">
      <c r="K1102" s="178"/>
    </row>
    <row r="1103" spans="11:11" x14ac:dyDescent="0.25">
      <c r="K1103" s="178"/>
    </row>
    <row r="1104" spans="11:11" x14ac:dyDescent="0.25">
      <c r="K1104" s="178"/>
    </row>
    <row r="1105" spans="11:11" x14ac:dyDescent="0.25">
      <c r="K1105" s="178"/>
    </row>
    <row r="1106" spans="11:11" x14ac:dyDescent="0.25">
      <c r="K1106" s="178"/>
    </row>
    <row r="1107" spans="11:11" x14ac:dyDescent="0.25">
      <c r="K1107" s="178"/>
    </row>
    <row r="1108" spans="11:11" x14ac:dyDescent="0.25">
      <c r="K1108" s="178"/>
    </row>
    <row r="1109" spans="11:11" x14ac:dyDescent="0.25">
      <c r="K1109" s="178"/>
    </row>
    <row r="1110" spans="11:11" x14ac:dyDescent="0.25">
      <c r="K1110" s="178"/>
    </row>
    <row r="1111" spans="11:11" x14ac:dyDescent="0.25">
      <c r="K1111" s="178"/>
    </row>
    <row r="1112" spans="11:11" x14ac:dyDescent="0.25">
      <c r="K1112" s="178"/>
    </row>
    <row r="1113" spans="11:11" x14ac:dyDescent="0.25">
      <c r="K1113" s="178"/>
    </row>
    <row r="1114" spans="11:11" x14ac:dyDescent="0.25">
      <c r="K1114" s="178"/>
    </row>
    <row r="1115" spans="11:11" x14ac:dyDescent="0.25">
      <c r="K1115" s="178"/>
    </row>
    <row r="1116" spans="11:11" x14ac:dyDescent="0.25">
      <c r="K1116" s="178"/>
    </row>
    <row r="1117" spans="11:11" x14ac:dyDescent="0.25">
      <c r="K1117" s="178"/>
    </row>
    <row r="1118" spans="11:11" x14ac:dyDescent="0.25">
      <c r="K1118" s="178"/>
    </row>
    <row r="1119" spans="11:11" x14ac:dyDescent="0.25">
      <c r="K1119" s="178"/>
    </row>
    <row r="1120" spans="11:11" x14ac:dyDescent="0.25">
      <c r="K1120" s="178"/>
    </row>
    <row r="1121" spans="11:11" x14ac:dyDescent="0.25">
      <c r="K1121" s="178"/>
    </row>
    <row r="1122" spans="11:11" x14ac:dyDescent="0.25">
      <c r="K1122" s="178"/>
    </row>
    <row r="1123" spans="11:11" x14ac:dyDescent="0.25">
      <c r="K1123" s="178"/>
    </row>
    <row r="1124" spans="11:11" x14ac:dyDescent="0.25">
      <c r="K1124" s="178"/>
    </row>
    <row r="1125" spans="11:11" x14ac:dyDescent="0.25">
      <c r="K1125" s="178"/>
    </row>
    <row r="1126" spans="11:11" x14ac:dyDescent="0.25">
      <c r="K1126" s="178"/>
    </row>
    <row r="1127" spans="11:11" x14ac:dyDescent="0.25">
      <c r="K1127" s="178"/>
    </row>
    <row r="1128" spans="11:11" x14ac:dyDescent="0.25">
      <c r="K1128" s="178"/>
    </row>
    <row r="1129" spans="11:11" x14ac:dyDescent="0.25">
      <c r="K1129" s="178"/>
    </row>
    <row r="1130" spans="11:11" x14ac:dyDescent="0.25">
      <c r="K1130" s="178"/>
    </row>
    <row r="1131" spans="11:11" x14ac:dyDescent="0.25">
      <c r="K1131" s="178"/>
    </row>
    <row r="1132" spans="11:11" x14ac:dyDescent="0.25">
      <c r="K1132" s="178"/>
    </row>
    <row r="1133" spans="11:11" x14ac:dyDescent="0.25">
      <c r="K1133" s="178"/>
    </row>
    <row r="1134" spans="11:11" x14ac:dyDescent="0.25">
      <c r="K1134" s="178"/>
    </row>
    <row r="1135" spans="11:11" x14ac:dyDescent="0.25">
      <c r="K1135" s="178"/>
    </row>
    <row r="1136" spans="11:11" x14ac:dyDescent="0.25">
      <c r="K1136" s="178"/>
    </row>
    <row r="1137" spans="11:11" x14ac:dyDescent="0.25">
      <c r="K1137" s="178"/>
    </row>
    <row r="1138" spans="11:11" x14ac:dyDescent="0.25">
      <c r="K1138" s="178"/>
    </row>
    <row r="1139" spans="11:11" x14ac:dyDescent="0.25">
      <c r="K1139" s="178"/>
    </row>
    <row r="1140" spans="11:11" x14ac:dyDescent="0.25">
      <c r="K1140" s="178"/>
    </row>
    <row r="1141" spans="11:11" x14ac:dyDescent="0.25">
      <c r="K1141" s="178"/>
    </row>
    <row r="1142" spans="11:11" x14ac:dyDescent="0.25">
      <c r="K1142" s="178"/>
    </row>
    <row r="1143" spans="11:11" x14ac:dyDescent="0.25">
      <c r="K1143" s="178"/>
    </row>
    <row r="1144" spans="11:11" x14ac:dyDescent="0.25">
      <c r="K1144" s="178"/>
    </row>
    <row r="1145" spans="11:11" x14ac:dyDescent="0.25">
      <c r="K1145" s="178"/>
    </row>
    <row r="1146" spans="11:11" x14ac:dyDescent="0.25">
      <c r="K1146" s="178"/>
    </row>
    <row r="1147" spans="11:11" x14ac:dyDescent="0.25">
      <c r="K1147" s="178"/>
    </row>
    <row r="1148" spans="11:11" x14ac:dyDescent="0.25">
      <c r="K1148" s="178"/>
    </row>
    <row r="1149" spans="11:11" x14ac:dyDescent="0.25">
      <c r="K1149" s="178"/>
    </row>
    <row r="1150" spans="11:11" x14ac:dyDescent="0.25">
      <c r="K1150" s="178"/>
    </row>
    <row r="1151" spans="11:11" x14ac:dyDescent="0.25">
      <c r="K1151" s="178"/>
    </row>
    <row r="1152" spans="11:11" x14ac:dyDescent="0.25">
      <c r="K1152" s="178"/>
    </row>
    <row r="1153" spans="11:11" x14ac:dyDescent="0.25">
      <c r="K1153" s="178"/>
    </row>
    <row r="1154" spans="11:11" x14ac:dyDescent="0.25">
      <c r="K1154" s="178"/>
    </row>
    <row r="1155" spans="11:11" x14ac:dyDescent="0.25">
      <c r="K1155" s="178"/>
    </row>
    <row r="1156" spans="11:11" x14ac:dyDescent="0.25">
      <c r="K1156" s="178"/>
    </row>
    <row r="1157" spans="11:11" x14ac:dyDescent="0.25">
      <c r="K1157" s="178"/>
    </row>
    <row r="1158" spans="11:11" x14ac:dyDescent="0.25">
      <c r="K1158" s="178"/>
    </row>
    <row r="1159" spans="11:11" x14ac:dyDescent="0.25">
      <c r="K1159" s="178"/>
    </row>
    <row r="1160" spans="11:11" x14ac:dyDescent="0.25">
      <c r="K1160" s="178"/>
    </row>
    <row r="1161" spans="11:11" x14ac:dyDescent="0.25">
      <c r="K1161" s="178"/>
    </row>
    <row r="1162" spans="11:11" x14ac:dyDescent="0.25">
      <c r="K1162" s="178"/>
    </row>
    <row r="1163" spans="11:11" x14ac:dyDescent="0.25">
      <c r="K1163" s="178"/>
    </row>
    <row r="1164" spans="11:11" x14ac:dyDescent="0.25">
      <c r="K1164" s="178"/>
    </row>
    <row r="1165" spans="11:11" x14ac:dyDescent="0.25">
      <c r="K1165" s="178"/>
    </row>
    <row r="1166" spans="11:11" x14ac:dyDescent="0.25">
      <c r="K1166" s="178"/>
    </row>
    <row r="1167" spans="11:11" x14ac:dyDescent="0.25">
      <c r="K1167" s="178"/>
    </row>
    <row r="1168" spans="11:11" x14ac:dyDescent="0.25">
      <c r="K1168" s="178"/>
    </row>
    <row r="1169" spans="11:11" x14ac:dyDescent="0.25">
      <c r="K1169" s="178"/>
    </row>
    <row r="1170" spans="11:11" x14ac:dyDescent="0.25">
      <c r="K1170" s="178"/>
    </row>
    <row r="1171" spans="11:11" x14ac:dyDescent="0.25">
      <c r="K1171" s="178"/>
    </row>
    <row r="1172" spans="11:11" x14ac:dyDescent="0.25">
      <c r="K1172" s="178"/>
    </row>
    <row r="1173" spans="11:11" x14ac:dyDescent="0.25">
      <c r="K1173" s="178"/>
    </row>
    <row r="1174" spans="11:11" x14ac:dyDescent="0.25">
      <c r="K1174" s="178"/>
    </row>
    <row r="1175" spans="11:11" x14ac:dyDescent="0.25">
      <c r="K1175" s="178"/>
    </row>
    <row r="1176" spans="11:11" x14ac:dyDescent="0.25">
      <c r="K1176" s="178"/>
    </row>
    <row r="1177" spans="11:11" x14ac:dyDescent="0.25">
      <c r="K1177" s="178"/>
    </row>
    <row r="1178" spans="11:11" x14ac:dyDescent="0.25">
      <c r="K1178" s="178"/>
    </row>
    <row r="1179" spans="11:11" x14ac:dyDescent="0.25">
      <c r="K1179" s="178"/>
    </row>
    <row r="1180" spans="11:11" x14ac:dyDescent="0.25">
      <c r="K1180" s="178"/>
    </row>
    <row r="1181" spans="11:11" x14ac:dyDescent="0.25">
      <c r="K1181" s="178"/>
    </row>
    <row r="1182" spans="11:11" x14ac:dyDescent="0.25">
      <c r="K1182" s="178"/>
    </row>
    <row r="1183" spans="11:11" x14ac:dyDescent="0.25">
      <c r="K1183" s="178"/>
    </row>
    <row r="1184" spans="11:11" x14ac:dyDescent="0.25">
      <c r="K1184" s="178"/>
    </row>
    <row r="1185" spans="11:11" x14ac:dyDescent="0.25">
      <c r="K1185" s="178"/>
    </row>
    <row r="1186" spans="11:11" x14ac:dyDescent="0.25">
      <c r="K1186" s="178"/>
    </row>
    <row r="1187" spans="11:11" x14ac:dyDescent="0.25">
      <c r="K1187" s="178"/>
    </row>
    <row r="1188" spans="11:11" x14ac:dyDescent="0.25">
      <c r="K1188" s="178"/>
    </row>
    <row r="1189" spans="11:11" x14ac:dyDescent="0.25">
      <c r="K1189" s="178"/>
    </row>
    <row r="1190" spans="11:11" x14ac:dyDescent="0.25">
      <c r="K1190" s="178"/>
    </row>
    <row r="1191" spans="11:11" x14ac:dyDescent="0.25">
      <c r="K1191" s="178"/>
    </row>
    <row r="1192" spans="11:11" x14ac:dyDescent="0.25">
      <c r="K1192" s="178"/>
    </row>
    <row r="1193" spans="11:11" x14ac:dyDescent="0.25">
      <c r="K1193" s="178"/>
    </row>
    <row r="1194" spans="11:11" x14ac:dyDescent="0.25">
      <c r="K1194" s="178"/>
    </row>
    <row r="1195" spans="11:11" x14ac:dyDescent="0.25">
      <c r="K1195" s="178"/>
    </row>
    <row r="1196" spans="11:11" x14ac:dyDescent="0.25">
      <c r="K1196" s="178"/>
    </row>
    <row r="1197" spans="11:11" x14ac:dyDescent="0.25">
      <c r="K1197" s="178"/>
    </row>
    <row r="1198" spans="11:11" x14ac:dyDescent="0.25">
      <c r="K1198" s="178"/>
    </row>
    <row r="1199" spans="11:11" x14ac:dyDescent="0.25">
      <c r="K1199" s="178"/>
    </row>
    <row r="1200" spans="11:11" x14ac:dyDescent="0.25">
      <c r="K1200" s="178"/>
    </row>
    <row r="1201" spans="11:11" x14ac:dyDescent="0.25">
      <c r="K1201" s="178"/>
    </row>
    <row r="1202" spans="11:11" x14ac:dyDescent="0.25">
      <c r="K1202" s="178"/>
    </row>
    <row r="1203" spans="11:11" x14ac:dyDescent="0.25">
      <c r="K1203" s="178"/>
    </row>
    <row r="1204" spans="11:11" x14ac:dyDescent="0.25">
      <c r="K1204" s="178"/>
    </row>
    <row r="1205" spans="11:11" x14ac:dyDescent="0.25">
      <c r="K1205" s="178"/>
    </row>
    <row r="1206" spans="11:11" x14ac:dyDescent="0.25">
      <c r="K1206" s="178"/>
    </row>
    <row r="1207" spans="11:11" x14ac:dyDescent="0.25">
      <c r="K1207" s="178"/>
    </row>
    <row r="1208" spans="11:11" x14ac:dyDescent="0.25">
      <c r="K1208" s="178"/>
    </row>
    <row r="1209" spans="11:11" x14ac:dyDescent="0.25">
      <c r="K1209" s="178"/>
    </row>
    <row r="1210" spans="11:11" x14ac:dyDescent="0.25">
      <c r="K1210" s="178"/>
    </row>
    <row r="1211" spans="11:11" x14ac:dyDescent="0.25">
      <c r="K1211" s="178"/>
    </row>
    <row r="1212" spans="11:11" x14ac:dyDescent="0.25">
      <c r="K1212" s="178"/>
    </row>
    <row r="1213" spans="11:11" x14ac:dyDescent="0.25">
      <c r="K1213" s="178"/>
    </row>
    <row r="1214" spans="11:11" x14ac:dyDescent="0.25">
      <c r="K1214" s="178"/>
    </row>
    <row r="1215" spans="11:11" x14ac:dyDescent="0.25">
      <c r="K1215" s="178"/>
    </row>
    <row r="1216" spans="11:11" x14ac:dyDescent="0.25">
      <c r="K1216" s="178"/>
    </row>
    <row r="1217" spans="11:11" x14ac:dyDescent="0.25">
      <c r="K1217" s="178"/>
    </row>
    <row r="1218" spans="11:11" x14ac:dyDescent="0.25">
      <c r="K1218" s="178"/>
    </row>
    <row r="1219" spans="11:11" x14ac:dyDescent="0.25">
      <c r="K1219" s="178"/>
    </row>
    <row r="1220" spans="11:11" x14ac:dyDescent="0.25">
      <c r="K1220" s="178"/>
    </row>
    <row r="1221" spans="11:11" x14ac:dyDescent="0.25">
      <c r="K1221" s="178"/>
    </row>
    <row r="1222" spans="11:11" x14ac:dyDescent="0.25">
      <c r="K1222" s="178"/>
    </row>
    <row r="1223" spans="11:11" x14ac:dyDescent="0.25">
      <c r="K1223" s="178"/>
    </row>
    <row r="1224" spans="11:11" x14ac:dyDescent="0.25">
      <c r="K1224" s="178"/>
    </row>
    <row r="1225" spans="11:11" x14ac:dyDescent="0.25">
      <c r="K1225" s="178"/>
    </row>
    <row r="1226" spans="11:11" x14ac:dyDescent="0.25">
      <c r="K1226" s="178"/>
    </row>
    <row r="1227" spans="11:11" x14ac:dyDescent="0.25">
      <c r="K1227" s="178"/>
    </row>
    <row r="1228" spans="11:11" x14ac:dyDescent="0.25">
      <c r="K1228" s="178"/>
    </row>
    <row r="1229" spans="11:11" x14ac:dyDescent="0.25">
      <c r="K1229" s="178"/>
    </row>
    <row r="1230" spans="11:11" x14ac:dyDescent="0.25">
      <c r="K1230" s="178"/>
    </row>
    <row r="1231" spans="11:11" x14ac:dyDescent="0.25">
      <c r="K1231" s="178"/>
    </row>
    <row r="1232" spans="11:11" x14ac:dyDescent="0.25">
      <c r="K1232" s="178"/>
    </row>
    <row r="1233" spans="11:11" x14ac:dyDescent="0.25">
      <c r="K1233" s="178"/>
    </row>
    <row r="1234" spans="11:11" x14ac:dyDescent="0.25">
      <c r="K1234" s="178"/>
    </row>
    <row r="1235" spans="11:11" x14ac:dyDescent="0.25">
      <c r="K1235" s="178"/>
    </row>
    <row r="1236" spans="11:11" x14ac:dyDescent="0.25">
      <c r="K1236" s="178"/>
    </row>
    <row r="1237" spans="11:11" x14ac:dyDescent="0.25">
      <c r="K1237" s="178"/>
    </row>
    <row r="1238" spans="11:11" x14ac:dyDescent="0.25">
      <c r="K1238" s="178"/>
    </row>
    <row r="1239" spans="11:11" x14ac:dyDescent="0.25">
      <c r="K1239" s="178"/>
    </row>
    <row r="1240" spans="11:11" x14ac:dyDescent="0.25">
      <c r="K1240" s="178"/>
    </row>
    <row r="1241" spans="11:11" x14ac:dyDescent="0.25">
      <c r="K1241" s="178"/>
    </row>
    <row r="1242" spans="11:11" x14ac:dyDescent="0.25">
      <c r="K1242" s="178"/>
    </row>
    <row r="1243" spans="11:11" x14ac:dyDescent="0.25">
      <c r="K1243" s="178"/>
    </row>
    <row r="1244" spans="11:11" x14ac:dyDescent="0.25">
      <c r="K1244" s="178"/>
    </row>
    <row r="1245" spans="11:11" x14ac:dyDescent="0.25">
      <c r="K1245" s="178"/>
    </row>
    <row r="1246" spans="11:11" x14ac:dyDescent="0.25">
      <c r="K1246" s="178"/>
    </row>
    <row r="1247" spans="11:11" x14ac:dyDescent="0.25">
      <c r="K1247" s="178"/>
    </row>
    <row r="1248" spans="11:11" x14ac:dyDescent="0.25">
      <c r="K1248" s="178"/>
    </row>
    <row r="1249" spans="11:11" x14ac:dyDescent="0.25">
      <c r="K1249" s="178"/>
    </row>
    <row r="1250" spans="11:11" x14ac:dyDescent="0.25">
      <c r="K1250" s="178"/>
    </row>
    <row r="1251" spans="11:11" x14ac:dyDescent="0.25">
      <c r="K1251" s="178"/>
    </row>
    <row r="1252" spans="11:11" x14ac:dyDescent="0.25">
      <c r="K1252" s="178"/>
    </row>
    <row r="1253" spans="11:11" x14ac:dyDescent="0.25">
      <c r="K1253" s="178"/>
    </row>
    <row r="1254" spans="11:11" x14ac:dyDescent="0.25">
      <c r="K1254" s="178"/>
    </row>
    <row r="1255" spans="11:11" x14ac:dyDescent="0.25">
      <c r="K1255" s="178"/>
    </row>
    <row r="1256" spans="11:11" x14ac:dyDescent="0.25">
      <c r="K1256" s="178"/>
    </row>
    <row r="1257" spans="11:11" x14ac:dyDescent="0.25">
      <c r="K1257" s="178"/>
    </row>
    <row r="1258" spans="11:11" x14ac:dyDescent="0.25">
      <c r="K1258" s="178"/>
    </row>
    <row r="1259" spans="11:11" x14ac:dyDescent="0.25">
      <c r="K1259" s="178"/>
    </row>
    <row r="1260" spans="11:11" x14ac:dyDescent="0.25">
      <c r="K1260" s="178"/>
    </row>
    <row r="1261" spans="11:11" x14ac:dyDescent="0.25">
      <c r="K1261" s="178"/>
    </row>
    <row r="1262" spans="11:11" x14ac:dyDescent="0.25">
      <c r="K1262" s="178"/>
    </row>
    <row r="1263" spans="11:11" x14ac:dyDescent="0.25">
      <c r="K1263" s="178"/>
    </row>
    <row r="1264" spans="11:11" x14ac:dyDescent="0.25">
      <c r="K1264" s="178"/>
    </row>
    <row r="1265" spans="11:11" x14ac:dyDescent="0.25">
      <c r="K1265" s="178"/>
    </row>
    <row r="1266" spans="11:11" x14ac:dyDescent="0.25">
      <c r="K1266" s="178"/>
    </row>
    <row r="1267" spans="11:11" x14ac:dyDescent="0.25">
      <c r="K1267" s="178"/>
    </row>
    <row r="1268" spans="11:11" x14ac:dyDescent="0.25">
      <c r="K1268" s="178"/>
    </row>
    <row r="1269" spans="11:11" x14ac:dyDescent="0.25">
      <c r="K1269" s="178"/>
    </row>
    <row r="1270" spans="11:11" x14ac:dyDescent="0.25">
      <c r="K1270" s="178"/>
    </row>
    <row r="1271" spans="11:11" x14ac:dyDescent="0.25">
      <c r="K1271" s="178"/>
    </row>
    <row r="1272" spans="11:11" x14ac:dyDescent="0.25">
      <c r="K1272" s="178"/>
    </row>
    <row r="1273" spans="11:11" x14ac:dyDescent="0.25">
      <c r="K1273" s="178"/>
    </row>
    <row r="1274" spans="11:11" x14ac:dyDescent="0.25">
      <c r="K1274" s="178"/>
    </row>
    <row r="1275" spans="11:11" x14ac:dyDescent="0.25">
      <c r="K1275" s="178"/>
    </row>
    <row r="1276" spans="11:11" x14ac:dyDescent="0.25">
      <c r="K1276" s="178"/>
    </row>
    <row r="1277" spans="11:11" x14ac:dyDescent="0.25">
      <c r="K1277" s="178"/>
    </row>
    <row r="1278" spans="11:11" x14ac:dyDescent="0.25">
      <c r="K1278" s="178"/>
    </row>
    <row r="1279" spans="11:11" x14ac:dyDescent="0.25">
      <c r="K1279" s="178"/>
    </row>
    <row r="1280" spans="11:11" x14ac:dyDescent="0.25">
      <c r="K1280" s="178"/>
    </row>
    <row r="1281" spans="11:11" x14ac:dyDescent="0.25">
      <c r="K1281" s="178"/>
    </row>
    <row r="1282" spans="11:11" x14ac:dyDescent="0.25">
      <c r="K1282" s="178"/>
    </row>
    <row r="1283" spans="11:11" x14ac:dyDescent="0.25">
      <c r="K1283" s="178"/>
    </row>
    <row r="1284" spans="11:11" x14ac:dyDescent="0.25">
      <c r="K1284" s="178"/>
    </row>
    <row r="1285" spans="11:11" x14ac:dyDescent="0.25">
      <c r="K1285" s="178"/>
    </row>
    <row r="1286" spans="11:11" x14ac:dyDescent="0.25">
      <c r="K1286" s="178"/>
    </row>
    <row r="1287" spans="11:11" x14ac:dyDescent="0.25">
      <c r="K1287" s="178"/>
    </row>
    <row r="1288" spans="11:11" x14ac:dyDescent="0.25">
      <c r="K1288" s="178"/>
    </row>
    <row r="1289" spans="11:11" x14ac:dyDescent="0.25">
      <c r="K1289" s="178"/>
    </row>
    <row r="1290" spans="11:11" x14ac:dyDescent="0.25">
      <c r="K1290" s="178"/>
    </row>
    <row r="1291" spans="11:11" x14ac:dyDescent="0.25">
      <c r="K1291" s="178"/>
    </row>
    <row r="1292" spans="11:11" x14ac:dyDescent="0.25">
      <c r="K1292" s="178"/>
    </row>
    <row r="1293" spans="11:11" x14ac:dyDescent="0.25">
      <c r="K1293" s="178"/>
    </row>
    <row r="1294" spans="11:11" x14ac:dyDescent="0.25">
      <c r="K1294" s="178"/>
    </row>
    <row r="1295" spans="11:11" x14ac:dyDescent="0.25">
      <c r="K1295" s="178"/>
    </row>
    <row r="1296" spans="11:11" x14ac:dyDescent="0.25">
      <c r="K1296" s="178"/>
    </row>
    <row r="1297" spans="11:11" x14ac:dyDescent="0.25">
      <c r="K1297" s="178"/>
    </row>
    <row r="1298" spans="11:11" x14ac:dyDescent="0.25">
      <c r="K1298" s="178"/>
    </row>
    <row r="1299" spans="11:11" x14ac:dyDescent="0.25">
      <c r="K1299" s="178"/>
    </row>
    <row r="1300" spans="11:11" x14ac:dyDescent="0.25">
      <c r="K1300" s="178"/>
    </row>
    <row r="1301" spans="11:11" x14ac:dyDescent="0.25">
      <c r="K1301" s="178"/>
    </row>
    <row r="1302" spans="11:11" x14ac:dyDescent="0.25">
      <c r="K1302" s="178"/>
    </row>
    <row r="1303" spans="11:11" x14ac:dyDescent="0.25">
      <c r="K1303" s="178"/>
    </row>
    <row r="1304" spans="11:11" x14ac:dyDescent="0.25">
      <c r="K1304" s="178"/>
    </row>
    <row r="1305" spans="11:11" x14ac:dyDescent="0.25">
      <c r="K1305" s="178"/>
    </row>
    <row r="1306" spans="11:11" x14ac:dyDescent="0.25">
      <c r="K1306" s="178"/>
    </row>
    <row r="1307" spans="11:11" x14ac:dyDescent="0.25">
      <c r="K1307" s="178"/>
    </row>
    <row r="1308" spans="11:11" x14ac:dyDescent="0.25">
      <c r="K1308" s="178"/>
    </row>
    <row r="1309" spans="11:11" x14ac:dyDescent="0.25">
      <c r="K1309" s="178"/>
    </row>
    <row r="1310" spans="11:11" x14ac:dyDescent="0.25">
      <c r="K1310" s="178"/>
    </row>
    <row r="1311" spans="11:11" x14ac:dyDescent="0.25">
      <c r="K1311" s="178"/>
    </row>
    <row r="1312" spans="11:11" x14ac:dyDescent="0.25">
      <c r="K1312" s="178"/>
    </row>
    <row r="1313" spans="11:11" x14ac:dyDescent="0.25">
      <c r="K1313" s="178"/>
    </row>
    <row r="1314" spans="11:11" x14ac:dyDescent="0.25">
      <c r="K1314" s="178"/>
    </row>
    <row r="1315" spans="11:11" x14ac:dyDescent="0.25">
      <c r="K1315" s="178"/>
    </row>
    <row r="1316" spans="11:11" x14ac:dyDescent="0.25">
      <c r="K1316" s="178"/>
    </row>
    <row r="1317" spans="11:11" x14ac:dyDescent="0.25">
      <c r="K1317" s="178"/>
    </row>
    <row r="1318" spans="11:11" x14ac:dyDescent="0.25">
      <c r="K1318" s="178"/>
    </row>
    <row r="1319" spans="11:11" x14ac:dyDescent="0.25">
      <c r="K1319" s="178"/>
    </row>
    <row r="1320" spans="11:11" x14ac:dyDescent="0.25">
      <c r="K1320" s="178"/>
    </row>
    <row r="1321" spans="11:11" x14ac:dyDescent="0.25">
      <c r="K1321" s="178"/>
    </row>
    <row r="1322" spans="11:11" x14ac:dyDescent="0.25">
      <c r="K1322" s="178"/>
    </row>
    <row r="1323" spans="11:11" x14ac:dyDescent="0.25">
      <c r="K1323" s="178"/>
    </row>
    <row r="1324" spans="11:11" x14ac:dyDescent="0.25">
      <c r="K1324" s="178"/>
    </row>
    <row r="1325" spans="11:11" x14ac:dyDescent="0.25">
      <c r="K1325" s="178"/>
    </row>
    <row r="1326" spans="11:11" x14ac:dyDescent="0.25">
      <c r="K1326" s="178"/>
    </row>
    <row r="1327" spans="11:11" x14ac:dyDescent="0.25">
      <c r="K1327" s="178"/>
    </row>
    <row r="1328" spans="11:11" x14ac:dyDescent="0.25">
      <c r="K1328" s="178"/>
    </row>
    <row r="1329" spans="11:11" x14ac:dyDescent="0.25">
      <c r="K1329" s="178"/>
    </row>
    <row r="1330" spans="11:11" x14ac:dyDescent="0.25">
      <c r="K1330" s="178"/>
    </row>
    <row r="1331" spans="11:11" x14ac:dyDescent="0.25">
      <c r="K1331" s="178"/>
    </row>
    <row r="1332" spans="11:11" x14ac:dyDescent="0.25">
      <c r="K1332" s="178"/>
    </row>
    <row r="1333" spans="11:11" x14ac:dyDescent="0.25">
      <c r="K1333" s="178"/>
    </row>
    <row r="1334" spans="11:11" x14ac:dyDescent="0.25">
      <c r="K1334" s="178"/>
    </row>
    <row r="1335" spans="11:11" x14ac:dyDescent="0.25">
      <c r="K1335" s="178"/>
    </row>
    <row r="1336" spans="11:11" x14ac:dyDescent="0.25">
      <c r="K1336" s="178"/>
    </row>
    <row r="1337" spans="11:11" x14ac:dyDescent="0.25">
      <c r="K1337" s="178"/>
    </row>
    <row r="1338" spans="11:11" x14ac:dyDescent="0.25">
      <c r="K1338" s="178"/>
    </row>
    <row r="1339" spans="11:11" x14ac:dyDescent="0.25">
      <c r="K1339" s="178"/>
    </row>
    <row r="1340" spans="11:11" x14ac:dyDescent="0.25">
      <c r="K1340" s="178"/>
    </row>
    <row r="1341" spans="11:11" x14ac:dyDescent="0.25">
      <c r="K1341" s="178"/>
    </row>
    <row r="1342" spans="11:11" x14ac:dyDescent="0.25">
      <c r="K1342" s="178"/>
    </row>
    <row r="1343" spans="11:11" x14ac:dyDescent="0.25">
      <c r="K1343" s="178"/>
    </row>
    <row r="1344" spans="11:11" x14ac:dyDescent="0.25">
      <c r="K1344" s="178"/>
    </row>
    <row r="1345" spans="11:11" x14ac:dyDescent="0.25">
      <c r="K1345" s="178"/>
    </row>
    <row r="1346" spans="11:11" x14ac:dyDescent="0.25">
      <c r="K1346" s="178"/>
    </row>
    <row r="1347" spans="11:11" x14ac:dyDescent="0.25">
      <c r="K1347" s="178"/>
    </row>
    <row r="1348" spans="11:11" x14ac:dyDescent="0.25">
      <c r="K1348" s="178"/>
    </row>
    <row r="1349" spans="11:11" x14ac:dyDescent="0.25">
      <c r="K1349" s="178"/>
    </row>
    <row r="1350" spans="11:11" x14ac:dyDescent="0.25">
      <c r="K1350" s="178"/>
    </row>
    <row r="1351" spans="11:11" x14ac:dyDescent="0.25">
      <c r="K1351" s="178"/>
    </row>
    <row r="1352" spans="11:11" x14ac:dyDescent="0.25">
      <c r="K1352" s="178"/>
    </row>
    <row r="1353" spans="11:11" x14ac:dyDescent="0.25">
      <c r="K1353" s="178"/>
    </row>
    <row r="1354" spans="11:11" x14ac:dyDescent="0.25">
      <c r="K1354" s="178"/>
    </row>
    <row r="1355" spans="11:11" x14ac:dyDescent="0.25">
      <c r="K1355" s="178"/>
    </row>
    <row r="1356" spans="11:11" x14ac:dyDescent="0.25">
      <c r="K1356" s="178"/>
    </row>
    <row r="1357" spans="11:11" x14ac:dyDescent="0.25">
      <c r="K1357" s="178"/>
    </row>
    <row r="1358" spans="11:11" x14ac:dyDescent="0.25">
      <c r="K1358" s="178"/>
    </row>
    <row r="1359" spans="11:11" x14ac:dyDescent="0.25">
      <c r="K1359" s="178"/>
    </row>
    <row r="1360" spans="11:11" x14ac:dyDescent="0.25">
      <c r="K1360" s="178"/>
    </row>
    <row r="1361" spans="11:11" x14ac:dyDescent="0.25">
      <c r="K1361" s="178"/>
    </row>
    <row r="1362" spans="11:11" x14ac:dyDescent="0.25">
      <c r="K1362" s="178"/>
    </row>
    <row r="1363" spans="11:11" x14ac:dyDescent="0.25">
      <c r="K1363" s="178"/>
    </row>
    <row r="1364" spans="11:11" x14ac:dyDescent="0.25">
      <c r="K1364" s="178"/>
    </row>
    <row r="1365" spans="11:11" x14ac:dyDescent="0.25">
      <c r="K1365" s="178"/>
    </row>
    <row r="1366" spans="11:11" x14ac:dyDescent="0.25">
      <c r="K1366" s="178"/>
    </row>
    <row r="1367" spans="11:11" x14ac:dyDescent="0.25">
      <c r="K1367" s="178"/>
    </row>
    <row r="1368" spans="11:11" x14ac:dyDescent="0.25">
      <c r="K1368" s="178"/>
    </row>
    <row r="1369" spans="11:11" x14ac:dyDescent="0.25">
      <c r="K1369" s="178"/>
    </row>
    <row r="1370" spans="11:11" x14ac:dyDescent="0.25">
      <c r="K1370" s="178"/>
    </row>
    <row r="1371" spans="11:11" x14ac:dyDescent="0.25">
      <c r="K1371" s="178"/>
    </row>
    <row r="1372" spans="11:11" x14ac:dyDescent="0.25">
      <c r="K1372" s="178"/>
    </row>
    <row r="1373" spans="11:11" x14ac:dyDescent="0.25">
      <c r="K1373" s="178"/>
    </row>
    <row r="1374" spans="11:11" x14ac:dyDescent="0.25">
      <c r="K1374" s="178"/>
    </row>
    <row r="1375" spans="11:11" x14ac:dyDescent="0.25">
      <c r="K1375" s="178"/>
    </row>
    <row r="1376" spans="11:11" x14ac:dyDescent="0.25">
      <c r="K1376" s="178"/>
    </row>
    <row r="1377" spans="11:11" x14ac:dyDescent="0.25">
      <c r="K1377" s="178"/>
    </row>
    <row r="1378" spans="11:11" x14ac:dyDescent="0.25">
      <c r="K1378" s="178"/>
    </row>
    <row r="1379" spans="11:11" x14ac:dyDescent="0.25">
      <c r="K1379" s="178"/>
    </row>
    <row r="1380" spans="11:11" x14ac:dyDescent="0.25">
      <c r="K1380" s="178"/>
    </row>
    <row r="1381" spans="11:11" x14ac:dyDescent="0.25">
      <c r="K1381" s="178"/>
    </row>
    <row r="1382" spans="11:11" x14ac:dyDescent="0.25">
      <c r="K1382" s="178"/>
    </row>
    <row r="1383" spans="11:11" x14ac:dyDescent="0.25">
      <c r="K1383" s="178"/>
    </row>
    <row r="1384" spans="11:11" x14ac:dyDescent="0.25">
      <c r="K1384" s="178"/>
    </row>
    <row r="1385" spans="11:11" x14ac:dyDescent="0.25">
      <c r="K1385" s="178"/>
    </row>
    <row r="1386" spans="11:11" x14ac:dyDescent="0.25">
      <c r="K1386" s="178"/>
    </row>
    <row r="1387" spans="11:11" x14ac:dyDescent="0.25">
      <c r="K1387" s="178"/>
    </row>
    <row r="1388" spans="11:11" x14ac:dyDescent="0.25">
      <c r="K1388" s="178"/>
    </row>
    <row r="1389" spans="11:11" x14ac:dyDescent="0.25">
      <c r="K1389" s="178"/>
    </row>
    <row r="1390" spans="11:11" x14ac:dyDescent="0.25">
      <c r="K1390" s="178"/>
    </row>
    <row r="1391" spans="11:11" x14ac:dyDescent="0.25">
      <c r="K1391" s="178"/>
    </row>
    <row r="1392" spans="11:11" x14ac:dyDescent="0.25">
      <c r="K1392" s="178"/>
    </row>
    <row r="1393" spans="11:11" x14ac:dyDescent="0.25">
      <c r="K1393" s="178"/>
    </row>
    <row r="1394" spans="11:11" x14ac:dyDescent="0.25">
      <c r="K1394" s="178"/>
    </row>
    <row r="1395" spans="11:11" x14ac:dyDescent="0.25">
      <c r="K1395" s="178"/>
    </row>
    <row r="1396" spans="11:11" x14ac:dyDescent="0.25">
      <c r="K1396" s="178"/>
    </row>
    <row r="1397" spans="11:11" x14ac:dyDescent="0.25">
      <c r="K1397" s="178"/>
    </row>
    <row r="1398" spans="11:11" x14ac:dyDescent="0.25">
      <c r="K1398" s="178"/>
    </row>
    <row r="1399" spans="11:11" x14ac:dyDescent="0.25">
      <c r="K1399" s="178"/>
    </row>
    <row r="1400" spans="11:11" x14ac:dyDescent="0.25">
      <c r="K1400" s="178"/>
    </row>
    <row r="1401" spans="11:11" x14ac:dyDescent="0.25">
      <c r="K1401" s="178"/>
    </row>
    <row r="1402" spans="11:11" x14ac:dyDescent="0.25">
      <c r="K1402" s="178"/>
    </row>
    <row r="1403" spans="11:11" x14ac:dyDescent="0.25">
      <c r="K1403" s="178"/>
    </row>
    <row r="1404" spans="11:11" x14ac:dyDescent="0.25">
      <c r="K1404" s="178"/>
    </row>
    <row r="1405" spans="11:11" x14ac:dyDescent="0.25">
      <c r="K1405" s="178"/>
    </row>
    <row r="1406" spans="11:11" x14ac:dyDescent="0.25">
      <c r="K1406" s="178"/>
    </row>
    <row r="1407" spans="11:11" x14ac:dyDescent="0.25">
      <c r="K1407" s="178"/>
    </row>
    <row r="1408" spans="11:11" x14ac:dyDescent="0.25">
      <c r="K1408" s="178"/>
    </row>
    <row r="1409" spans="11:11" x14ac:dyDescent="0.25">
      <c r="K1409" s="178"/>
    </row>
    <row r="1410" spans="11:11" x14ac:dyDescent="0.25">
      <c r="K1410" s="178"/>
    </row>
    <row r="1411" spans="11:11" x14ac:dyDescent="0.25">
      <c r="K1411" s="178"/>
    </row>
    <row r="1412" spans="11:11" x14ac:dyDescent="0.25">
      <c r="K1412" s="178"/>
    </row>
    <row r="1413" spans="11:11" x14ac:dyDescent="0.25">
      <c r="K1413" s="178"/>
    </row>
    <row r="1414" spans="11:11" x14ac:dyDescent="0.25">
      <c r="K1414" s="178"/>
    </row>
    <row r="1415" spans="11:11" x14ac:dyDescent="0.25">
      <c r="K1415" s="178"/>
    </row>
    <row r="1416" spans="11:11" x14ac:dyDescent="0.25">
      <c r="K1416" s="178"/>
    </row>
    <row r="1417" spans="11:11" x14ac:dyDescent="0.25">
      <c r="K1417" s="178"/>
    </row>
    <row r="1418" spans="11:11" x14ac:dyDescent="0.25">
      <c r="K1418" s="178"/>
    </row>
    <row r="1419" spans="11:11" x14ac:dyDescent="0.25">
      <c r="K1419" s="178"/>
    </row>
    <row r="1420" spans="11:11" x14ac:dyDescent="0.25">
      <c r="K1420" s="178"/>
    </row>
    <row r="1421" spans="11:11" x14ac:dyDescent="0.25">
      <c r="K1421" s="178"/>
    </row>
    <row r="1422" spans="11:11" x14ac:dyDescent="0.25">
      <c r="K1422" s="178"/>
    </row>
    <row r="1423" spans="11:11" x14ac:dyDescent="0.25">
      <c r="K1423" s="178"/>
    </row>
    <row r="1424" spans="11:11" x14ac:dyDescent="0.25">
      <c r="K1424" s="178"/>
    </row>
    <row r="1425" spans="11:11" x14ac:dyDescent="0.25">
      <c r="K1425" s="178"/>
    </row>
    <row r="1426" spans="11:11" x14ac:dyDescent="0.25">
      <c r="K1426" s="178"/>
    </row>
    <row r="1427" spans="11:11" x14ac:dyDescent="0.25">
      <c r="K1427" s="178"/>
    </row>
    <row r="1428" spans="11:11" x14ac:dyDescent="0.25">
      <c r="K1428" s="178"/>
    </row>
    <row r="1429" spans="11:11" x14ac:dyDescent="0.25">
      <c r="K1429" s="178"/>
    </row>
    <row r="1430" spans="11:11" x14ac:dyDescent="0.25">
      <c r="K1430" s="178"/>
    </row>
    <row r="1431" spans="11:11" x14ac:dyDescent="0.25">
      <c r="K1431" s="178"/>
    </row>
    <row r="1432" spans="11:11" x14ac:dyDescent="0.25">
      <c r="K1432" s="178"/>
    </row>
    <row r="1433" spans="11:11" x14ac:dyDescent="0.25">
      <c r="K1433" s="178"/>
    </row>
    <row r="1434" spans="11:11" x14ac:dyDescent="0.25">
      <c r="K1434" s="178"/>
    </row>
    <row r="1435" spans="11:11" x14ac:dyDescent="0.25">
      <c r="K1435" s="178"/>
    </row>
    <row r="1436" spans="11:11" x14ac:dyDescent="0.25">
      <c r="K1436" s="178"/>
    </row>
    <row r="1437" spans="11:11" x14ac:dyDescent="0.25">
      <c r="K1437" s="178"/>
    </row>
    <row r="1438" spans="11:11" x14ac:dyDescent="0.25">
      <c r="K1438" s="178"/>
    </row>
    <row r="1439" spans="11:11" x14ac:dyDescent="0.25">
      <c r="K1439" s="178"/>
    </row>
    <row r="1440" spans="11:11" x14ac:dyDescent="0.25">
      <c r="K1440" s="178"/>
    </row>
    <row r="1441" spans="11:11" x14ac:dyDescent="0.25">
      <c r="K1441" s="178"/>
    </row>
    <row r="1442" spans="11:11" x14ac:dyDescent="0.25">
      <c r="K1442" s="178"/>
    </row>
    <row r="1443" spans="11:11" x14ac:dyDescent="0.25">
      <c r="K1443" s="178"/>
    </row>
    <row r="1444" spans="11:11" x14ac:dyDescent="0.25">
      <c r="K1444" s="178"/>
    </row>
    <row r="1445" spans="11:11" x14ac:dyDescent="0.25">
      <c r="K1445" s="178"/>
    </row>
    <row r="1446" spans="11:11" x14ac:dyDescent="0.25">
      <c r="K1446" s="178"/>
    </row>
    <row r="1447" spans="11:11" x14ac:dyDescent="0.25">
      <c r="K1447" s="178"/>
    </row>
    <row r="1448" spans="11:11" x14ac:dyDescent="0.25">
      <c r="K1448" s="178"/>
    </row>
    <row r="1449" spans="11:11" x14ac:dyDescent="0.25">
      <c r="K1449" s="178"/>
    </row>
    <row r="1450" spans="11:11" x14ac:dyDescent="0.25">
      <c r="K1450" s="178"/>
    </row>
    <row r="1451" spans="11:11" x14ac:dyDescent="0.25">
      <c r="K1451" s="178"/>
    </row>
    <row r="1452" spans="11:11" x14ac:dyDescent="0.25">
      <c r="K1452" s="178"/>
    </row>
    <row r="1453" spans="11:11" x14ac:dyDescent="0.25">
      <c r="K1453" s="178"/>
    </row>
    <row r="1454" spans="11:11" x14ac:dyDescent="0.25">
      <c r="K1454" s="178"/>
    </row>
    <row r="1455" spans="11:11" x14ac:dyDescent="0.25">
      <c r="K1455" s="178"/>
    </row>
    <row r="1456" spans="11:11" x14ac:dyDescent="0.25">
      <c r="K1456" s="178"/>
    </row>
    <row r="1457" spans="11:11" x14ac:dyDescent="0.25">
      <c r="K1457" s="178"/>
    </row>
    <row r="1458" spans="11:11" x14ac:dyDescent="0.25">
      <c r="K1458" s="178"/>
    </row>
    <row r="1459" spans="11:11" x14ac:dyDescent="0.25">
      <c r="K1459" s="178"/>
    </row>
    <row r="1460" spans="11:11" x14ac:dyDescent="0.25">
      <c r="K1460" s="178"/>
    </row>
    <row r="1461" spans="11:11" x14ac:dyDescent="0.25">
      <c r="K1461" s="178"/>
    </row>
    <row r="1462" spans="11:11" x14ac:dyDescent="0.25">
      <c r="K1462" s="178"/>
    </row>
    <row r="1463" spans="11:11" x14ac:dyDescent="0.25">
      <c r="K1463" s="178"/>
    </row>
    <row r="1464" spans="11:11" x14ac:dyDescent="0.25">
      <c r="K1464" s="178"/>
    </row>
    <row r="1465" spans="11:11" x14ac:dyDescent="0.25">
      <c r="K1465" s="178"/>
    </row>
    <row r="1466" spans="11:11" x14ac:dyDescent="0.25">
      <c r="K1466" s="178"/>
    </row>
    <row r="1467" spans="11:11" x14ac:dyDescent="0.25">
      <c r="K1467" s="178"/>
    </row>
    <row r="1468" spans="11:11" x14ac:dyDescent="0.25">
      <c r="K1468" s="178"/>
    </row>
    <row r="1469" spans="11:11" x14ac:dyDescent="0.25">
      <c r="K1469" s="178"/>
    </row>
    <row r="1470" spans="11:11" x14ac:dyDescent="0.25">
      <c r="K1470" s="178"/>
    </row>
    <row r="1471" spans="11:11" x14ac:dyDescent="0.25">
      <c r="K1471" s="178"/>
    </row>
    <row r="1472" spans="11:11" x14ac:dyDescent="0.25">
      <c r="K1472" s="178"/>
    </row>
    <row r="1473" spans="11:11" x14ac:dyDescent="0.25">
      <c r="K1473" s="178"/>
    </row>
    <row r="1474" spans="11:11" x14ac:dyDescent="0.25">
      <c r="K1474" s="178"/>
    </row>
    <row r="1475" spans="11:11" x14ac:dyDescent="0.25">
      <c r="K1475" s="178"/>
    </row>
    <row r="1476" spans="11:11" x14ac:dyDescent="0.25">
      <c r="K1476" s="178"/>
    </row>
    <row r="1477" spans="11:11" x14ac:dyDescent="0.25">
      <c r="K1477" s="178"/>
    </row>
    <row r="1478" spans="11:11" x14ac:dyDescent="0.25">
      <c r="K1478" s="178"/>
    </row>
    <row r="1479" spans="11:11" x14ac:dyDescent="0.25">
      <c r="K1479" s="178"/>
    </row>
    <row r="1480" spans="11:11" x14ac:dyDescent="0.25">
      <c r="K1480" s="178"/>
    </row>
    <row r="1481" spans="11:11" x14ac:dyDescent="0.25">
      <c r="K1481" s="178"/>
    </row>
    <row r="1482" spans="11:11" x14ac:dyDescent="0.25">
      <c r="K1482" s="178"/>
    </row>
    <row r="1483" spans="11:11" x14ac:dyDescent="0.25">
      <c r="K1483" s="178"/>
    </row>
    <row r="1484" spans="11:11" x14ac:dyDescent="0.25">
      <c r="K1484" s="178"/>
    </row>
    <row r="1485" spans="11:11" x14ac:dyDescent="0.25">
      <c r="K1485" s="178"/>
    </row>
    <row r="1486" spans="11:11" x14ac:dyDescent="0.25">
      <c r="K1486" s="178"/>
    </row>
    <row r="1487" spans="11:11" x14ac:dyDescent="0.25">
      <c r="K1487" s="178"/>
    </row>
    <row r="1488" spans="11:11" x14ac:dyDescent="0.25">
      <c r="K1488" s="178"/>
    </row>
    <row r="1489" spans="11:11" x14ac:dyDescent="0.25">
      <c r="K1489" s="178"/>
    </row>
    <row r="1490" spans="11:11" x14ac:dyDescent="0.25">
      <c r="K1490" s="178"/>
    </row>
    <row r="1491" spans="11:11" x14ac:dyDescent="0.25">
      <c r="K1491" s="178"/>
    </row>
    <row r="1492" spans="11:11" x14ac:dyDescent="0.25">
      <c r="K1492" s="178"/>
    </row>
    <row r="1493" spans="11:11" x14ac:dyDescent="0.25">
      <c r="K1493" s="178"/>
    </row>
    <row r="1494" spans="11:11" x14ac:dyDescent="0.25">
      <c r="K1494" s="178"/>
    </row>
    <row r="1495" spans="11:11" x14ac:dyDescent="0.25">
      <c r="K1495" s="178"/>
    </row>
    <row r="1496" spans="11:11" x14ac:dyDescent="0.25">
      <c r="K1496" s="178"/>
    </row>
    <row r="1497" spans="11:11" x14ac:dyDescent="0.25">
      <c r="K1497" s="178"/>
    </row>
    <row r="1498" spans="11:11" x14ac:dyDescent="0.25">
      <c r="K1498" s="178"/>
    </row>
    <row r="1499" spans="11:11" x14ac:dyDescent="0.25">
      <c r="K1499" s="178"/>
    </row>
    <row r="1500" spans="11:11" x14ac:dyDescent="0.25">
      <c r="K1500" s="178"/>
    </row>
    <row r="1501" spans="11:11" x14ac:dyDescent="0.25">
      <c r="K1501" s="178"/>
    </row>
    <row r="1502" spans="11:11" x14ac:dyDescent="0.25">
      <c r="K1502" s="178"/>
    </row>
    <row r="1503" spans="11:11" x14ac:dyDescent="0.25">
      <c r="K1503" s="178"/>
    </row>
    <row r="1504" spans="11:11" x14ac:dyDescent="0.25">
      <c r="K1504" s="178"/>
    </row>
    <row r="1505" spans="11:11" x14ac:dyDescent="0.25">
      <c r="K1505" s="178"/>
    </row>
    <row r="1506" spans="11:11" x14ac:dyDescent="0.25">
      <c r="K1506" s="178"/>
    </row>
    <row r="1507" spans="11:11" x14ac:dyDescent="0.25">
      <c r="K1507" s="178"/>
    </row>
    <row r="1508" spans="11:11" x14ac:dyDescent="0.25">
      <c r="K1508" s="178"/>
    </row>
    <row r="1509" spans="11:11" x14ac:dyDescent="0.25">
      <c r="K1509" s="178"/>
    </row>
    <row r="1510" spans="11:11" x14ac:dyDescent="0.25">
      <c r="K1510" s="178"/>
    </row>
    <row r="1511" spans="11:11" x14ac:dyDescent="0.25">
      <c r="K1511" s="178"/>
    </row>
    <row r="1512" spans="11:11" x14ac:dyDescent="0.25">
      <c r="K1512" s="178"/>
    </row>
    <row r="1513" spans="11:11" x14ac:dyDescent="0.25">
      <c r="K1513" s="178"/>
    </row>
    <row r="1514" spans="11:11" x14ac:dyDescent="0.25">
      <c r="K1514" s="178"/>
    </row>
    <row r="1515" spans="11:11" x14ac:dyDescent="0.25">
      <c r="K1515" s="178"/>
    </row>
    <row r="1516" spans="11:11" x14ac:dyDescent="0.25">
      <c r="K1516" s="178"/>
    </row>
    <row r="1517" spans="11:11" x14ac:dyDescent="0.25">
      <c r="K1517" s="178"/>
    </row>
    <row r="1518" spans="11:11" x14ac:dyDescent="0.25">
      <c r="K1518" s="178"/>
    </row>
    <row r="1519" spans="11:11" x14ac:dyDescent="0.25">
      <c r="K1519" s="178"/>
    </row>
    <row r="1520" spans="11:11" x14ac:dyDescent="0.25">
      <c r="K1520" s="178"/>
    </row>
    <row r="1521" spans="11:11" x14ac:dyDescent="0.25">
      <c r="K1521" s="178"/>
    </row>
    <row r="1522" spans="11:11" x14ac:dyDescent="0.25">
      <c r="K1522" s="178"/>
    </row>
    <row r="1523" spans="11:11" x14ac:dyDescent="0.25">
      <c r="K1523" s="178"/>
    </row>
    <row r="1524" spans="11:11" x14ac:dyDescent="0.25">
      <c r="K1524" s="178"/>
    </row>
    <row r="1525" spans="11:11" x14ac:dyDescent="0.25">
      <c r="K1525" s="178"/>
    </row>
    <row r="1526" spans="11:11" x14ac:dyDescent="0.25">
      <c r="K1526" s="178"/>
    </row>
    <row r="1527" spans="11:11" x14ac:dyDescent="0.25">
      <c r="K1527" s="178"/>
    </row>
    <row r="1528" spans="11:11" x14ac:dyDescent="0.25">
      <c r="K1528" s="178"/>
    </row>
    <row r="1529" spans="11:11" x14ac:dyDescent="0.25">
      <c r="K1529" s="178"/>
    </row>
    <row r="1530" spans="11:11" x14ac:dyDescent="0.25">
      <c r="K1530" s="178"/>
    </row>
    <row r="1531" spans="11:11" x14ac:dyDescent="0.25">
      <c r="K1531" s="178"/>
    </row>
    <row r="1532" spans="11:11" x14ac:dyDescent="0.25">
      <c r="K1532" s="178"/>
    </row>
    <row r="1533" spans="11:11" x14ac:dyDescent="0.25">
      <c r="K1533" s="178"/>
    </row>
    <row r="1534" spans="11:11" x14ac:dyDescent="0.25">
      <c r="K1534" s="178"/>
    </row>
    <row r="1535" spans="11:11" x14ac:dyDescent="0.25">
      <c r="K1535" s="178"/>
    </row>
    <row r="1536" spans="11:11" x14ac:dyDescent="0.25">
      <c r="K1536" s="178"/>
    </row>
    <row r="1537" spans="11:11" x14ac:dyDescent="0.25">
      <c r="K1537" s="178"/>
    </row>
    <row r="1538" spans="11:11" x14ac:dyDescent="0.25">
      <c r="K1538" s="178"/>
    </row>
    <row r="1539" spans="11:11" x14ac:dyDescent="0.25">
      <c r="K1539" s="178"/>
    </row>
    <row r="1540" spans="11:11" x14ac:dyDescent="0.25">
      <c r="K1540" s="178"/>
    </row>
    <row r="1541" spans="11:11" x14ac:dyDescent="0.25">
      <c r="K1541" s="178"/>
    </row>
    <row r="1542" spans="11:11" x14ac:dyDescent="0.25">
      <c r="K1542" s="178"/>
    </row>
    <row r="1543" spans="11:11" x14ac:dyDescent="0.25">
      <c r="K1543" s="178"/>
    </row>
    <row r="1544" spans="11:11" x14ac:dyDescent="0.25">
      <c r="K1544" s="178"/>
    </row>
    <row r="1545" spans="11:11" x14ac:dyDescent="0.25">
      <c r="K1545" s="178"/>
    </row>
    <row r="1546" spans="11:11" x14ac:dyDescent="0.25">
      <c r="K1546" s="178"/>
    </row>
    <row r="1547" spans="11:11" x14ac:dyDescent="0.25">
      <c r="K1547" s="178"/>
    </row>
    <row r="1548" spans="11:11" x14ac:dyDescent="0.25">
      <c r="K1548" s="178"/>
    </row>
    <row r="1549" spans="11:11" x14ac:dyDescent="0.25">
      <c r="K1549" s="178"/>
    </row>
    <row r="1550" spans="11:11" x14ac:dyDescent="0.25">
      <c r="K1550" s="178"/>
    </row>
    <row r="1551" spans="11:11" x14ac:dyDescent="0.25">
      <c r="K1551" s="178"/>
    </row>
    <row r="1552" spans="11:11" x14ac:dyDescent="0.25">
      <c r="K1552" s="178"/>
    </row>
    <row r="1553" spans="11:11" x14ac:dyDescent="0.25">
      <c r="K1553" s="178"/>
    </row>
    <row r="1554" spans="11:11" x14ac:dyDescent="0.25">
      <c r="K1554" s="178"/>
    </row>
    <row r="1555" spans="11:11" x14ac:dyDescent="0.25">
      <c r="K1555" s="178"/>
    </row>
    <row r="1556" spans="11:11" x14ac:dyDescent="0.25">
      <c r="K1556" s="178"/>
    </row>
    <row r="1557" spans="11:11" x14ac:dyDescent="0.25">
      <c r="K1557" s="178"/>
    </row>
    <row r="1558" spans="11:11" x14ac:dyDescent="0.25">
      <c r="K1558" s="178"/>
    </row>
    <row r="1559" spans="11:11" x14ac:dyDescent="0.25">
      <c r="K1559" s="178"/>
    </row>
    <row r="1560" spans="11:11" x14ac:dyDescent="0.25">
      <c r="K1560" s="178"/>
    </row>
    <row r="1561" spans="11:11" x14ac:dyDescent="0.25">
      <c r="K1561" s="178"/>
    </row>
    <row r="1562" spans="11:11" x14ac:dyDescent="0.25">
      <c r="K1562" s="178"/>
    </row>
    <row r="1563" spans="11:11" x14ac:dyDescent="0.25">
      <c r="K1563" s="178"/>
    </row>
    <row r="1564" spans="11:11" x14ac:dyDescent="0.25">
      <c r="K1564" s="178"/>
    </row>
    <row r="1565" spans="11:11" x14ac:dyDescent="0.25">
      <c r="K1565" s="178"/>
    </row>
    <row r="1566" spans="11:11" x14ac:dyDescent="0.25">
      <c r="K1566" s="178"/>
    </row>
    <row r="1567" spans="11:11" x14ac:dyDescent="0.25">
      <c r="K1567" s="178"/>
    </row>
    <row r="1568" spans="11:11" x14ac:dyDescent="0.25">
      <c r="K1568" s="178"/>
    </row>
    <row r="1569" spans="11:11" x14ac:dyDescent="0.25">
      <c r="K1569" s="178"/>
    </row>
    <row r="1570" spans="11:11" x14ac:dyDescent="0.25">
      <c r="K1570" s="178"/>
    </row>
    <row r="1571" spans="11:11" x14ac:dyDescent="0.25">
      <c r="K1571" s="178"/>
    </row>
    <row r="1572" spans="11:11" x14ac:dyDescent="0.25">
      <c r="K1572" s="178"/>
    </row>
    <row r="1573" spans="11:11" x14ac:dyDescent="0.25">
      <c r="K1573" s="178"/>
    </row>
    <row r="1574" spans="11:11" x14ac:dyDescent="0.25">
      <c r="K1574" s="178"/>
    </row>
    <row r="1575" spans="11:11" x14ac:dyDescent="0.25">
      <c r="K1575" s="178"/>
    </row>
    <row r="1576" spans="11:11" x14ac:dyDescent="0.25">
      <c r="K1576" s="178"/>
    </row>
    <row r="1577" spans="11:11" x14ac:dyDescent="0.25">
      <c r="K1577" s="178"/>
    </row>
    <row r="1578" spans="11:11" x14ac:dyDescent="0.25">
      <c r="K1578" s="178"/>
    </row>
    <row r="1579" spans="11:11" x14ac:dyDescent="0.25">
      <c r="K1579" s="178"/>
    </row>
    <row r="1580" spans="11:11" x14ac:dyDescent="0.25">
      <c r="K1580" s="178"/>
    </row>
    <row r="1581" spans="11:11" x14ac:dyDescent="0.25">
      <c r="K1581" s="178"/>
    </row>
    <row r="1582" spans="11:11" x14ac:dyDescent="0.25">
      <c r="K1582" s="178"/>
    </row>
    <row r="1583" spans="11:11" x14ac:dyDescent="0.25">
      <c r="K1583" s="178"/>
    </row>
    <row r="1584" spans="11:11" x14ac:dyDescent="0.25">
      <c r="K1584" s="178"/>
    </row>
    <row r="1585" spans="11:11" x14ac:dyDescent="0.25">
      <c r="K1585" s="178"/>
    </row>
    <row r="1586" spans="11:11" x14ac:dyDescent="0.25">
      <c r="K1586" s="178"/>
    </row>
    <row r="1587" spans="11:11" x14ac:dyDescent="0.25">
      <c r="K1587" s="178"/>
    </row>
    <row r="1588" spans="11:11" x14ac:dyDescent="0.25">
      <c r="K1588" s="178"/>
    </row>
    <row r="1589" spans="11:11" x14ac:dyDescent="0.25">
      <c r="K1589" s="178"/>
    </row>
    <row r="1590" spans="11:11" x14ac:dyDescent="0.25">
      <c r="K1590" s="178"/>
    </row>
    <row r="1591" spans="11:11" x14ac:dyDescent="0.25">
      <c r="K1591" s="178"/>
    </row>
    <row r="1592" spans="11:11" x14ac:dyDescent="0.25">
      <c r="K1592" s="178"/>
    </row>
    <row r="1593" spans="11:11" x14ac:dyDescent="0.25">
      <c r="K1593" s="178"/>
    </row>
    <row r="1594" spans="11:11" x14ac:dyDescent="0.25">
      <c r="K1594" s="178"/>
    </row>
    <row r="1595" spans="11:11" x14ac:dyDescent="0.25">
      <c r="K1595" s="178"/>
    </row>
    <row r="1596" spans="11:11" x14ac:dyDescent="0.25">
      <c r="K1596" s="178"/>
    </row>
    <row r="1597" spans="11:11" x14ac:dyDescent="0.25">
      <c r="K1597" s="178"/>
    </row>
    <row r="1598" spans="11:11" x14ac:dyDescent="0.25">
      <c r="K1598" s="178"/>
    </row>
    <row r="1599" spans="11:11" x14ac:dyDescent="0.25">
      <c r="K1599" s="178"/>
    </row>
    <row r="1600" spans="11:11" x14ac:dyDescent="0.25">
      <c r="K1600" s="178"/>
    </row>
    <row r="1601" spans="11:11" x14ac:dyDescent="0.25">
      <c r="K1601" s="178"/>
    </row>
    <row r="1602" spans="11:11" x14ac:dyDescent="0.25">
      <c r="K1602" s="178"/>
    </row>
    <row r="1603" spans="11:11" x14ac:dyDescent="0.25">
      <c r="K1603" s="178"/>
    </row>
    <row r="1604" spans="11:11" x14ac:dyDescent="0.25">
      <c r="K1604" s="178"/>
    </row>
    <row r="1605" spans="11:11" x14ac:dyDescent="0.25">
      <c r="K1605" s="178"/>
    </row>
    <row r="1606" spans="11:11" x14ac:dyDescent="0.25">
      <c r="K1606" s="178"/>
    </row>
    <row r="1607" spans="11:11" x14ac:dyDescent="0.25">
      <c r="K1607" s="178"/>
    </row>
    <row r="1608" spans="11:11" x14ac:dyDescent="0.25">
      <c r="K1608" s="178"/>
    </row>
    <row r="1609" spans="11:11" x14ac:dyDescent="0.25">
      <c r="K1609" s="178"/>
    </row>
    <row r="1610" spans="11:11" x14ac:dyDescent="0.25">
      <c r="K1610" s="178"/>
    </row>
    <row r="1611" spans="11:11" x14ac:dyDescent="0.25">
      <c r="K1611" s="178"/>
    </row>
    <row r="1612" spans="11:11" x14ac:dyDescent="0.25">
      <c r="K1612" s="178"/>
    </row>
    <row r="1613" spans="11:11" x14ac:dyDescent="0.25">
      <c r="K1613" s="178"/>
    </row>
    <row r="1614" spans="11:11" x14ac:dyDescent="0.25">
      <c r="K1614" s="178"/>
    </row>
    <row r="1615" spans="11:11" x14ac:dyDescent="0.25">
      <c r="K1615" s="178"/>
    </row>
    <row r="1616" spans="11:11" x14ac:dyDescent="0.25">
      <c r="K1616" s="178"/>
    </row>
    <row r="1617" spans="11:11" x14ac:dyDescent="0.25">
      <c r="K1617" s="178"/>
    </row>
    <row r="1618" spans="11:11" x14ac:dyDescent="0.25">
      <c r="K1618" s="178"/>
    </row>
    <row r="1619" spans="11:11" x14ac:dyDescent="0.25">
      <c r="K1619" s="178"/>
    </row>
    <row r="1620" spans="11:11" x14ac:dyDescent="0.25">
      <c r="K1620" s="178"/>
    </row>
    <row r="1621" spans="11:11" x14ac:dyDescent="0.25">
      <c r="K1621" s="178"/>
    </row>
    <row r="1622" spans="11:11" x14ac:dyDescent="0.25">
      <c r="K1622" s="178"/>
    </row>
    <row r="1623" spans="11:11" x14ac:dyDescent="0.25">
      <c r="K1623" s="178"/>
    </row>
    <row r="1624" spans="11:11" x14ac:dyDescent="0.25">
      <c r="K1624" s="178"/>
    </row>
    <row r="1625" spans="11:11" x14ac:dyDescent="0.25">
      <c r="K1625" s="178"/>
    </row>
    <row r="1626" spans="11:11" x14ac:dyDescent="0.25">
      <c r="K1626" s="178"/>
    </row>
    <row r="1627" spans="11:11" x14ac:dyDescent="0.25">
      <c r="K1627" s="178"/>
    </row>
    <row r="1628" spans="11:11" x14ac:dyDescent="0.25">
      <c r="K1628" s="178"/>
    </row>
    <row r="1629" spans="11:11" x14ac:dyDescent="0.25">
      <c r="K1629" s="178"/>
    </row>
    <row r="1630" spans="11:11" x14ac:dyDescent="0.25">
      <c r="K1630" s="178"/>
    </row>
    <row r="1631" spans="11:11" x14ac:dyDescent="0.25">
      <c r="K1631" s="178"/>
    </row>
    <row r="1632" spans="11:11" x14ac:dyDescent="0.25">
      <c r="K1632" s="178"/>
    </row>
    <row r="1633" spans="11:11" x14ac:dyDescent="0.25">
      <c r="K1633" s="178"/>
    </row>
    <row r="1634" spans="11:11" x14ac:dyDescent="0.25">
      <c r="K1634" s="178"/>
    </row>
    <row r="1635" spans="11:11" x14ac:dyDescent="0.25">
      <c r="K1635" s="178"/>
    </row>
    <row r="1636" spans="11:11" x14ac:dyDescent="0.25">
      <c r="K1636" s="178"/>
    </row>
    <row r="1637" spans="11:11" x14ac:dyDescent="0.25">
      <c r="K1637" s="178"/>
    </row>
    <row r="1638" spans="11:11" x14ac:dyDescent="0.25">
      <c r="K1638" s="178"/>
    </row>
    <row r="1639" spans="11:11" x14ac:dyDescent="0.25">
      <c r="K1639" s="178"/>
    </row>
    <row r="1640" spans="11:11" x14ac:dyDescent="0.25">
      <c r="K1640" s="178"/>
    </row>
    <row r="1641" spans="11:11" x14ac:dyDescent="0.25">
      <c r="K1641" s="178"/>
    </row>
    <row r="1642" spans="11:11" x14ac:dyDescent="0.25">
      <c r="K1642" s="178"/>
    </row>
    <row r="1643" spans="11:11" x14ac:dyDescent="0.25">
      <c r="K1643" s="178"/>
    </row>
    <row r="1644" spans="11:11" x14ac:dyDescent="0.25">
      <c r="K1644" s="178"/>
    </row>
    <row r="1645" spans="11:11" x14ac:dyDescent="0.25">
      <c r="K1645" s="178"/>
    </row>
    <row r="1646" spans="11:11" x14ac:dyDescent="0.25">
      <c r="K1646" s="178"/>
    </row>
    <row r="1647" spans="11:11" x14ac:dyDescent="0.25">
      <c r="K1647" s="178"/>
    </row>
    <row r="1648" spans="11:11" x14ac:dyDescent="0.25">
      <c r="K1648" s="178"/>
    </row>
    <row r="1649" spans="11:11" x14ac:dyDescent="0.25">
      <c r="K1649" s="178"/>
    </row>
    <row r="1650" spans="11:11" x14ac:dyDescent="0.25">
      <c r="K1650" s="178"/>
    </row>
    <row r="1651" spans="11:11" x14ac:dyDescent="0.25">
      <c r="K1651" s="178"/>
    </row>
    <row r="1652" spans="11:11" x14ac:dyDescent="0.25">
      <c r="K1652" s="178"/>
    </row>
    <row r="1653" spans="11:11" x14ac:dyDescent="0.25">
      <c r="K1653" s="178"/>
    </row>
    <row r="1654" spans="11:11" x14ac:dyDescent="0.25">
      <c r="K1654" s="178"/>
    </row>
    <row r="1655" spans="11:11" x14ac:dyDescent="0.25">
      <c r="K1655" s="178"/>
    </row>
    <row r="1656" spans="11:11" x14ac:dyDescent="0.25">
      <c r="K1656" s="178"/>
    </row>
    <row r="1657" spans="11:11" x14ac:dyDescent="0.25">
      <c r="K1657" s="178"/>
    </row>
    <row r="1658" spans="11:11" x14ac:dyDescent="0.25">
      <c r="K1658" s="178"/>
    </row>
    <row r="1659" spans="11:11" x14ac:dyDescent="0.25">
      <c r="K1659" s="178"/>
    </row>
    <row r="1660" spans="11:11" x14ac:dyDescent="0.25">
      <c r="K1660" s="178"/>
    </row>
    <row r="1661" spans="11:11" x14ac:dyDescent="0.25">
      <c r="K1661" s="178"/>
    </row>
    <row r="1662" spans="11:11" x14ac:dyDescent="0.25">
      <c r="K1662" s="178"/>
    </row>
    <row r="1663" spans="11:11" x14ac:dyDescent="0.25">
      <c r="K1663" s="178"/>
    </row>
    <row r="1664" spans="11:11" x14ac:dyDescent="0.25">
      <c r="K1664" s="178"/>
    </row>
    <row r="1665" spans="11:11" x14ac:dyDescent="0.25">
      <c r="K1665" s="178"/>
    </row>
    <row r="1666" spans="11:11" x14ac:dyDescent="0.25">
      <c r="K1666" s="178"/>
    </row>
    <row r="1667" spans="11:11" x14ac:dyDescent="0.25">
      <c r="K1667" s="178"/>
    </row>
    <row r="1668" spans="11:11" x14ac:dyDescent="0.25">
      <c r="K1668" s="178"/>
    </row>
    <row r="1669" spans="11:11" x14ac:dyDescent="0.25">
      <c r="K1669" s="178"/>
    </row>
    <row r="1670" spans="11:11" x14ac:dyDescent="0.25">
      <c r="K1670" s="178"/>
    </row>
    <row r="1671" spans="11:11" x14ac:dyDescent="0.25">
      <c r="K1671" s="178"/>
    </row>
    <row r="1672" spans="11:11" x14ac:dyDescent="0.25">
      <c r="K1672" s="178"/>
    </row>
    <row r="1673" spans="11:11" x14ac:dyDescent="0.25">
      <c r="K1673" s="178"/>
    </row>
    <row r="1674" spans="11:11" x14ac:dyDescent="0.25">
      <c r="K1674" s="178"/>
    </row>
    <row r="1675" spans="11:11" x14ac:dyDescent="0.25">
      <c r="K1675" s="178"/>
    </row>
    <row r="1676" spans="11:11" x14ac:dyDescent="0.25">
      <c r="K1676" s="178"/>
    </row>
    <row r="1677" spans="11:11" x14ac:dyDescent="0.25">
      <c r="K1677" s="178"/>
    </row>
    <row r="1678" spans="11:11" x14ac:dyDescent="0.25">
      <c r="K1678" s="178"/>
    </row>
    <row r="1679" spans="11:11" x14ac:dyDescent="0.25">
      <c r="K1679" s="178"/>
    </row>
    <row r="1680" spans="11:11" x14ac:dyDescent="0.25">
      <c r="K1680" s="178"/>
    </row>
    <row r="1681" spans="11:11" x14ac:dyDescent="0.25">
      <c r="K1681" s="178"/>
    </row>
    <row r="1682" spans="11:11" x14ac:dyDescent="0.25">
      <c r="K1682" s="178"/>
    </row>
    <row r="1683" spans="11:11" x14ac:dyDescent="0.25">
      <c r="K1683" s="178"/>
    </row>
    <row r="1684" spans="11:11" x14ac:dyDescent="0.25">
      <c r="K1684" s="178"/>
    </row>
    <row r="1685" spans="11:11" x14ac:dyDescent="0.25">
      <c r="K1685" s="178"/>
    </row>
    <row r="1686" spans="11:11" x14ac:dyDescent="0.25">
      <c r="K1686" s="178"/>
    </row>
    <row r="1687" spans="11:11" x14ac:dyDescent="0.25">
      <c r="K1687" s="178"/>
    </row>
    <row r="1688" spans="11:11" x14ac:dyDescent="0.25">
      <c r="K1688" s="178"/>
    </row>
    <row r="1689" spans="11:11" x14ac:dyDescent="0.25">
      <c r="K1689" s="178"/>
    </row>
    <row r="1690" spans="11:11" x14ac:dyDescent="0.25">
      <c r="K1690" s="178"/>
    </row>
    <row r="1691" spans="11:11" x14ac:dyDescent="0.25">
      <c r="K1691" s="178"/>
    </row>
    <row r="1692" spans="11:11" x14ac:dyDescent="0.25">
      <c r="K1692" s="178"/>
    </row>
    <row r="1693" spans="11:11" x14ac:dyDescent="0.25">
      <c r="K1693" s="178"/>
    </row>
    <row r="1694" spans="11:11" x14ac:dyDescent="0.25">
      <c r="K1694" s="178"/>
    </row>
    <row r="1695" spans="11:11" x14ac:dyDescent="0.25">
      <c r="K1695" s="178"/>
    </row>
    <row r="1696" spans="11:11" x14ac:dyDescent="0.25">
      <c r="K1696" s="178"/>
    </row>
    <row r="1697" spans="11:11" x14ac:dyDescent="0.25">
      <c r="K1697" s="178"/>
    </row>
    <row r="1698" spans="11:11" x14ac:dyDescent="0.25">
      <c r="K1698" s="178"/>
    </row>
    <row r="1699" spans="11:11" x14ac:dyDescent="0.25">
      <c r="K1699" s="178"/>
    </row>
    <row r="1700" spans="11:11" x14ac:dyDescent="0.25">
      <c r="K1700" s="178"/>
    </row>
    <row r="1701" spans="11:11" x14ac:dyDescent="0.25">
      <c r="K1701" s="178"/>
    </row>
    <row r="1702" spans="11:11" x14ac:dyDescent="0.25">
      <c r="K1702" s="178"/>
    </row>
    <row r="1703" spans="11:11" x14ac:dyDescent="0.25">
      <c r="K1703" s="178"/>
    </row>
    <row r="1704" spans="11:11" x14ac:dyDescent="0.25">
      <c r="K1704" s="178"/>
    </row>
    <row r="1705" spans="11:11" x14ac:dyDescent="0.25">
      <c r="K1705" s="178"/>
    </row>
    <row r="1706" spans="11:11" x14ac:dyDescent="0.25">
      <c r="K1706" s="178"/>
    </row>
    <row r="1707" spans="11:11" x14ac:dyDescent="0.25">
      <c r="K1707" s="178"/>
    </row>
    <row r="1708" spans="11:11" x14ac:dyDescent="0.25">
      <c r="K1708" s="178"/>
    </row>
    <row r="1709" spans="11:11" x14ac:dyDescent="0.25">
      <c r="K1709" s="178"/>
    </row>
    <row r="1710" spans="11:11" x14ac:dyDescent="0.25">
      <c r="K1710" s="178"/>
    </row>
    <row r="1711" spans="11:11" x14ac:dyDescent="0.25">
      <c r="K1711" s="178"/>
    </row>
    <row r="1712" spans="11:11" x14ac:dyDescent="0.25">
      <c r="K1712" s="178"/>
    </row>
    <row r="1713" spans="11:11" x14ac:dyDescent="0.25">
      <c r="K1713" s="178"/>
    </row>
    <row r="1714" spans="11:11" x14ac:dyDescent="0.25">
      <c r="K1714" s="178"/>
    </row>
    <row r="1715" spans="11:11" x14ac:dyDescent="0.25">
      <c r="K1715" s="178"/>
    </row>
    <row r="1716" spans="11:11" x14ac:dyDescent="0.25">
      <c r="K1716" s="178"/>
    </row>
    <row r="1717" spans="11:11" x14ac:dyDescent="0.25">
      <c r="K1717" s="178"/>
    </row>
    <row r="1718" spans="11:11" x14ac:dyDescent="0.25">
      <c r="K1718" s="178"/>
    </row>
    <row r="1719" spans="11:11" x14ac:dyDescent="0.25">
      <c r="K1719" s="178"/>
    </row>
    <row r="1720" spans="11:11" x14ac:dyDescent="0.25">
      <c r="K1720" s="178"/>
    </row>
    <row r="1721" spans="11:11" x14ac:dyDescent="0.25">
      <c r="K1721" s="178"/>
    </row>
    <row r="1722" spans="11:11" x14ac:dyDescent="0.25">
      <c r="K1722" s="178"/>
    </row>
    <row r="1723" spans="11:11" x14ac:dyDescent="0.25">
      <c r="K1723" s="178"/>
    </row>
    <row r="1724" spans="11:11" x14ac:dyDescent="0.25">
      <c r="K1724" s="178"/>
    </row>
    <row r="1725" spans="11:11" x14ac:dyDescent="0.25">
      <c r="K1725" s="178"/>
    </row>
    <row r="1726" spans="11:11" x14ac:dyDescent="0.25">
      <c r="K1726" s="178"/>
    </row>
    <row r="1727" spans="11:11" x14ac:dyDescent="0.25">
      <c r="K1727" s="178"/>
    </row>
    <row r="1728" spans="11:11" x14ac:dyDescent="0.25">
      <c r="K1728" s="178"/>
    </row>
    <row r="1729" spans="11:11" x14ac:dyDescent="0.25">
      <c r="K1729" s="178"/>
    </row>
    <row r="1730" spans="11:11" x14ac:dyDescent="0.25">
      <c r="K1730" s="178"/>
    </row>
    <row r="1731" spans="11:11" x14ac:dyDescent="0.25">
      <c r="K1731" s="178"/>
    </row>
    <row r="1732" spans="11:11" x14ac:dyDescent="0.25">
      <c r="K1732" s="178"/>
    </row>
    <row r="1733" spans="11:11" x14ac:dyDescent="0.25">
      <c r="K1733" s="178"/>
    </row>
    <row r="1734" spans="11:11" x14ac:dyDescent="0.25">
      <c r="K1734" s="178"/>
    </row>
    <row r="1735" spans="11:11" x14ac:dyDescent="0.25">
      <c r="K1735" s="178"/>
    </row>
    <row r="1736" spans="11:11" x14ac:dyDescent="0.25">
      <c r="K1736" s="178"/>
    </row>
    <row r="1737" spans="11:11" x14ac:dyDescent="0.25">
      <c r="K1737" s="178"/>
    </row>
    <row r="1738" spans="11:11" x14ac:dyDescent="0.25">
      <c r="K1738" s="178"/>
    </row>
    <row r="1739" spans="11:11" x14ac:dyDescent="0.25">
      <c r="K1739" s="178"/>
    </row>
    <row r="1740" spans="11:11" x14ac:dyDescent="0.25">
      <c r="K1740" s="178"/>
    </row>
    <row r="1741" spans="11:11" x14ac:dyDescent="0.25">
      <c r="K1741" s="178"/>
    </row>
    <row r="1742" spans="11:11" x14ac:dyDescent="0.25">
      <c r="K1742" s="178"/>
    </row>
    <row r="1743" spans="11:11" x14ac:dyDescent="0.25">
      <c r="K1743" s="178"/>
    </row>
    <row r="1744" spans="11:11" x14ac:dyDescent="0.25">
      <c r="K1744" s="178"/>
    </row>
    <row r="1745" spans="11:11" x14ac:dyDescent="0.25">
      <c r="K1745" s="178"/>
    </row>
    <row r="1746" spans="11:11" x14ac:dyDescent="0.25">
      <c r="K1746" s="178"/>
    </row>
    <row r="1747" spans="11:11" x14ac:dyDescent="0.25">
      <c r="K1747" s="178"/>
    </row>
    <row r="1748" spans="11:11" x14ac:dyDescent="0.25">
      <c r="K1748" s="178"/>
    </row>
    <row r="1749" spans="11:11" x14ac:dyDescent="0.25">
      <c r="K1749" s="178"/>
    </row>
    <row r="1750" spans="11:11" x14ac:dyDescent="0.25">
      <c r="K1750" s="178"/>
    </row>
    <row r="1751" spans="11:11" x14ac:dyDescent="0.25">
      <c r="K1751" s="178"/>
    </row>
    <row r="1752" spans="11:11" x14ac:dyDescent="0.25">
      <c r="K1752" s="178"/>
    </row>
    <row r="1753" spans="11:11" x14ac:dyDescent="0.25">
      <c r="K1753" s="178"/>
    </row>
    <row r="1754" spans="11:11" x14ac:dyDescent="0.25">
      <c r="K1754" s="178"/>
    </row>
    <row r="1755" spans="11:11" x14ac:dyDescent="0.25">
      <c r="K1755" s="178"/>
    </row>
    <row r="1756" spans="11:11" x14ac:dyDescent="0.25">
      <c r="K1756" s="178"/>
    </row>
    <row r="1757" spans="11:11" x14ac:dyDescent="0.25">
      <c r="K1757" s="178"/>
    </row>
    <row r="1758" spans="11:11" x14ac:dyDescent="0.25">
      <c r="K1758" s="178"/>
    </row>
    <row r="1759" spans="11:11" x14ac:dyDescent="0.25">
      <c r="K1759" s="178"/>
    </row>
    <row r="1760" spans="11:11" x14ac:dyDescent="0.25">
      <c r="K1760" s="178"/>
    </row>
    <row r="1761" spans="11:11" x14ac:dyDescent="0.25">
      <c r="K1761" s="178"/>
    </row>
    <row r="1762" spans="11:11" x14ac:dyDescent="0.25">
      <c r="K1762" s="178"/>
    </row>
    <row r="1763" spans="11:11" x14ac:dyDescent="0.25">
      <c r="K1763" s="178"/>
    </row>
    <row r="1764" spans="11:11" x14ac:dyDescent="0.25">
      <c r="K1764" s="178"/>
    </row>
    <row r="1765" spans="11:11" x14ac:dyDescent="0.25">
      <c r="K1765" s="178"/>
    </row>
    <row r="1766" spans="11:11" x14ac:dyDescent="0.25">
      <c r="K1766" s="178"/>
    </row>
    <row r="1767" spans="11:11" x14ac:dyDescent="0.25">
      <c r="K1767" s="178"/>
    </row>
    <row r="1768" spans="11:11" x14ac:dyDescent="0.25">
      <c r="K1768" s="178"/>
    </row>
    <row r="1769" spans="11:11" x14ac:dyDescent="0.25">
      <c r="K1769" s="178"/>
    </row>
    <row r="1770" spans="11:11" x14ac:dyDescent="0.25">
      <c r="K1770" s="178"/>
    </row>
    <row r="1771" spans="11:11" x14ac:dyDescent="0.25">
      <c r="K1771" s="178"/>
    </row>
    <row r="1772" spans="11:11" x14ac:dyDescent="0.25">
      <c r="K1772" s="178"/>
    </row>
    <row r="1773" spans="11:11" x14ac:dyDescent="0.25">
      <c r="K1773" s="178"/>
    </row>
    <row r="1774" spans="11:11" x14ac:dyDescent="0.25">
      <c r="K1774" s="178"/>
    </row>
    <row r="1775" spans="11:11" x14ac:dyDescent="0.25">
      <c r="K1775" s="178"/>
    </row>
    <row r="1776" spans="11:11" x14ac:dyDescent="0.25">
      <c r="K1776" s="178"/>
    </row>
    <row r="1777" spans="11:11" x14ac:dyDescent="0.25">
      <c r="K1777" s="178"/>
    </row>
    <row r="1778" spans="11:11" x14ac:dyDescent="0.25">
      <c r="K1778" s="178"/>
    </row>
    <row r="1779" spans="11:11" x14ac:dyDescent="0.25">
      <c r="K1779" s="178"/>
    </row>
    <row r="1780" spans="11:11" x14ac:dyDescent="0.25">
      <c r="K1780" s="178"/>
    </row>
    <row r="1781" spans="11:11" x14ac:dyDescent="0.25">
      <c r="K1781" s="178"/>
    </row>
    <row r="1782" spans="11:11" x14ac:dyDescent="0.25">
      <c r="K1782" s="178"/>
    </row>
    <row r="1783" spans="11:11" x14ac:dyDescent="0.25">
      <c r="K1783" s="178"/>
    </row>
    <row r="1784" spans="11:11" x14ac:dyDescent="0.25">
      <c r="K1784" s="178"/>
    </row>
    <row r="1785" spans="11:11" x14ac:dyDescent="0.25">
      <c r="K1785" s="178"/>
    </row>
    <row r="1786" spans="11:11" x14ac:dyDescent="0.25">
      <c r="K1786" s="178"/>
    </row>
    <row r="1787" spans="11:11" x14ac:dyDescent="0.25">
      <c r="K1787" s="178"/>
    </row>
    <row r="1788" spans="11:11" x14ac:dyDescent="0.25">
      <c r="K1788" s="178"/>
    </row>
    <row r="1789" spans="11:11" x14ac:dyDescent="0.25">
      <c r="K1789" s="178"/>
    </row>
    <row r="1790" spans="11:11" x14ac:dyDescent="0.25">
      <c r="K1790" s="178"/>
    </row>
    <row r="1791" spans="11:11" x14ac:dyDescent="0.25">
      <c r="K1791" s="178"/>
    </row>
    <row r="1792" spans="11:11" x14ac:dyDescent="0.25">
      <c r="K1792" s="178"/>
    </row>
    <row r="1793" spans="11:11" x14ac:dyDescent="0.25">
      <c r="K1793" s="178"/>
    </row>
    <row r="1794" spans="11:11" x14ac:dyDescent="0.25">
      <c r="K1794" s="178"/>
    </row>
    <row r="1795" spans="11:11" x14ac:dyDescent="0.25">
      <c r="K1795" s="178"/>
    </row>
    <row r="1796" spans="11:11" x14ac:dyDescent="0.25">
      <c r="K1796" s="178"/>
    </row>
    <row r="1797" spans="11:11" x14ac:dyDescent="0.25">
      <c r="K1797" s="178"/>
    </row>
    <row r="1798" spans="11:11" x14ac:dyDescent="0.25">
      <c r="K1798" s="178"/>
    </row>
    <row r="1799" spans="11:11" x14ac:dyDescent="0.25">
      <c r="K1799" s="178"/>
    </row>
    <row r="1800" spans="11:11" x14ac:dyDescent="0.25">
      <c r="K1800" s="178"/>
    </row>
    <row r="1801" spans="11:11" x14ac:dyDescent="0.25">
      <c r="K1801" s="178"/>
    </row>
    <row r="1802" spans="11:11" x14ac:dyDescent="0.25">
      <c r="K1802" s="178"/>
    </row>
    <row r="1803" spans="11:11" x14ac:dyDescent="0.25">
      <c r="K1803" s="178"/>
    </row>
    <row r="1804" spans="11:11" x14ac:dyDescent="0.25">
      <c r="K1804" s="178"/>
    </row>
    <row r="1805" spans="11:11" x14ac:dyDescent="0.25">
      <c r="K1805" s="178"/>
    </row>
    <row r="1806" spans="11:11" x14ac:dyDescent="0.25">
      <c r="K1806" s="178"/>
    </row>
    <row r="1807" spans="11:11" x14ac:dyDescent="0.25">
      <c r="K1807" s="178"/>
    </row>
    <row r="1808" spans="11:11" x14ac:dyDescent="0.25">
      <c r="K1808" s="178"/>
    </row>
    <row r="1809" spans="11:11" x14ac:dyDescent="0.25">
      <c r="K1809" s="178"/>
    </row>
    <row r="1810" spans="11:11" x14ac:dyDescent="0.25">
      <c r="K1810" s="178"/>
    </row>
    <row r="1811" spans="11:11" x14ac:dyDescent="0.25">
      <c r="K1811" s="178"/>
    </row>
    <row r="1812" spans="11:11" x14ac:dyDescent="0.25">
      <c r="K1812" s="178"/>
    </row>
    <row r="1813" spans="11:11" x14ac:dyDescent="0.25">
      <c r="K1813" s="178"/>
    </row>
    <row r="1814" spans="11:11" x14ac:dyDescent="0.25">
      <c r="K1814" s="178"/>
    </row>
    <row r="1815" spans="11:11" x14ac:dyDescent="0.25">
      <c r="K1815" s="178"/>
    </row>
    <row r="1816" spans="11:11" x14ac:dyDescent="0.25">
      <c r="K1816" s="178"/>
    </row>
    <row r="1817" spans="11:11" x14ac:dyDescent="0.25">
      <c r="K1817" s="178"/>
    </row>
    <row r="1818" spans="11:11" x14ac:dyDescent="0.25">
      <c r="K1818" s="178"/>
    </row>
    <row r="1819" spans="11:11" x14ac:dyDescent="0.25">
      <c r="K1819" s="178"/>
    </row>
    <row r="1820" spans="11:11" x14ac:dyDescent="0.25">
      <c r="K1820" s="178"/>
    </row>
    <row r="1821" spans="11:11" x14ac:dyDescent="0.25">
      <c r="K1821" s="178"/>
    </row>
    <row r="1822" spans="11:11" x14ac:dyDescent="0.25">
      <c r="K1822" s="178"/>
    </row>
    <row r="1823" spans="11:11" x14ac:dyDescent="0.25">
      <c r="K1823" s="178"/>
    </row>
    <row r="1824" spans="11:11" x14ac:dyDescent="0.25">
      <c r="K1824" s="178"/>
    </row>
    <row r="1825" spans="11:11" x14ac:dyDescent="0.25">
      <c r="K1825" s="178"/>
    </row>
    <row r="1826" spans="11:11" x14ac:dyDescent="0.25">
      <c r="K1826" s="178"/>
    </row>
    <row r="1827" spans="11:11" x14ac:dyDescent="0.25">
      <c r="K1827" s="178"/>
    </row>
    <row r="1828" spans="11:11" x14ac:dyDescent="0.25">
      <c r="K1828" s="178"/>
    </row>
    <row r="1829" spans="11:11" x14ac:dyDescent="0.25">
      <c r="K1829" s="178"/>
    </row>
    <row r="1830" spans="11:11" x14ac:dyDescent="0.25">
      <c r="K1830" s="178"/>
    </row>
    <row r="1831" spans="11:11" x14ac:dyDescent="0.25">
      <c r="K1831" s="178"/>
    </row>
    <row r="1832" spans="11:11" x14ac:dyDescent="0.25">
      <c r="K1832" s="178"/>
    </row>
    <row r="1833" spans="11:11" x14ac:dyDescent="0.25">
      <c r="K1833" s="178"/>
    </row>
    <row r="1834" spans="11:11" x14ac:dyDescent="0.25">
      <c r="K1834" s="178"/>
    </row>
    <row r="1835" spans="11:11" x14ac:dyDescent="0.25">
      <c r="K1835" s="178"/>
    </row>
    <row r="1836" spans="11:11" x14ac:dyDescent="0.25">
      <c r="K1836" s="178"/>
    </row>
    <row r="1837" spans="11:11" x14ac:dyDescent="0.25">
      <c r="K1837" s="178"/>
    </row>
    <row r="1838" spans="11:11" x14ac:dyDescent="0.25">
      <c r="K1838" s="178"/>
    </row>
    <row r="1839" spans="11:11" x14ac:dyDescent="0.25">
      <c r="K1839" s="178"/>
    </row>
    <row r="1840" spans="11:11" x14ac:dyDescent="0.25">
      <c r="K1840" s="178"/>
    </row>
    <row r="1841" spans="11:11" x14ac:dyDescent="0.25">
      <c r="K1841" s="178"/>
    </row>
    <row r="1842" spans="11:11" x14ac:dyDescent="0.25">
      <c r="K1842" s="178"/>
    </row>
    <row r="1843" spans="11:11" x14ac:dyDescent="0.25">
      <c r="K1843" s="178"/>
    </row>
    <row r="1844" spans="11:11" x14ac:dyDescent="0.25">
      <c r="K1844" s="178"/>
    </row>
    <row r="1845" spans="11:11" x14ac:dyDescent="0.25">
      <c r="K1845" s="178"/>
    </row>
    <row r="1846" spans="11:11" x14ac:dyDescent="0.25">
      <c r="K1846" s="178"/>
    </row>
    <row r="1847" spans="11:11" x14ac:dyDescent="0.25">
      <c r="K1847" s="178"/>
    </row>
    <row r="1848" spans="11:11" x14ac:dyDescent="0.25">
      <c r="K1848" s="178"/>
    </row>
    <row r="1849" spans="11:11" x14ac:dyDescent="0.25">
      <c r="K1849" s="178"/>
    </row>
    <row r="1850" spans="11:11" x14ac:dyDescent="0.25">
      <c r="K1850" s="178"/>
    </row>
    <row r="1851" spans="11:11" x14ac:dyDescent="0.25">
      <c r="K1851" s="178"/>
    </row>
    <row r="1852" spans="11:11" x14ac:dyDescent="0.25">
      <c r="K1852" s="178"/>
    </row>
    <row r="1853" spans="11:11" x14ac:dyDescent="0.25">
      <c r="K1853" s="178"/>
    </row>
    <row r="1854" spans="11:11" x14ac:dyDescent="0.25">
      <c r="K1854" s="178"/>
    </row>
    <row r="1855" spans="11:11" x14ac:dyDescent="0.25">
      <c r="K1855" s="178"/>
    </row>
    <row r="1856" spans="11:11" x14ac:dyDescent="0.25">
      <c r="K1856" s="178"/>
    </row>
    <row r="1857" spans="11:11" x14ac:dyDescent="0.25">
      <c r="K1857" s="178"/>
    </row>
    <row r="1858" spans="11:11" x14ac:dyDescent="0.25">
      <c r="K1858" s="178"/>
    </row>
    <row r="1859" spans="11:11" x14ac:dyDescent="0.25">
      <c r="K1859" s="178"/>
    </row>
    <row r="1860" spans="11:11" x14ac:dyDescent="0.25">
      <c r="K1860" s="178"/>
    </row>
    <row r="1861" spans="11:11" x14ac:dyDescent="0.25">
      <c r="K1861" s="178"/>
    </row>
    <row r="1862" spans="11:11" x14ac:dyDescent="0.25">
      <c r="K1862" s="178"/>
    </row>
    <row r="1863" spans="11:11" x14ac:dyDescent="0.25">
      <c r="K1863" s="178"/>
    </row>
    <row r="1864" spans="11:11" x14ac:dyDescent="0.25">
      <c r="K1864" s="178"/>
    </row>
    <row r="1865" spans="11:11" x14ac:dyDescent="0.25">
      <c r="K1865" s="178"/>
    </row>
    <row r="1866" spans="11:11" x14ac:dyDescent="0.25">
      <c r="K1866" s="178"/>
    </row>
    <row r="1867" spans="11:11" x14ac:dyDescent="0.25">
      <c r="K1867" s="178"/>
    </row>
    <row r="1868" spans="11:11" x14ac:dyDescent="0.25">
      <c r="K1868" s="178"/>
    </row>
    <row r="1869" spans="11:11" x14ac:dyDescent="0.25">
      <c r="K1869" s="178"/>
    </row>
    <row r="1870" spans="11:11" x14ac:dyDescent="0.25">
      <c r="K1870" s="178"/>
    </row>
    <row r="1871" spans="11:11" x14ac:dyDescent="0.25">
      <c r="K1871" s="178"/>
    </row>
    <row r="1872" spans="11:11" x14ac:dyDescent="0.25">
      <c r="K1872" s="178"/>
    </row>
    <row r="1873" spans="11:11" x14ac:dyDescent="0.25">
      <c r="K1873" s="178"/>
    </row>
    <row r="1874" spans="11:11" x14ac:dyDescent="0.25">
      <c r="K1874" s="178"/>
    </row>
    <row r="1875" spans="11:11" x14ac:dyDescent="0.25">
      <c r="K1875" s="178"/>
    </row>
    <row r="1876" spans="11:11" x14ac:dyDescent="0.25">
      <c r="K1876" s="178"/>
    </row>
    <row r="1877" spans="11:11" x14ac:dyDescent="0.25">
      <c r="K1877" s="178"/>
    </row>
    <row r="1878" spans="11:11" x14ac:dyDescent="0.25">
      <c r="K1878" s="178"/>
    </row>
    <row r="1879" spans="11:11" x14ac:dyDescent="0.25">
      <c r="K1879" s="178"/>
    </row>
    <row r="1880" spans="11:11" x14ac:dyDescent="0.25">
      <c r="K1880" s="178"/>
    </row>
    <row r="1881" spans="11:11" x14ac:dyDescent="0.25">
      <c r="K1881" s="178"/>
    </row>
    <row r="1882" spans="11:11" x14ac:dyDescent="0.25">
      <c r="K1882" s="178"/>
    </row>
    <row r="1883" spans="11:11" x14ac:dyDescent="0.25">
      <c r="K1883" s="178"/>
    </row>
    <row r="1884" spans="11:11" x14ac:dyDescent="0.25">
      <c r="K1884" s="178"/>
    </row>
    <row r="1885" spans="11:11" x14ac:dyDescent="0.25">
      <c r="K1885" s="178"/>
    </row>
    <row r="1886" spans="11:11" x14ac:dyDescent="0.25">
      <c r="K1886" s="178"/>
    </row>
    <row r="1887" spans="11:11" x14ac:dyDescent="0.25">
      <c r="K1887" s="178"/>
    </row>
    <row r="1888" spans="11:11" x14ac:dyDescent="0.25">
      <c r="K1888" s="178"/>
    </row>
    <row r="1889" spans="11:11" x14ac:dyDescent="0.25">
      <c r="K1889" s="178"/>
    </row>
    <row r="1890" spans="11:11" x14ac:dyDescent="0.25">
      <c r="K1890" s="178"/>
    </row>
    <row r="1891" spans="11:11" x14ac:dyDescent="0.25">
      <c r="K1891" s="178"/>
    </row>
    <row r="1892" spans="11:11" x14ac:dyDescent="0.25">
      <c r="K1892" s="178"/>
    </row>
    <row r="1893" spans="11:11" x14ac:dyDescent="0.25">
      <c r="K1893" s="178"/>
    </row>
    <row r="1894" spans="11:11" x14ac:dyDescent="0.25">
      <c r="K1894" s="178"/>
    </row>
    <row r="1895" spans="11:11" x14ac:dyDescent="0.25">
      <c r="K1895" s="178"/>
    </row>
    <row r="1896" spans="11:11" x14ac:dyDescent="0.25">
      <c r="K1896" s="178"/>
    </row>
    <row r="1897" spans="11:11" x14ac:dyDescent="0.25">
      <c r="K1897" s="178"/>
    </row>
    <row r="1898" spans="11:11" x14ac:dyDescent="0.25">
      <c r="K1898" s="178"/>
    </row>
    <row r="1899" spans="11:11" x14ac:dyDescent="0.25">
      <c r="K1899" s="178"/>
    </row>
    <row r="1900" spans="11:11" x14ac:dyDescent="0.25">
      <c r="K1900" s="178"/>
    </row>
    <row r="1901" spans="11:11" x14ac:dyDescent="0.25">
      <c r="K1901" s="178"/>
    </row>
    <row r="1902" spans="11:11" x14ac:dyDescent="0.25">
      <c r="K1902" s="178"/>
    </row>
    <row r="1903" spans="11:11" x14ac:dyDescent="0.25">
      <c r="K1903" s="178"/>
    </row>
    <row r="1904" spans="11:11" x14ac:dyDescent="0.25">
      <c r="K1904" s="178"/>
    </row>
    <row r="1905" spans="11:11" x14ac:dyDescent="0.25">
      <c r="K1905" s="178"/>
    </row>
    <row r="1906" spans="11:11" x14ac:dyDescent="0.25">
      <c r="K1906" s="178"/>
    </row>
    <row r="1907" spans="11:11" x14ac:dyDescent="0.25">
      <c r="K1907" s="178"/>
    </row>
    <row r="1908" spans="11:11" x14ac:dyDescent="0.25">
      <c r="K1908" s="178"/>
    </row>
    <row r="1909" spans="11:11" x14ac:dyDescent="0.25">
      <c r="K1909" s="178"/>
    </row>
    <row r="1910" spans="11:11" x14ac:dyDescent="0.25">
      <c r="K1910" s="178"/>
    </row>
    <row r="1911" spans="11:11" x14ac:dyDescent="0.25">
      <c r="K1911" s="178"/>
    </row>
    <row r="1912" spans="11:11" x14ac:dyDescent="0.25">
      <c r="K1912" s="178"/>
    </row>
    <row r="1913" spans="11:11" x14ac:dyDescent="0.25">
      <c r="K1913" s="178"/>
    </row>
    <row r="1914" spans="11:11" x14ac:dyDescent="0.25">
      <c r="K1914" s="178"/>
    </row>
    <row r="1915" spans="11:11" x14ac:dyDescent="0.25">
      <c r="K1915" s="178"/>
    </row>
    <row r="1916" spans="11:11" x14ac:dyDescent="0.25">
      <c r="K1916" s="178"/>
    </row>
    <row r="1917" spans="11:11" x14ac:dyDescent="0.25">
      <c r="K1917" s="178"/>
    </row>
    <row r="1918" spans="11:11" x14ac:dyDescent="0.25">
      <c r="K1918" s="178"/>
    </row>
    <row r="1919" spans="11:11" x14ac:dyDescent="0.25">
      <c r="K1919" s="178"/>
    </row>
    <row r="1920" spans="11:11" x14ac:dyDescent="0.25">
      <c r="K1920" s="178"/>
    </row>
    <row r="1921" spans="11:11" x14ac:dyDescent="0.25">
      <c r="K1921" s="178"/>
    </row>
    <row r="1922" spans="11:11" x14ac:dyDescent="0.25">
      <c r="K1922" s="178"/>
    </row>
    <row r="1923" spans="11:11" x14ac:dyDescent="0.25">
      <c r="K1923" s="178"/>
    </row>
    <row r="1924" spans="11:11" x14ac:dyDescent="0.25">
      <c r="K1924" s="178"/>
    </row>
    <row r="1925" spans="11:11" x14ac:dyDescent="0.25">
      <c r="K1925" s="178"/>
    </row>
    <row r="1926" spans="11:11" x14ac:dyDescent="0.25">
      <c r="K1926" s="178"/>
    </row>
    <row r="1927" spans="11:11" x14ac:dyDescent="0.25">
      <c r="K1927" s="178"/>
    </row>
    <row r="1928" spans="11:11" x14ac:dyDescent="0.25">
      <c r="K1928" s="178"/>
    </row>
    <row r="1929" spans="11:11" x14ac:dyDescent="0.25">
      <c r="K1929" s="178"/>
    </row>
    <row r="1930" spans="11:11" x14ac:dyDescent="0.25">
      <c r="K1930" s="178"/>
    </row>
    <row r="1931" spans="11:11" x14ac:dyDescent="0.25">
      <c r="K1931" s="178"/>
    </row>
    <row r="1932" spans="11:11" x14ac:dyDescent="0.25">
      <c r="K1932" s="178"/>
    </row>
    <row r="1933" spans="11:11" x14ac:dyDescent="0.25">
      <c r="K1933" s="178"/>
    </row>
    <row r="1934" spans="11:11" x14ac:dyDescent="0.25">
      <c r="K1934" s="178"/>
    </row>
    <row r="1935" spans="11:11" x14ac:dyDescent="0.25">
      <c r="K1935" s="178"/>
    </row>
    <row r="1936" spans="11:11" x14ac:dyDescent="0.25">
      <c r="K1936" s="178"/>
    </row>
    <row r="1937" spans="11:11" x14ac:dyDescent="0.25">
      <c r="K1937" s="178"/>
    </row>
    <row r="1938" spans="11:11" x14ac:dyDescent="0.25">
      <c r="K1938" s="178"/>
    </row>
    <row r="1939" spans="11:11" x14ac:dyDescent="0.25">
      <c r="K1939" s="178"/>
    </row>
    <row r="1940" spans="11:11" x14ac:dyDescent="0.25">
      <c r="K1940" s="178"/>
    </row>
    <row r="1941" spans="11:11" x14ac:dyDescent="0.25">
      <c r="K1941" s="178"/>
    </row>
    <row r="1942" spans="11:11" x14ac:dyDescent="0.25">
      <c r="K1942" s="178"/>
    </row>
    <row r="1943" spans="11:11" x14ac:dyDescent="0.25">
      <c r="K1943" s="178"/>
    </row>
    <row r="1944" spans="11:11" x14ac:dyDescent="0.25">
      <c r="K1944" s="178"/>
    </row>
    <row r="1945" spans="11:11" x14ac:dyDescent="0.25">
      <c r="K1945" s="178"/>
    </row>
    <row r="1946" spans="11:11" x14ac:dyDescent="0.25">
      <c r="K1946" s="178"/>
    </row>
    <row r="1947" spans="11:11" x14ac:dyDescent="0.25">
      <c r="K1947" s="178"/>
    </row>
    <row r="1948" spans="11:11" x14ac:dyDescent="0.25">
      <c r="K1948" s="178"/>
    </row>
    <row r="1949" spans="11:11" x14ac:dyDescent="0.25">
      <c r="K1949" s="178"/>
    </row>
    <row r="1950" spans="11:11" x14ac:dyDescent="0.25">
      <c r="K1950" s="178"/>
    </row>
    <row r="1951" spans="11:11" x14ac:dyDescent="0.25">
      <c r="K1951" s="178"/>
    </row>
    <row r="1952" spans="11:11" x14ac:dyDescent="0.25">
      <c r="K1952" s="178"/>
    </row>
    <row r="1953" spans="11:11" x14ac:dyDescent="0.25">
      <c r="K1953" s="178"/>
    </row>
    <row r="1954" spans="11:11" x14ac:dyDescent="0.25">
      <c r="K1954" s="178"/>
    </row>
    <row r="1955" spans="11:11" x14ac:dyDescent="0.25">
      <c r="K1955" s="178"/>
    </row>
    <row r="1956" spans="11:11" x14ac:dyDescent="0.25">
      <c r="K1956" s="178"/>
    </row>
    <row r="1957" spans="11:11" x14ac:dyDescent="0.25">
      <c r="K1957" s="178"/>
    </row>
    <row r="1958" spans="11:11" x14ac:dyDescent="0.25">
      <c r="K1958" s="178"/>
    </row>
    <row r="1959" spans="11:11" x14ac:dyDescent="0.25">
      <c r="K1959" s="178"/>
    </row>
    <row r="1960" spans="11:11" x14ac:dyDescent="0.25">
      <c r="K1960" s="178"/>
    </row>
    <row r="1961" spans="11:11" x14ac:dyDescent="0.25">
      <c r="K1961" s="178"/>
    </row>
    <row r="1962" spans="11:11" x14ac:dyDescent="0.25">
      <c r="K1962" s="178"/>
    </row>
    <row r="1963" spans="11:11" x14ac:dyDescent="0.25">
      <c r="K1963" s="178"/>
    </row>
    <row r="1964" spans="11:11" x14ac:dyDescent="0.25">
      <c r="K1964" s="178"/>
    </row>
    <row r="1965" spans="11:11" x14ac:dyDescent="0.25">
      <c r="K1965" s="178"/>
    </row>
    <row r="1966" spans="11:11" x14ac:dyDescent="0.25">
      <c r="K1966" s="178"/>
    </row>
    <row r="1967" spans="11:11" x14ac:dyDescent="0.25">
      <c r="K1967" s="178"/>
    </row>
    <row r="1968" spans="11:11" x14ac:dyDescent="0.25">
      <c r="K1968" s="178"/>
    </row>
    <row r="1969" spans="11:11" x14ac:dyDescent="0.25">
      <c r="K1969" s="178"/>
    </row>
    <row r="1970" spans="11:11" x14ac:dyDescent="0.25">
      <c r="K1970" s="178"/>
    </row>
    <row r="1971" spans="11:11" x14ac:dyDescent="0.25">
      <c r="K1971" s="178"/>
    </row>
    <row r="1972" spans="11:11" x14ac:dyDescent="0.25">
      <c r="K1972" s="178"/>
    </row>
    <row r="1973" spans="11:11" x14ac:dyDescent="0.25">
      <c r="K1973" s="178"/>
    </row>
    <row r="1974" spans="11:11" x14ac:dyDescent="0.25">
      <c r="K1974" s="178"/>
    </row>
    <row r="1975" spans="11:11" x14ac:dyDescent="0.25">
      <c r="K1975" s="178"/>
    </row>
    <row r="1976" spans="11:11" x14ac:dyDescent="0.25">
      <c r="K1976" s="178"/>
    </row>
    <row r="1977" spans="11:11" x14ac:dyDescent="0.25">
      <c r="K1977" s="178"/>
    </row>
    <row r="1978" spans="11:11" x14ac:dyDescent="0.25">
      <c r="K1978" s="178"/>
    </row>
    <row r="1979" spans="11:11" x14ac:dyDescent="0.25">
      <c r="K1979" s="178"/>
    </row>
    <row r="1980" spans="11:11" x14ac:dyDescent="0.25">
      <c r="K1980" s="178"/>
    </row>
    <row r="1981" spans="11:11" x14ac:dyDescent="0.25">
      <c r="K1981" s="178"/>
    </row>
    <row r="1982" spans="11:11" x14ac:dyDescent="0.25">
      <c r="K1982" s="178"/>
    </row>
    <row r="1983" spans="11:11" x14ac:dyDescent="0.25">
      <c r="K1983" s="178"/>
    </row>
    <row r="1984" spans="11:11" x14ac:dyDescent="0.25">
      <c r="K1984" s="178"/>
    </row>
    <row r="1985" spans="11:11" x14ac:dyDescent="0.25">
      <c r="K1985" s="178"/>
    </row>
    <row r="1986" spans="11:11" x14ac:dyDescent="0.25">
      <c r="K1986" s="178"/>
    </row>
    <row r="1987" spans="11:11" x14ac:dyDescent="0.25">
      <c r="K1987" s="178"/>
    </row>
    <row r="1988" spans="11:11" x14ac:dyDescent="0.25">
      <c r="K1988" s="178"/>
    </row>
    <row r="1989" spans="11:11" x14ac:dyDescent="0.25">
      <c r="K1989" s="178"/>
    </row>
    <row r="1990" spans="11:11" x14ac:dyDescent="0.25">
      <c r="K1990" s="178"/>
    </row>
    <row r="1991" spans="11:11" x14ac:dyDescent="0.25">
      <c r="K1991" s="178"/>
    </row>
    <row r="1992" spans="11:11" x14ac:dyDescent="0.25">
      <c r="K1992" s="178"/>
    </row>
    <row r="1993" spans="11:11" x14ac:dyDescent="0.25">
      <c r="K1993" s="178"/>
    </row>
    <row r="1994" spans="11:11" x14ac:dyDescent="0.25">
      <c r="K1994" s="178"/>
    </row>
    <row r="1995" spans="11:11" x14ac:dyDescent="0.25">
      <c r="K1995" s="178"/>
    </row>
    <row r="1996" spans="11:11" x14ac:dyDescent="0.25">
      <c r="K1996" s="178"/>
    </row>
    <row r="1997" spans="11:11" x14ac:dyDescent="0.25">
      <c r="K1997" s="178"/>
    </row>
    <row r="1998" spans="11:11" x14ac:dyDescent="0.25">
      <c r="K1998" s="178"/>
    </row>
    <row r="1999" spans="11:11" x14ac:dyDescent="0.25">
      <c r="K1999" s="178"/>
    </row>
    <row r="2000" spans="11:11" x14ac:dyDescent="0.25">
      <c r="K2000" s="178"/>
    </row>
    <row r="2001" spans="11:11" x14ac:dyDescent="0.25">
      <c r="K2001" s="178"/>
    </row>
    <row r="2002" spans="11:11" x14ac:dyDescent="0.25">
      <c r="K2002" s="178"/>
    </row>
    <row r="2003" spans="11:11" x14ac:dyDescent="0.25">
      <c r="K2003" s="178"/>
    </row>
    <row r="2004" spans="11:11" x14ac:dyDescent="0.25">
      <c r="K2004" s="178"/>
    </row>
    <row r="2005" spans="11:11" x14ac:dyDescent="0.25">
      <c r="K2005" s="178"/>
    </row>
    <row r="2006" spans="11:11" x14ac:dyDescent="0.25">
      <c r="K2006" s="178"/>
    </row>
    <row r="2007" spans="11:11" x14ac:dyDescent="0.25">
      <c r="K2007" s="178"/>
    </row>
    <row r="2008" spans="11:11" x14ac:dyDescent="0.25">
      <c r="K2008" s="178"/>
    </row>
    <row r="2009" spans="11:11" x14ac:dyDescent="0.25">
      <c r="K2009" s="178"/>
    </row>
    <row r="2010" spans="11:11" x14ac:dyDescent="0.25">
      <c r="K2010" s="178"/>
    </row>
    <row r="2011" spans="11:11" x14ac:dyDescent="0.25">
      <c r="K2011" s="178"/>
    </row>
    <row r="2012" spans="11:11" x14ac:dyDescent="0.25">
      <c r="K2012" s="178"/>
    </row>
    <row r="2013" spans="11:11" x14ac:dyDescent="0.25">
      <c r="K2013" s="178"/>
    </row>
    <row r="2014" spans="11:11" x14ac:dyDescent="0.25">
      <c r="K2014" s="178"/>
    </row>
    <row r="2015" spans="11:11" x14ac:dyDescent="0.25">
      <c r="K2015" s="178"/>
    </row>
    <row r="2016" spans="11:11" x14ac:dyDescent="0.25">
      <c r="K2016" s="178"/>
    </row>
    <row r="2017" spans="11:11" x14ac:dyDescent="0.25">
      <c r="K2017" s="178"/>
    </row>
    <row r="2018" spans="11:11" x14ac:dyDescent="0.25">
      <c r="K2018" s="178"/>
    </row>
    <row r="2019" spans="11:11" x14ac:dyDescent="0.25">
      <c r="K2019" s="178"/>
    </row>
    <row r="2020" spans="11:11" x14ac:dyDescent="0.25">
      <c r="K2020" s="178"/>
    </row>
    <row r="2021" spans="11:11" x14ac:dyDescent="0.25">
      <c r="K2021" s="178"/>
    </row>
    <row r="2022" spans="11:11" x14ac:dyDescent="0.25">
      <c r="K2022" s="178"/>
    </row>
    <row r="2023" spans="11:11" x14ac:dyDescent="0.25">
      <c r="K2023" s="178"/>
    </row>
    <row r="2024" spans="11:11" x14ac:dyDescent="0.25">
      <c r="K2024" s="178"/>
    </row>
    <row r="2025" spans="11:11" x14ac:dyDescent="0.25">
      <c r="K2025" s="178"/>
    </row>
    <row r="2026" spans="11:11" x14ac:dyDescent="0.25">
      <c r="K2026" s="178"/>
    </row>
    <row r="2027" spans="11:11" x14ac:dyDescent="0.25">
      <c r="K2027" s="178"/>
    </row>
    <row r="2028" spans="11:11" x14ac:dyDescent="0.25">
      <c r="K2028" s="178"/>
    </row>
    <row r="2029" spans="11:11" x14ac:dyDescent="0.25">
      <c r="K2029" s="178"/>
    </row>
    <row r="2030" spans="11:11" x14ac:dyDescent="0.25">
      <c r="K2030" s="178"/>
    </row>
    <row r="2031" spans="11:11" x14ac:dyDescent="0.25">
      <c r="K2031" s="178"/>
    </row>
    <row r="2032" spans="11:11" x14ac:dyDescent="0.25">
      <c r="K2032" s="178"/>
    </row>
    <row r="2033" spans="11:11" x14ac:dyDescent="0.25">
      <c r="K2033" s="178"/>
    </row>
    <row r="2034" spans="11:11" x14ac:dyDescent="0.25">
      <c r="K2034" s="178"/>
    </row>
    <row r="2035" spans="11:11" x14ac:dyDescent="0.25">
      <c r="K2035" s="178"/>
    </row>
    <row r="2036" spans="11:11" x14ac:dyDescent="0.25">
      <c r="K2036" s="178"/>
    </row>
    <row r="2037" spans="11:11" x14ac:dyDescent="0.25">
      <c r="K2037" s="178"/>
    </row>
    <row r="2038" spans="11:11" x14ac:dyDescent="0.25">
      <c r="K2038" s="178"/>
    </row>
    <row r="2039" spans="11:11" x14ac:dyDescent="0.25">
      <c r="K2039" s="178"/>
    </row>
    <row r="2040" spans="11:11" x14ac:dyDescent="0.25">
      <c r="K2040" s="178"/>
    </row>
    <row r="2041" spans="11:11" x14ac:dyDescent="0.25">
      <c r="K2041" s="178"/>
    </row>
    <row r="2042" spans="11:11" x14ac:dyDescent="0.25">
      <c r="K2042" s="178"/>
    </row>
    <row r="2043" spans="11:11" x14ac:dyDescent="0.25">
      <c r="K2043" s="178"/>
    </row>
    <row r="2044" spans="11:11" x14ac:dyDescent="0.25">
      <c r="K2044" s="178"/>
    </row>
    <row r="2045" spans="11:11" x14ac:dyDescent="0.25">
      <c r="K2045" s="178"/>
    </row>
    <row r="2046" spans="11:11" x14ac:dyDescent="0.25">
      <c r="K2046" s="178"/>
    </row>
    <row r="2047" spans="11:11" x14ac:dyDescent="0.25">
      <c r="K2047" s="178"/>
    </row>
    <row r="2048" spans="11:11" x14ac:dyDescent="0.25">
      <c r="K2048" s="178"/>
    </row>
    <row r="2049" spans="11:11" x14ac:dyDescent="0.25">
      <c r="K2049" s="178"/>
    </row>
    <row r="2050" spans="11:11" x14ac:dyDescent="0.25">
      <c r="K2050" s="178"/>
    </row>
    <row r="2051" spans="11:11" x14ac:dyDescent="0.25">
      <c r="K2051" s="178"/>
    </row>
    <row r="2052" spans="11:11" x14ac:dyDescent="0.25">
      <c r="K2052" s="178"/>
    </row>
    <row r="2053" spans="11:11" x14ac:dyDescent="0.25">
      <c r="K2053" s="178"/>
    </row>
    <row r="2054" spans="11:11" x14ac:dyDescent="0.25">
      <c r="K2054" s="178"/>
    </row>
    <row r="2055" spans="11:11" x14ac:dyDescent="0.25">
      <c r="K2055" s="178"/>
    </row>
    <row r="2056" spans="11:11" x14ac:dyDescent="0.25">
      <c r="K2056" s="178"/>
    </row>
    <row r="2057" spans="11:11" x14ac:dyDescent="0.25">
      <c r="K2057" s="178"/>
    </row>
    <row r="2058" spans="11:11" x14ac:dyDescent="0.25">
      <c r="K2058" s="178"/>
    </row>
    <row r="2059" spans="11:11" x14ac:dyDescent="0.25">
      <c r="K2059" s="178"/>
    </row>
    <row r="2060" spans="11:11" x14ac:dyDescent="0.25">
      <c r="K2060" s="178"/>
    </row>
    <row r="2061" spans="11:11" x14ac:dyDescent="0.25">
      <c r="K2061" s="178"/>
    </row>
    <row r="2062" spans="11:11" x14ac:dyDescent="0.25">
      <c r="K2062" s="178"/>
    </row>
    <row r="2063" spans="11:11" x14ac:dyDescent="0.25">
      <c r="K2063" s="178"/>
    </row>
    <row r="2064" spans="11:11" x14ac:dyDescent="0.25">
      <c r="K2064" s="178"/>
    </row>
    <row r="2065" spans="11:11" x14ac:dyDescent="0.25">
      <c r="K2065" s="178"/>
    </row>
    <row r="2066" spans="11:11" x14ac:dyDescent="0.25">
      <c r="K2066" s="178"/>
    </row>
    <row r="2067" spans="11:11" x14ac:dyDescent="0.25">
      <c r="K2067" s="178"/>
    </row>
    <row r="2068" spans="11:11" x14ac:dyDescent="0.25">
      <c r="K2068" s="178"/>
    </row>
    <row r="2069" spans="11:11" x14ac:dyDescent="0.25">
      <c r="K2069" s="178"/>
    </row>
    <row r="2070" spans="11:11" x14ac:dyDescent="0.25">
      <c r="K2070" s="178"/>
    </row>
    <row r="2071" spans="11:11" x14ac:dyDescent="0.25">
      <c r="K2071" s="178"/>
    </row>
    <row r="2072" spans="11:11" x14ac:dyDescent="0.25">
      <c r="K2072" s="178"/>
    </row>
    <row r="2073" spans="11:11" x14ac:dyDescent="0.25">
      <c r="K2073" s="178"/>
    </row>
    <row r="2074" spans="11:11" x14ac:dyDescent="0.25">
      <c r="K2074" s="178"/>
    </row>
    <row r="2075" spans="11:11" x14ac:dyDescent="0.25">
      <c r="K2075" s="178"/>
    </row>
    <row r="2076" spans="11:11" x14ac:dyDescent="0.25">
      <c r="K2076" s="178"/>
    </row>
    <row r="2077" spans="11:11" x14ac:dyDescent="0.25">
      <c r="K2077" s="178"/>
    </row>
    <row r="2078" spans="11:11" x14ac:dyDescent="0.25">
      <c r="K2078" s="178"/>
    </row>
    <row r="2079" spans="11:11" x14ac:dyDescent="0.25">
      <c r="K2079" s="178"/>
    </row>
    <row r="2080" spans="11:11" x14ac:dyDescent="0.25">
      <c r="K2080" s="178"/>
    </row>
    <row r="2081" spans="11:11" x14ac:dyDescent="0.25">
      <c r="K2081" s="178"/>
    </row>
    <row r="2082" spans="11:11" x14ac:dyDescent="0.25">
      <c r="K2082" s="178"/>
    </row>
    <row r="2083" spans="11:11" x14ac:dyDescent="0.25">
      <c r="K2083" s="178"/>
    </row>
    <row r="2084" spans="11:11" x14ac:dyDescent="0.25">
      <c r="K2084" s="178"/>
    </row>
    <row r="2085" spans="11:11" x14ac:dyDescent="0.25">
      <c r="K2085" s="178"/>
    </row>
    <row r="2086" spans="11:11" x14ac:dyDescent="0.25">
      <c r="K2086" s="178"/>
    </row>
    <row r="2087" spans="11:11" x14ac:dyDescent="0.25">
      <c r="K2087" s="178"/>
    </row>
    <row r="2088" spans="11:11" x14ac:dyDescent="0.25">
      <c r="K2088" s="178"/>
    </row>
    <row r="2089" spans="11:11" x14ac:dyDescent="0.25">
      <c r="K2089" s="178"/>
    </row>
    <row r="2090" spans="11:11" x14ac:dyDescent="0.25">
      <c r="K2090" s="178"/>
    </row>
    <row r="2091" spans="11:11" x14ac:dyDescent="0.25">
      <c r="K2091" s="178"/>
    </row>
    <row r="2092" spans="11:11" x14ac:dyDescent="0.25">
      <c r="K2092" s="178"/>
    </row>
    <row r="2093" spans="11:11" x14ac:dyDescent="0.25">
      <c r="K2093" s="178"/>
    </row>
    <row r="2094" spans="11:11" x14ac:dyDescent="0.25">
      <c r="K2094" s="178"/>
    </row>
    <row r="2095" spans="11:11" x14ac:dyDescent="0.25">
      <c r="K2095" s="178"/>
    </row>
    <row r="2096" spans="11:11" x14ac:dyDescent="0.25">
      <c r="K2096" s="178"/>
    </row>
    <row r="2097" spans="11:11" x14ac:dyDescent="0.25">
      <c r="K2097" s="178"/>
    </row>
    <row r="2098" spans="11:11" x14ac:dyDescent="0.25">
      <c r="K2098" s="178"/>
    </row>
    <row r="2099" spans="11:11" x14ac:dyDescent="0.25">
      <c r="K2099" s="178"/>
    </row>
    <row r="2100" spans="11:11" x14ac:dyDescent="0.25">
      <c r="K2100" s="178"/>
    </row>
    <row r="2101" spans="11:11" x14ac:dyDescent="0.25">
      <c r="K2101" s="178"/>
    </row>
    <row r="2102" spans="11:11" x14ac:dyDescent="0.25">
      <c r="K2102" s="178"/>
    </row>
    <row r="2103" spans="11:11" x14ac:dyDescent="0.25">
      <c r="K2103" s="178"/>
    </row>
    <row r="2104" spans="11:11" x14ac:dyDescent="0.25">
      <c r="K2104" s="178"/>
    </row>
    <row r="2105" spans="11:11" x14ac:dyDescent="0.25">
      <c r="K2105" s="178"/>
    </row>
    <row r="2106" spans="11:11" x14ac:dyDescent="0.25">
      <c r="K2106" s="178"/>
    </row>
    <row r="2107" spans="11:11" x14ac:dyDescent="0.25">
      <c r="K2107" s="178"/>
    </row>
    <row r="2108" spans="11:11" x14ac:dyDescent="0.25">
      <c r="K2108" s="178"/>
    </row>
    <row r="2109" spans="11:11" x14ac:dyDescent="0.25">
      <c r="K2109" s="178"/>
    </row>
    <row r="2110" spans="11:11" x14ac:dyDescent="0.25">
      <c r="K2110" s="178"/>
    </row>
    <row r="2111" spans="11:11" x14ac:dyDescent="0.25">
      <c r="K2111" s="178"/>
    </row>
    <row r="2112" spans="11:11" x14ac:dyDescent="0.25">
      <c r="K2112" s="178"/>
    </row>
    <row r="2113" spans="11:11" x14ac:dyDescent="0.25">
      <c r="K2113" s="178"/>
    </row>
    <row r="2114" spans="11:11" x14ac:dyDescent="0.25">
      <c r="K2114" s="178"/>
    </row>
    <row r="2115" spans="11:11" x14ac:dyDescent="0.25">
      <c r="K2115" s="178"/>
    </row>
    <row r="2116" spans="11:11" x14ac:dyDescent="0.25">
      <c r="K2116" s="178"/>
    </row>
    <row r="2117" spans="11:11" x14ac:dyDescent="0.25">
      <c r="K2117" s="178"/>
    </row>
    <row r="2118" spans="11:11" x14ac:dyDescent="0.25">
      <c r="K2118" s="178"/>
    </row>
    <row r="2119" spans="11:11" x14ac:dyDescent="0.25">
      <c r="K2119" s="178"/>
    </row>
    <row r="2120" spans="11:11" x14ac:dyDescent="0.25">
      <c r="K2120" s="178"/>
    </row>
    <row r="2121" spans="11:11" x14ac:dyDescent="0.25">
      <c r="K2121" s="178"/>
    </row>
    <row r="2122" spans="11:11" x14ac:dyDescent="0.25">
      <c r="K2122" s="178"/>
    </row>
    <row r="2123" spans="11:11" x14ac:dyDescent="0.25">
      <c r="K2123" s="178"/>
    </row>
    <row r="2124" spans="11:11" x14ac:dyDescent="0.25">
      <c r="K2124" s="178"/>
    </row>
    <row r="2125" spans="11:11" x14ac:dyDescent="0.25">
      <c r="K2125" s="178"/>
    </row>
    <row r="2126" spans="11:11" x14ac:dyDescent="0.25">
      <c r="K2126" s="178"/>
    </row>
    <row r="2127" spans="11:11" x14ac:dyDescent="0.25">
      <c r="K2127" s="178"/>
    </row>
    <row r="2128" spans="11:11" x14ac:dyDescent="0.25">
      <c r="K2128" s="178"/>
    </row>
    <row r="2129" spans="11:11" x14ac:dyDescent="0.25">
      <c r="K2129" s="178"/>
    </row>
    <row r="2130" spans="11:11" x14ac:dyDescent="0.25">
      <c r="K2130" s="178"/>
    </row>
    <row r="2131" spans="11:11" x14ac:dyDescent="0.25">
      <c r="K2131" s="178"/>
    </row>
    <row r="2132" spans="11:11" x14ac:dyDescent="0.25">
      <c r="K2132" s="178"/>
    </row>
    <row r="2133" spans="11:11" x14ac:dyDescent="0.25">
      <c r="K2133" s="178"/>
    </row>
    <row r="2134" spans="11:11" x14ac:dyDescent="0.25">
      <c r="K2134" s="178"/>
    </row>
    <row r="2135" spans="11:11" x14ac:dyDescent="0.25">
      <c r="K2135" s="178"/>
    </row>
    <row r="2136" spans="11:11" x14ac:dyDescent="0.25">
      <c r="K2136" s="178"/>
    </row>
    <row r="2137" spans="11:11" x14ac:dyDescent="0.25">
      <c r="K2137" s="178"/>
    </row>
    <row r="2138" spans="11:11" x14ac:dyDescent="0.25">
      <c r="K2138" s="178"/>
    </row>
    <row r="2139" spans="11:11" x14ac:dyDescent="0.25">
      <c r="K2139" s="178"/>
    </row>
    <row r="2140" spans="11:11" x14ac:dyDescent="0.25">
      <c r="K2140" s="178"/>
    </row>
    <row r="2141" spans="11:11" x14ac:dyDescent="0.25">
      <c r="K2141" s="178"/>
    </row>
    <row r="2142" spans="11:11" x14ac:dyDescent="0.25">
      <c r="K2142" s="178"/>
    </row>
    <row r="2143" spans="11:11" x14ac:dyDescent="0.25">
      <c r="K2143" s="178"/>
    </row>
    <row r="2144" spans="11:11" x14ac:dyDescent="0.25">
      <c r="K2144" s="178"/>
    </row>
    <row r="2145" spans="11:11" x14ac:dyDescent="0.25">
      <c r="K2145" s="178"/>
    </row>
    <row r="2146" spans="11:11" x14ac:dyDescent="0.25">
      <c r="K2146" s="178"/>
    </row>
    <row r="2147" spans="11:11" x14ac:dyDescent="0.25">
      <c r="K2147" s="178"/>
    </row>
    <row r="2148" spans="11:11" x14ac:dyDescent="0.25">
      <c r="K2148" s="178"/>
    </row>
    <row r="2149" spans="11:11" x14ac:dyDescent="0.25">
      <c r="K2149" s="178"/>
    </row>
    <row r="2150" spans="11:11" x14ac:dyDescent="0.25">
      <c r="K2150" s="178"/>
    </row>
    <row r="2151" spans="11:11" x14ac:dyDescent="0.25">
      <c r="K2151" s="178"/>
    </row>
    <row r="2152" spans="11:11" x14ac:dyDescent="0.25">
      <c r="K2152" s="178"/>
    </row>
    <row r="2153" spans="11:11" x14ac:dyDescent="0.25">
      <c r="K2153" s="178"/>
    </row>
    <row r="2154" spans="11:11" x14ac:dyDescent="0.25">
      <c r="K2154" s="178"/>
    </row>
    <row r="2155" spans="11:11" x14ac:dyDescent="0.25">
      <c r="K2155" s="178"/>
    </row>
    <row r="2156" spans="11:11" x14ac:dyDescent="0.25">
      <c r="K2156" s="178"/>
    </row>
    <row r="2157" spans="11:11" x14ac:dyDescent="0.25">
      <c r="K2157" s="178"/>
    </row>
    <row r="2158" spans="11:11" x14ac:dyDescent="0.25">
      <c r="K2158" s="178"/>
    </row>
    <row r="2159" spans="11:11" x14ac:dyDescent="0.25">
      <c r="K2159" s="178"/>
    </row>
    <row r="2160" spans="11:11" x14ac:dyDescent="0.25">
      <c r="K2160" s="178"/>
    </row>
    <row r="2161" spans="11:11" x14ac:dyDescent="0.25">
      <c r="K2161" s="178"/>
    </row>
    <row r="2162" spans="11:11" x14ac:dyDescent="0.25">
      <c r="K2162" s="178"/>
    </row>
    <row r="2163" spans="11:11" x14ac:dyDescent="0.25">
      <c r="K2163" s="178"/>
    </row>
    <row r="2164" spans="11:11" x14ac:dyDescent="0.25">
      <c r="K2164" s="178"/>
    </row>
    <row r="2165" spans="11:11" x14ac:dyDescent="0.25">
      <c r="K2165" s="178"/>
    </row>
    <row r="2166" spans="11:11" x14ac:dyDescent="0.25">
      <c r="K2166" s="178"/>
    </row>
    <row r="2167" spans="11:11" x14ac:dyDescent="0.25">
      <c r="K2167" s="178"/>
    </row>
    <row r="2168" spans="11:11" x14ac:dyDescent="0.25">
      <c r="K2168" s="178"/>
    </row>
    <row r="2169" spans="11:11" x14ac:dyDescent="0.25">
      <c r="K2169" s="178"/>
    </row>
    <row r="2170" spans="11:11" x14ac:dyDescent="0.25">
      <c r="K2170" s="178"/>
    </row>
    <row r="2171" spans="11:11" x14ac:dyDescent="0.25">
      <c r="K2171" s="178"/>
    </row>
    <row r="2172" spans="11:11" x14ac:dyDescent="0.25">
      <c r="K2172" s="178"/>
    </row>
    <row r="2173" spans="11:11" x14ac:dyDescent="0.25">
      <c r="K2173" s="178"/>
    </row>
    <row r="2174" spans="11:11" x14ac:dyDescent="0.25">
      <c r="K2174" s="178"/>
    </row>
    <row r="2175" spans="11:11" x14ac:dyDescent="0.25">
      <c r="K2175" s="178"/>
    </row>
    <row r="2176" spans="11:11" x14ac:dyDescent="0.25">
      <c r="K2176" s="178"/>
    </row>
    <row r="2177" spans="11:11" x14ac:dyDescent="0.25">
      <c r="K2177" s="178"/>
    </row>
    <row r="2178" spans="11:11" x14ac:dyDescent="0.25">
      <c r="K2178" s="178"/>
    </row>
    <row r="2179" spans="11:11" x14ac:dyDescent="0.25">
      <c r="K2179" s="178"/>
    </row>
    <row r="2180" spans="11:11" x14ac:dyDescent="0.25">
      <c r="K2180" s="178"/>
    </row>
    <row r="2181" spans="11:11" x14ac:dyDescent="0.25">
      <c r="K2181" s="178"/>
    </row>
    <row r="2182" spans="11:11" x14ac:dyDescent="0.25">
      <c r="K2182" s="178"/>
    </row>
    <row r="2183" spans="11:11" x14ac:dyDescent="0.25">
      <c r="K2183" s="178"/>
    </row>
    <row r="2184" spans="11:11" x14ac:dyDescent="0.25">
      <c r="K2184" s="178"/>
    </row>
    <row r="2185" spans="11:11" x14ac:dyDescent="0.25">
      <c r="K2185" s="178"/>
    </row>
    <row r="2186" spans="11:11" x14ac:dyDescent="0.25">
      <c r="K2186" s="178"/>
    </row>
    <row r="2187" spans="11:11" x14ac:dyDescent="0.25">
      <c r="K2187" s="178"/>
    </row>
    <row r="2188" spans="11:11" x14ac:dyDescent="0.25">
      <c r="K2188" s="178"/>
    </row>
    <row r="2189" spans="11:11" x14ac:dyDescent="0.25">
      <c r="K2189" s="178"/>
    </row>
    <row r="2190" spans="11:11" x14ac:dyDescent="0.25">
      <c r="K2190" s="178"/>
    </row>
    <row r="2191" spans="11:11" x14ac:dyDescent="0.25">
      <c r="K2191" s="178"/>
    </row>
    <row r="2192" spans="11:11" x14ac:dyDescent="0.25">
      <c r="K2192" s="178"/>
    </row>
    <row r="2193" spans="11:11" x14ac:dyDescent="0.25">
      <c r="K2193" s="178"/>
    </row>
    <row r="2194" spans="11:11" x14ac:dyDescent="0.25">
      <c r="K2194" s="178"/>
    </row>
    <row r="2195" spans="11:11" x14ac:dyDescent="0.25">
      <c r="K2195" s="178"/>
    </row>
    <row r="2196" spans="11:11" x14ac:dyDescent="0.25">
      <c r="K2196" s="178"/>
    </row>
    <row r="2197" spans="11:11" x14ac:dyDescent="0.25">
      <c r="K2197" s="178"/>
    </row>
    <row r="2198" spans="11:11" x14ac:dyDescent="0.25">
      <c r="K2198" s="178"/>
    </row>
    <row r="2199" spans="11:11" x14ac:dyDescent="0.25">
      <c r="K2199" s="178"/>
    </row>
    <row r="2200" spans="11:11" x14ac:dyDescent="0.25">
      <c r="K2200" s="178"/>
    </row>
    <row r="2201" spans="11:11" x14ac:dyDescent="0.25">
      <c r="K2201" s="178"/>
    </row>
    <row r="2202" spans="11:11" x14ac:dyDescent="0.25">
      <c r="K2202" s="178"/>
    </row>
    <row r="2203" spans="11:11" x14ac:dyDescent="0.25">
      <c r="K2203" s="178"/>
    </row>
    <row r="2204" spans="11:11" x14ac:dyDescent="0.25">
      <c r="K2204" s="178"/>
    </row>
    <row r="2205" spans="11:11" x14ac:dyDescent="0.25">
      <c r="K2205" s="178"/>
    </row>
    <row r="2206" spans="11:11" x14ac:dyDescent="0.25">
      <c r="K2206" s="178"/>
    </row>
    <row r="2207" spans="11:11" x14ac:dyDescent="0.25">
      <c r="K2207" s="178"/>
    </row>
    <row r="2208" spans="11:11" x14ac:dyDescent="0.25">
      <c r="K2208" s="178"/>
    </row>
    <row r="2209" spans="11:11" x14ac:dyDescent="0.25">
      <c r="K2209" s="178"/>
    </row>
    <row r="2210" spans="11:11" x14ac:dyDescent="0.25">
      <c r="K2210" s="178"/>
    </row>
    <row r="2211" spans="11:11" x14ac:dyDescent="0.25">
      <c r="K2211" s="178"/>
    </row>
    <row r="2212" spans="11:11" x14ac:dyDescent="0.25">
      <c r="K2212" s="178"/>
    </row>
    <row r="2213" spans="11:11" x14ac:dyDescent="0.25">
      <c r="K2213" s="178"/>
    </row>
    <row r="2214" spans="11:11" x14ac:dyDescent="0.25">
      <c r="K2214" s="178"/>
    </row>
    <row r="2215" spans="11:11" x14ac:dyDescent="0.25">
      <c r="K2215" s="178"/>
    </row>
    <row r="2216" spans="11:11" x14ac:dyDescent="0.25">
      <c r="K2216" s="178"/>
    </row>
    <row r="2217" spans="11:11" x14ac:dyDescent="0.25">
      <c r="K2217" s="178"/>
    </row>
    <row r="2218" spans="11:11" x14ac:dyDescent="0.25">
      <c r="K2218" s="178"/>
    </row>
    <row r="2219" spans="11:11" x14ac:dyDescent="0.25">
      <c r="K2219" s="178"/>
    </row>
    <row r="2220" spans="11:11" x14ac:dyDescent="0.25">
      <c r="K2220" s="178"/>
    </row>
    <row r="2221" spans="11:11" x14ac:dyDescent="0.25">
      <c r="K2221" s="178"/>
    </row>
    <row r="2222" spans="11:11" x14ac:dyDescent="0.25">
      <c r="K2222" s="178"/>
    </row>
    <row r="2223" spans="11:11" x14ac:dyDescent="0.25">
      <c r="K2223" s="178"/>
    </row>
    <row r="2224" spans="11:11" x14ac:dyDescent="0.25">
      <c r="K2224" s="178"/>
    </row>
    <row r="2225" spans="11:11" x14ac:dyDescent="0.25">
      <c r="K2225" s="178"/>
    </row>
    <row r="2226" spans="11:11" x14ac:dyDescent="0.25">
      <c r="K2226" s="178"/>
    </row>
    <row r="2227" spans="11:11" x14ac:dyDescent="0.25">
      <c r="K2227" s="178"/>
    </row>
    <row r="2228" spans="11:11" x14ac:dyDescent="0.25">
      <c r="K2228" s="178"/>
    </row>
    <row r="2229" spans="11:11" x14ac:dyDescent="0.25">
      <c r="K2229" s="178"/>
    </row>
    <row r="2230" spans="11:11" x14ac:dyDescent="0.25">
      <c r="K2230" s="178"/>
    </row>
    <row r="2231" spans="11:11" x14ac:dyDescent="0.25">
      <c r="K2231" s="178"/>
    </row>
    <row r="2232" spans="11:11" x14ac:dyDescent="0.25">
      <c r="K2232" s="178"/>
    </row>
    <row r="2233" spans="11:11" x14ac:dyDescent="0.25">
      <c r="K2233" s="178"/>
    </row>
    <row r="2234" spans="11:11" x14ac:dyDescent="0.25">
      <c r="K2234" s="178"/>
    </row>
    <row r="2235" spans="11:11" x14ac:dyDescent="0.25">
      <c r="K2235" s="178"/>
    </row>
    <row r="2236" spans="11:11" x14ac:dyDescent="0.25">
      <c r="K2236" s="178"/>
    </row>
    <row r="2237" spans="11:11" x14ac:dyDescent="0.25">
      <c r="K2237" s="178"/>
    </row>
    <row r="2238" spans="11:11" x14ac:dyDescent="0.25">
      <c r="K2238" s="178"/>
    </row>
    <row r="2239" spans="11:11" x14ac:dyDescent="0.25">
      <c r="K2239" s="178"/>
    </row>
    <row r="2240" spans="11:11" x14ac:dyDescent="0.25">
      <c r="K2240" s="178"/>
    </row>
    <row r="2241" spans="11:11" x14ac:dyDescent="0.25">
      <c r="K2241" s="178"/>
    </row>
    <row r="2242" spans="11:11" x14ac:dyDescent="0.25">
      <c r="K2242" s="178"/>
    </row>
    <row r="2243" spans="11:11" x14ac:dyDescent="0.25">
      <c r="K2243" s="178"/>
    </row>
    <row r="2244" spans="11:11" x14ac:dyDescent="0.25">
      <c r="K2244" s="178"/>
    </row>
    <row r="2245" spans="11:11" x14ac:dyDescent="0.25">
      <c r="K2245" s="178"/>
    </row>
    <row r="2246" spans="11:11" x14ac:dyDescent="0.25">
      <c r="K2246" s="178"/>
    </row>
    <row r="2247" spans="11:11" x14ac:dyDescent="0.25">
      <c r="K2247" s="178"/>
    </row>
    <row r="2248" spans="11:11" x14ac:dyDescent="0.25">
      <c r="K2248" s="178"/>
    </row>
    <row r="2249" spans="11:11" x14ac:dyDescent="0.25">
      <c r="K2249" s="178"/>
    </row>
    <row r="2250" spans="11:11" x14ac:dyDescent="0.25">
      <c r="K2250" s="178"/>
    </row>
    <row r="2251" spans="11:11" x14ac:dyDescent="0.25">
      <c r="K2251" s="178"/>
    </row>
    <row r="2252" spans="11:11" x14ac:dyDescent="0.25">
      <c r="K2252" s="178"/>
    </row>
    <row r="2253" spans="11:11" x14ac:dyDescent="0.25">
      <c r="K2253" s="178"/>
    </row>
    <row r="2254" spans="11:11" x14ac:dyDescent="0.25">
      <c r="K2254" s="178"/>
    </row>
    <row r="2255" spans="11:11" x14ac:dyDescent="0.25">
      <c r="K2255" s="178"/>
    </row>
    <row r="2256" spans="11:11" x14ac:dyDescent="0.25">
      <c r="K2256" s="178"/>
    </row>
    <row r="2257" spans="11:11" x14ac:dyDescent="0.25">
      <c r="K2257" s="178"/>
    </row>
    <row r="2258" spans="11:11" x14ac:dyDescent="0.25">
      <c r="K2258" s="178"/>
    </row>
    <row r="2259" spans="11:11" x14ac:dyDescent="0.25">
      <c r="K2259" s="178"/>
    </row>
    <row r="2260" spans="11:11" x14ac:dyDescent="0.25">
      <c r="K2260" s="178"/>
    </row>
    <row r="2261" spans="11:11" x14ac:dyDescent="0.25">
      <c r="K2261" s="178"/>
    </row>
    <row r="2262" spans="11:11" x14ac:dyDescent="0.25">
      <c r="K2262" s="178"/>
    </row>
    <row r="2263" spans="11:11" x14ac:dyDescent="0.25">
      <c r="K2263" s="178"/>
    </row>
    <row r="2264" spans="11:11" x14ac:dyDescent="0.25">
      <c r="K2264" s="178"/>
    </row>
    <row r="2265" spans="11:11" x14ac:dyDescent="0.25">
      <c r="K2265" s="178"/>
    </row>
    <row r="2266" spans="11:11" x14ac:dyDescent="0.25">
      <c r="K2266" s="178"/>
    </row>
    <row r="2267" spans="11:11" x14ac:dyDescent="0.25">
      <c r="K2267" s="178"/>
    </row>
    <row r="2268" spans="11:11" x14ac:dyDescent="0.25">
      <c r="K2268" s="178"/>
    </row>
    <row r="2269" spans="11:11" x14ac:dyDescent="0.25">
      <c r="K2269" s="178"/>
    </row>
    <row r="2270" spans="11:11" x14ac:dyDescent="0.25">
      <c r="K2270" s="178"/>
    </row>
    <row r="2271" spans="11:11" x14ac:dyDescent="0.25">
      <c r="K2271" s="178"/>
    </row>
    <row r="2272" spans="11:11" x14ac:dyDescent="0.25">
      <c r="K2272" s="178"/>
    </row>
    <row r="2273" spans="11:11" x14ac:dyDescent="0.25">
      <c r="K2273" s="178"/>
    </row>
    <row r="2274" spans="11:11" x14ac:dyDescent="0.25">
      <c r="K2274" s="178"/>
    </row>
    <row r="2275" spans="11:11" x14ac:dyDescent="0.25">
      <c r="K2275" s="178"/>
    </row>
    <row r="2276" spans="11:11" x14ac:dyDescent="0.25">
      <c r="K2276" s="178"/>
    </row>
    <row r="2277" spans="11:11" x14ac:dyDescent="0.25">
      <c r="K2277" s="178"/>
    </row>
    <row r="2278" spans="11:11" x14ac:dyDescent="0.25">
      <c r="K2278" s="178"/>
    </row>
    <row r="2279" spans="11:11" x14ac:dyDescent="0.25">
      <c r="K2279" s="178"/>
    </row>
    <row r="2280" spans="11:11" x14ac:dyDescent="0.25">
      <c r="K2280" s="178"/>
    </row>
    <row r="2281" spans="11:11" x14ac:dyDescent="0.25">
      <c r="K2281" s="178"/>
    </row>
    <row r="2282" spans="11:11" x14ac:dyDescent="0.25">
      <c r="K2282" s="178"/>
    </row>
    <row r="2283" spans="11:11" x14ac:dyDescent="0.25">
      <c r="K2283" s="178"/>
    </row>
    <row r="2284" spans="11:11" x14ac:dyDescent="0.25">
      <c r="K2284" s="178"/>
    </row>
    <row r="2285" spans="11:11" x14ac:dyDescent="0.25">
      <c r="K2285" s="178"/>
    </row>
    <row r="2286" spans="11:11" x14ac:dyDescent="0.25">
      <c r="K2286" s="178"/>
    </row>
    <row r="2287" spans="11:11" x14ac:dyDescent="0.25">
      <c r="K2287" s="178"/>
    </row>
    <row r="2288" spans="11:11" x14ac:dyDescent="0.25">
      <c r="K2288" s="178"/>
    </row>
    <row r="2289" spans="11:11" x14ac:dyDescent="0.25">
      <c r="K2289" s="178"/>
    </row>
    <row r="2290" spans="11:11" x14ac:dyDescent="0.25">
      <c r="K2290" s="178"/>
    </row>
    <row r="2291" spans="11:11" x14ac:dyDescent="0.25">
      <c r="K2291" s="178"/>
    </row>
    <row r="2292" spans="11:11" x14ac:dyDescent="0.25">
      <c r="K2292" s="178"/>
    </row>
    <row r="2293" spans="11:11" x14ac:dyDescent="0.25">
      <c r="K2293" s="178"/>
    </row>
    <row r="2294" spans="11:11" x14ac:dyDescent="0.25">
      <c r="K2294" s="178"/>
    </row>
    <row r="2295" spans="11:11" x14ac:dyDescent="0.25">
      <c r="K2295" s="178"/>
    </row>
    <row r="2296" spans="11:11" x14ac:dyDescent="0.25">
      <c r="K2296" s="178"/>
    </row>
    <row r="2297" spans="11:11" x14ac:dyDescent="0.25">
      <c r="K2297" s="178"/>
    </row>
    <row r="2298" spans="11:11" x14ac:dyDescent="0.25">
      <c r="K2298" s="178"/>
    </row>
    <row r="2299" spans="11:11" x14ac:dyDescent="0.25">
      <c r="K2299" s="178"/>
    </row>
    <row r="2300" spans="11:11" x14ac:dyDescent="0.25">
      <c r="K2300" s="178"/>
    </row>
    <row r="2301" spans="11:11" x14ac:dyDescent="0.25">
      <c r="K2301" s="178"/>
    </row>
    <row r="2302" spans="11:11" x14ac:dyDescent="0.25">
      <c r="K2302" s="178"/>
    </row>
    <row r="2303" spans="11:11" x14ac:dyDescent="0.25">
      <c r="K2303" s="178"/>
    </row>
    <row r="2304" spans="11:11" x14ac:dyDescent="0.25">
      <c r="K2304" s="178"/>
    </row>
    <row r="2305" spans="11:11" x14ac:dyDescent="0.25">
      <c r="K2305" s="178"/>
    </row>
    <row r="2306" spans="11:11" x14ac:dyDescent="0.25">
      <c r="K2306" s="178"/>
    </row>
    <row r="2307" spans="11:11" x14ac:dyDescent="0.25">
      <c r="K2307" s="178"/>
    </row>
    <row r="2308" spans="11:11" x14ac:dyDescent="0.25">
      <c r="K2308" s="178"/>
    </row>
    <row r="2309" spans="11:11" x14ac:dyDescent="0.25">
      <c r="K2309" s="178"/>
    </row>
    <row r="2310" spans="11:11" x14ac:dyDescent="0.25">
      <c r="K2310" s="178"/>
    </row>
    <row r="2311" spans="11:11" x14ac:dyDescent="0.25">
      <c r="K2311" s="178"/>
    </row>
    <row r="2312" spans="11:11" x14ac:dyDescent="0.25">
      <c r="K2312" s="178"/>
    </row>
    <row r="2313" spans="11:11" x14ac:dyDescent="0.25">
      <c r="K2313" s="178"/>
    </row>
    <row r="2314" spans="11:11" x14ac:dyDescent="0.25">
      <c r="K2314" s="178"/>
    </row>
    <row r="2315" spans="11:11" x14ac:dyDescent="0.25">
      <c r="K2315" s="178"/>
    </row>
    <row r="2316" spans="11:11" x14ac:dyDescent="0.25">
      <c r="K2316" s="178"/>
    </row>
    <row r="2317" spans="11:11" x14ac:dyDescent="0.25">
      <c r="K2317" s="178"/>
    </row>
    <row r="2318" spans="11:11" x14ac:dyDescent="0.25">
      <c r="K2318" s="178"/>
    </row>
    <row r="2319" spans="11:11" x14ac:dyDescent="0.25">
      <c r="K2319" s="178"/>
    </row>
    <row r="2320" spans="11:11" x14ac:dyDescent="0.25">
      <c r="K2320" s="178"/>
    </row>
    <row r="2321" spans="11:11" x14ac:dyDescent="0.25">
      <c r="K2321" s="178"/>
    </row>
    <row r="2322" spans="11:11" x14ac:dyDescent="0.25">
      <c r="K2322" s="178"/>
    </row>
    <row r="2323" spans="11:11" x14ac:dyDescent="0.25">
      <c r="K2323" s="178"/>
    </row>
    <row r="2324" spans="11:11" x14ac:dyDescent="0.25">
      <c r="K2324" s="178"/>
    </row>
    <row r="2325" spans="11:11" x14ac:dyDescent="0.25">
      <c r="K2325" s="178"/>
    </row>
    <row r="2326" spans="11:11" x14ac:dyDescent="0.25">
      <c r="K2326" s="178"/>
    </row>
    <row r="2327" spans="11:11" x14ac:dyDescent="0.25">
      <c r="K2327" s="178"/>
    </row>
    <row r="2328" spans="11:11" x14ac:dyDescent="0.25">
      <c r="K2328" s="178"/>
    </row>
    <row r="2329" spans="11:11" x14ac:dyDescent="0.25">
      <c r="K2329" s="178"/>
    </row>
    <row r="2330" spans="11:11" x14ac:dyDescent="0.25">
      <c r="K2330" s="178"/>
    </row>
    <row r="2331" spans="11:11" x14ac:dyDescent="0.25">
      <c r="K2331" s="178"/>
    </row>
    <row r="2332" spans="11:11" x14ac:dyDescent="0.25">
      <c r="K2332" s="178"/>
    </row>
    <row r="2333" spans="11:11" x14ac:dyDescent="0.25">
      <c r="K2333" s="178"/>
    </row>
    <row r="2334" spans="11:11" x14ac:dyDescent="0.25">
      <c r="K2334" s="178"/>
    </row>
    <row r="2335" spans="11:11" x14ac:dyDescent="0.25">
      <c r="K2335" s="178"/>
    </row>
    <row r="2336" spans="11:11" x14ac:dyDescent="0.25">
      <c r="K2336" s="178"/>
    </row>
    <row r="2337" spans="11:11" x14ac:dyDescent="0.25">
      <c r="K2337" s="178"/>
    </row>
    <row r="2338" spans="11:11" x14ac:dyDescent="0.25">
      <c r="K2338" s="178"/>
    </row>
    <row r="2339" spans="11:11" x14ac:dyDescent="0.25">
      <c r="K2339" s="178"/>
    </row>
    <row r="2340" spans="11:11" x14ac:dyDescent="0.25">
      <c r="K2340" s="178"/>
    </row>
    <row r="2341" spans="11:11" x14ac:dyDescent="0.25">
      <c r="K2341" s="178"/>
    </row>
    <row r="2342" spans="11:11" x14ac:dyDescent="0.25">
      <c r="K2342" s="178"/>
    </row>
    <row r="2343" spans="11:11" x14ac:dyDescent="0.25">
      <c r="K2343" s="178"/>
    </row>
    <row r="2344" spans="11:11" x14ac:dyDescent="0.25">
      <c r="K2344" s="178"/>
    </row>
    <row r="2345" spans="11:11" x14ac:dyDescent="0.25">
      <c r="K2345" s="178"/>
    </row>
    <row r="2346" spans="11:11" x14ac:dyDescent="0.25">
      <c r="K2346" s="178"/>
    </row>
    <row r="2347" spans="11:11" x14ac:dyDescent="0.25">
      <c r="K2347" s="178"/>
    </row>
    <row r="2348" spans="11:11" x14ac:dyDescent="0.25">
      <c r="K2348" s="178"/>
    </row>
    <row r="2349" spans="11:11" x14ac:dyDescent="0.25">
      <c r="K2349" s="178"/>
    </row>
    <row r="2350" spans="11:11" x14ac:dyDescent="0.25">
      <c r="K2350" s="178"/>
    </row>
    <row r="2351" spans="11:11" x14ac:dyDescent="0.25">
      <c r="K2351" s="178"/>
    </row>
    <row r="2352" spans="11:11" x14ac:dyDescent="0.25">
      <c r="K2352" s="178"/>
    </row>
    <row r="2353" spans="11:11" x14ac:dyDescent="0.25">
      <c r="K2353" s="178"/>
    </row>
    <row r="2354" spans="11:11" x14ac:dyDescent="0.25">
      <c r="K2354" s="178"/>
    </row>
    <row r="2355" spans="11:11" x14ac:dyDescent="0.25">
      <c r="K2355" s="178"/>
    </row>
    <row r="2356" spans="11:11" x14ac:dyDescent="0.25">
      <c r="K2356" s="178"/>
    </row>
    <row r="2357" spans="11:11" x14ac:dyDescent="0.25">
      <c r="K2357" s="178"/>
    </row>
    <row r="2358" spans="11:11" x14ac:dyDescent="0.25">
      <c r="K2358" s="178"/>
    </row>
    <row r="2359" spans="11:11" x14ac:dyDescent="0.25">
      <c r="K2359" s="178"/>
    </row>
    <row r="2360" spans="11:11" x14ac:dyDescent="0.25">
      <c r="K2360" s="178"/>
    </row>
    <row r="2361" spans="11:11" x14ac:dyDescent="0.25">
      <c r="K2361" s="178"/>
    </row>
    <row r="2362" spans="11:11" x14ac:dyDescent="0.25">
      <c r="K2362" s="178"/>
    </row>
    <row r="2363" spans="11:11" x14ac:dyDescent="0.25">
      <c r="K2363" s="178"/>
    </row>
    <row r="2364" spans="11:11" x14ac:dyDescent="0.25">
      <c r="K2364" s="178"/>
    </row>
    <row r="2365" spans="11:11" x14ac:dyDescent="0.25">
      <c r="K2365" s="178"/>
    </row>
    <row r="2366" spans="11:11" x14ac:dyDescent="0.25">
      <c r="K2366" s="178"/>
    </row>
    <row r="2367" spans="11:11" x14ac:dyDescent="0.25">
      <c r="K2367" s="178"/>
    </row>
    <row r="2368" spans="11:11" x14ac:dyDescent="0.25">
      <c r="K2368" s="178"/>
    </row>
    <row r="2369" spans="11:11" x14ac:dyDescent="0.25">
      <c r="K2369" s="178"/>
    </row>
    <row r="2370" spans="11:11" x14ac:dyDescent="0.25">
      <c r="K2370" s="178"/>
    </row>
    <row r="2371" spans="11:11" x14ac:dyDescent="0.25">
      <c r="K2371" s="178"/>
    </row>
    <row r="2372" spans="11:11" x14ac:dyDescent="0.25">
      <c r="K2372" s="178"/>
    </row>
    <row r="2373" spans="11:11" x14ac:dyDescent="0.25">
      <c r="K2373" s="178"/>
    </row>
    <row r="2374" spans="11:11" x14ac:dyDescent="0.25">
      <c r="K2374" s="178"/>
    </row>
    <row r="2375" spans="11:11" x14ac:dyDescent="0.25">
      <c r="K2375" s="178"/>
    </row>
    <row r="2376" spans="11:11" x14ac:dyDescent="0.25">
      <c r="K2376" s="178"/>
    </row>
    <row r="2377" spans="11:11" x14ac:dyDescent="0.25">
      <c r="K2377" s="178"/>
    </row>
    <row r="2378" spans="11:11" x14ac:dyDescent="0.25">
      <c r="K2378" s="178"/>
    </row>
    <row r="2379" spans="11:11" x14ac:dyDescent="0.25">
      <c r="K2379" s="178"/>
    </row>
    <row r="2380" spans="11:11" x14ac:dyDescent="0.25">
      <c r="K2380" s="178"/>
    </row>
    <row r="2381" spans="11:11" x14ac:dyDescent="0.25">
      <c r="K2381" s="178"/>
    </row>
    <row r="2382" spans="11:11" x14ac:dyDescent="0.25">
      <c r="K2382" s="178"/>
    </row>
    <row r="2383" spans="11:11" x14ac:dyDescent="0.25">
      <c r="K2383" s="178"/>
    </row>
    <row r="2384" spans="11:11" x14ac:dyDescent="0.25">
      <c r="K2384" s="178"/>
    </row>
    <row r="2385" spans="11:11" x14ac:dyDescent="0.25">
      <c r="K2385" s="178"/>
    </row>
    <row r="2386" spans="11:11" x14ac:dyDescent="0.25">
      <c r="K2386" s="178"/>
    </row>
    <row r="2387" spans="11:11" x14ac:dyDescent="0.25">
      <c r="K2387" s="178"/>
    </row>
    <row r="2388" spans="11:11" x14ac:dyDescent="0.25">
      <c r="K2388" s="178"/>
    </row>
    <row r="2389" spans="11:11" x14ac:dyDescent="0.25">
      <c r="K2389" s="178"/>
    </row>
    <row r="2390" spans="11:11" x14ac:dyDescent="0.25">
      <c r="K2390" s="178"/>
    </row>
    <row r="2391" spans="11:11" x14ac:dyDescent="0.25">
      <c r="K2391" s="178"/>
    </row>
    <row r="2392" spans="11:11" x14ac:dyDescent="0.25">
      <c r="K2392" s="178"/>
    </row>
    <row r="2393" spans="11:11" x14ac:dyDescent="0.25">
      <c r="K2393" s="178"/>
    </row>
    <row r="2394" spans="11:11" x14ac:dyDescent="0.25">
      <c r="K2394" s="178"/>
    </row>
    <row r="2395" spans="11:11" x14ac:dyDescent="0.25">
      <c r="K2395" s="178"/>
    </row>
    <row r="2396" spans="11:11" x14ac:dyDescent="0.25">
      <c r="K2396" s="178"/>
    </row>
    <row r="2397" spans="11:11" x14ac:dyDescent="0.25">
      <c r="K2397" s="178"/>
    </row>
    <row r="2398" spans="11:11" x14ac:dyDescent="0.25">
      <c r="K2398" s="178"/>
    </row>
    <row r="2399" spans="11:11" x14ac:dyDescent="0.25">
      <c r="K2399" s="178"/>
    </row>
    <row r="2400" spans="11:11" x14ac:dyDescent="0.25">
      <c r="K2400" s="178"/>
    </row>
    <row r="2401" spans="11:11" x14ac:dyDescent="0.25">
      <c r="K2401" s="178"/>
    </row>
    <row r="2402" spans="11:11" x14ac:dyDescent="0.25">
      <c r="K2402" s="178"/>
    </row>
    <row r="2403" spans="11:11" x14ac:dyDescent="0.25">
      <c r="K2403" s="178"/>
    </row>
    <row r="2404" spans="11:11" x14ac:dyDescent="0.25">
      <c r="K2404" s="178"/>
    </row>
    <row r="2405" spans="11:11" x14ac:dyDescent="0.25">
      <c r="K2405" s="178"/>
    </row>
    <row r="2406" spans="11:11" x14ac:dyDescent="0.25">
      <c r="K2406" s="178"/>
    </row>
    <row r="2407" spans="11:11" x14ac:dyDescent="0.25">
      <c r="K2407" s="178"/>
    </row>
    <row r="2408" spans="11:11" x14ac:dyDescent="0.25">
      <c r="K2408" s="178"/>
    </row>
    <row r="2409" spans="11:11" x14ac:dyDescent="0.25">
      <c r="K2409" s="178"/>
    </row>
    <row r="2410" spans="11:11" x14ac:dyDescent="0.25">
      <c r="K2410" s="178"/>
    </row>
    <row r="2411" spans="11:11" x14ac:dyDescent="0.25">
      <c r="K2411" s="178"/>
    </row>
    <row r="2412" spans="11:11" x14ac:dyDescent="0.25">
      <c r="K2412" s="178"/>
    </row>
    <row r="2413" spans="11:11" x14ac:dyDescent="0.25">
      <c r="K2413" s="178"/>
    </row>
    <row r="2414" spans="11:11" x14ac:dyDescent="0.25">
      <c r="K2414" s="178"/>
    </row>
    <row r="2415" spans="11:11" x14ac:dyDescent="0.25">
      <c r="K2415" s="178"/>
    </row>
    <row r="2416" spans="11:11" x14ac:dyDescent="0.25">
      <c r="K2416" s="178"/>
    </row>
    <row r="2417" spans="11:11" x14ac:dyDescent="0.25">
      <c r="K2417" s="178"/>
    </row>
    <row r="2418" spans="11:11" x14ac:dyDescent="0.25">
      <c r="K2418" s="178"/>
    </row>
    <row r="2419" spans="11:11" x14ac:dyDescent="0.25">
      <c r="K2419" s="178"/>
    </row>
    <row r="2420" spans="11:11" x14ac:dyDescent="0.25">
      <c r="K2420" s="178"/>
    </row>
    <row r="2421" spans="11:11" x14ac:dyDescent="0.25">
      <c r="K2421" s="178"/>
    </row>
    <row r="2422" spans="11:11" x14ac:dyDescent="0.25">
      <c r="K2422" s="178"/>
    </row>
    <row r="2423" spans="11:11" x14ac:dyDescent="0.25">
      <c r="K2423" s="178"/>
    </row>
    <row r="2424" spans="11:11" x14ac:dyDescent="0.25">
      <c r="K2424" s="178"/>
    </row>
    <row r="2425" spans="11:11" x14ac:dyDescent="0.25">
      <c r="K2425" s="178"/>
    </row>
    <row r="2426" spans="11:11" x14ac:dyDescent="0.25">
      <c r="K2426" s="178"/>
    </row>
    <row r="2427" spans="11:11" x14ac:dyDescent="0.25">
      <c r="K2427" s="178"/>
    </row>
    <row r="2428" spans="11:11" x14ac:dyDescent="0.25">
      <c r="K2428" s="178"/>
    </row>
    <row r="2429" spans="11:11" x14ac:dyDescent="0.25">
      <c r="K2429" s="178"/>
    </row>
    <row r="2430" spans="11:11" x14ac:dyDescent="0.25">
      <c r="K2430" s="178"/>
    </row>
    <row r="2431" spans="11:11" x14ac:dyDescent="0.25">
      <c r="K2431" s="178"/>
    </row>
    <row r="2432" spans="11:11" x14ac:dyDescent="0.25">
      <c r="K2432" s="178"/>
    </row>
    <row r="2433" spans="11:11" x14ac:dyDescent="0.25">
      <c r="K2433" s="178"/>
    </row>
    <row r="2434" spans="11:11" x14ac:dyDescent="0.25">
      <c r="K2434" s="178"/>
    </row>
    <row r="2435" spans="11:11" x14ac:dyDescent="0.25">
      <c r="K2435" s="178"/>
    </row>
    <row r="2436" spans="11:11" x14ac:dyDescent="0.25">
      <c r="K2436" s="178"/>
    </row>
    <row r="2437" spans="11:11" x14ac:dyDescent="0.25">
      <c r="K2437" s="178"/>
    </row>
    <row r="2438" spans="11:11" x14ac:dyDescent="0.25">
      <c r="K2438" s="178"/>
    </row>
    <row r="2439" spans="11:11" x14ac:dyDescent="0.25">
      <c r="K2439" s="178"/>
    </row>
    <row r="2440" spans="11:11" x14ac:dyDescent="0.25">
      <c r="K2440" s="178"/>
    </row>
    <row r="2441" spans="11:11" x14ac:dyDescent="0.25">
      <c r="K2441" s="178"/>
    </row>
    <row r="2442" spans="11:11" x14ac:dyDescent="0.25">
      <c r="K2442" s="178"/>
    </row>
    <row r="2443" spans="11:11" x14ac:dyDescent="0.25">
      <c r="K2443" s="178"/>
    </row>
    <row r="2444" spans="11:11" x14ac:dyDescent="0.25">
      <c r="K2444" s="178"/>
    </row>
    <row r="2445" spans="11:11" x14ac:dyDescent="0.25">
      <c r="K2445" s="178"/>
    </row>
    <row r="2446" spans="11:11" x14ac:dyDescent="0.25">
      <c r="K2446" s="178"/>
    </row>
    <row r="2447" spans="11:11" x14ac:dyDescent="0.25">
      <c r="K2447" s="178"/>
    </row>
    <row r="2448" spans="11:11" x14ac:dyDescent="0.25">
      <c r="K2448" s="178"/>
    </row>
    <row r="2449" spans="11:11" x14ac:dyDescent="0.25">
      <c r="K2449" s="178"/>
    </row>
    <row r="2450" spans="11:11" x14ac:dyDescent="0.25">
      <c r="K2450" s="178"/>
    </row>
    <row r="2451" spans="11:11" x14ac:dyDescent="0.25">
      <c r="K2451" s="178"/>
    </row>
    <row r="2452" spans="11:11" x14ac:dyDescent="0.25">
      <c r="K2452" s="178"/>
    </row>
    <row r="2453" spans="11:11" x14ac:dyDescent="0.25">
      <c r="K2453" s="178"/>
    </row>
    <row r="2454" spans="11:11" x14ac:dyDescent="0.25">
      <c r="K2454" s="178"/>
    </row>
    <row r="2455" spans="11:11" x14ac:dyDescent="0.25">
      <c r="K2455" s="178"/>
    </row>
    <row r="2456" spans="11:11" x14ac:dyDescent="0.25">
      <c r="K2456" s="178"/>
    </row>
    <row r="2457" spans="11:11" x14ac:dyDescent="0.25">
      <c r="K2457" s="178"/>
    </row>
    <row r="2458" spans="11:11" x14ac:dyDescent="0.25">
      <c r="K2458" s="178"/>
    </row>
    <row r="2459" spans="11:11" x14ac:dyDescent="0.25">
      <c r="K2459" s="178"/>
    </row>
    <row r="2460" spans="11:11" x14ac:dyDescent="0.25">
      <c r="K2460" s="178"/>
    </row>
    <row r="2461" spans="11:11" x14ac:dyDescent="0.25">
      <c r="K2461" s="178"/>
    </row>
    <row r="2462" spans="11:11" x14ac:dyDescent="0.25">
      <c r="K2462" s="178"/>
    </row>
    <row r="2463" spans="11:11" x14ac:dyDescent="0.25">
      <c r="K2463" s="178"/>
    </row>
    <row r="2464" spans="11:11" x14ac:dyDescent="0.25">
      <c r="K2464" s="178"/>
    </row>
    <row r="2465" spans="11:11" x14ac:dyDescent="0.25">
      <c r="K2465" s="178"/>
    </row>
    <row r="2466" spans="11:11" x14ac:dyDescent="0.25">
      <c r="K2466" s="178"/>
    </row>
    <row r="2467" spans="11:11" x14ac:dyDescent="0.25">
      <c r="K2467" s="178"/>
    </row>
    <row r="2468" spans="11:11" x14ac:dyDescent="0.25">
      <c r="K2468" s="178"/>
    </row>
    <row r="2469" spans="11:11" x14ac:dyDescent="0.25">
      <c r="K2469" s="178"/>
    </row>
    <row r="2470" spans="11:11" x14ac:dyDescent="0.25">
      <c r="K2470" s="178"/>
    </row>
    <row r="2471" spans="11:11" x14ac:dyDescent="0.25">
      <c r="K2471" s="178"/>
    </row>
    <row r="2472" spans="11:11" x14ac:dyDescent="0.25">
      <c r="K2472" s="178"/>
    </row>
    <row r="2473" spans="11:11" x14ac:dyDescent="0.25">
      <c r="K2473" s="178"/>
    </row>
    <row r="2474" spans="11:11" x14ac:dyDescent="0.25">
      <c r="K2474" s="178"/>
    </row>
    <row r="2475" spans="11:11" x14ac:dyDescent="0.25">
      <c r="K2475" s="178"/>
    </row>
    <row r="2476" spans="11:11" x14ac:dyDescent="0.25">
      <c r="K2476" s="178"/>
    </row>
    <row r="2477" spans="11:11" x14ac:dyDescent="0.25">
      <c r="K2477" s="178"/>
    </row>
    <row r="2478" spans="11:11" x14ac:dyDescent="0.25">
      <c r="K2478" s="178"/>
    </row>
    <row r="2479" spans="11:11" x14ac:dyDescent="0.25">
      <c r="K2479" s="178"/>
    </row>
    <row r="2480" spans="11:11" x14ac:dyDescent="0.25">
      <c r="K2480" s="178"/>
    </row>
    <row r="2481" spans="11:11" x14ac:dyDescent="0.25">
      <c r="K2481" s="178"/>
    </row>
    <row r="2482" spans="11:11" x14ac:dyDescent="0.25">
      <c r="K2482" s="178"/>
    </row>
    <row r="2483" spans="11:11" x14ac:dyDescent="0.25">
      <c r="K2483" s="178"/>
    </row>
    <row r="2484" spans="11:11" x14ac:dyDescent="0.25">
      <c r="K2484" s="178"/>
    </row>
    <row r="2485" spans="11:11" x14ac:dyDescent="0.25">
      <c r="K2485" s="178"/>
    </row>
    <row r="2486" spans="11:11" x14ac:dyDescent="0.25">
      <c r="K2486" s="178"/>
    </row>
    <row r="2487" spans="11:11" x14ac:dyDescent="0.25">
      <c r="K2487" s="178"/>
    </row>
    <row r="2488" spans="11:11" x14ac:dyDescent="0.25">
      <c r="K2488" s="178"/>
    </row>
    <row r="2489" spans="11:11" x14ac:dyDescent="0.25">
      <c r="K2489" s="178"/>
    </row>
    <row r="2490" spans="11:11" x14ac:dyDescent="0.25">
      <c r="K2490" s="178"/>
    </row>
    <row r="2491" spans="11:11" x14ac:dyDescent="0.25">
      <c r="K2491" s="178"/>
    </row>
    <row r="2492" spans="11:11" x14ac:dyDescent="0.25">
      <c r="K2492" s="178"/>
    </row>
    <row r="2493" spans="11:11" x14ac:dyDescent="0.25">
      <c r="K2493" s="178"/>
    </row>
    <row r="2494" spans="11:11" x14ac:dyDescent="0.25">
      <c r="K2494" s="178"/>
    </row>
    <row r="2495" spans="11:11" x14ac:dyDescent="0.25">
      <c r="K2495" s="178"/>
    </row>
    <row r="2496" spans="11:11" x14ac:dyDescent="0.25">
      <c r="K2496" s="178"/>
    </row>
    <row r="2497" spans="11:11" x14ac:dyDescent="0.25">
      <c r="K2497" s="178"/>
    </row>
    <row r="2498" spans="11:11" x14ac:dyDescent="0.25">
      <c r="K2498" s="178"/>
    </row>
    <row r="2499" spans="11:11" x14ac:dyDescent="0.25">
      <c r="K2499" s="178"/>
    </row>
    <row r="2500" spans="11:11" x14ac:dyDescent="0.25">
      <c r="K2500" s="178"/>
    </row>
    <row r="2501" spans="11:11" x14ac:dyDescent="0.25">
      <c r="K2501" s="178"/>
    </row>
    <row r="2502" spans="11:11" x14ac:dyDescent="0.25">
      <c r="K2502" s="178"/>
    </row>
    <row r="2503" spans="11:11" x14ac:dyDescent="0.25">
      <c r="K2503" s="178"/>
    </row>
    <row r="2504" spans="11:11" x14ac:dyDescent="0.25">
      <c r="K2504" s="178"/>
    </row>
    <row r="2505" spans="11:11" x14ac:dyDescent="0.25">
      <c r="K2505" s="178"/>
    </row>
    <row r="2506" spans="11:11" x14ac:dyDescent="0.25">
      <c r="K2506" s="178"/>
    </row>
    <row r="2507" spans="11:11" x14ac:dyDescent="0.25">
      <c r="K2507" s="178"/>
    </row>
    <row r="2508" spans="11:11" x14ac:dyDescent="0.25">
      <c r="K2508" s="178"/>
    </row>
    <row r="2509" spans="11:11" x14ac:dyDescent="0.25">
      <c r="K2509" s="178"/>
    </row>
    <row r="2510" spans="11:11" x14ac:dyDescent="0.25">
      <c r="K2510" s="178"/>
    </row>
    <row r="2511" spans="11:11" x14ac:dyDescent="0.25">
      <c r="K2511" s="178"/>
    </row>
    <row r="2512" spans="11:11" x14ac:dyDescent="0.25">
      <c r="K2512" s="178"/>
    </row>
    <row r="2513" spans="11:11" x14ac:dyDescent="0.25">
      <c r="K2513" s="178"/>
    </row>
    <row r="2514" spans="11:11" x14ac:dyDescent="0.25">
      <c r="K2514" s="178"/>
    </row>
    <row r="2515" spans="11:11" x14ac:dyDescent="0.25">
      <c r="K2515" s="178"/>
    </row>
    <row r="2516" spans="11:11" x14ac:dyDescent="0.25">
      <c r="K2516" s="178"/>
    </row>
    <row r="2517" spans="11:11" x14ac:dyDescent="0.25">
      <c r="K2517" s="178"/>
    </row>
    <row r="2518" spans="11:11" x14ac:dyDescent="0.25">
      <c r="K2518" s="178"/>
    </row>
    <row r="2519" spans="11:11" x14ac:dyDescent="0.25">
      <c r="K2519" s="178"/>
    </row>
    <row r="2520" spans="11:11" x14ac:dyDescent="0.25">
      <c r="K2520" s="178"/>
    </row>
    <row r="2521" spans="11:11" x14ac:dyDescent="0.25">
      <c r="K2521" s="178"/>
    </row>
    <row r="2522" spans="11:11" x14ac:dyDescent="0.25">
      <c r="K2522" s="178"/>
    </row>
    <row r="2523" spans="11:11" x14ac:dyDescent="0.25">
      <c r="K2523" s="178"/>
    </row>
    <row r="2524" spans="11:11" x14ac:dyDescent="0.25">
      <c r="K2524" s="178"/>
    </row>
    <row r="2525" spans="11:11" x14ac:dyDescent="0.25">
      <c r="K2525" s="178"/>
    </row>
    <row r="2526" spans="11:11" x14ac:dyDescent="0.25">
      <c r="K2526" s="178"/>
    </row>
    <row r="2527" spans="11:11" x14ac:dyDescent="0.25">
      <c r="K2527" s="178"/>
    </row>
    <row r="2528" spans="11:11" x14ac:dyDescent="0.25">
      <c r="K2528" s="178"/>
    </row>
    <row r="2529" spans="11:13" x14ac:dyDescent="0.25">
      <c r="K2529" s="178">
        <f>IF(COUNTBLANK($H$10:$H1033)&gt;=1,0,1)</f>
        <v>0</v>
      </c>
      <c r="L2529" s="46" t="e">
        <f>MONTH(#REF!)</f>
        <v>#REF!</v>
      </c>
      <c r="M2529" s="46" t="e">
        <f>YEAR(#REF!)</f>
        <v>#REF!</v>
      </c>
    </row>
    <row r="2530" spans="11:13" x14ac:dyDescent="0.25">
      <c r="K2530" s="178">
        <f>IF(COUNTBLANK($H$10:$H1033)&gt;=1,0,1)</f>
        <v>0</v>
      </c>
      <c r="L2530" s="46" t="e">
        <f>MONTH(#REF!)</f>
        <v>#REF!</v>
      </c>
      <c r="M2530" s="46" t="e">
        <f>YEAR(#REF!)</f>
        <v>#REF!</v>
      </c>
    </row>
    <row r="2531" spans="11:13" x14ac:dyDescent="0.25">
      <c r="K2531" s="178">
        <f>IF(COUNTBLANK($H$10:$H1033)&gt;=1,0,1)</f>
        <v>0</v>
      </c>
      <c r="L2531" s="46" t="e">
        <f>MONTH(#REF!)</f>
        <v>#REF!</v>
      </c>
      <c r="M2531" s="46" t="e">
        <f>YEAR(#REF!)</f>
        <v>#REF!</v>
      </c>
    </row>
    <row r="2532" spans="11:13" x14ac:dyDescent="0.25">
      <c r="K2532" s="178">
        <f>IF(COUNTBLANK($H$10:$H1033)&gt;=1,0,1)</f>
        <v>0</v>
      </c>
      <c r="L2532" s="46" t="e">
        <f>MONTH(#REF!)</f>
        <v>#REF!</v>
      </c>
      <c r="M2532" s="46" t="e">
        <f>YEAR(#REF!)</f>
        <v>#REF!</v>
      </c>
    </row>
    <row r="2533" spans="11:13" x14ac:dyDescent="0.25">
      <c r="K2533" s="178">
        <f>IF(COUNTBLANK($H$10:$H1033)&gt;=1,0,1)</f>
        <v>0</v>
      </c>
      <c r="L2533" s="46" t="e">
        <f>MONTH(#REF!)</f>
        <v>#REF!</v>
      </c>
      <c r="M2533" s="46" t="e">
        <f>YEAR(#REF!)</f>
        <v>#REF!</v>
      </c>
    </row>
    <row r="2534" spans="11:13" x14ac:dyDescent="0.25">
      <c r="K2534" s="178">
        <f>IF(COUNTBLANK($H$10:$H1033)&gt;=1,0,1)</f>
        <v>0</v>
      </c>
      <c r="L2534" s="46" t="e">
        <f>MONTH(#REF!)</f>
        <v>#REF!</v>
      </c>
      <c r="M2534" s="46" t="e">
        <f>YEAR(#REF!)</f>
        <v>#REF!</v>
      </c>
    </row>
    <row r="2535" spans="11:13" x14ac:dyDescent="0.25">
      <c r="K2535" s="178">
        <f>IF(COUNTBLANK($H$10:$H1033)&gt;=1,0,1)</f>
        <v>0</v>
      </c>
      <c r="L2535" s="46" t="e">
        <f>MONTH(#REF!)</f>
        <v>#REF!</v>
      </c>
      <c r="M2535" s="46" t="e">
        <f>YEAR(#REF!)</f>
        <v>#REF!</v>
      </c>
    </row>
    <row r="2536" spans="11:13" x14ac:dyDescent="0.25">
      <c r="K2536" s="178">
        <f>IF(COUNTBLANK($H$10:$H1033)&gt;=1,0,1)</f>
        <v>0</v>
      </c>
      <c r="L2536" s="46" t="e">
        <f>MONTH(#REF!)</f>
        <v>#REF!</v>
      </c>
      <c r="M2536" s="46" t="e">
        <f>YEAR(#REF!)</f>
        <v>#REF!</v>
      </c>
    </row>
    <row r="2537" spans="11:13" x14ac:dyDescent="0.25">
      <c r="K2537" s="178">
        <f>IF(COUNTBLANK($H$10:$H1033)&gt;=1,0,1)</f>
        <v>0</v>
      </c>
      <c r="L2537" s="46" t="e">
        <f>MONTH(#REF!)</f>
        <v>#REF!</v>
      </c>
      <c r="M2537" s="46" t="e">
        <f>YEAR(#REF!)</f>
        <v>#REF!</v>
      </c>
    </row>
    <row r="2538" spans="11:13" x14ac:dyDescent="0.25">
      <c r="K2538" s="178">
        <f>IF(COUNTBLANK($H$10:$H1033)&gt;=1,0,1)</f>
        <v>0</v>
      </c>
      <c r="L2538" s="46" t="e">
        <f>MONTH(#REF!)</f>
        <v>#REF!</v>
      </c>
      <c r="M2538" s="46" t="e">
        <f>YEAR(#REF!)</f>
        <v>#REF!</v>
      </c>
    </row>
    <row r="2539" spans="11:13" x14ac:dyDescent="0.25">
      <c r="K2539" s="178">
        <f>IF(COUNTBLANK($H$10:$H1033)&gt;=1,0,1)</f>
        <v>0</v>
      </c>
      <c r="L2539" s="46" t="e">
        <f>MONTH(#REF!)</f>
        <v>#REF!</v>
      </c>
      <c r="M2539" s="46" t="e">
        <f>YEAR(#REF!)</f>
        <v>#REF!</v>
      </c>
    </row>
    <row r="2540" spans="11:13" x14ac:dyDescent="0.25">
      <c r="K2540" s="178">
        <f>IF(COUNTBLANK($H$10:$H1033)&gt;=1,0,1)</f>
        <v>0</v>
      </c>
      <c r="L2540" s="46" t="e">
        <f>MONTH(#REF!)</f>
        <v>#REF!</v>
      </c>
      <c r="M2540" s="46" t="e">
        <f>YEAR(#REF!)</f>
        <v>#REF!</v>
      </c>
    </row>
    <row r="2541" spans="11:13" x14ac:dyDescent="0.25">
      <c r="K2541" s="178">
        <f>IF(COUNTBLANK($H$10:$H1033)&gt;=1,0,1)</f>
        <v>0</v>
      </c>
      <c r="L2541" s="46" t="e">
        <f>MONTH(#REF!)</f>
        <v>#REF!</v>
      </c>
      <c r="M2541" s="46" t="e">
        <f>YEAR(#REF!)</f>
        <v>#REF!</v>
      </c>
    </row>
    <row r="2542" spans="11:13" x14ac:dyDescent="0.25">
      <c r="K2542" s="178">
        <f>IF(COUNTBLANK($H$10:$H1033)&gt;=1,0,1)</f>
        <v>0</v>
      </c>
      <c r="L2542" s="46" t="e">
        <f>MONTH(#REF!)</f>
        <v>#REF!</v>
      </c>
      <c r="M2542" s="46" t="e">
        <f>YEAR(#REF!)</f>
        <v>#REF!</v>
      </c>
    </row>
    <row r="2543" spans="11:13" x14ac:dyDescent="0.25">
      <c r="K2543" s="178">
        <f>IF(COUNTBLANK($H$10:$H1033)&gt;=1,0,1)</f>
        <v>0</v>
      </c>
      <c r="L2543" s="46" t="e">
        <f>MONTH(#REF!)</f>
        <v>#REF!</v>
      </c>
      <c r="M2543" s="46" t="e">
        <f>YEAR(#REF!)</f>
        <v>#REF!</v>
      </c>
    </row>
    <row r="2544" spans="11:13" x14ac:dyDescent="0.25">
      <c r="K2544" s="178">
        <f>IF(COUNTBLANK($H$10:$H1033)&gt;=1,0,1)</f>
        <v>0</v>
      </c>
      <c r="L2544" s="46" t="e">
        <f>MONTH(#REF!)</f>
        <v>#REF!</v>
      </c>
      <c r="M2544" s="46" t="e">
        <f>YEAR(#REF!)</f>
        <v>#REF!</v>
      </c>
    </row>
    <row r="2545" spans="11:13" x14ac:dyDescent="0.25">
      <c r="K2545" s="178">
        <f>IF(COUNTBLANK($H$10:$H1033)&gt;=1,0,1)</f>
        <v>0</v>
      </c>
      <c r="L2545" s="46" t="e">
        <f>MONTH(#REF!)</f>
        <v>#REF!</v>
      </c>
      <c r="M2545" s="46" t="e">
        <f>YEAR(#REF!)</f>
        <v>#REF!</v>
      </c>
    </row>
    <row r="2546" spans="11:13" x14ac:dyDescent="0.25">
      <c r="K2546" s="178">
        <f>IF(COUNTBLANK($H$10:$H1033)&gt;=1,0,1)</f>
        <v>0</v>
      </c>
      <c r="L2546" s="46" t="e">
        <f>MONTH(#REF!)</f>
        <v>#REF!</v>
      </c>
      <c r="M2546" s="46" t="e">
        <f>YEAR(#REF!)</f>
        <v>#REF!</v>
      </c>
    </row>
    <row r="2547" spans="11:13" x14ac:dyDescent="0.25">
      <c r="K2547" s="178">
        <f>IF(COUNTBLANK($H$10:$H1033)&gt;=1,0,1)</f>
        <v>0</v>
      </c>
      <c r="L2547" s="46" t="e">
        <f>MONTH(#REF!)</f>
        <v>#REF!</v>
      </c>
      <c r="M2547" s="46" t="e">
        <f>YEAR(#REF!)</f>
        <v>#REF!</v>
      </c>
    </row>
    <row r="2548" spans="11:13" x14ac:dyDescent="0.25">
      <c r="K2548" s="178">
        <f>IF(COUNTBLANK($H$10:$H1033)&gt;=1,0,1)</f>
        <v>0</v>
      </c>
      <c r="L2548" s="46" t="e">
        <f>MONTH(#REF!)</f>
        <v>#REF!</v>
      </c>
      <c r="M2548" s="46" t="e">
        <f>YEAR(#REF!)</f>
        <v>#REF!</v>
      </c>
    </row>
    <row r="2549" spans="11:13" x14ac:dyDescent="0.25">
      <c r="K2549" s="178">
        <f>IF(COUNTBLANK($H$10:$H1033)&gt;=1,0,1)</f>
        <v>0</v>
      </c>
      <c r="L2549" s="46" t="e">
        <f>MONTH(#REF!)</f>
        <v>#REF!</v>
      </c>
      <c r="M2549" s="46" t="e">
        <f>YEAR(#REF!)</f>
        <v>#REF!</v>
      </c>
    </row>
    <row r="2550" spans="11:13" x14ac:dyDescent="0.25">
      <c r="K2550" s="178">
        <f>IF(COUNTBLANK($H$10:$H1033)&gt;=1,0,1)</f>
        <v>0</v>
      </c>
      <c r="L2550" s="46" t="e">
        <f>MONTH(#REF!)</f>
        <v>#REF!</v>
      </c>
      <c r="M2550" s="46" t="e">
        <f>YEAR(#REF!)</f>
        <v>#REF!</v>
      </c>
    </row>
    <row r="2551" spans="11:13" x14ac:dyDescent="0.25">
      <c r="K2551" s="178">
        <f>IF(COUNTBLANK($H$10:$H1033)&gt;=1,0,1)</f>
        <v>0</v>
      </c>
      <c r="L2551" s="46" t="e">
        <f>MONTH(#REF!)</f>
        <v>#REF!</v>
      </c>
      <c r="M2551" s="46" t="e">
        <f>YEAR(#REF!)</f>
        <v>#REF!</v>
      </c>
    </row>
    <row r="2552" spans="11:13" x14ac:dyDescent="0.25">
      <c r="K2552" s="178">
        <f>IF(COUNTBLANK($H$10:$H1033)&gt;=1,0,1)</f>
        <v>0</v>
      </c>
      <c r="L2552" s="46" t="e">
        <f>MONTH(#REF!)</f>
        <v>#REF!</v>
      </c>
      <c r="M2552" s="46" t="e">
        <f>YEAR(#REF!)</f>
        <v>#REF!</v>
      </c>
    </row>
    <row r="2553" spans="11:13" x14ac:dyDescent="0.25">
      <c r="K2553" s="178">
        <f>IF(COUNTBLANK($H$10:$H1033)&gt;=1,0,1)</f>
        <v>0</v>
      </c>
      <c r="L2553" s="46" t="e">
        <f>MONTH(#REF!)</f>
        <v>#REF!</v>
      </c>
      <c r="M2553" s="46" t="e">
        <f>YEAR(#REF!)</f>
        <v>#REF!</v>
      </c>
    </row>
    <row r="2554" spans="11:13" x14ac:dyDescent="0.25">
      <c r="K2554" s="178">
        <f>IF(COUNTBLANK($H$10:$H1033)&gt;=1,0,1)</f>
        <v>0</v>
      </c>
      <c r="L2554" s="46" t="e">
        <f>MONTH(#REF!)</f>
        <v>#REF!</v>
      </c>
      <c r="M2554" s="46" t="e">
        <f>YEAR(#REF!)</f>
        <v>#REF!</v>
      </c>
    </row>
    <row r="2555" spans="11:13" x14ac:dyDescent="0.25">
      <c r="K2555" s="178">
        <f>IF(COUNTBLANK($H$10:$H1033)&gt;=1,0,1)</f>
        <v>0</v>
      </c>
      <c r="L2555" s="46" t="e">
        <f>MONTH(#REF!)</f>
        <v>#REF!</v>
      </c>
      <c r="M2555" s="46" t="e">
        <f>YEAR(#REF!)</f>
        <v>#REF!</v>
      </c>
    </row>
    <row r="2556" spans="11:13" x14ac:dyDescent="0.25">
      <c r="K2556" s="178">
        <f>IF(COUNTBLANK($H$10:$H1033)&gt;=1,0,1)</f>
        <v>0</v>
      </c>
      <c r="L2556" s="46" t="e">
        <f>MONTH(#REF!)</f>
        <v>#REF!</v>
      </c>
      <c r="M2556" s="46" t="e">
        <f>YEAR(#REF!)</f>
        <v>#REF!</v>
      </c>
    </row>
    <row r="2557" spans="11:13" x14ac:dyDescent="0.25">
      <c r="K2557" s="178">
        <f>IF(COUNTBLANK($H$10:$H1033)&gt;=1,0,1)</f>
        <v>0</v>
      </c>
      <c r="L2557" s="46" t="e">
        <f>MONTH(#REF!)</f>
        <v>#REF!</v>
      </c>
      <c r="M2557" s="46" t="e">
        <f>YEAR(#REF!)</f>
        <v>#REF!</v>
      </c>
    </row>
    <row r="2558" spans="11:13" x14ac:dyDescent="0.25">
      <c r="K2558" s="178">
        <f>IF(COUNTBLANK($H$10:$H1033)&gt;=1,0,1)</f>
        <v>0</v>
      </c>
      <c r="L2558" s="46" t="e">
        <f>MONTH(#REF!)</f>
        <v>#REF!</v>
      </c>
      <c r="M2558" s="46" t="e">
        <f>YEAR(#REF!)</f>
        <v>#REF!</v>
      </c>
    </row>
    <row r="2559" spans="11:13" x14ac:dyDescent="0.25">
      <c r="K2559" s="178">
        <f>IF(COUNTBLANK($H$10:$H1033)&gt;=1,0,1)</f>
        <v>0</v>
      </c>
      <c r="L2559" s="46" t="e">
        <f>MONTH(#REF!)</f>
        <v>#REF!</v>
      </c>
      <c r="M2559" s="46" t="e">
        <f>YEAR(#REF!)</f>
        <v>#REF!</v>
      </c>
    </row>
    <row r="2560" spans="11:13" x14ac:dyDescent="0.25">
      <c r="K2560" s="178">
        <f>IF(COUNTBLANK($H$10:$H1033)&gt;=1,0,1)</f>
        <v>0</v>
      </c>
      <c r="L2560" s="46" t="e">
        <f>MONTH(#REF!)</f>
        <v>#REF!</v>
      </c>
      <c r="M2560" s="46" t="e">
        <f>YEAR(#REF!)</f>
        <v>#REF!</v>
      </c>
    </row>
    <row r="2561" spans="11:13" x14ac:dyDescent="0.25">
      <c r="K2561" s="178">
        <f>IF(COUNTBLANK($H$10:$H1033)&gt;=1,0,1)</f>
        <v>0</v>
      </c>
      <c r="L2561" s="46" t="e">
        <f>MONTH(#REF!)</f>
        <v>#REF!</v>
      </c>
      <c r="M2561" s="46" t="e">
        <f>YEAR(#REF!)</f>
        <v>#REF!</v>
      </c>
    </row>
    <row r="2562" spans="11:13" x14ac:dyDescent="0.25">
      <c r="K2562" s="178">
        <f>IF(COUNTBLANK($H$10:$H1033)&gt;=1,0,1)</f>
        <v>0</v>
      </c>
      <c r="L2562" s="46" t="e">
        <f>MONTH(#REF!)</f>
        <v>#REF!</v>
      </c>
      <c r="M2562" s="46" t="e">
        <f>YEAR(#REF!)</f>
        <v>#REF!</v>
      </c>
    </row>
    <row r="2563" spans="11:13" x14ac:dyDescent="0.25">
      <c r="K2563" s="178">
        <f>IF(COUNTBLANK($H$10:$H1033)&gt;=1,0,1)</f>
        <v>0</v>
      </c>
      <c r="L2563" s="46" t="e">
        <f>MONTH(#REF!)</f>
        <v>#REF!</v>
      </c>
      <c r="M2563" s="46" t="e">
        <f>YEAR(#REF!)</f>
        <v>#REF!</v>
      </c>
    </row>
    <row r="2564" spans="11:13" x14ac:dyDescent="0.25">
      <c r="K2564" s="178">
        <f>IF(COUNTBLANK($H$10:$H1033)&gt;=1,0,1)</f>
        <v>0</v>
      </c>
      <c r="L2564" s="46" t="e">
        <f>MONTH(#REF!)</f>
        <v>#REF!</v>
      </c>
      <c r="M2564" s="46" t="e">
        <f>YEAR(#REF!)</f>
        <v>#REF!</v>
      </c>
    </row>
    <row r="2565" spans="11:13" x14ac:dyDescent="0.25">
      <c r="K2565" s="178">
        <f>IF(COUNTBLANK($H$10:$H1033)&gt;=1,0,1)</f>
        <v>0</v>
      </c>
      <c r="L2565" s="46" t="e">
        <f>MONTH(#REF!)</f>
        <v>#REF!</v>
      </c>
      <c r="M2565" s="46" t="e">
        <f>YEAR(#REF!)</f>
        <v>#REF!</v>
      </c>
    </row>
    <row r="2566" spans="11:13" x14ac:dyDescent="0.25">
      <c r="K2566" s="178">
        <f>IF(COUNTBLANK($H$10:$H1033)&gt;=1,0,1)</f>
        <v>0</v>
      </c>
      <c r="L2566" s="46" t="e">
        <f>MONTH(#REF!)</f>
        <v>#REF!</v>
      </c>
      <c r="M2566" s="46" t="e">
        <f>YEAR(#REF!)</f>
        <v>#REF!</v>
      </c>
    </row>
    <row r="2567" spans="11:13" x14ac:dyDescent="0.25">
      <c r="K2567" s="178">
        <f>IF(COUNTBLANK($H$10:$H1033)&gt;=1,0,1)</f>
        <v>0</v>
      </c>
      <c r="L2567" s="46" t="e">
        <f>MONTH(#REF!)</f>
        <v>#REF!</v>
      </c>
      <c r="M2567" s="46" t="e">
        <f>YEAR(#REF!)</f>
        <v>#REF!</v>
      </c>
    </row>
    <row r="2568" spans="11:13" x14ac:dyDescent="0.25">
      <c r="K2568" s="178">
        <f>IF(COUNTBLANK($H$10:$H1033)&gt;=1,0,1)</f>
        <v>0</v>
      </c>
      <c r="L2568" s="46" t="e">
        <f>MONTH(#REF!)</f>
        <v>#REF!</v>
      </c>
      <c r="M2568" s="46" t="e">
        <f>YEAR(#REF!)</f>
        <v>#REF!</v>
      </c>
    </row>
    <row r="2569" spans="11:13" x14ac:dyDescent="0.25">
      <c r="K2569" s="178">
        <f>IF(COUNTBLANK($H$10:$H1033)&gt;=1,0,1)</f>
        <v>0</v>
      </c>
      <c r="L2569" s="46" t="e">
        <f>MONTH(#REF!)</f>
        <v>#REF!</v>
      </c>
      <c r="M2569" s="46" t="e">
        <f>YEAR(#REF!)</f>
        <v>#REF!</v>
      </c>
    </row>
    <row r="2570" spans="11:13" x14ac:dyDescent="0.25">
      <c r="K2570" s="178">
        <f>IF(COUNTBLANK($H$10:$H1033)&gt;=1,0,1)</f>
        <v>0</v>
      </c>
      <c r="L2570" s="46" t="e">
        <f>MONTH(#REF!)</f>
        <v>#REF!</v>
      </c>
      <c r="M2570" s="46" t="e">
        <f>YEAR(#REF!)</f>
        <v>#REF!</v>
      </c>
    </row>
    <row r="2571" spans="11:13" x14ac:dyDescent="0.25">
      <c r="K2571" s="178">
        <f>IF(COUNTBLANK($H$10:$H1033)&gt;=1,0,1)</f>
        <v>0</v>
      </c>
      <c r="L2571" s="46" t="e">
        <f>MONTH(#REF!)</f>
        <v>#REF!</v>
      </c>
      <c r="M2571" s="46" t="e">
        <f>YEAR(#REF!)</f>
        <v>#REF!</v>
      </c>
    </row>
    <row r="2572" spans="11:13" x14ac:dyDescent="0.25">
      <c r="K2572" s="178">
        <f>IF(COUNTBLANK($H$10:$H1033)&gt;=1,0,1)</f>
        <v>0</v>
      </c>
      <c r="L2572" s="46" t="e">
        <f>MONTH(#REF!)</f>
        <v>#REF!</v>
      </c>
      <c r="M2572" s="46" t="e">
        <f>YEAR(#REF!)</f>
        <v>#REF!</v>
      </c>
    </row>
    <row r="2573" spans="11:13" x14ac:dyDescent="0.25">
      <c r="K2573" s="178">
        <f>IF(COUNTBLANK($H$10:$H1033)&gt;=1,0,1)</f>
        <v>0</v>
      </c>
      <c r="L2573" s="46" t="e">
        <f>MONTH(#REF!)</f>
        <v>#REF!</v>
      </c>
      <c r="M2573" s="46" t="e">
        <f>YEAR(#REF!)</f>
        <v>#REF!</v>
      </c>
    </row>
    <row r="2574" spans="11:13" x14ac:dyDescent="0.25">
      <c r="K2574" s="178">
        <f>IF(COUNTBLANK($H$10:$H1033)&gt;=1,0,1)</f>
        <v>0</v>
      </c>
      <c r="L2574" s="46" t="e">
        <f>MONTH(#REF!)</f>
        <v>#REF!</v>
      </c>
      <c r="M2574" s="46" t="e">
        <f>YEAR(#REF!)</f>
        <v>#REF!</v>
      </c>
    </row>
    <row r="2575" spans="11:13" x14ac:dyDescent="0.25">
      <c r="K2575" s="178">
        <f>IF(COUNTBLANK($H$10:$H1033)&gt;=1,0,1)</f>
        <v>0</v>
      </c>
      <c r="L2575" s="46" t="e">
        <f>MONTH(#REF!)</f>
        <v>#REF!</v>
      </c>
      <c r="M2575" s="46" t="e">
        <f>YEAR(#REF!)</f>
        <v>#REF!</v>
      </c>
    </row>
    <row r="2576" spans="11:13" x14ac:dyDescent="0.25">
      <c r="K2576" s="178">
        <f>IF(COUNTBLANK($H$10:$H1033)&gt;=1,0,1)</f>
        <v>0</v>
      </c>
      <c r="L2576" s="46" t="e">
        <f>MONTH(#REF!)</f>
        <v>#REF!</v>
      </c>
      <c r="M2576" s="46" t="e">
        <f>YEAR(#REF!)</f>
        <v>#REF!</v>
      </c>
    </row>
    <row r="2577" spans="11:13" x14ac:dyDescent="0.25">
      <c r="K2577" s="178">
        <f>IF(COUNTBLANK($H$10:$H1033)&gt;=1,0,1)</f>
        <v>0</v>
      </c>
      <c r="L2577" s="46" t="e">
        <f>MONTH(#REF!)</f>
        <v>#REF!</v>
      </c>
      <c r="M2577" s="46" t="e">
        <f>YEAR(#REF!)</f>
        <v>#REF!</v>
      </c>
    </row>
    <row r="2578" spans="11:13" x14ac:dyDescent="0.25">
      <c r="K2578" s="178">
        <f>IF(COUNTBLANK($H$10:$H1033)&gt;=1,0,1)</f>
        <v>0</v>
      </c>
      <c r="L2578" s="46" t="e">
        <f>MONTH(#REF!)</f>
        <v>#REF!</v>
      </c>
      <c r="M2578" s="46" t="e">
        <f>YEAR(#REF!)</f>
        <v>#REF!</v>
      </c>
    </row>
    <row r="2579" spans="11:13" x14ac:dyDescent="0.25">
      <c r="K2579" s="178">
        <f>IF(COUNTBLANK($H$10:$H1033)&gt;=1,0,1)</f>
        <v>0</v>
      </c>
      <c r="L2579" s="46" t="e">
        <f>MONTH(#REF!)</f>
        <v>#REF!</v>
      </c>
      <c r="M2579" s="46" t="e">
        <f>YEAR(#REF!)</f>
        <v>#REF!</v>
      </c>
    </row>
    <row r="2580" spans="11:13" x14ac:dyDescent="0.25">
      <c r="K2580" s="178">
        <f>IF(COUNTBLANK($H$10:$H1033)&gt;=1,0,1)</f>
        <v>0</v>
      </c>
      <c r="L2580" s="46" t="e">
        <f>MONTH(#REF!)</f>
        <v>#REF!</v>
      </c>
      <c r="M2580" s="46" t="e">
        <f>YEAR(#REF!)</f>
        <v>#REF!</v>
      </c>
    </row>
    <row r="2581" spans="11:13" x14ac:dyDescent="0.25">
      <c r="K2581" s="178">
        <f>IF(COUNTBLANK($H$10:$H1033)&gt;=1,0,1)</f>
        <v>0</v>
      </c>
      <c r="L2581" s="46" t="e">
        <f>MONTH(#REF!)</f>
        <v>#REF!</v>
      </c>
      <c r="M2581" s="46" t="e">
        <f>YEAR(#REF!)</f>
        <v>#REF!</v>
      </c>
    </row>
    <row r="2582" spans="11:13" x14ac:dyDescent="0.25">
      <c r="K2582" s="178">
        <f>IF(COUNTBLANK($H$10:$H1033)&gt;=1,0,1)</f>
        <v>0</v>
      </c>
      <c r="L2582" s="46" t="e">
        <f>MONTH(#REF!)</f>
        <v>#REF!</v>
      </c>
      <c r="M2582" s="46" t="e">
        <f>YEAR(#REF!)</f>
        <v>#REF!</v>
      </c>
    </row>
    <row r="2583" spans="11:13" x14ac:dyDescent="0.25">
      <c r="K2583" s="178">
        <f>IF(COUNTBLANK($H$10:$H1033)&gt;=1,0,1)</f>
        <v>0</v>
      </c>
      <c r="L2583" s="46" t="e">
        <f>MONTH(#REF!)</f>
        <v>#REF!</v>
      </c>
      <c r="M2583" s="46" t="e">
        <f>YEAR(#REF!)</f>
        <v>#REF!</v>
      </c>
    </row>
    <row r="2584" spans="11:13" x14ac:dyDescent="0.25">
      <c r="K2584" s="178">
        <f>IF(COUNTBLANK($H$10:$H1033)&gt;=1,0,1)</f>
        <v>0</v>
      </c>
      <c r="L2584" s="46" t="e">
        <f>MONTH(#REF!)</f>
        <v>#REF!</v>
      </c>
      <c r="M2584" s="46" t="e">
        <f>YEAR(#REF!)</f>
        <v>#REF!</v>
      </c>
    </row>
    <row r="2585" spans="11:13" x14ac:dyDescent="0.25">
      <c r="K2585" s="178">
        <f>IF(COUNTBLANK($H$10:$H1033)&gt;=1,0,1)</f>
        <v>0</v>
      </c>
      <c r="L2585" s="46" t="e">
        <f>MONTH(#REF!)</f>
        <v>#REF!</v>
      </c>
      <c r="M2585" s="46" t="e">
        <f>YEAR(#REF!)</f>
        <v>#REF!</v>
      </c>
    </row>
    <row r="2586" spans="11:13" x14ac:dyDescent="0.25">
      <c r="K2586" s="178">
        <f>IF(COUNTBLANK($H$10:$H1033)&gt;=1,0,1)</f>
        <v>0</v>
      </c>
      <c r="L2586" s="46" t="e">
        <f>MONTH(#REF!)</f>
        <v>#REF!</v>
      </c>
      <c r="M2586" s="46" t="e">
        <f>YEAR(#REF!)</f>
        <v>#REF!</v>
      </c>
    </row>
    <row r="2587" spans="11:13" x14ac:dyDescent="0.25">
      <c r="K2587" s="178">
        <f>IF(COUNTBLANK($H$10:$H1033)&gt;=1,0,1)</f>
        <v>0</v>
      </c>
      <c r="L2587" s="46" t="e">
        <f>MONTH(#REF!)</f>
        <v>#REF!</v>
      </c>
      <c r="M2587" s="46" t="e">
        <f>YEAR(#REF!)</f>
        <v>#REF!</v>
      </c>
    </row>
    <row r="2588" spans="11:13" x14ac:dyDescent="0.25">
      <c r="K2588" s="178">
        <f>IF(COUNTBLANK($H$10:$H1033)&gt;=1,0,1)</f>
        <v>0</v>
      </c>
      <c r="L2588" s="46" t="e">
        <f>MONTH(#REF!)</f>
        <v>#REF!</v>
      </c>
      <c r="M2588" s="46" t="e">
        <f>YEAR(#REF!)</f>
        <v>#REF!</v>
      </c>
    </row>
    <row r="2589" spans="11:13" x14ac:dyDescent="0.25">
      <c r="K2589" s="178">
        <f>IF(COUNTBLANK($H$10:$H1033)&gt;=1,0,1)</f>
        <v>0</v>
      </c>
      <c r="L2589" s="46" t="e">
        <f>MONTH(#REF!)</f>
        <v>#REF!</v>
      </c>
      <c r="M2589" s="46" t="e">
        <f>YEAR(#REF!)</f>
        <v>#REF!</v>
      </c>
    </row>
    <row r="2590" spans="11:13" x14ac:dyDescent="0.25">
      <c r="K2590" s="178">
        <f>IF(COUNTBLANK($H$10:$H1033)&gt;=1,0,1)</f>
        <v>0</v>
      </c>
      <c r="L2590" s="46" t="e">
        <f>MONTH(#REF!)</f>
        <v>#REF!</v>
      </c>
      <c r="M2590" s="46" t="e">
        <f>YEAR(#REF!)</f>
        <v>#REF!</v>
      </c>
    </row>
    <row r="2591" spans="11:13" x14ac:dyDescent="0.25">
      <c r="K2591" s="178">
        <f>IF(COUNTBLANK($H$10:$H1033)&gt;=1,0,1)</f>
        <v>0</v>
      </c>
      <c r="L2591" s="46" t="e">
        <f>MONTH(#REF!)</f>
        <v>#REF!</v>
      </c>
      <c r="M2591" s="46" t="e">
        <f>YEAR(#REF!)</f>
        <v>#REF!</v>
      </c>
    </row>
    <row r="2592" spans="11:13" x14ac:dyDescent="0.25">
      <c r="K2592" s="178">
        <f>IF(COUNTBLANK($H$10:$H1033)&gt;=1,0,1)</f>
        <v>0</v>
      </c>
      <c r="L2592" s="46" t="e">
        <f>MONTH(#REF!)</f>
        <v>#REF!</v>
      </c>
      <c r="M2592" s="46" t="e">
        <f>YEAR(#REF!)</f>
        <v>#REF!</v>
      </c>
    </row>
    <row r="2593" spans="11:13" x14ac:dyDescent="0.25">
      <c r="K2593" s="178">
        <f>IF(COUNTBLANK($H$10:$H1033)&gt;=1,0,1)</f>
        <v>0</v>
      </c>
      <c r="L2593" s="46" t="e">
        <f>MONTH(#REF!)</f>
        <v>#REF!</v>
      </c>
      <c r="M2593" s="46" t="e">
        <f>YEAR(#REF!)</f>
        <v>#REF!</v>
      </c>
    </row>
    <row r="2594" spans="11:13" x14ac:dyDescent="0.25">
      <c r="K2594" s="178">
        <f>IF(COUNTBLANK($H$10:$H1033)&gt;=1,0,1)</f>
        <v>0</v>
      </c>
      <c r="L2594" s="46" t="e">
        <f>MONTH(#REF!)</f>
        <v>#REF!</v>
      </c>
      <c r="M2594" s="46" t="e">
        <f>YEAR(#REF!)</f>
        <v>#REF!</v>
      </c>
    </row>
    <row r="2595" spans="11:13" x14ac:dyDescent="0.25">
      <c r="K2595" s="178">
        <f>IF(COUNTBLANK($H$10:$H1033)&gt;=1,0,1)</f>
        <v>0</v>
      </c>
      <c r="L2595" s="46" t="e">
        <f>MONTH(#REF!)</f>
        <v>#REF!</v>
      </c>
      <c r="M2595" s="46" t="e">
        <f>YEAR(#REF!)</f>
        <v>#REF!</v>
      </c>
    </row>
    <row r="2596" spans="11:13" x14ac:dyDescent="0.25">
      <c r="K2596" s="178">
        <f>IF(COUNTBLANK($H$10:$H1033)&gt;=1,0,1)</f>
        <v>0</v>
      </c>
      <c r="L2596" s="46" t="e">
        <f>MONTH(#REF!)</f>
        <v>#REF!</v>
      </c>
      <c r="M2596" s="46" t="e">
        <f>YEAR(#REF!)</f>
        <v>#REF!</v>
      </c>
    </row>
    <row r="2597" spans="11:13" x14ac:dyDescent="0.25">
      <c r="K2597" s="178">
        <f>IF(COUNTBLANK($H$10:$H1033)&gt;=1,0,1)</f>
        <v>0</v>
      </c>
      <c r="L2597" s="46" t="e">
        <f>MONTH(#REF!)</f>
        <v>#REF!</v>
      </c>
      <c r="M2597" s="46" t="e">
        <f>YEAR(#REF!)</f>
        <v>#REF!</v>
      </c>
    </row>
    <row r="2598" spans="11:13" x14ac:dyDescent="0.25">
      <c r="K2598" s="178">
        <f>IF(COUNTBLANK($H$10:$H1033)&gt;=1,0,1)</f>
        <v>0</v>
      </c>
      <c r="L2598" s="46" t="e">
        <f>MONTH(#REF!)</f>
        <v>#REF!</v>
      </c>
      <c r="M2598" s="46" t="e">
        <f>YEAR(#REF!)</f>
        <v>#REF!</v>
      </c>
    </row>
    <row r="2599" spans="11:13" x14ac:dyDescent="0.25">
      <c r="K2599" s="178">
        <f>IF(COUNTBLANK($H$10:$H1033)&gt;=1,0,1)</f>
        <v>0</v>
      </c>
      <c r="L2599" s="46" t="e">
        <f>MONTH(#REF!)</f>
        <v>#REF!</v>
      </c>
      <c r="M2599" s="46" t="e">
        <f>YEAR(#REF!)</f>
        <v>#REF!</v>
      </c>
    </row>
    <row r="2600" spans="11:13" x14ac:dyDescent="0.25">
      <c r="K2600" s="178">
        <f>IF(COUNTBLANK($H$10:$H1033)&gt;=1,0,1)</f>
        <v>0</v>
      </c>
      <c r="L2600" s="46" t="e">
        <f>MONTH(#REF!)</f>
        <v>#REF!</v>
      </c>
      <c r="M2600" s="46" t="e">
        <f>YEAR(#REF!)</f>
        <v>#REF!</v>
      </c>
    </row>
    <row r="2601" spans="11:13" x14ac:dyDescent="0.25">
      <c r="K2601" s="178">
        <f>IF(COUNTBLANK($H$10:$H1033)&gt;=1,0,1)</f>
        <v>0</v>
      </c>
      <c r="L2601" s="46" t="e">
        <f>MONTH(#REF!)</f>
        <v>#REF!</v>
      </c>
      <c r="M2601" s="46" t="e">
        <f>YEAR(#REF!)</f>
        <v>#REF!</v>
      </c>
    </row>
    <row r="2602" spans="11:13" x14ac:dyDescent="0.25">
      <c r="K2602" s="178">
        <f>IF(COUNTBLANK($H$10:$H1033)&gt;=1,0,1)</f>
        <v>0</v>
      </c>
      <c r="L2602" s="46" t="e">
        <f>MONTH(#REF!)</f>
        <v>#REF!</v>
      </c>
      <c r="M2602" s="46" t="e">
        <f>YEAR(#REF!)</f>
        <v>#REF!</v>
      </c>
    </row>
    <row r="2603" spans="11:13" x14ac:dyDescent="0.25">
      <c r="K2603" s="178">
        <f>IF(COUNTBLANK($H$10:$H1033)&gt;=1,0,1)</f>
        <v>0</v>
      </c>
      <c r="L2603" s="46" t="e">
        <f>MONTH(#REF!)</f>
        <v>#REF!</v>
      </c>
      <c r="M2603" s="46" t="e">
        <f>YEAR(#REF!)</f>
        <v>#REF!</v>
      </c>
    </row>
    <row r="2604" spans="11:13" x14ac:dyDescent="0.25">
      <c r="K2604" s="178">
        <f>IF(COUNTBLANK($H$10:$H1033)&gt;=1,0,1)</f>
        <v>0</v>
      </c>
      <c r="L2604" s="46" t="e">
        <f>MONTH(#REF!)</f>
        <v>#REF!</v>
      </c>
      <c r="M2604" s="46" t="e">
        <f>YEAR(#REF!)</f>
        <v>#REF!</v>
      </c>
    </row>
    <row r="2605" spans="11:13" x14ac:dyDescent="0.25">
      <c r="K2605" s="178">
        <f>IF(COUNTBLANK($H$10:$H1033)&gt;=1,0,1)</f>
        <v>0</v>
      </c>
      <c r="L2605" s="46" t="e">
        <f>MONTH(#REF!)</f>
        <v>#REF!</v>
      </c>
      <c r="M2605" s="46" t="e">
        <f>YEAR(#REF!)</f>
        <v>#REF!</v>
      </c>
    </row>
    <row r="2606" spans="11:13" x14ac:dyDescent="0.25">
      <c r="K2606" s="178">
        <f>IF(COUNTBLANK($H$10:$H1033)&gt;=1,0,1)</f>
        <v>0</v>
      </c>
      <c r="L2606" s="46" t="e">
        <f>MONTH(#REF!)</f>
        <v>#REF!</v>
      </c>
      <c r="M2606" s="46" t="e">
        <f>YEAR(#REF!)</f>
        <v>#REF!</v>
      </c>
    </row>
    <row r="2607" spans="11:13" x14ac:dyDescent="0.25">
      <c r="K2607" s="178">
        <f>IF(COUNTBLANK($H$10:$H1033)&gt;=1,0,1)</f>
        <v>0</v>
      </c>
      <c r="L2607" s="46" t="e">
        <f>MONTH(#REF!)</f>
        <v>#REF!</v>
      </c>
      <c r="M2607" s="46" t="e">
        <f>YEAR(#REF!)</f>
        <v>#REF!</v>
      </c>
    </row>
    <row r="2608" spans="11:13" x14ac:dyDescent="0.25">
      <c r="K2608" s="178">
        <f>IF(COUNTBLANK($H$10:$H1033)&gt;=1,0,1)</f>
        <v>0</v>
      </c>
      <c r="L2608" s="46" t="e">
        <f>MONTH(#REF!)</f>
        <v>#REF!</v>
      </c>
      <c r="M2608" s="46" t="e">
        <f>YEAR(#REF!)</f>
        <v>#REF!</v>
      </c>
    </row>
    <row r="2609" spans="11:13" x14ac:dyDescent="0.25">
      <c r="K2609" s="178">
        <f>IF(COUNTBLANK($H$10:$H1033)&gt;=1,0,1)</f>
        <v>0</v>
      </c>
      <c r="L2609" s="46" t="e">
        <f>MONTH(#REF!)</f>
        <v>#REF!</v>
      </c>
      <c r="M2609" s="46" t="e">
        <f>YEAR(#REF!)</f>
        <v>#REF!</v>
      </c>
    </row>
    <row r="2610" spans="11:13" x14ac:dyDescent="0.25">
      <c r="K2610" s="178">
        <f>IF(COUNTBLANK($H$10:$H1033)&gt;=1,0,1)</f>
        <v>0</v>
      </c>
      <c r="L2610" s="46" t="e">
        <f>MONTH(#REF!)</f>
        <v>#REF!</v>
      </c>
      <c r="M2610" s="46" t="e">
        <f>YEAR(#REF!)</f>
        <v>#REF!</v>
      </c>
    </row>
    <row r="2611" spans="11:13" x14ac:dyDescent="0.25">
      <c r="K2611" s="178">
        <f>IF(COUNTBLANK($H$10:$H1033)&gt;=1,0,1)</f>
        <v>0</v>
      </c>
      <c r="L2611" s="46" t="e">
        <f>MONTH(#REF!)</f>
        <v>#REF!</v>
      </c>
      <c r="M2611" s="46" t="e">
        <f>YEAR(#REF!)</f>
        <v>#REF!</v>
      </c>
    </row>
    <row r="2612" spans="11:13" x14ac:dyDescent="0.25">
      <c r="K2612" s="178">
        <f>IF(COUNTBLANK($H$10:$H1033)&gt;=1,0,1)</f>
        <v>0</v>
      </c>
      <c r="L2612" s="46" t="e">
        <f>MONTH(#REF!)</f>
        <v>#REF!</v>
      </c>
      <c r="M2612" s="46" t="e">
        <f>YEAR(#REF!)</f>
        <v>#REF!</v>
      </c>
    </row>
    <row r="2613" spans="11:13" x14ac:dyDescent="0.25">
      <c r="K2613" s="178">
        <f>IF(COUNTBLANK($H$10:$H1033)&gt;=1,0,1)</f>
        <v>0</v>
      </c>
      <c r="L2613" s="46" t="e">
        <f>MONTH(#REF!)</f>
        <v>#REF!</v>
      </c>
      <c r="M2613" s="46" t="e">
        <f>YEAR(#REF!)</f>
        <v>#REF!</v>
      </c>
    </row>
    <row r="2614" spans="11:13" x14ac:dyDescent="0.25">
      <c r="K2614" s="178">
        <f>IF(COUNTBLANK($H$10:$H1033)&gt;=1,0,1)</f>
        <v>0</v>
      </c>
      <c r="L2614" s="46" t="e">
        <f>MONTH(#REF!)</f>
        <v>#REF!</v>
      </c>
      <c r="M2614" s="46" t="e">
        <f>YEAR(#REF!)</f>
        <v>#REF!</v>
      </c>
    </row>
    <row r="2615" spans="11:13" x14ac:dyDescent="0.25">
      <c r="K2615" s="178">
        <f>IF(COUNTBLANK($H$10:$H1033)&gt;=1,0,1)</f>
        <v>0</v>
      </c>
      <c r="L2615" s="46" t="e">
        <f>MONTH(#REF!)</f>
        <v>#REF!</v>
      </c>
      <c r="M2615" s="46" t="e">
        <f>YEAR(#REF!)</f>
        <v>#REF!</v>
      </c>
    </row>
    <row r="2616" spans="11:13" x14ac:dyDescent="0.25">
      <c r="K2616" s="178">
        <f>IF(COUNTBLANK($H$10:$H1033)&gt;=1,0,1)</f>
        <v>0</v>
      </c>
      <c r="L2616" s="46" t="e">
        <f>MONTH(#REF!)</f>
        <v>#REF!</v>
      </c>
      <c r="M2616" s="46" t="e">
        <f>YEAR(#REF!)</f>
        <v>#REF!</v>
      </c>
    </row>
    <row r="2617" spans="11:13" x14ac:dyDescent="0.25">
      <c r="K2617" s="178">
        <f>IF(COUNTBLANK($H$10:$H1033)&gt;=1,0,1)</f>
        <v>0</v>
      </c>
      <c r="L2617" s="46" t="e">
        <f>MONTH(#REF!)</f>
        <v>#REF!</v>
      </c>
      <c r="M2617" s="46" t="e">
        <f>YEAR(#REF!)</f>
        <v>#REF!</v>
      </c>
    </row>
    <row r="2618" spans="11:13" x14ac:dyDescent="0.25">
      <c r="K2618" s="178">
        <f>IF(COUNTBLANK($H$10:$H1033)&gt;=1,0,1)</f>
        <v>0</v>
      </c>
      <c r="L2618" s="46" t="e">
        <f>MONTH(#REF!)</f>
        <v>#REF!</v>
      </c>
      <c r="M2618" s="46" t="e">
        <f>YEAR(#REF!)</f>
        <v>#REF!</v>
      </c>
    </row>
    <row r="2619" spans="11:13" x14ac:dyDescent="0.25">
      <c r="K2619" s="178">
        <f>IF(COUNTBLANK($H$10:$H1033)&gt;=1,0,1)</f>
        <v>0</v>
      </c>
      <c r="L2619" s="46" t="e">
        <f>MONTH(#REF!)</f>
        <v>#REF!</v>
      </c>
      <c r="M2619" s="46" t="e">
        <f>YEAR(#REF!)</f>
        <v>#REF!</v>
      </c>
    </row>
    <row r="2620" spans="11:13" x14ac:dyDescent="0.25">
      <c r="K2620" s="178">
        <f>IF(COUNTBLANK($H$10:$H1033)&gt;=1,0,1)</f>
        <v>0</v>
      </c>
      <c r="L2620" s="46" t="e">
        <f>MONTH(#REF!)</f>
        <v>#REF!</v>
      </c>
      <c r="M2620" s="46" t="e">
        <f>YEAR(#REF!)</f>
        <v>#REF!</v>
      </c>
    </row>
    <row r="2621" spans="11:13" x14ac:dyDescent="0.25">
      <c r="K2621" s="178">
        <f>IF(COUNTBLANK($H$10:$H1033)&gt;=1,0,1)</f>
        <v>0</v>
      </c>
      <c r="L2621" s="46" t="e">
        <f>MONTH(#REF!)</f>
        <v>#REF!</v>
      </c>
      <c r="M2621" s="46" t="e">
        <f>YEAR(#REF!)</f>
        <v>#REF!</v>
      </c>
    </row>
    <row r="2622" spans="11:13" x14ac:dyDescent="0.25">
      <c r="K2622" s="178">
        <f>IF(COUNTBLANK($H$10:$H1033)&gt;=1,0,1)</f>
        <v>0</v>
      </c>
      <c r="L2622" s="46" t="e">
        <f>MONTH(#REF!)</f>
        <v>#REF!</v>
      </c>
      <c r="M2622" s="46" t="e">
        <f>YEAR(#REF!)</f>
        <v>#REF!</v>
      </c>
    </row>
    <row r="2623" spans="11:13" x14ac:dyDescent="0.25">
      <c r="K2623" s="178">
        <f>IF(COUNTBLANK($H$10:$H1033)&gt;=1,0,1)</f>
        <v>0</v>
      </c>
      <c r="L2623" s="46" t="e">
        <f>MONTH(#REF!)</f>
        <v>#REF!</v>
      </c>
      <c r="M2623" s="46" t="e">
        <f>YEAR(#REF!)</f>
        <v>#REF!</v>
      </c>
    </row>
    <row r="2624" spans="11:13" x14ac:dyDescent="0.25">
      <c r="K2624" s="178">
        <f>IF(COUNTBLANK($H$10:$H1033)&gt;=1,0,1)</f>
        <v>0</v>
      </c>
      <c r="L2624" s="46" t="e">
        <f>MONTH(#REF!)</f>
        <v>#REF!</v>
      </c>
      <c r="M2624" s="46" t="e">
        <f>YEAR(#REF!)</f>
        <v>#REF!</v>
      </c>
    </row>
    <row r="2625" spans="11:13" x14ac:dyDescent="0.25">
      <c r="K2625" s="178">
        <f>IF(COUNTBLANK($H$10:$H1033)&gt;=1,0,1)</f>
        <v>0</v>
      </c>
      <c r="L2625" s="46" t="e">
        <f>MONTH(#REF!)</f>
        <v>#REF!</v>
      </c>
      <c r="M2625" s="46" t="e">
        <f>YEAR(#REF!)</f>
        <v>#REF!</v>
      </c>
    </row>
    <row r="2626" spans="11:13" x14ac:dyDescent="0.25">
      <c r="K2626" s="178">
        <f>IF(COUNTBLANK($H$10:$H1033)&gt;=1,0,1)</f>
        <v>0</v>
      </c>
      <c r="L2626" s="46" t="e">
        <f>MONTH(#REF!)</f>
        <v>#REF!</v>
      </c>
      <c r="M2626" s="46" t="e">
        <f>YEAR(#REF!)</f>
        <v>#REF!</v>
      </c>
    </row>
    <row r="2627" spans="11:13" x14ac:dyDescent="0.25">
      <c r="K2627" s="178">
        <f>IF(COUNTBLANK($H$10:$H1033)&gt;=1,0,1)</f>
        <v>0</v>
      </c>
      <c r="L2627" s="46" t="e">
        <f>MONTH(#REF!)</f>
        <v>#REF!</v>
      </c>
      <c r="M2627" s="46" t="e">
        <f>YEAR(#REF!)</f>
        <v>#REF!</v>
      </c>
    </row>
    <row r="2628" spans="11:13" x14ac:dyDescent="0.25">
      <c r="K2628" s="178">
        <f>IF(COUNTBLANK($H$10:$H1033)&gt;=1,0,1)</f>
        <v>0</v>
      </c>
      <c r="L2628" s="46" t="e">
        <f>MONTH(#REF!)</f>
        <v>#REF!</v>
      </c>
      <c r="M2628" s="46" t="e">
        <f>YEAR(#REF!)</f>
        <v>#REF!</v>
      </c>
    </row>
    <row r="2629" spans="11:13" x14ac:dyDescent="0.25">
      <c r="K2629" s="178">
        <f>IF(COUNTBLANK($H$10:$H1033)&gt;=1,0,1)</f>
        <v>0</v>
      </c>
      <c r="L2629" s="46" t="e">
        <f>MONTH(#REF!)</f>
        <v>#REF!</v>
      </c>
      <c r="M2629" s="46" t="e">
        <f>YEAR(#REF!)</f>
        <v>#REF!</v>
      </c>
    </row>
    <row r="2630" spans="11:13" x14ac:dyDescent="0.25">
      <c r="K2630" s="178">
        <f>IF(COUNTBLANK($H$10:$H1033)&gt;=1,0,1)</f>
        <v>0</v>
      </c>
      <c r="L2630" s="46" t="e">
        <f>MONTH(#REF!)</f>
        <v>#REF!</v>
      </c>
      <c r="M2630" s="46" t="e">
        <f>YEAR(#REF!)</f>
        <v>#REF!</v>
      </c>
    </row>
    <row r="2631" spans="11:13" x14ac:dyDescent="0.25">
      <c r="K2631" s="178">
        <f>IF(COUNTBLANK($H$10:$H1033)&gt;=1,0,1)</f>
        <v>0</v>
      </c>
      <c r="L2631" s="46" t="e">
        <f>MONTH(#REF!)</f>
        <v>#REF!</v>
      </c>
      <c r="M2631" s="46" t="e">
        <f>YEAR(#REF!)</f>
        <v>#REF!</v>
      </c>
    </row>
    <row r="2632" spans="11:13" x14ac:dyDescent="0.25">
      <c r="K2632" s="178">
        <f>IF(COUNTBLANK($H$10:$H1033)&gt;=1,0,1)</f>
        <v>0</v>
      </c>
      <c r="L2632" s="46" t="e">
        <f>MONTH(#REF!)</f>
        <v>#REF!</v>
      </c>
      <c r="M2632" s="46" t="e">
        <f>YEAR(#REF!)</f>
        <v>#REF!</v>
      </c>
    </row>
    <row r="2633" spans="11:13" x14ac:dyDescent="0.25">
      <c r="K2633" s="178">
        <f>IF(COUNTBLANK($H$10:$H1033)&gt;=1,0,1)</f>
        <v>0</v>
      </c>
      <c r="L2633" s="46" t="e">
        <f>MONTH(#REF!)</f>
        <v>#REF!</v>
      </c>
      <c r="M2633" s="46" t="e">
        <f>YEAR(#REF!)</f>
        <v>#REF!</v>
      </c>
    </row>
    <row r="2634" spans="11:13" x14ac:dyDescent="0.25">
      <c r="K2634" s="178">
        <f>IF(COUNTBLANK($H$10:$H1033)&gt;=1,0,1)</f>
        <v>0</v>
      </c>
      <c r="L2634" s="46" t="e">
        <f>MONTH(#REF!)</f>
        <v>#REF!</v>
      </c>
      <c r="M2634" s="46" t="e">
        <f>YEAR(#REF!)</f>
        <v>#REF!</v>
      </c>
    </row>
    <row r="2635" spans="11:13" x14ac:dyDescent="0.25">
      <c r="K2635" s="178">
        <f>IF(COUNTBLANK($H$10:$H1033)&gt;=1,0,1)</f>
        <v>0</v>
      </c>
      <c r="L2635" s="46" t="e">
        <f>MONTH(#REF!)</f>
        <v>#REF!</v>
      </c>
      <c r="M2635" s="46" t="e">
        <f>YEAR(#REF!)</f>
        <v>#REF!</v>
      </c>
    </row>
    <row r="2636" spans="11:13" x14ac:dyDescent="0.25">
      <c r="K2636" s="178">
        <f>IF(COUNTBLANK($H$10:$H1033)&gt;=1,0,1)</f>
        <v>0</v>
      </c>
      <c r="L2636" s="46" t="e">
        <f>MONTH(#REF!)</f>
        <v>#REF!</v>
      </c>
      <c r="M2636" s="46" t="e">
        <f>YEAR(#REF!)</f>
        <v>#REF!</v>
      </c>
    </row>
    <row r="2637" spans="11:13" x14ac:dyDescent="0.25">
      <c r="K2637" s="178">
        <f>IF(COUNTBLANK($H$10:$H1033)&gt;=1,0,1)</f>
        <v>0</v>
      </c>
      <c r="L2637" s="46" t="e">
        <f>MONTH(#REF!)</f>
        <v>#REF!</v>
      </c>
      <c r="M2637" s="46" t="e">
        <f>YEAR(#REF!)</f>
        <v>#REF!</v>
      </c>
    </row>
    <row r="2638" spans="11:13" x14ac:dyDescent="0.25">
      <c r="K2638" s="178">
        <f>IF(COUNTBLANK($H$10:$H1033)&gt;=1,0,1)</f>
        <v>0</v>
      </c>
      <c r="L2638" s="46" t="e">
        <f>MONTH(#REF!)</f>
        <v>#REF!</v>
      </c>
      <c r="M2638" s="46" t="e">
        <f>YEAR(#REF!)</f>
        <v>#REF!</v>
      </c>
    </row>
    <row r="2639" spans="11:13" x14ac:dyDescent="0.25">
      <c r="K2639" s="178">
        <f>IF(COUNTBLANK($H$10:$H1033)&gt;=1,0,1)</f>
        <v>0</v>
      </c>
      <c r="L2639" s="46" t="e">
        <f>MONTH(#REF!)</f>
        <v>#REF!</v>
      </c>
      <c r="M2639" s="46" t="e">
        <f>YEAR(#REF!)</f>
        <v>#REF!</v>
      </c>
    </row>
    <row r="2640" spans="11:13" x14ac:dyDescent="0.25">
      <c r="K2640" s="178">
        <f>IF(COUNTBLANK($H$10:$H1033)&gt;=1,0,1)</f>
        <v>0</v>
      </c>
      <c r="L2640" s="46" t="e">
        <f>MONTH(#REF!)</f>
        <v>#REF!</v>
      </c>
      <c r="M2640" s="46" t="e">
        <f>YEAR(#REF!)</f>
        <v>#REF!</v>
      </c>
    </row>
    <row r="2641" spans="11:13" x14ac:dyDescent="0.25">
      <c r="K2641" s="178">
        <f>IF(COUNTBLANK($H$10:$H1033)&gt;=1,0,1)</f>
        <v>0</v>
      </c>
      <c r="L2641" s="46" t="e">
        <f>MONTH(#REF!)</f>
        <v>#REF!</v>
      </c>
      <c r="M2641" s="46" t="e">
        <f>YEAR(#REF!)</f>
        <v>#REF!</v>
      </c>
    </row>
    <row r="2642" spans="11:13" x14ac:dyDescent="0.25">
      <c r="K2642" s="178">
        <f>IF(COUNTBLANK($H$10:$H1033)&gt;=1,0,1)</f>
        <v>0</v>
      </c>
      <c r="L2642" s="46" t="e">
        <f>MONTH(#REF!)</f>
        <v>#REF!</v>
      </c>
      <c r="M2642" s="46" t="e">
        <f>YEAR(#REF!)</f>
        <v>#REF!</v>
      </c>
    </row>
    <row r="2643" spans="11:13" x14ac:dyDescent="0.25">
      <c r="K2643" s="178">
        <f>IF(COUNTBLANK($H$10:$H1033)&gt;=1,0,1)</f>
        <v>0</v>
      </c>
      <c r="L2643" s="46" t="e">
        <f>MONTH(#REF!)</f>
        <v>#REF!</v>
      </c>
      <c r="M2643" s="46" t="e">
        <f>YEAR(#REF!)</f>
        <v>#REF!</v>
      </c>
    </row>
    <row r="2644" spans="11:13" x14ac:dyDescent="0.25">
      <c r="K2644" s="178">
        <f>IF(COUNTBLANK($H$10:$H1033)&gt;=1,0,1)</f>
        <v>0</v>
      </c>
      <c r="L2644" s="46" t="e">
        <f>MONTH(#REF!)</f>
        <v>#REF!</v>
      </c>
      <c r="M2644" s="46" t="e">
        <f>YEAR(#REF!)</f>
        <v>#REF!</v>
      </c>
    </row>
    <row r="2645" spans="11:13" x14ac:dyDescent="0.25">
      <c r="K2645" s="178">
        <f>IF(COUNTBLANK($H$10:$H1033)&gt;=1,0,1)</f>
        <v>0</v>
      </c>
      <c r="L2645" s="46" t="e">
        <f>MONTH(#REF!)</f>
        <v>#REF!</v>
      </c>
      <c r="M2645" s="46" t="e">
        <f>YEAR(#REF!)</f>
        <v>#REF!</v>
      </c>
    </row>
    <row r="2646" spans="11:13" x14ac:dyDescent="0.25">
      <c r="K2646" s="178">
        <f>IF(COUNTBLANK($H$10:$H1033)&gt;=1,0,1)</f>
        <v>0</v>
      </c>
      <c r="L2646" s="46" t="e">
        <f>MONTH(#REF!)</f>
        <v>#REF!</v>
      </c>
      <c r="M2646" s="46" t="e">
        <f>YEAR(#REF!)</f>
        <v>#REF!</v>
      </c>
    </row>
    <row r="2647" spans="11:13" x14ac:dyDescent="0.25">
      <c r="K2647" s="178">
        <f>IF(COUNTBLANK($H$10:$H1033)&gt;=1,0,1)</f>
        <v>0</v>
      </c>
      <c r="L2647" s="46" t="e">
        <f>MONTH(#REF!)</f>
        <v>#REF!</v>
      </c>
      <c r="M2647" s="46" t="e">
        <f>YEAR(#REF!)</f>
        <v>#REF!</v>
      </c>
    </row>
    <row r="2648" spans="11:13" x14ac:dyDescent="0.25">
      <c r="K2648" s="178">
        <f>IF(COUNTBLANK($H$10:$H1033)&gt;=1,0,1)</f>
        <v>0</v>
      </c>
      <c r="L2648" s="46" t="e">
        <f>MONTH(#REF!)</f>
        <v>#REF!</v>
      </c>
      <c r="M2648" s="46" t="e">
        <f>YEAR(#REF!)</f>
        <v>#REF!</v>
      </c>
    </row>
    <row r="2649" spans="11:13" x14ac:dyDescent="0.25">
      <c r="K2649" s="178">
        <f>IF(COUNTBLANK($H$10:$H1033)&gt;=1,0,1)</f>
        <v>0</v>
      </c>
      <c r="L2649" s="46" t="e">
        <f>MONTH(#REF!)</f>
        <v>#REF!</v>
      </c>
      <c r="M2649" s="46" t="e">
        <f>YEAR(#REF!)</f>
        <v>#REF!</v>
      </c>
    </row>
    <row r="2650" spans="11:13" x14ac:dyDescent="0.25">
      <c r="K2650" s="178">
        <f>IF(COUNTBLANK($H$10:$H1033)&gt;=1,0,1)</f>
        <v>0</v>
      </c>
      <c r="L2650" s="46" t="e">
        <f>MONTH(#REF!)</f>
        <v>#REF!</v>
      </c>
      <c r="M2650" s="46" t="e">
        <f>YEAR(#REF!)</f>
        <v>#REF!</v>
      </c>
    </row>
    <row r="2651" spans="11:13" x14ac:dyDescent="0.25">
      <c r="K2651" s="178">
        <f>IF(COUNTBLANK($H$10:$H1033)&gt;=1,0,1)</f>
        <v>0</v>
      </c>
      <c r="L2651" s="46" t="e">
        <f>MONTH(#REF!)</f>
        <v>#REF!</v>
      </c>
      <c r="M2651" s="46" t="e">
        <f>YEAR(#REF!)</f>
        <v>#REF!</v>
      </c>
    </row>
    <row r="2652" spans="11:13" x14ac:dyDescent="0.25">
      <c r="K2652" s="178">
        <f>IF(COUNTBLANK($H$10:$H1033)&gt;=1,0,1)</f>
        <v>0</v>
      </c>
      <c r="L2652" s="46" t="e">
        <f>MONTH(#REF!)</f>
        <v>#REF!</v>
      </c>
      <c r="M2652" s="46" t="e">
        <f>YEAR(#REF!)</f>
        <v>#REF!</v>
      </c>
    </row>
    <row r="2653" spans="11:13" x14ac:dyDescent="0.25">
      <c r="K2653" s="178">
        <f>IF(COUNTBLANK($H$10:$H1033)&gt;=1,0,1)</f>
        <v>0</v>
      </c>
      <c r="L2653" s="46" t="e">
        <f>MONTH(#REF!)</f>
        <v>#REF!</v>
      </c>
      <c r="M2653" s="46" t="e">
        <f>YEAR(#REF!)</f>
        <v>#REF!</v>
      </c>
    </row>
    <row r="2654" spans="11:13" x14ac:dyDescent="0.25">
      <c r="K2654" s="178">
        <f>IF(COUNTBLANK($H$10:$H1033)&gt;=1,0,1)</f>
        <v>0</v>
      </c>
      <c r="L2654" s="46" t="e">
        <f>MONTH(#REF!)</f>
        <v>#REF!</v>
      </c>
      <c r="M2654" s="46" t="e">
        <f>YEAR(#REF!)</f>
        <v>#REF!</v>
      </c>
    </row>
    <row r="2655" spans="11:13" x14ac:dyDescent="0.25">
      <c r="K2655" s="178">
        <f>IF(COUNTBLANK($H$10:$H1033)&gt;=1,0,1)</f>
        <v>0</v>
      </c>
      <c r="L2655" s="46" t="e">
        <f>MONTH(#REF!)</f>
        <v>#REF!</v>
      </c>
      <c r="M2655" s="46" t="e">
        <f>YEAR(#REF!)</f>
        <v>#REF!</v>
      </c>
    </row>
    <row r="2656" spans="11:13" x14ac:dyDescent="0.25">
      <c r="K2656" s="178">
        <f>IF(COUNTBLANK($H$10:$H1033)&gt;=1,0,1)</f>
        <v>0</v>
      </c>
      <c r="L2656" s="46" t="e">
        <f>MONTH(#REF!)</f>
        <v>#REF!</v>
      </c>
      <c r="M2656" s="46" t="e">
        <f>YEAR(#REF!)</f>
        <v>#REF!</v>
      </c>
    </row>
    <row r="2657" spans="11:13" x14ac:dyDescent="0.25">
      <c r="K2657" s="178">
        <f>IF(COUNTBLANK($H$10:$H1033)&gt;=1,0,1)</f>
        <v>0</v>
      </c>
      <c r="L2657" s="46" t="e">
        <f>MONTH(#REF!)</f>
        <v>#REF!</v>
      </c>
      <c r="M2657" s="46" t="e">
        <f>YEAR(#REF!)</f>
        <v>#REF!</v>
      </c>
    </row>
    <row r="2658" spans="11:13" x14ac:dyDescent="0.25">
      <c r="K2658" s="178">
        <f>IF(COUNTBLANK($H$10:$H1033)&gt;=1,0,1)</f>
        <v>0</v>
      </c>
      <c r="L2658" s="46" t="e">
        <f>MONTH(#REF!)</f>
        <v>#REF!</v>
      </c>
      <c r="M2658" s="46" t="e">
        <f>YEAR(#REF!)</f>
        <v>#REF!</v>
      </c>
    </row>
    <row r="2659" spans="11:13" x14ac:dyDescent="0.25">
      <c r="K2659" s="178">
        <f>IF(COUNTBLANK($H$10:$H1033)&gt;=1,0,1)</f>
        <v>0</v>
      </c>
      <c r="L2659" s="46" t="e">
        <f>MONTH(#REF!)</f>
        <v>#REF!</v>
      </c>
      <c r="M2659" s="46" t="e">
        <f>YEAR(#REF!)</f>
        <v>#REF!</v>
      </c>
    </row>
    <row r="2660" spans="11:13" x14ac:dyDescent="0.25">
      <c r="K2660" s="178">
        <f>IF(COUNTBLANK($H$10:$H1033)&gt;=1,0,1)</f>
        <v>0</v>
      </c>
      <c r="L2660" s="46" t="e">
        <f>MONTH(#REF!)</f>
        <v>#REF!</v>
      </c>
      <c r="M2660" s="46" t="e">
        <f>YEAR(#REF!)</f>
        <v>#REF!</v>
      </c>
    </row>
    <row r="2661" spans="11:13" x14ac:dyDescent="0.25">
      <c r="K2661" s="178">
        <f>IF(COUNTBLANK($H$10:$H1033)&gt;=1,0,1)</f>
        <v>0</v>
      </c>
      <c r="L2661" s="46" t="e">
        <f>MONTH(#REF!)</f>
        <v>#REF!</v>
      </c>
      <c r="M2661" s="46" t="e">
        <f>YEAR(#REF!)</f>
        <v>#REF!</v>
      </c>
    </row>
    <row r="2662" spans="11:13" x14ac:dyDescent="0.25">
      <c r="K2662" s="178">
        <f>IF(COUNTBLANK($H$10:$H1033)&gt;=1,0,1)</f>
        <v>0</v>
      </c>
      <c r="L2662" s="46" t="e">
        <f>MONTH(#REF!)</f>
        <v>#REF!</v>
      </c>
      <c r="M2662" s="46" t="e">
        <f>YEAR(#REF!)</f>
        <v>#REF!</v>
      </c>
    </row>
    <row r="2663" spans="11:13" x14ac:dyDescent="0.25">
      <c r="K2663" s="178">
        <f>IF(COUNTBLANK($H$10:$H1033)&gt;=1,0,1)</f>
        <v>0</v>
      </c>
      <c r="L2663" s="46" t="e">
        <f>MONTH(#REF!)</f>
        <v>#REF!</v>
      </c>
      <c r="M2663" s="46" t="e">
        <f>YEAR(#REF!)</f>
        <v>#REF!</v>
      </c>
    </row>
    <row r="2664" spans="11:13" x14ac:dyDescent="0.25">
      <c r="K2664" s="178">
        <f>IF(COUNTBLANK($H$10:$H1033)&gt;=1,0,1)</f>
        <v>0</v>
      </c>
      <c r="L2664" s="46" t="e">
        <f>MONTH(#REF!)</f>
        <v>#REF!</v>
      </c>
      <c r="M2664" s="46" t="e">
        <f>YEAR(#REF!)</f>
        <v>#REF!</v>
      </c>
    </row>
    <row r="2665" spans="11:13" x14ac:dyDescent="0.25">
      <c r="K2665" s="178">
        <f>IF(COUNTBLANK($H$10:$H1033)&gt;=1,0,1)</f>
        <v>0</v>
      </c>
      <c r="L2665" s="46" t="e">
        <f>MONTH(#REF!)</f>
        <v>#REF!</v>
      </c>
      <c r="M2665" s="46" t="e">
        <f>YEAR(#REF!)</f>
        <v>#REF!</v>
      </c>
    </row>
    <row r="2666" spans="11:13" x14ac:dyDescent="0.25">
      <c r="K2666" s="178">
        <f>IF(COUNTBLANK($H$10:$H1033)&gt;=1,0,1)</f>
        <v>0</v>
      </c>
      <c r="L2666" s="46" t="e">
        <f>MONTH(#REF!)</f>
        <v>#REF!</v>
      </c>
      <c r="M2666" s="46" t="e">
        <f>YEAR(#REF!)</f>
        <v>#REF!</v>
      </c>
    </row>
    <row r="2667" spans="11:13" x14ac:dyDescent="0.25">
      <c r="K2667" s="178">
        <f>IF(COUNTBLANK($H$10:$H1033)&gt;=1,0,1)</f>
        <v>0</v>
      </c>
      <c r="L2667" s="46" t="e">
        <f>MONTH(#REF!)</f>
        <v>#REF!</v>
      </c>
      <c r="M2667" s="46" t="e">
        <f>YEAR(#REF!)</f>
        <v>#REF!</v>
      </c>
    </row>
    <row r="2668" spans="11:13" x14ac:dyDescent="0.25">
      <c r="K2668" s="178">
        <f>IF(COUNTBLANK($H$10:$H1033)&gt;=1,0,1)</f>
        <v>0</v>
      </c>
      <c r="L2668" s="46" t="e">
        <f>MONTH(#REF!)</f>
        <v>#REF!</v>
      </c>
      <c r="M2668" s="46" t="e">
        <f>YEAR(#REF!)</f>
        <v>#REF!</v>
      </c>
    </row>
    <row r="2669" spans="11:13" x14ac:dyDescent="0.25">
      <c r="K2669" s="178">
        <f>IF(COUNTBLANK($H$10:$H1033)&gt;=1,0,1)</f>
        <v>0</v>
      </c>
      <c r="L2669" s="46" t="e">
        <f>MONTH(#REF!)</f>
        <v>#REF!</v>
      </c>
      <c r="M2669" s="46" t="e">
        <f>YEAR(#REF!)</f>
        <v>#REF!</v>
      </c>
    </row>
    <row r="2670" spans="11:13" x14ac:dyDescent="0.25">
      <c r="K2670" s="178">
        <f>IF(COUNTBLANK($H$10:$H1033)&gt;=1,0,1)</f>
        <v>0</v>
      </c>
      <c r="L2670" s="46" t="e">
        <f>MONTH(#REF!)</f>
        <v>#REF!</v>
      </c>
      <c r="M2670" s="46" t="e">
        <f>YEAR(#REF!)</f>
        <v>#REF!</v>
      </c>
    </row>
    <row r="2671" spans="11:13" x14ac:dyDescent="0.25">
      <c r="K2671" s="178">
        <f>IF(COUNTBLANK($H$10:$H1033)&gt;=1,0,1)</f>
        <v>0</v>
      </c>
      <c r="L2671" s="46" t="e">
        <f>MONTH(#REF!)</f>
        <v>#REF!</v>
      </c>
      <c r="M2671" s="46" t="e">
        <f>YEAR(#REF!)</f>
        <v>#REF!</v>
      </c>
    </row>
    <row r="2672" spans="11:13" x14ac:dyDescent="0.25">
      <c r="K2672" s="178">
        <f>IF(COUNTBLANK($H$10:$H1033)&gt;=1,0,1)</f>
        <v>0</v>
      </c>
      <c r="L2672" s="46" t="e">
        <f>MONTH(#REF!)</f>
        <v>#REF!</v>
      </c>
      <c r="M2672" s="46" t="e">
        <f>YEAR(#REF!)</f>
        <v>#REF!</v>
      </c>
    </row>
    <row r="2673" spans="11:13" x14ac:dyDescent="0.25">
      <c r="K2673" s="178">
        <f>IF(COUNTBLANK($H$10:$H1033)&gt;=1,0,1)</f>
        <v>0</v>
      </c>
      <c r="L2673" s="46" t="e">
        <f>MONTH(#REF!)</f>
        <v>#REF!</v>
      </c>
      <c r="M2673" s="46" t="e">
        <f>YEAR(#REF!)</f>
        <v>#REF!</v>
      </c>
    </row>
    <row r="2674" spans="11:13" x14ac:dyDescent="0.25">
      <c r="K2674" s="178">
        <f>IF(COUNTBLANK($H$10:$H1033)&gt;=1,0,1)</f>
        <v>0</v>
      </c>
      <c r="L2674" s="46" t="e">
        <f>MONTH(#REF!)</f>
        <v>#REF!</v>
      </c>
      <c r="M2674" s="46" t="e">
        <f>YEAR(#REF!)</f>
        <v>#REF!</v>
      </c>
    </row>
    <row r="2675" spans="11:13" x14ac:dyDescent="0.25">
      <c r="K2675" s="178">
        <f>IF(COUNTBLANK($H$10:$H1033)&gt;=1,0,1)</f>
        <v>0</v>
      </c>
      <c r="L2675" s="46" t="e">
        <f>MONTH(#REF!)</f>
        <v>#REF!</v>
      </c>
      <c r="M2675" s="46" t="e">
        <f>YEAR(#REF!)</f>
        <v>#REF!</v>
      </c>
    </row>
    <row r="2676" spans="11:13" x14ac:dyDescent="0.25">
      <c r="K2676" s="178">
        <f>IF(COUNTBLANK($H$10:$H1033)&gt;=1,0,1)</f>
        <v>0</v>
      </c>
      <c r="L2676" s="46" t="e">
        <f>MONTH(#REF!)</f>
        <v>#REF!</v>
      </c>
      <c r="M2676" s="46" t="e">
        <f>YEAR(#REF!)</f>
        <v>#REF!</v>
      </c>
    </row>
    <row r="2677" spans="11:13" x14ac:dyDescent="0.25">
      <c r="K2677" s="178">
        <f>IF(COUNTBLANK($H$10:$H1033)&gt;=1,0,1)</f>
        <v>0</v>
      </c>
      <c r="L2677" s="46" t="e">
        <f>MONTH(#REF!)</f>
        <v>#REF!</v>
      </c>
      <c r="M2677" s="46" t="e">
        <f>YEAR(#REF!)</f>
        <v>#REF!</v>
      </c>
    </row>
    <row r="2678" spans="11:13" x14ac:dyDescent="0.25">
      <c r="K2678" s="178">
        <f>IF(COUNTBLANK($H$10:$H1033)&gt;=1,0,1)</f>
        <v>0</v>
      </c>
      <c r="L2678" s="46" t="e">
        <f>MONTH(#REF!)</f>
        <v>#REF!</v>
      </c>
      <c r="M2678" s="46" t="e">
        <f>YEAR(#REF!)</f>
        <v>#REF!</v>
      </c>
    </row>
    <row r="2679" spans="11:13" x14ac:dyDescent="0.25">
      <c r="K2679" s="178">
        <f>IF(COUNTBLANK($H$10:$H1033)&gt;=1,0,1)</f>
        <v>0</v>
      </c>
      <c r="L2679" s="46" t="e">
        <f>MONTH(#REF!)</f>
        <v>#REF!</v>
      </c>
      <c r="M2679" s="46" t="e">
        <f>YEAR(#REF!)</f>
        <v>#REF!</v>
      </c>
    </row>
    <row r="2680" spans="11:13" x14ac:dyDescent="0.25">
      <c r="K2680" s="178">
        <f>IF(COUNTBLANK($H$10:$H1033)&gt;=1,0,1)</f>
        <v>0</v>
      </c>
      <c r="L2680" s="46" t="e">
        <f>MONTH(#REF!)</f>
        <v>#REF!</v>
      </c>
      <c r="M2680" s="46" t="e">
        <f>YEAR(#REF!)</f>
        <v>#REF!</v>
      </c>
    </row>
    <row r="2681" spans="11:13" x14ac:dyDescent="0.25">
      <c r="K2681" s="178">
        <f>IF(COUNTBLANK($H$10:$H1033)&gt;=1,0,1)</f>
        <v>0</v>
      </c>
      <c r="L2681" s="46" t="e">
        <f>MONTH(#REF!)</f>
        <v>#REF!</v>
      </c>
      <c r="M2681" s="46" t="e">
        <f>YEAR(#REF!)</f>
        <v>#REF!</v>
      </c>
    </row>
    <row r="2682" spans="11:13" x14ac:dyDescent="0.25">
      <c r="K2682" s="178">
        <f>IF(COUNTBLANK($H$10:$H1033)&gt;=1,0,1)</f>
        <v>0</v>
      </c>
      <c r="L2682" s="46" t="e">
        <f>MONTH(#REF!)</f>
        <v>#REF!</v>
      </c>
      <c r="M2682" s="46" t="e">
        <f>YEAR(#REF!)</f>
        <v>#REF!</v>
      </c>
    </row>
    <row r="2683" spans="11:13" x14ac:dyDescent="0.25">
      <c r="K2683" s="178">
        <f>IF(COUNTBLANK($H$10:$H1033)&gt;=1,0,1)</f>
        <v>0</v>
      </c>
      <c r="L2683" s="46" t="e">
        <f>MONTH(#REF!)</f>
        <v>#REF!</v>
      </c>
      <c r="M2683" s="46" t="e">
        <f>YEAR(#REF!)</f>
        <v>#REF!</v>
      </c>
    </row>
    <row r="2684" spans="11:13" x14ac:dyDescent="0.25">
      <c r="K2684" s="178">
        <f>IF(COUNTBLANK($H$10:$H1033)&gt;=1,0,1)</f>
        <v>0</v>
      </c>
      <c r="L2684" s="46" t="e">
        <f>MONTH(#REF!)</f>
        <v>#REF!</v>
      </c>
      <c r="M2684" s="46" t="e">
        <f>YEAR(#REF!)</f>
        <v>#REF!</v>
      </c>
    </row>
    <row r="2685" spans="11:13" x14ac:dyDescent="0.25">
      <c r="K2685" s="178">
        <f>IF(COUNTBLANK($H$10:$H1033)&gt;=1,0,1)</f>
        <v>0</v>
      </c>
      <c r="L2685" s="46" t="e">
        <f>MONTH(#REF!)</f>
        <v>#REF!</v>
      </c>
      <c r="M2685" s="46" t="e">
        <f>YEAR(#REF!)</f>
        <v>#REF!</v>
      </c>
    </row>
    <row r="2686" spans="11:13" x14ac:dyDescent="0.25">
      <c r="K2686" s="178">
        <f>IF(COUNTBLANK($H$10:$H1033)&gt;=1,0,1)</f>
        <v>0</v>
      </c>
      <c r="L2686" s="46" t="e">
        <f>MONTH(#REF!)</f>
        <v>#REF!</v>
      </c>
      <c r="M2686" s="46" t="e">
        <f>YEAR(#REF!)</f>
        <v>#REF!</v>
      </c>
    </row>
    <row r="2687" spans="11:13" x14ac:dyDescent="0.25">
      <c r="K2687" s="178">
        <f>IF(COUNTBLANK($H$10:$H1033)&gt;=1,0,1)</f>
        <v>0</v>
      </c>
      <c r="L2687" s="46" t="e">
        <f>MONTH(#REF!)</f>
        <v>#REF!</v>
      </c>
      <c r="M2687" s="46" t="e">
        <f>YEAR(#REF!)</f>
        <v>#REF!</v>
      </c>
    </row>
    <row r="2688" spans="11:13" x14ac:dyDescent="0.25">
      <c r="K2688" s="178">
        <f>IF(COUNTBLANK($H$10:$H1033)&gt;=1,0,1)</f>
        <v>0</v>
      </c>
      <c r="L2688" s="46" t="e">
        <f>MONTH(#REF!)</f>
        <v>#REF!</v>
      </c>
      <c r="M2688" s="46" t="e">
        <f>YEAR(#REF!)</f>
        <v>#REF!</v>
      </c>
    </row>
    <row r="2689" spans="11:13" x14ac:dyDescent="0.25">
      <c r="K2689" s="178">
        <f>IF(COUNTBLANK($H$10:$H1033)&gt;=1,0,1)</f>
        <v>0</v>
      </c>
      <c r="L2689" s="46" t="e">
        <f>MONTH(#REF!)</f>
        <v>#REF!</v>
      </c>
      <c r="M2689" s="46" t="e">
        <f>YEAR(#REF!)</f>
        <v>#REF!</v>
      </c>
    </row>
    <row r="2690" spans="11:13" x14ac:dyDescent="0.25">
      <c r="K2690" s="178">
        <f>IF(COUNTBLANK($H$10:$H1033)&gt;=1,0,1)</f>
        <v>0</v>
      </c>
      <c r="L2690" s="46" t="e">
        <f>MONTH(#REF!)</f>
        <v>#REF!</v>
      </c>
      <c r="M2690" s="46" t="e">
        <f>YEAR(#REF!)</f>
        <v>#REF!</v>
      </c>
    </row>
    <row r="2691" spans="11:13" x14ac:dyDescent="0.25">
      <c r="K2691" s="178">
        <f>IF(COUNTBLANK($H$10:$H1033)&gt;=1,0,1)</f>
        <v>0</v>
      </c>
      <c r="L2691" s="46" t="e">
        <f>MONTH(#REF!)</f>
        <v>#REF!</v>
      </c>
      <c r="M2691" s="46" t="e">
        <f>YEAR(#REF!)</f>
        <v>#REF!</v>
      </c>
    </row>
    <row r="2692" spans="11:13" x14ac:dyDescent="0.25">
      <c r="K2692" s="178">
        <f>IF(COUNTBLANK($H$10:$H1033)&gt;=1,0,1)</f>
        <v>0</v>
      </c>
      <c r="L2692" s="46" t="e">
        <f>MONTH(#REF!)</f>
        <v>#REF!</v>
      </c>
      <c r="M2692" s="46" t="e">
        <f>YEAR(#REF!)</f>
        <v>#REF!</v>
      </c>
    </row>
    <row r="2693" spans="11:13" x14ac:dyDescent="0.25">
      <c r="K2693" s="178">
        <f>IF(COUNTBLANK($H$10:$H1033)&gt;=1,0,1)</f>
        <v>0</v>
      </c>
      <c r="L2693" s="46" t="e">
        <f>MONTH(#REF!)</f>
        <v>#REF!</v>
      </c>
      <c r="M2693" s="46" t="e">
        <f>YEAR(#REF!)</f>
        <v>#REF!</v>
      </c>
    </row>
    <row r="2694" spans="11:13" x14ac:dyDescent="0.25">
      <c r="K2694" s="178">
        <f>IF(COUNTBLANK($H$10:$H1033)&gt;=1,0,1)</f>
        <v>0</v>
      </c>
      <c r="L2694" s="46" t="e">
        <f>MONTH(#REF!)</f>
        <v>#REF!</v>
      </c>
      <c r="M2694" s="46" t="e">
        <f>YEAR(#REF!)</f>
        <v>#REF!</v>
      </c>
    </row>
    <row r="2695" spans="11:13" x14ac:dyDescent="0.25">
      <c r="K2695" s="178">
        <f>IF(COUNTBLANK($H$10:$H1033)&gt;=1,0,1)</f>
        <v>0</v>
      </c>
      <c r="L2695" s="46" t="e">
        <f>MONTH(#REF!)</f>
        <v>#REF!</v>
      </c>
      <c r="M2695" s="46" t="e">
        <f>YEAR(#REF!)</f>
        <v>#REF!</v>
      </c>
    </row>
    <row r="2696" spans="11:13" x14ac:dyDescent="0.25">
      <c r="K2696" s="178">
        <f>IF(COUNTBLANK($H$10:$H1033)&gt;=1,0,1)</f>
        <v>0</v>
      </c>
      <c r="L2696" s="46" t="e">
        <f>MONTH(#REF!)</f>
        <v>#REF!</v>
      </c>
      <c r="M2696" s="46" t="e">
        <f>YEAR(#REF!)</f>
        <v>#REF!</v>
      </c>
    </row>
    <row r="2697" spans="11:13" x14ac:dyDescent="0.25">
      <c r="K2697" s="178">
        <f>IF(COUNTBLANK($H$10:$H1033)&gt;=1,0,1)</f>
        <v>0</v>
      </c>
      <c r="L2697" s="46" t="e">
        <f>MONTH(#REF!)</f>
        <v>#REF!</v>
      </c>
      <c r="M2697" s="46" t="e">
        <f>YEAR(#REF!)</f>
        <v>#REF!</v>
      </c>
    </row>
    <row r="2698" spans="11:13" x14ac:dyDescent="0.25">
      <c r="K2698" s="178">
        <f>IF(COUNTBLANK($H$10:$H1033)&gt;=1,0,1)</f>
        <v>0</v>
      </c>
      <c r="L2698" s="46" t="e">
        <f>MONTH(#REF!)</f>
        <v>#REF!</v>
      </c>
      <c r="M2698" s="46" t="e">
        <f>YEAR(#REF!)</f>
        <v>#REF!</v>
      </c>
    </row>
    <row r="2699" spans="11:13" x14ac:dyDescent="0.25">
      <c r="K2699" s="178">
        <f>IF(COUNTBLANK($H$10:$H1033)&gt;=1,0,1)</f>
        <v>0</v>
      </c>
      <c r="L2699" s="46" t="e">
        <f>MONTH(#REF!)</f>
        <v>#REF!</v>
      </c>
      <c r="M2699" s="46" t="e">
        <f>YEAR(#REF!)</f>
        <v>#REF!</v>
      </c>
    </row>
    <row r="2700" spans="11:13" x14ac:dyDescent="0.25">
      <c r="K2700" s="178">
        <f>IF(COUNTBLANK($H$10:$H1033)&gt;=1,0,1)</f>
        <v>0</v>
      </c>
      <c r="L2700" s="46" t="e">
        <f>MONTH(#REF!)</f>
        <v>#REF!</v>
      </c>
      <c r="M2700" s="46" t="e">
        <f>YEAR(#REF!)</f>
        <v>#REF!</v>
      </c>
    </row>
    <row r="2701" spans="11:13" x14ac:dyDescent="0.25">
      <c r="K2701" s="178">
        <f>IF(COUNTBLANK($H$10:$H1033)&gt;=1,0,1)</f>
        <v>0</v>
      </c>
      <c r="L2701" s="46" t="e">
        <f>MONTH(#REF!)</f>
        <v>#REF!</v>
      </c>
      <c r="M2701" s="46" t="e">
        <f>YEAR(#REF!)</f>
        <v>#REF!</v>
      </c>
    </row>
    <row r="2702" spans="11:13" x14ac:dyDescent="0.25">
      <c r="K2702" s="178">
        <f>IF(COUNTBLANK($H$10:$H1033)&gt;=1,0,1)</f>
        <v>0</v>
      </c>
      <c r="L2702" s="46" t="e">
        <f>MONTH(#REF!)</f>
        <v>#REF!</v>
      </c>
      <c r="M2702" s="46" t="e">
        <f>YEAR(#REF!)</f>
        <v>#REF!</v>
      </c>
    </row>
    <row r="2703" spans="11:13" x14ac:dyDescent="0.25">
      <c r="K2703" s="178">
        <f>IF(COUNTBLANK($H$10:$H1033)&gt;=1,0,1)</f>
        <v>0</v>
      </c>
      <c r="L2703" s="46" t="e">
        <f>MONTH(#REF!)</f>
        <v>#REF!</v>
      </c>
      <c r="M2703" s="46" t="e">
        <f>YEAR(#REF!)</f>
        <v>#REF!</v>
      </c>
    </row>
    <row r="2704" spans="11:13" x14ac:dyDescent="0.25">
      <c r="K2704" s="178">
        <f>IF(COUNTBLANK($H$10:$H1033)&gt;=1,0,1)</f>
        <v>0</v>
      </c>
      <c r="L2704" s="46" t="e">
        <f>MONTH(#REF!)</f>
        <v>#REF!</v>
      </c>
      <c r="M2704" s="46" t="e">
        <f>YEAR(#REF!)</f>
        <v>#REF!</v>
      </c>
    </row>
    <row r="2705" spans="11:13" x14ac:dyDescent="0.25">
      <c r="K2705" s="178">
        <f>IF(COUNTBLANK($H$10:$H1033)&gt;=1,0,1)</f>
        <v>0</v>
      </c>
      <c r="L2705" s="46" t="e">
        <f>MONTH(#REF!)</f>
        <v>#REF!</v>
      </c>
      <c r="M2705" s="46" t="e">
        <f>YEAR(#REF!)</f>
        <v>#REF!</v>
      </c>
    </row>
    <row r="2706" spans="11:13" x14ac:dyDescent="0.25">
      <c r="K2706" s="178">
        <f>IF(COUNTBLANK($H$10:$H1033)&gt;=1,0,1)</f>
        <v>0</v>
      </c>
      <c r="L2706" s="46" t="e">
        <f>MONTH(#REF!)</f>
        <v>#REF!</v>
      </c>
      <c r="M2706" s="46" t="e">
        <f>YEAR(#REF!)</f>
        <v>#REF!</v>
      </c>
    </row>
    <row r="2707" spans="11:13" x14ac:dyDescent="0.25">
      <c r="K2707" s="178">
        <f>IF(COUNTBLANK($H$10:$H1033)&gt;=1,0,1)</f>
        <v>0</v>
      </c>
      <c r="L2707" s="46" t="e">
        <f>MONTH(#REF!)</f>
        <v>#REF!</v>
      </c>
      <c r="M2707" s="46" t="e">
        <f>YEAR(#REF!)</f>
        <v>#REF!</v>
      </c>
    </row>
    <row r="2708" spans="11:13" x14ac:dyDescent="0.25">
      <c r="K2708" s="178">
        <f>IF(COUNTBLANK($H$10:$H1033)&gt;=1,0,1)</f>
        <v>0</v>
      </c>
      <c r="L2708" s="46" t="e">
        <f>MONTH(#REF!)</f>
        <v>#REF!</v>
      </c>
      <c r="M2708" s="46" t="e">
        <f>YEAR(#REF!)</f>
        <v>#REF!</v>
      </c>
    </row>
    <row r="2709" spans="11:13" x14ac:dyDescent="0.25">
      <c r="K2709" s="178">
        <f>IF(COUNTBLANK($H$10:$H1033)&gt;=1,0,1)</f>
        <v>0</v>
      </c>
      <c r="L2709" s="46" t="e">
        <f>MONTH(#REF!)</f>
        <v>#REF!</v>
      </c>
      <c r="M2709" s="46" t="e">
        <f>YEAR(#REF!)</f>
        <v>#REF!</v>
      </c>
    </row>
    <row r="2710" spans="11:13" x14ac:dyDescent="0.25">
      <c r="K2710" s="178">
        <f>IF(COUNTBLANK($H$10:$H1033)&gt;=1,0,1)</f>
        <v>0</v>
      </c>
      <c r="L2710" s="46" t="e">
        <f>MONTH(#REF!)</f>
        <v>#REF!</v>
      </c>
      <c r="M2710" s="46" t="e">
        <f>YEAR(#REF!)</f>
        <v>#REF!</v>
      </c>
    </row>
    <row r="2711" spans="11:13" x14ac:dyDescent="0.25">
      <c r="K2711" s="178">
        <f>IF(COUNTBLANK($H$10:$H1033)&gt;=1,0,1)</f>
        <v>0</v>
      </c>
      <c r="L2711" s="46" t="e">
        <f>MONTH(#REF!)</f>
        <v>#REF!</v>
      </c>
      <c r="M2711" s="46" t="e">
        <f>YEAR(#REF!)</f>
        <v>#REF!</v>
      </c>
    </row>
    <row r="2712" spans="11:13" x14ac:dyDescent="0.25">
      <c r="K2712" s="178">
        <f>IF(COUNTBLANK($H$10:$H1033)&gt;=1,0,1)</f>
        <v>0</v>
      </c>
      <c r="L2712" s="46" t="e">
        <f>MONTH(#REF!)</f>
        <v>#REF!</v>
      </c>
      <c r="M2712" s="46" t="e">
        <f>YEAR(#REF!)</f>
        <v>#REF!</v>
      </c>
    </row>
    <row r="2713" spans="11:13" x14ac:dyDescent="0.25">
      <c r="K2713" s="178">
        <f>IF(COUNTBLANK($H$10:$H1033)&gt;=1,0,1)</f>
        <v>0</v>
      </c>
      <c r="L2713" s="46" t="e">
        <f>MONTH(#REF!)</f>
        <v>#REF!</v>
      </c>
      <c r="M2713" s="46" t="e">
        <f>YEAR(#REF!)</f>
        <v>#REF!</v>
      </c>
    </row>
    <row r="2714" spans="11:13" x14ac:dyDescent="0.25">
      <c r="K2714" s="178">
        <f>IF(COUNTBLANK($H$10:$H1033)&gt;=1,0,1)</f>
        <v>0</v>
      </c>
      <c r="L2714" s="46" t="e">
        <f>MONTH(#REF!)</f>
        <v>#REF!</v>
      </c>
      <c r="M2714" s="46" t="e">
        <f>YEAR(#REF!)</f>
        <v>#REF!</v>
      </c>
    </row>
    <row r="2715" spans="11:13" x14ac:dyDescent="0.25">
      <c r="K2715" s="178">
        <f>IF(COUNTBLANK($H$10:$H1033)&gt;=1,0,1)</f>
        <v>0</v>
      </c>
      <c r="L2715" s="46" t="e">
        <f>MONTH(#REF!)</f>
        <v>#REF!</v>
      </c>
      <c r="M2715" s="46" t="e">
        <f>YEAR(#REF!)</f>
        <v>#REF!</v>
      </c>
    </row>
    <row r="2716" spans="11:13" x14ac:dyDescent="0.25">
      <c r="K2716" s="178">
        <f>IF(COUNTBLANK($H$10:$H1033)&gt;=1,0,1)</f>
        <v>0</v>
      </c>
      <c r="L2716" s="46" t="e">
        <f>MONTH(#REF!)</f>
        <v>#REF!</v>
      </c>
      <c r="M2716" s="46" t="e">
        <f>YEAR(#REF!)</f>
        <v>#REF!</v>
      </c>
    </row>
    <row r="2717" spans="11:13" x14ac:dyDescent="0.25">
      <c r="K2717" s="178">
        <f>IF(COUNTBLANK($H$10:$H1033)&gt;=1,0,1)</f>
        <v>0</v>
      </c>
      <c r="L2717" s="46" t="e">
        <f>MONTH(#REF!)</f>
        <v>#REF!</v>
      </c>
      <c r="M2717" s="46" t="e">
        <f>YEAR(#REF!)</f>
        <v>#REF!</v>
      </c>
    </row>
    <row r="2718" spans="11:13" x14ac:dyDescent="0.25">
      <c r="K2718" s="178">
        <f>IF(COUNTBLANK($H$10:$H1033)&gt;=1,0,1)</f>
        <v>0</v>
      </c>
      <c r="L2718" s="46" t="e">
        <f>MONTH(#REF!)</f>
        <v>#REF!</v>
      </c>
      <c r="M2718" s="46" t="e">
        <f>YEAR(#REF!)</f>
        <v>#REF!</v>
      </c>
    </row>
    <row r="2719" spans="11:13" x14ac:dyDescent="0.25">
      <c r="K2719" s="178">
        <f>IF(COUNTBLANK($H$10:$H1033)&gt;=1,0,1)</f>
        <v>0</v>
      </c>
      <c r="L2719" s="46" t="e">
        <f>MONTH(#REF!)</f>
        <v>#REF!</v>
      </c>
      <c r="M2719" s="46" t="e">
        <f>YEAR(#REF!)</f>
        <v>#REF!</v>
      </c>
    </row>
    <row r="2720" spans="11:13" x14ac:dyDescent="0.25">
      <c r="K2720" s="178">
        <f>IF(COUNTBLANK($H$10:$H1033)&gt;=1,0,1)</f>
        <v>0</v>
      </c>
      <c r="L2720" s="46" t="e">
        <f>MONTH(#REF!)</f>
        <v>#REF!</v>
      </c>
      <c r="M2720" s="46" t="e">
        <f>YEAR(#REF!)</f>
        <v>#REF!</v>
      </c>
    </row>
    <row r="2721" spans="11:13" x14ac:dyDescent="0.25">
      <c r="K2721" s="178">
        <f>IF(COUNTBLANK($H$10:$H1033)&gt;=1,0,1)</f>
        <v>0</v>
      </c>
      <c r="L2721" s="46" t="e">
        <f>MONTH(#REF!)</f>
        <v>#REF!</v>
      </c>
      <c r="M2721" s="46" t="e">
        <f>YEAR(#REF!)</f>
        <v>#REF!</v>
      </c>
    </row>
    <row r="2722" spans="11:13" x14ac:dyDescent="0.25">
      <c r="K2722" s="178">
        <f>IF(COUNTBLANK($H$10:$H1033)&gt;=1,0,1)</f>
        <v>0</v>
      </c>
      <c r="L2722" s="46" t="e">
        <f>MONTH(#REF!)</f>
        <v>#REF!</v>
      </c>
      <c r="M2722" s="46" t="e">
        <f>YEAR(#REF!)</f>
        <v>#REF!</v>
      </c>
    </row>
    <row r="2723" spans="11:13" x14ac:dyDescent="0.25">
      <c r="K2723" s="178">
        <f>IF(COUNTBLANK($H$10:$H1033)&gt;=1,0,1)</f>
        <v>0</v>
      </c>
      <c r="L2723" s="46" t="e">
        <f>MONTH(#REF!)</f>
        <v>#REF!</v>
      </c>
      <c r="M2723" s="46" t="e">
        <f>YEAR(#REF!)</f>
        <v>#REF!</v>
      </c>
    </row>
    <row r="2724" spans="11:13" x14ac:dyDescent="0.25">
      <c r="K2724" s="178">
        <f>IF(COUNTBLANK($H$10:$H1033)&gt;=1,0,1)</f>
        <v>0</v>
      </c>
      <c r="L2724" s="46" t="e">
        <f>MONTH(#REF!)</f>
        <v>#REF!</v>
      </c>
      <c r="M2724" s="46" t="e">
        <f>YEAR(#REF!)</f>
        <v>#REF!</v>
      </c>
    </row>
    <row r="2725" spans="11:13" x14ac:dyDescent="0.25">
      <c r="K2725" s="178">
        <f>IF(COUNTBLANK($H$10:$H1033)&gt;=1,0,1)</f>
        <v>0</v>
      </c>
      <c r="L2725" s="46" t="e">
        <f>MONTH(#REF!)</f>
        <v>#REF!</v>
      </c>
      <c r="M2725" s="46" t="e">
        <f>YEAR(#REF!)</f>
        <v>#REF!</v>
      </c>
    </row>
    <row r="2726" spans="11:13" x14ac:dyDescent="0.25">
      <c r="K2726" s="178">
        <f>IF(COUNTBLANK($H$10:$H1033)&gt;=1,0,1)</f>
        <v>0</v>
      </c>
      <c r="L2726" s="46" t="e">
        <f>MONTH(#REF!)</f>
        <v>#REF!</v>
      </c>
      <c r="M2726" s="46" t="e">
        <f>YEAR(#REF!)</f>
        <v>#REF!</v>
      </c>
    </row>
    <row r="2727" spans="11:13" x14ac:dyDescent="0.25">
      <c r="K2727" s="178">
        <f>IF(COUNTBLANK($H$10:$H1033)&gt;=1,0,1)</f>
        <v>0</v>
      </c>
      <c r="L2727" s="46" t="e">
        <f>MONTH(#REF!)</f>
        <v>#REF!</v>
      </c>
      <c r="M2727" s="46" t="e">
        <f>YEAR(#REF!)</f>
        <v>#REF!</v>
      </c>
    </row>
    <row r="2728" spans="11:13" x14ac:dyDescent="0.25">
      <c r="K2728" s="178">
        <f>IF(COUNTBLANK($H$10:$H1033)&gt;=1,0,1)</f>
        <v>0</v>
      </c>
      <c r="L2728" s="46" t="e">
        <f>MONTH(#REF!)</f>
        <v>#REF!</v>
      </c>
      <c r="M2728" s="46" t="e">
        <f>YEAR(#REF!)</f>
        <v>#REF!</v>
      </c>
    </row>
    <row r="2729" spans="11:13" x14ac:dyDescent="0.25">
      <c r="K2729" s="178">
        <f>IF(COUNTBLANK($H$10:$H1033)&gt;=1,0,1)</f>
        <v>0</v>
      </c>
      <c r="L2729" s="46" t="e">
        <f>MONTH(#REF!)</f>
        <v>#REF!</v>
      </c>
      <c r="M2729" s="46" t="e">
        <f>YEAR(#REF!)</f>
        <v>#REF!</v>
      </c>
    </row>
    <row r="2730" spans="11:13" x14ac:dyDescent="0.25">
      <c r="K2730" s="178">
        <f>IF(COUNTBLANK($H$10:$H1033)&gt;=1,0,1)</f>
        <v>0</v>
      </c>
      <c r="L2730" s="46" t="e">
        <f>MONTH(#REF!)</f>
        <v>#REF!</v>
      </c>
      <c r="M2730" s="46" t="e">
        <f>YEAR(#REF!)</f>
        <v>#REF!</v>
      </c>
    </row>
    <row r="2731" spans="11:13" x14ac:dyDescent="0.25">
      <c r="K2731" s="178">
        <f>IF(COUNTBLANK($H$10:$H1033)&gt;=1,0,1)</f>
        <v>0</v>
      </c>
      <c r="L2731" s="46" t="e">
        <f>MONTH(#REF!)</f>
        <v>#REF!</v>
      </c>
      <c r="M2731" s="46" t="e">
        <f>YEAR(#REF!)</f>
        <v>#REF!</v>
      </c>
    </row>
    <row r="2732" spans="11:13" x14ac:dyDescent="0.25">
      <c r="K2732" s="178">
        <f>IF(COUNTBLANK($H$10:$H1033)&gt;=1,0,1)</f>
        <v>0</v>
      </c>
      <c r="L2732" s="46" t="e">
        <f>MONTH(#REF!)</f>
        <v>#REF!</v>
      </c>
      <c r="M2732" s="46" t="e">
        <f>YEAR(#REF!)</f>
        <v>#REF!</v>
      </c>
    </row>
    <row r="2733" spans="11:13" x14ac:dyDescent="0.25">
      <c r="K2733" s="178">
        <f>IF(COUNTBLANK($H$10:$H1033)&gt;=1,0,1)</f>
        <v>0</v>
      </c>
      <c r="L2733" s="46" t="e">
        <f>MONTH(#REF!)</f>
        <v>#REF!</v>
      </c>
      <c r="M2733" s="46" t="e">
        <f>YEAR(#REF!)</f>
        <v>#REF!</v>
      </c>
    </row>
    <row r="2734" spans="11:13" x14ac:dyDescent="0.25">
      <c r="K2734" s="178">
        <f>IF(COUNTBLANK($H$10:$H1033)&gt;=1,0,1)</f>
        <v>0</v>
      </c>
      <c r="L2734" s="46" t="e">
        <f>MONTH(#REF!)</f>
        <v>#REF!</v>
      </c>
      <c r="M2734" s="46" t="e">
        <f>YEAR(#REF!)</f>
        <v>#REF!</v>
      </c>
    </row>
    <row r="2735" spans="11:13" x14ac:dyDescent="0.25">
      <c r="K2735" s="178">
        <f>IF(COUNTBLANK($H$10:$H1033)&gt;=1,0,1)</f>
        <v>0</v>
      </c>
      <c r="L2735" s="46" t="e">
        <f>MONTH(#REF!)</f>
        <v>#REF!</v>
      </c>
      <c r="M2735" s="46" t="e">
        <f>YEAR(#REF!)</f>
        <v>#REF!</v>
      </c>
    </row>
    <row r="2736" spans="11:13" x14ac:dyDescent="0.25">
      <c r="K2736" s="178">
        <f>IF(COUNTBLANK($H$10:$H1033)&gt;=1,0,1)</f>
        <v>0</v>
      </c>
      <c r="L2736" s="46" t="e">
        <f>MONTH(#REF!)</f>
        <v>#REF!</v>
      </c>
      <c r="M2736" s="46" t="e">
        <f>YEAR(#REF!)</f>
        <v>#REF!</v>
      </c>
    </row>
    <row r="2737" spans="11:13" x14ac:dyDescent="0.25">
      <c r="K2737" s="178">
        <f>IF(COUNTBLANK($H$10:$H1033)&gt;=1,0,1)</f>
        <v>0</v>
      </c>
      <c r="L2737" s="46" t="e">
        <f>MONTH(#REF!)</f>
        <v>#REF!</v>
      </c>
      <c r="M2737" s="46" t="e">
        <f>YEAR(#REF!)</f>
        <v>#REF!</v>
      </c>
    </row>
    <row r="2738" spans="11:13" x14ac:dyDescent="0.25">
      <c r="K2738" s="178">
        <f>IF(COUNTBLANK($H$10:$H1033)&gt;=1,0,1)</f>
        <v>0</v>
      </c>
      <c r="L2738" s="46" t="e">
        <f>MONTH(#REF!)</f>
        <v>#REF!</v>
      </c>
      <c r="M2738" s="46" t="e">
        <f>YEAR(#REF!)</f>
        <v>#REF!</v>
      </c>
    </row>
    <row r="2739" spans="11:13" x14ac:dyDescent="0.25">
      <c r="K2739" s="178">
        <f>IF(COUNTBLANK($H$10:$H1033)&gt;=1,0,1)</f>
        <v>0</v>
      </c>
      <c r="L2739" s="46" t="e">
        <f>MONTH(#REF!)</f>
        <v>#REF!</v>
      </c>
      <c r="M2739" s="46" t="e">
        <f>YEAR(#REF!)</f>
        <v>#REF!</v>
      </c>
    </row>
    <row r="2740" spans="11:13" x14ac:dyDescent="0.25">
      <c r="K2740" s="178">
        <f>IF(COUNTBLANK($H$10:$H1033)&gt;=1,0,1)</f>
        <v>0</v>
      </c>
      <c r="L2740" s="46" t="e">
        <f>MONTH(#REF!)</f>
        <v>#REF!</v>
      </c>
      <c r="M2740" s="46" t="e">
        <f>YEAR(#REF!)</f>
        <v>#REF!</v>
      </c>
    </row>
    <row r="2741" spans="11:13" x14ac:dyDescent="0.25">
      <c r="K2741" s="178">
        <f>IF(COUNTBLANK($H$10:$H1033)&gt;=1,0,1)</f>
        <v>0</v>
      </c>
      <c r="L2741" s="46" t="e">
        <f>MONTH(#REF!)</f>
        <v>#REF!</v>
      </c>
      <c r="M2741" s="46" t="e">
        <f>YEAR(#REF!)</f>
        <v>#REF!</v>
      </c>
    </row>
    <row r="2742" spans="11:13" x14ac:dyDescent="0.25">
      <c r="K2742" s="178">
        <f>IF(COUNTBLANK($H$10:$H1033)&gt;=1,0,1)</f>
        <v>0</v>
      </c>
      <c r="L2742" s="46" t="e">
        <f>MONTH(#REF!)</f>
        <v>#REF!</v>
      </c>
      <c r="M2742" s="46" t="e">
        <f>YEAR(#REF!)</f>
        <v>#REF!</v>
      </c>
    </row>
    <row r="2743" spans="11:13" x14ac:dyDescent="0.25">
      <c r="K2743" s="178">
        <f>IF(COUNTBLANK($H$10:$H1033)&gt;=1,0,1)</f>
        <v>0</v>
      </c>
      <c r="L2743" s="46" t="e">
        <f>MONTH(#REF!)</f>
        <v>#REF!</v>
      </c>
      <c r="M2743" s="46" t="e">
        <f>YEAR(#REF!)</f>
        <v>#REF!</v>
      </c>
    </row>
    <row r="2744" spans="11:13" x14ac:dyDescent="0.25">
      <c r="K2744" s="178">
        <f>IF(COUNTBLANK($H$10:$H1033)&gt;=1,0,1)</f>
        <v>0</v>
      </c>
      <c r="L2744" s="46" t="e">
        <f>MONTH(#REF!)</f>
        <v>#REF!</v>
      </c>
      <c r="M2744" s="46" t="e">
        <f>YEAR(#REF!)</f>
        <v>#REF!</v>
      </c>
    </row>
    <row r="2745" spans="11:13" x14ac:dyDescent="0.25">
      <c r="K2745" s="178">
        <f>IF(COUNTBLANK($H$10:$H1033)&gt;=1,0,1)</f>
        <v>0</v>
      </c>
      <c r="L2745" s="46" t="e">
        <f>MONTH(#REF!)</f>
        <v>#REF!</v>
      </c>
      <c r="M2745" s="46" t="e">
        <f>YEAR(#REF!)</f>
        <v>#REF!</v>
      </c>
    </row>
    <row r="2746" spans="11:13" x14ac:dyDescent="0.25">
      <c r="K2746" s="178">
        <f>IF(COUNTBLANK($H$10:$H1033)&gt;=1,0,1)</f>
        <v>0</v>
      </c>
      <c r="L2746" s="46" t="e">
        <f>MONTH(#REF!)</f>
        <v>#REF!</v>
      </c>
      <c r="M2746" s="46" t="e">
        <f>YEAR(#REF!)</f>
        <v>#REF!</v>
      </c>
    </row>
    <row r="2747" spans="11:13" x14ac:dyDescent="0.25">
      <c r="K2747" s="178">
        <f>IF(COUNTBLANK($H$10:$H1033)&gt;=1,0,1)</f>
        <v>0</v>
      </c>
      <c r="L2747" s="46" t="e">
        <f>MONTH(#REF!)</f>
        <v>#REF!</v>
      </c>
      <c r="M2747" s="46" t="e">
        <f>YEAR(#REF!)</f>
        <v>#REF!</v>
      </c>
    </row>
    <row r="2748" spans="11:13" x14ac:dyDescent="0.25">
      <c r="K2748" s="178">
        <f>IF(COUNTBLANK($H$10:$H1033)&gt;=1,0,1)</f>
        <v>0</v>
      </c>
      <c r="L2748" s="46" t="e">
        <f>MONTH(#REF!)</f>
        <v>#REF!</v>
      </c>
      <c r="M2748" s="46" t="e">
        <f>YEAR(#REF!)</f>
        <v>#REF!</v>
      </c>
    </row>
    <row r="2749" spans="11:13" x14ac:dyDescent="0.25">
      <c r="K2749" s="178">
        <f>IF(COUNTBLANK($H$10:$H1033)&gt;=1,0,1)</f>
        <v>0</v>
      </c>
      <c r="L2749" s="46" t="e">
        <f>MONTH(#REF!)</f>
        <v>#REF!</v>
      </c>
      <c r="M2749" s="46" t="e">
        <f>YEAR(#REF!)</f>
        <v>#REF!</v>
      </c>
    </row>
    <row r="2750" spans="11:13" x14ac:dyDescent="0.25">
      <c r="K2750" s="178">
        <f>IF(COUNTBLANK($H$10:$H1033)&gt;=1,0,1)</f>
        <v>0</v>
      </c>
      <c r="L2750" s="46" t="e">
        <f>MONTH(#REF!)</f>
        <v>#REF!</v>
      </c>
      <c r="M2750" s="46" t="e">
        <f>YEAR(#REF!)</f>
        <v>#REF!</v>
      </c>
    </row>
    <row r="2751" spans="11:13" x14ac:dyDescent="0.25">
      <c r="K2751" s="178">
        <f>IF(COUNTBLANK($H$10:$H1033)&gt;=1,0,1)</f>
        <v>0</v>
      </c>
      <c r="L2751" s="46" t="e">
        <f>MONTH(#REF!)</f>
        <v>#REF!</v>
      </c>
      <c r="M2751" s="46" t="e">
        <f>YEAR(#REF!)</f>
        <v>#REF!</v>
      </c>
    </row>
    <row r="2752" spans="11:13" x14ac:dyDescent="0.25">
      <c r="K2752" s="178">
        <f>IF(COUNTBLANK($H$10:$H1033)&gt;=1,0,1)</f>
        <v>0</v>
      </c>
      <c r="L2752" s="46" t="e">
        <f>MONTH(#REF!)</f>
        <v>#REF!</v>
      </c>
      <c r="M2752" s="46" t="e">
        <f>YEAR(#REF!)</f>
        <v>#REF!</v>
      </c>
    </row>
    <row r="2753" spans="11:13" x14ac:dyDescent="0.25">
      <c r="K2753" s="178">
        <f>IF(COUNTBLANK($H$10:$H1033)&gt;=1,0,1)</f>
        <v>0</v>
      </c>
      <c r="L2753" s="46" t="e">
        <f>MONTH(#REF!)</f>
        <v>#REF!</v>
      </c>
      <c r="M2753" s="46" t="e">
        <f>YEAR(#REF!)</f>
        <v>#REF!</v>
      </c>
    </row>
    <row r="2754" spans="11:13" x14ac:dyDescent="0.25">
      <c r="K2754" s="178">
        <f>IF(COUNTBLANK($H$10:$H1033)&gt;=1,0,1)</f>
        <v>0</v>
      </c>
      <c r="L2754" s="46" t="e">
        <f>MONTH(#REF!)</f>
        <v>#REF!</v>
      </c>
      <c r="M2754" s="46" t="e">
        <f>YEAR(#REF!)</f>
        <v>#REF!</v>
      </c>
    </row>
    <row r="2755" spans="11:13" x14ac:dyDescent="0.25">
      <c r="K2755" s="178">
        <f>IF(COUNTBLANK($H$10:$H1033)&gt;=1,0,1)</f>
        <v>0</v>
      </c>
      <c r="L2755" s="46" t="e">
        <f>MONTH(#REF!)</f>
        <v>#REF!</v>
      </c>
      <c r="M2755" s="46" t="e">
        <f>YEAR(#REF!)</f>
        <v>#REF!</v>
      </c>
    </row>
    <row r="2756" spans="11:13" x14ac:dyDescent="0.25">
      <c r="K2756" s="178">
        <f>IF(COUNTBLANK($H$10:$H1033)&gt;=1,0,1)</f>
        <v>0</v>
      </c>
      <c r="L2756" s="46" t="e">
        <f>MONTH(#REF!)</f>
        <v>#REF!</v>
      </c>
      <c r="M2756" s="46" t="e">
        <f>YEAR(#REF!)</f>
        <v>#REF!</v>
      </c>
    </row>
    <row r="2757" spans="11:13" x14ac:dyDescent="0.25">
      <c r="K2757" s="178">
        <f>IF(COUNTBLANK($H$10:$H1033)&gt;=1,0,1)</f>
        <v>0</v>
      </c>
      <c r="L2757" s="46" t="e">
        <f>MONTH(#REF!)</f>
        <v>#REF!</v>
      </c>
      <c r="M2757" s="46" t="e">
        <f>YEAR(#REF!)</f>
        <v>#REF!</v>
      </c>
    </row>
    <row r="2758" spans="11:13" x14ac:dyDescent="0.25">
      <c r="K2758" s="178">
        <f>IF(COUNTBLANK($H$10:$H1033)&gt;=1,0,1)</f>
        <v>0</v>
      </c>
      <c r="L2758" s="46" t="e">
        <f>MONTH(#REF!)</f>
        <v>#REF!</v>
      </c>
      <c r="M2758" s="46" t="e">
        <f>YEAR(#REF!)</f>
        <v>#REF!</v>
      </c>
    </row>
    <row r="2759" spans="11:13" x14ac:dyDescent="0.25">
      <c r="K2759" s="178">
        <f>IF(COUNTBLANK($H$10:$H1033)&gt;=1,0,1)</f>
        <v>0</v>
      </c>
      <c r="L2759" s="46" t="e">
        <f>MONTH(#REF!)</f>
        <v>#REF!</v>
      </c>
      <c r="M2759" s="46" t="e">
        <f>YEAR(#REF!)</f>
        <v>#REF!</v>
      </c>
    </row>
    <row r="2760" spans="11:13" x14ac:dyDescent="0.25">
      <c r="K2760" s="178">
        <f>IF(COUNTBLANK($H$10:$H1033)&gt;=1,0,1)</f>
        <v>0</v>
      </c>
      <c r="L2760" s="46" t="e">
        <f>MONTH(#REF!)</f>
        <v>#REF!</v>
      </c>
      <c r="M2760" s="46" t="e">
        <f>YEAR(#REF!)</f>
        <v>#REF!</v>
      </c>
    </row>
    <row r="2761" spans="11:13" x14ac:dyDescent="0.25">
      <c r="K2761" s="178">
        <f>IF(COUNTBLANK($H$10:$H1033)&gt;=1,0,1)</f>
        <v>0</v>
      </c>
      <c r="L2761" s="46" t="e">
        <f>MONTH(#REF!)</f>
        <v>#REF!</v>
      </c>
      <c r="M2761" s="46" t="e">
        <f>YEAR(#REF!)</f>
        <v>#REF!</v>
      </c>
    </row>
    <row r="2762" spans="11:13" x14ac:dyDescent="0.25">
      <c r="K2762" s="178">
        <f>IF(COUNTBLANK($H$10:$H1033)&gt;=1,0,1)</f>
        <v>0</v>
      </c>
      <c r="L2762" s="46" t="e">
        <f>MONTH(#REF!)</f>
        <v>#REF!</v>
      </c>
      <c r="M2762" s="46" t="e">
        <f>YEAR(#REF!)</f>
        <v>#REF!</v>
      </c>
    </row>
    <row r="2763" spans="11:13" x14ac:dyDescent="0.25">
      <c r="K2763" s="178">
        <f>IF(COUNTBLANK($H$10:$H1033)&gt;=1,0,1)</f>
        <v>0</v>
      </c>
      <c r="L2763" s="46" t="e">
        <f>MONTH(#REF!)</f>
        <v>#REF!</v>
      </c>
      <c r="M2763" s="46" t="e">
        <f>YEAR(#REF!)</f>
        <v>#REF!</v>
      </c>
    </row>
    <row r="2764" spans="11:13" x14ac:dyDescent="0.25">
      <c r="K2764" s="178">
        <f>IF(COUNTBLANK($H$10:$H1033)&gt;=1,0,1)</f>
        <v>0</v>
      </c>
      <c r="L2764" s="46" t="e">
        <f>MONTH(#REF!)</f>
        <v>#REF!</v>
      </c>
      <c r="M2764" s="46" t="e">
        <f>YEAR(#REF!)</f>
        <v>#REF!</v>
      </c>
    </row>
    <row r="2765" spans="11:13" x14ac:dyDescent="0.25">
      <c r="K2765" s="178">
        <f>IF(COUNTBLANK($H$10:$H1033)&gt;=1,0,1)</f>
        <v>0</v>
      </c>
      <c r="L2765" s="46" t="e">
        <f>MONTH(#REF!)</f>
        <v>#REF!</v>
      </c>
      <c r="M2765" s="46" t="e">
        <f>YEAR(#REF!)</f>
        <v>#REF!</v>
      </c>
    </row>
    <row r="2766" spans="11:13" x14ac:dyDescent="0.25">
      <c r="K2766" s="178">
        <f>IF(COUNTBLANK($H$10:$H1033)&gt;=1,0,1)</f>
        <v>0</v>
      </c>
      <c r="L2766" s="46" t="e">
        <f>MONTH(#REF!)</f>
        <v>#REF!</v>
      </c>
      <c r="M2766" s="46" t="e">
        <f>YEAR(#REF!)</f>
        <v>#REF!</v>
      </c>
    </row>
    <row r="2767" spans="11:13" x14ac:dyDescent="0.25">
      <c r="K2767" s="178">
        <f>IF(COUNTBLANK($H$10:$H1033)&gt;=1,0,1)</f>
        <v>0</v>
      </c>
      <c r="L2767" s="46" t="e">
        <f>MONTH(#REF!)</f>
        <v>#REF!</v>
      </c>
      <c r="M2767" s="46" t="e">
        <f>YEAR(#REF!)</f>
        <v>#REF!</v>
      </c>
    </row>
    <row r="2768" spans="11:13" x14ac:dyDescent="0.25">
      <c r="K2768" s="178">
        <f>IF(COUNTBLANK($H$10:$H1033)&gt;=1,0,1)</f>
        <v>0</v>
      </c>
      <c r="L2768" s="46" t="e">
        <f>MONTH(#REF!)</f>
        <v>#REF!</v>
      </c>
      <c r="M2768" s="46" t="e">
        <f>YEAR(#REF!)</f>
        <v>#REF!</v>
      </c>
    </row>
    <row r="2769" spans="11:13" x14ac:dyDescent="0.25">
      <c r="K2769" s="178">
        <f>IF(COUNTBLANK($H$10:$H1033)&gt;=1,0,1)</f>
        <v>0</v>
      </c>
      <c r="L2769" s="46" t="e">
        <f>MONTH(#REF!)</f>
        <v>#REF!</v>
      </c>
      <c r="M2769" s="46" t="e">
        <f>YEAR(#REF!)</f>
        <v>#REF!</v>
      </c>
    </row>
    <row r="2770" spans="11:13" x14ac:dyDescent="0.25">
      <c r="K2770" s="178">
        <f>IF(COUNTBLANK($H$10:$H1033)&gt;=1,0,1)</f>
        <v>0</v>
      </c>
      <c r="L2770" s="46" t="e">
        <f>MONTH(#REF!)</f>
        <v>#REF!</v>
      </c>
      <c r="M2770" s="46" t="e">
        <f>YEAR(#REF!)</f>
        <v>#REF!</v>
      </c>
    </row>
    <row r="2771" spans="11:13" x14ac:dyDescent="0.25">
      <c r="K2771" s="178">
        <f>IF(COUNTBLANK($H$10:$H1033)&gt;=1,0,1)</f>
        <v>0</v>
      </c>
      <c r="L2771" s="46" t="e">
        <f>MONTH(#REF!)</f>
        <v>#REF!</v>
      </c>
      <c r="M2771" s="46" t="e">
        <f>YEAR(#REF!)</f>
        <v>#REF!</v>
      </c>
    </row>
    <row r="2772" spans="11:13" x14ac:dyDescent="0.25">
      <c r="K2772" s="178">
        <f>IF(COUNTBLANK($H$10:$H1033)&gt;=1,0,1)</f>
        <v>0</v>
      </c>
      <c r="L2772" s="46" t="e">
        <f>MONTH(#REF!)</f>
        <v>#REF!</v>
      </c>
      <c r="M2772" s="46" t="e">
        <f>YEAR(#REF!)</f>
        <v>#REF!</v>
      </c>
    </row>
    <row r="2773" spans="11:13" x14ac:dyDescent="0.25">
      <c r="K2773" s="178">
        <f>IF(COUNTBLANK($H$10:$H1033)&gt;=1,0,1)</f>
        <v>0</v>
      </c>
      <c r="L2773" s="46" t="e">
        <f>MONTH(#REF!)</f>
        <v>#REF!</v>
      </c>
      <c r="M2773" s="46" t="e">
        <f>YEAR(#REF!)</f>
        <v>#REF!</v>
      </c>
    </row>
    <row r="2774" spans="11:13" x14ac:dyDescent="0.25">
      <c r="K2774" s="178">
        <f>IF(COUNTBLANK($H$10:$H1033)&gt;=1,0,1)</f>
        <v>0</v>
      </c>
      <c r="L2774" s="46" t="e">
        <f>MONTH(#REF!)</f>
        <v>#REF!</v>
      </c>
      <c r="M2774" s="46" t="e">
        <f>YEAR(#REF!)</f>
        <v>#REF!</v>
      </c>
    </row>
    <row r="2775" spans="11:13" x14ac:dyDescent="0.25">
      <c r="K2775" s="178">
        <f>IF(COUNTBLANK($H$10:$H1033)&gt;=1,0,1)</f>
        <v>0</v>
      </c>
      <c r="L2775" s="46" t="e">
        <f>MONTH(#REF!)</f>
        <v>#REF!</v>
      </c>
      <c r="M2775" s="46" t="e">
        <f>YEAR(#REF!)</f>
        <v>#REF!</v>
      </c>
    </row>
    <row r="2776" spans="11:13" x14ac:dyDescent="0.25">
      <c r="K2776" s="178">
        <f>IF(COUNTBLANK($H$10:$H1033)&gt;=1,0,1)</f>
        <v>0</v>
      </c>
      <c r="L2776" s="46" t="e">
        <f>MONTH(#REF!)</f>
        <v>#REF!</v>
      </c>
      <c r="M2776" s="46" t="e">
        <f>YEAR(#REF!)</f>
        <v>#REF!</v>
      </c>
    </row>
    <row r="2777" spans="11:13" x14ac:dyDescent="0.25">
      <c r="K2777" s="178">
        <f>IF(COUNTBLANK($H$10:$H1033)&gt;=1,0,1)</f>
        <v>0</v>
      </c>
      <c r="L2777" s="46" t="e">
        <f>MONTH(#REF!)</f>
        <v>#REF!</v>
      </c>
      <c r="M2777" s="46" t="e">
        <f>YEAR(#REF!)</f>
        <v>#REF!</v>
      </c>
    </row>
    <row r="2778" spans="11:13" x14ac:dyDescent="0.25">
      <c r="K2778" s="178">
        <f>IF(COUNTBLANK($H$10:$H1033)&gt;=1,0,1)</f>
        <v>0</v>
      </c>
      <c r="L2778" s="46" t="e">
        <f>MONTH(#REF!)</f>
        <v>#REF!</v>
      </c>
      <c r="M2778" s="46" t="e">
        <f>YEAR(#REF!)</f>
        <v>#REF!</v>
      </c>
    </row>
    <row r="2779" spans="11:13" x14ac:dyDescent="0.25">
      <c r="K2779" s="178">
        <f>IF(COUNTBLANK($H$10:$H1033)&gt;=1,0,1)</f>
        <v>0</v>
      </c>
      <c r="L2779" s="46" t="e">
        <f>MONTH(#REF!)</f>
        <v>#REF!</v>
      </c>
      <c r="M2779" s="46" t="e">
        <f>YEAR(#REF!)</f>
        <v>#REF!</v>
      </c>
    </row>
    <row r="2780" spans="11:13" x14ac:dyDescent="0.25">
      <c r="K2780" s="178">
        <f>IF(COUNTBLANK($H$10:$H1033)&gt;=1,0,1)</f>
        <v>0</v>
      </c>
      <c r="L2780" s="46" t="e">
        <f>MONTH(#REF!)</f>
        <v>#REF!</v>
      </c>
      <c r="M2780" s="46" t="e">
        <f>YEAR(#REF!)</f>
        <v>#REF!</v>
      </c>
    </row>
    <row r="2781" spans="11:13" x14ac:dyDescent="0.25">
      <c r="K2781" s="178">
        <f>IF(COUNTBLANK($H$10:$H1033)&gt;=1,0,1)</f>
        <v>0</v>
      </c>
      <c r="L2781" s="46" t="e">
        <f>MONTH(#REF!)</f>
        <v>#REF!</v>
      </c>
      <c r="M2781" s="46" t="e">
        <f>YEAR(#REF!)</f>
        <v>#REF!</v>
      </c>
    </row>
    <row r="2782" spans="11:13" x14ac:dyDescent="0.25">
      <c r="K2782" s="178">
        <f>IF(COUNTBLANK($H$10:$H1033)&gt;=1,0,1)</f>
        <v>0</v>
      </c>
      <c r="L2782" s="46" t="e">
        <f>MONTH(#REF!)</f>
        <v>#REF!</v>
      </c>
      <c r="M2782" s="46" t="e">
        <f>YEAR(#REF!)</f>
        <v>#REF!</v>
      </c>
    </row>
    <row r="2783" spans="11:13" x14ac:dyDescent="0.25">
      <c r="K2783" s="178">
        <f>IF(COUNTBLANK($H$10:$H1033)&gt;=1,0,1)</f>
        <v>0</v>
      </c>
      <c r="L2783" s="46" t="e">
        <f>MONTH(#REF!)</f>
        <v>#REF!</v>
      </c>
      <c r="M2783" s="46" t="e">
        <f>YEAR(#REF!)</f>
        <v>#REF!</v>
      </c>
    </row>
    <row r="2784" spans="11:13" x14ac:dyDescent="0.25">
      <c r="K2784" s="178">
        <f>IF(COUNTBLANK($H$10:$H1033)&gt;=1,0,1)</f>
        <v>0</v>
      </c>
      <c r="L2784" s="46" t="e">
        <f>MONTH(#REF!)</f>
        <v>#REF!</v>
      </c>
      <c r="M2784" s="46" t="e">
        <f>YEAR(#REF!)</f>
        <v>#REF!</v>
      </c>
    </row>
    <row r="2785" spans="11:13" x14ac:dyDescent="0.25">
      <c r="K2785" s="178">
        <f>IF(COUNTBLANK($H$10:$H1033)&gt;=1,0,1)</f>
        <v>0</v>
      </c>
      <c r="L2785" s="46" t="e">
        <f>MONTH(#REF!)</f>
        <v>#REF!</v>
      </c>
      <c r="M2785" s="46" t="e">
        <f>YEAR(#REF!)</f>
        <v>#REF!</v>
      </c>
    </row>
    <row r="2786" spans="11:13" x14ac:dyDescent="0.25">
      <c r="K2786" s="178">
        <f>IF(COUNTBLANK($H$10:$H1033)&gt;=1,0,1)</f>
        <v>0</v>
      </c>
      <c r="L2786" s="46" t="e">
        <f>MONTH(#REF!)</f>
        <v>#REF!</v>
      </c>
      <c r="M2786" s="46" t="e">
        <f>YEAR(#REF!)</f>
        <v>#REF!</v>
      </c>
    </row>
    <row r="2787" spans="11:13" x14ac:dyDescent="0.25">
      <c r="K2787" s="178">
        <f>IF(COUNTBLANK($H$10:$H1033)&gt;=1,0,1)</f>
        <v>0</v>
      </c>
      <c r="L2787" s="46" t="e">
        <f>MONTH(#REF!)</f>
        <v>#REF!</v>
      </c>
      <c r="M2787" s="46" t="e">
        <f>YEAR(#REF!)</f>
        <v>#REF!</v>
      </c>
    </row>
    <row r="2788" spans="11:13" x14ac:dyDescent="0.25">
      <c r="K2788" s="178">
        <f>IF(COUNTBLANK($H$10:$H1033)&gt;=1,0,1)</f>
        <v>0</v>
      </c>
      <c r="L2788" s="46" t="e">
        <f>MONTH(#REF!)</f>
        <v>#REF!</v>
      </c>
      <c r="M2788" s="46" t="e">
        <f>YEAR(#REF!)</f>
        <v>#REF!</v>
      </c>
    </row>
    <row r="2789" spans="11:13" x14ac:dyDescent="0.25">
      <c r="K2789" s="178">
        <f>IF(COUNTBLANK($H$10:$H1033)&gt;=1,0,1)</f>
        <v>0</v>
      </c>
      <c r="L2789" s="46" t="e">
        <f>MONTH(#REF!)</f>
        <v>#REF!</v>
      </c>
      <c r="M2789" s="46" t="e">
        <f>YEAR(#REF!)</f>
        <v>#REF!</v>
      </c>
    </row>
    <row r="2790" spans="11:13" x14ac:dyDescent="0.25">
      <c r="K2790" s="178">
        <f>IF(COUNTBLANK($H$10:$H1033)&gt;=1,0,1)</f>
        <v>0</v>
      </c>
      <c r="L2790" s="46" t="e">
        <f>MONTH(#REF!)</f>
        <v>#REF!</v>
      </c>
      <c r="M2790" s="46" t="e">
        <f>YEAR(#REF!)</f>
        <v>#REF!</v>
      </c>
    </row>
    <row r="2791" spans="11:13" x14ac:dyDescent="0.25">
      <c r="K2791" s="178">
        <f>IF(COUNTBLANK($H$10:$H1033)&gt;=1,0,1)</f>
        <v>0</v>
      </c>
      <c r="L2791" s="46" t="e">
        <f>MONTH(#REF!)</f>
        <v>#REF!</v>
      </c>
      <c r="M2791" s="46" t="e">
        <f>YEAR(#REF!)</f>
        <v>#REF!</v>
      </c>
    </row>
    <row r="2792" spans="11:13" x14ac:dyDescent="0.25">
      <c r="K2792" s="178">
        <f>IF(COUNTBLANK($H$10:$H1033)&gt;=1,0,1)</f>
        <v>0</v>
      </c>
      <c r="L2792" s="46" t="e">
        <f>MONTH(#REF!)</f>
        <v>#REF!</v>
      </c>
      <c r="M2792" s="46" t="e">
        <f>YEAR(#REF!)</f>
        <v>#REF!</v>
      </c>
    </row>
    <row r="2793" spans="11:13" x14ac:dyDescent="0.25">
      <c r="K2793" s="178">
        <f>IF(COUNTBLANK($H$10:$H1033)&gt;=1,0,1)</f>
        <v>0</v>
      </c>
      <c r="L2793" s="46" t="e">
        <f>MONTH(#REF!)</f>
        <v>#REF!</v>
      </c>
      <c r="M2793" s="46" t="e">
        <f>YEAR(#REF!)</f>
        <v>#REF!</v>
      </c>
    </row>
    <row r="2794" spans="11:13" x14ac:dyDescent="0.25">
      <c r="K2794" s="178">
        <f>IF(COUNTBLANK($H$10:$H1033)&gt;=1,0,1)</f>
        <v>0</v>
      </c>
      <c r="L2794" s="46" t="e">
        <f>MONTH(#REF!)</f>
        <v>#REF!</v>
      </c>
      <c r="M2794" s="46" t="e">
        <f>YEAR(#REF!)</f>
        <v>#REF!</v>
      </c>
    </row>
    <row r="2795" spans="11:13" x14ac:dyDescent="0.25">
      <c r="K2795" s="178">
        <f>IF(COUNTBLANK($H$10:$H1033)&gt;=1,0,1)</f>
        <v>0</v>
      </c>
      <c r="L2795" s="46" t="e">
        <f>MONTH(#REF!)</f>
        <v>#REF!</v>
      </c>
      <c r="M2795" s="46" t="e">
        <f>YEAR(#REF!)</f>
        <v>#REF!</v>
      </c>
    </row>
    <row r="2796" spans="11:13" x14ac:dyDescent="0.25">
      <c r="K2796" s="178">
        <f>IF(COUNTBLANK($H$10:$H1033)&gt;=1,0,1)</f>
        <v>0</v>
      </c>
      <c r="L2796" s="46" t="e">
        <f>MONTH(#REF!)</f>
        <v>#REF!</v>
      </c>
      <c r="M2796" s="46" t="e">
        <f>YEAR(#REF!)</f>
        <v>#REF!</v>
      </c>
    </row>
    <row r="2797" spans="11:13" x14ac:dyDescent="0.25">
      <c r="K2797" s="178">
        <f>IF(COUNTBLANK($H$10:$H1033)&gt;=1,0,1)</f>
        <v>0</v>
      </c>
      <c r="L2797" s="46" t="e">
        <f>MONTH(#REF!)</f>
        <v>#REF!</v>
      </c>
      <c r="M2797" s="46" t="e">
        <f>YEAR(#REF!)</f>
        <v>#REF!</v>
      </c>
    </row>
    <row r="2798" spans="11:13" x14ac:dyDescent="0.25">
      <c r="K2798" s="178">
        <f>IF(COUNTBLANK($H$10:$H1033)&gt;=1,0,1)</f>
        <v>0</v>
      </c>
      <c r="L2798" s="46" t="e">
        <f>MONTH(#REF!)</f>
        <v>#REF!</v>
      </c>
      <c r="M2798" s="46" t="e">
        <f>YEAR(#REF!)</f>
        <v>#REF!</v>
      </c>
    </row>
    <row r="2799" spans="11:13" x14ac:dyDescent="0.25">
      <c r="K2799" s="178">
        <f>IF(COUNTBLANK($H$10:$H1033)&gt;=1,0,1)</f>
        <v>0</v>
      </c>
      <c r="L2799" s="46" t="e">
        <f>MONTH(#REF!)</f>
        <v>#REF!</v>
      </c>
      <c r="M2799" s="46" t="e">
        <f>YEAR(#REF!)</f>
        <v>#REF!</v>
      </c>
    </row>
    <row r="2800" spans="11:13" x14ac:dyDescent="0.25">
      <c r="K2800" s="178">
        <f>IF(COUNTBLANK($H$10:$H1033)&gt;=1,0,1)</f>
        <v>0</v>
      </c>
      <c r="L2800" s="46" t="e">
        <f>MONTH(#REF!)</f>
        <v>#REF!</v>
      </c>
      <c r="M2800" s="46" t="e">
        <f>YEAR(#REF!)</f>
        <v>#REF!</v>
      </c>
    </row>
    <row r="2801" spans="11:13" x14ac:dyDescent="0.25">
      <c r="K2801" s="178">
        <f>IF(COUNTBLANK($H$10:$H1033)&gt;=1,0,1)</f>
        <v>0</v>
      </c>
      <c r="L2801" s="46" t="e">
        <f>MONTH(#REF!)</f>
        <v>#REF!</v>
      </c>
      <c r="M2801" s="46" t="e">
        <f>YEAR(#REF!)</f>
        <v>#REF!</v>
      </c>
    </row>
    <row r="2802" spans="11:13" x14ac:dyDescent="0.25">
      <c r="K2802" s="178">
        <f>IF(COUNTBLANK($H$10:$H1033)&gt;=1,0,1)</f>
        <v>0</v>
      </c>
      <c r="L2802" s="46" t="e">
        <f>MONTH(#REF!)</f>
        <v>#REF!</v>
      </c>
      <c r="M2802" s="46" t="e">
        <f>YEAR(#REF!)</f>
        <v>#REF!</v>
      </c>
    </row>
    <row r="2803" spans="11:13" x14ac:dyDescent="0.25">
      <c r="K2803" s="178">
        <f>IF(COUNTBLANK($H$10:$H1033)&gt;=1,0,1)</f>
        <v>0</v>
      </c>
      <c r="L2803" s="46" t="e">
        <f>MONTH(#REF!)</f>
        <v>#REF!</v>
      </c>
      <c r="M2803" s="46" t="e">
        <f>YEAR(#REF!)</f>
        <v>#REF!</v>
      </c>
    </row>
    <row r="2804" spans="11:13" x14ac:dyDescent="0.25">
      <c r="K2804" s="178">
        <f>IF(COUNTBLANK($H$10:$H1033)&gt;=1,0,1)</f>
        <v>0</v>
      </c>
      <c r="L2804" s="46" t="e">
        <f>MONTH(#REF!)</f>
        <v>#REF!</v>
      </c>
      <c r="M2804" s="46" t="e">
        <f>YEAR(#REF!)</f>
        <v>#REF!</v>
      </c>
    </row>
    <row r="2805" spans="11:13" x14ac:dyDescent="0.25">
      <c r="K2805" s="178">
        <f>IF(COUNTBLANK($H$10:$H1033)&gt;=1,0,1)</f>
        <v>0</v>
      </c>
      <c r="L2805" s="46" t="e">
        <f>MONTH(#REF!)</f>
        <v>#REF!</v>
      </c>
      <c r="M2805" s="46" t="e">
        <f>YEAR(#REF!)</f>
        <v>#REF!</v>
      </c>
    </row>
    <row r="2806" spans="11:13" x14ac:dyDescent="0.25">
      <c r="K2806" s="178">
        <f>IF(COUNTBLANK($H$10:$H1033)&gt;=1,0,1)</f>
        <v>0</v>
      </c>
      <c r="L2806" s="46" t="e">
        <f>MONTH(#REF!)</f>
        <v>#REF!</v>
      </c>
      <c r="M2806" s="46" t="e">
        <f>YEAR(#REF!)</f>
        <v>#REF!</v>
      </c>
    </row>
    <row r="2807" spans="11:13" x14ac:dyDescent="0.25">
      <c r="K2807" s="178">
        <f>IF(COUNTBLANK($H$10:$H1033)&gt;=1,0,1)</f>
        <v>0</v>
      </c>
      <c r="L2807" s="46" t="e">
        <f>MONTH(#REF!)</f>
        <v>#REF!</v>
      </c>
      <c r="M2807" s="46" t="e">
        <f>YEAR(#REF!)</f>
        <v>#REF!</v>
      </c>
    </row>
    <row r="2808" spans="11:13" x14ac:dyDescent="0.25">
      <c r="K2808" s="178">
        <f>IF(COUNTBLANK($H$10:$H1033)&gt;=1,0,1)</f>
        <v>0</v>
      </c>
      <c r="L2808" s="46" t="e">
        <f>MONTH(#REF!)</f>
        <v>#REF!</v>
      </c>
      <c r="M2808" s="46" t="e">
        <f>YEAR(#REF!)</f>
        <v>#REF!</v>
      </c>
    </row>
    <row r="2809" spans="11:13" x14ac:dyDescent="0.25">
      <c r="K2809" s="178">
        <f>IF(COUNTBLANK($H$10:$H1033)&gt;=1,0,1)</f>
        <v>0</v>
      </c>
      <c r="L2809" s="46" t="e">
        <f>MONTH(#REF!)</f>
        <v>#REF!</v>
      </c>
      <c r="M2809" s="46" t="e">
        <f>YEAR(#REF!)</f>
        <v>#REF!</v>
      </c>
    </row>
    <row r="2810" spans="11:13" x14ac:dyDescent="0.25">
      <c r="K2810" s="178">
        <f>IF(COUNTBLANK($H$10:$H1033)&gt;=1,0,1)</f>
        <v>0</v>
      </c>
      <c r="L2810" s="46" t="e">
        <f>MONTH(#REF!)</f>
        <v>#REF!</v>
      </c>
      <c r="M2810" s="46" t="e">
        <f>YEAR(#REF!)</f>
        <v>#REF!</v>
      </c>
    </row>
    <row r="2811" spans="11:13" x14ac:dyDescent="0.25">
      <c r="K2811" s="178">
        <f>IF(COUNTBLANK($H$10:$H1033)&gt;=1,0,1)</f>
        <v>0</v>
      </c>
      <c r="L2811" s="46" t="e">
        <f>MONTH(#REF!)</f>
        <v>#REF!</v>
      </c>
      <c r="M2811" s="46" t="e">
        <f>YEAR(#REF!)</f>
        <v>#REF!</v>
      </c>
    </row>
    <row r="2812" spans="11:13" x14ac:dyDescent="0.25">
      <c r="K2812" s="178">
        <f>IF(COUNTBLANK($H$10:$H1033)&gt;=1,0,1)</f>
        <v>0</v>
      </c>
      <c r="L2812" s="46" t="e">
        <f>MONTH(#REF!)</f>
        <v>#REF!</v>
      </c>
      <c r="M2812" s="46" t="e">
        <f>YEAR(#REF!)</f>
        <v>#REF!</v>
      </c>
    </row>
    <row r="2813" spans="11:13" x14ac:dyDescent="0.25">
      <c r="K2813" s="178">
        <f>IF(COUNTBLANK($H$10:$H1033)&gt;=1,0,1)</f>
        <v>0</v>
      </c>
      <c r="L2813" s="46" t="e">
        <f>MONTH(#REF!)</f>
        <v>#REF!</v>
      </c>
      <c r="M2813" s="46" t="e">
        <f>YEAR(#REF!)</f>
        <v>#REF!</v>
      </c>
    </row>
    <row r="2814" spans="11:13" x14ac:dyDescent="0.25">
      <c r="K2814" s="178">
        <f>IF(COUNTBLANK($H$10:$H1033)&gt;=1,0,1)</f>
        <v>0</v>
      </c>
      <c r="L2814" s="46" t="e">
        <f>MONTH(#REF!)</f>
        <v>#REF!</v>
      </c>
      <c r="M2814" s="46" t="e">
        <f>YEAR(#REF!)</f>
        <v>#REF!</v>
      </c>
    </row>
    <row r="2815" spans="11:13" x14ac:dyDescent="0.25">
      <c r="K2815" s="178">
        <f>IF(COUNTBLANK($H$10:$H1033)&gt;=1,0,1)</f>
        <v>0</v>
      </c>
      <c r="L2815" s="46" t="e">
        <f>MONTH(#REF!)</f>
        <v>#REF!</v>
      </c>
      <c r="M2815" s="46" t="e">
        <f>YEAR(#REF!)</f>
        <v>#REF!</v>
      </c>
    </row>
    <row r="2816" spans="11:13" x14ac:dyDescent="0.25">
      <c r="K2816" s="178">
        <f>IF(COUNTBLANK($H$10:$H1033)&gt;=1,0,1)</f>
        <v>0</v>
      </c>
      <c r="L2816" s="46" t="e">
        <f>MONTH(#REF!)</f>
        <v>#REF!</v>
      </c>
      <c r="M2816" s="46" t="e">
        <f>YEAR(#REF!)</f>
        <v>#REF!</v>
      </c>
    </row>
    <row r="2817" spans="11:13" x14ac:dyDescent="0.25">
      <c r="K2817" s="178">
        <f>IF(COUNTBLANK($H$10:$H1033)&gt;=1,0,1)</f>
        <v>0</v>
      </c>
      <c r="L2817" s="46" t="e">
        <f>MONTH(#REF!)</f>
        <v>#REF!</v>
      </c>
      <c r="M2817" s="46" t="e">
        <f>YEAR(#REF!)</f>
        <v>#REF!</v>
      </c>
    </row>
    <row r="2818" spans="11:13" x14ac:dyDescent="0.25">
      <c r="K2818" s="178">
        <f>IF(COUNTBLANK($H$10:$H1033)&gt;=1,0,1)</f>
        <v>0</v>
      </c>
      <c r="L2818" s="46" t="e">
        <f>MONTH(#REF!)</f>
        <v>#REF!</v>
      </c>
      <c r="M2818" s="46" t="e">
        <f>YEAR(#REF!)</f>
        <v>#REF!</v>
      </c>
    </row>
    <row r="2819" spans="11:13" x14ac:dyDescent="0.25">
      <c r="K2819" s="178">
        <f>IF(COUNTBLANK($H$10:$H1033)&gt;=1,0,1)</f>
        <v>0</v>
      </c>
      <c r="L2819" s="46" t="e">
        <f>MONTH(#REF!)</f>
        <v>#REF!</v>
      </c>
      <c r="M2819" s="46" t="e">
        <f>YEAR(#REF!)</f>
        <v>#REF!</v>
      </c>
    </row>
    <row r="2820" spans="11:13" x14ac:dyDescent="0.25">
      <c r="K2820" s="178">
        <f>IF(COUNTBLANK($H$10:$H1033)&gt;=1,0,1)</f>
        <v>0</v>
      </c>
      <c r="L2820" s="46" t="e">
        <f>MONTH(#REF!)</f>
        <v>#REF!</v>
      </c>
      <c r="M2820" s="46" t="e">
        <f>YEAR(#REF!)</f>
        <v>#REF!</v>
      </c>
    </row>
    <row r="2821" spans="11:13" x14ac:dyDescent="0.25">
      <c r="K2821" s="178">
        <f>IF(COUNTBLANK($H$10:$H1033)&gt;=1,0,1)</f>
        <v>0</v>
      </c>
      <c r="L2821" s="46" t="e">
        <f>MONTH(#REF!)</f>
        <v>#REF!</v>
      </c>
      <c r="M2821" s="46" t="e">
        <f>YEAR(#REF!)</f>
        <v>#REF!</v>
      </c>
    </row>
    <row r="2822" spans="11:13" x14ac:dyDescent="0.25">
      <c r="K2822" s="178">
        <f>IF(COUNTBLANK($H$10:$H1033)&gt;=1,0,1)</f>
        <v>0</v>
      </c>
      <c r="L2822" s="46" t="e">
        <f>MONTH(#REF!)</f>
        <v>#REF!</v>
      </c>
      <c r="M2822" s="46" t="e">
        <f>YEAR(#REF!)</f>
        <v>#REF!</v>
      </c>
    </row>
    <row r="2823" spans="11:13" x14ac:dyDescent="0.25">
      <c r="K2823" s="178">
        <f>IF(COUNTBLANK($H$10:$H1033)&gt;=1,0,1)</f>
        <v>0</v>
      </c>
      <c r="L2823" s="46" t="e">
        <f>MONTH(#REF!)</f>
        <v>#REF!</v>
      </c>
      <c r="M2823" s="46" t="e">
        <f>YEAR(#REF!)</f>
        <v>#REF!</v>
      </c>
    </row>
    <row r="2824" spans="11:13" x14ac:dyDescent="0.25">
      <c r="K2824" s="178">
        <f>IF(COUNTBLANK($H$10:$H1033)&gt;=1,0,1)</f>
        <v>0</v>
      </c>
      <c r="L2824" s="46" t="e">
        <f>MONTH(#REF!)</f>
        <v>#REF!</v>
      </c>
      <c r="M2824" s="46" t="e">
        <f>YEAR(#REF!)</f>
        <v>#REF!</v>
      </c>
    </row>
    <row r="2825" spans="11:13" x14ac:dyDescent="0.25">
      <c r="K2825" s="178">
        <f>IF(COUNTBLANK($H$10:$H1033)&gt;=1,0,1)</f>
        <v>0</v>
      </c>
      <c r="L2825" s="46" t="e">
        <f>MONTH(#REF!)</f>
        <v>#REF!</v>
      </c>
      <c r="M2825" s="46" t="e">
        <f>YEAR(#REF!)</f>
        <v>#REF!</v>
      </c>
    </row>
    <row r="2826" spans="11:13" x14ac:dyDescent="0.25">
      <c r="K2826" s="178">
        <f>IF(COUNTBLANK($H$10:$H1033)&gt;=1,0,1)</f>
        <v>0</v>
      </c>
      <c r="L2826" s="46" t="e">
        <f>MONTH(#REF!)</f>
        <v>#REF!</v>
      </c>
      <c r="M2826" s="46" t="e">
        <f>YEAR(#REF!)</f>
        <v>#REF!</v>
      </c>
    </row>
    <row r="2827" spans="11:13" x14ac:dyDescent="0.25">
      <c r="K2827" s="178">
        <f>IF(COUNTBLANK($H$10:$H1033)&gt;=1,0,1)</f>
        <v>0</v>
      </c>
      <c r="L2827" s="46" t="e">
        <f>MONTH(#REF!)</f>
        <v>#REF!</v>
      </c>
      <c r="M2827" s="46" t="e">
        <f>YEAR(#REF!)</f>
        <v>#REF!</v>
      </c>
    </row>
    <row r="2828" spans="11:13" x14ac:dyDescent="0.25">
      <c r="K2828" s="178">
        <f>IF(COUNTBLANK($H$10:$H1033)&gt;=1,0,1)</f>
        <v>0</v>
      </c>
      <c r="L2828" s="46" t="e">
        <f>MONTH(#REF!)</f>
        <v>#REF!</v>
      </c>
      <c r="M2828" s="46" t="e">
        <f>YEAR(#REF!)</f>
        <v>#REF!</v>
      </c>
    </row>
    <row r="2829" spans="11:13" x14ac:dyDescent="0.25">
      <c r="K2829" s="178">
        <f>IF(COUNTBLANK($H$10:$H1033)&gt;=1,0,1)</f>
        <v>0</v>
      </c>
      <c r="L2829" s="46" t="e">
        <f>MONTH(#REF!)</f>
        <v>#REF!</v>
      </c>
      <c r="M2829" s="46" t="e">
        <f>YEAR(#REF!)</f>
        <v>#REF!</v>
      </c>
    </row>
    <row r="2830" spans="11:13" x14ac:dyDescent="0.25">
      <c r="K2830" s="178">
        <f>IF(COUNTBLANK($H$10:$H1033)&gt;=1,0,1)</f>
        <v>0</v>
      </c>
      <c r="L2830" s="46" t="e">
        <f>MONTH(#REF!)</f>
        <v>#REF!</v>
      </c>
      <c r="M2830" s="46" t="e">
        <f>YEAR(#REF!)</f>
        <v>#REF!</v>
      </c>
    </row>
    <row r="2831" spans="11:13" x14ac:dyDescent="0.25">
      <c r="K2831" s="178">
        <f>IF(COUNTBLANK($H$10:$H1033)&gt;=1,0,1)</f>
        <v>0</v>
      </c>
      <c r="L2831" s="46" t="e">
        <f>MONTH(#REF!)</f>
        <v>#REF!</v>
      </c>
      <c r="M2831" s="46" t="e">
        <f>YEAR(#REF!)</f>
        <v>#REF!</v>
      </c>
    </row>
    <row r="2832" spans="11:13" x14ac:dyDescent="0.25">
      <c r="K2832" s="178">
        <f>IF(COUNTBLANK($H$10:$H1033)&gt;=1,0,1)</f>
        <v>0</v>
      </c>
      <c r="L2832" s="46" t="e">
        <f>MONTH(#REF!)</f>
        <v>#REF!</v>
      </c>
      <c r="M2832" s="46" t="e">
        <f>YEAR(#REF!)</f>
        <v>#REF!</v>
      </c>
    </row>
    <row r="2833" spans="11:13" x14ac:dyDescent="0.25">
      <c r="K2833" s="178">
        <f>IF(COUNTBLANK($H$10:$H1033)&gt;=1,0,1)</f>
        <v>0</v>
      </c>
      <c r="L2833" s="46" t="e">
        <f>MONTH(#REF!)</f>
        <v>#REF!</v>
      </c>
      <c r="M2833" s="46" t="e">
        <f>YEAR(#REF!)</f>
        <v>#REF!</v>
      </c>
    </row>
    <row r="2834" spans="11:13" x14ac:dyDescent="0.25">
      <c r="K2834" s="178">
        <f>IF(COUNTBLANK($H$10:$H1033)&gt;=1,0,1)</f>
        <v>0</v>
      </c>
      <c r="L2834" s="46" t="e">
        <f>MONTH(#REF!)</f>
        <v>#REF!</v>
      </c>
      <c r="M2834" s="46" t="e">
        <f>YEAR(#REF!)</f>
        <v>#REF!</v>
      </c>
    </row>
    <row r="2835" spans="11:13" x14ac:dyDescent="0.25">
      <c r="K2835" s="178">
        <f>IF(COUNTBLANK($H$10:$H1033)&gt;=1,0,1)</f>
        <v>0</v>
      </c>
      <c r="L2835" s="46" t="e">
        <f>MONTH(#REF!)</f>
        <v>#REF!</v>
      </c>
      <c r="M2835" s="46" t="e">
        <f>YEAR(#REF!)</f>
        <v>#REF!</v>
      </c>
    </row>
    <row r="2836" spans="11:13" x14ac:dyDescent="0.25">
      <c r="K2836" s="178">
        <f>IF(COUNTBLANK($H$10:$H1033)&gt;=1,0,1)</f>
        <v>0</v>
      </c>
      <c r="L2836" s="46" t="e">
        <f>MONTH(#REF!)</f>
        <v>#REF!</v>
      </c>
      <c r="M2836" s="46" t="e">
        <f>YEAR(#REF!)</f>
        <v>#REF!</v>
      </c>
    </row>
    <row r="2837" spans="11:13" x14ac:dyDescent="0.25">
      <c r="K2837" s="178">
        <f>IF(COUNTBLANK($H$10:$H1033)&gt;=1,0,1)</f>
        <v>0</v>
      </c>
      <c r="L2837" s="46" t="e">
        <f>MONTH(#REF!)</f>
        <v>#REF!</v>
      </c>
      <c r="M2837" s="46" t="e">
        <f>YEAR(#REF!)</f>
        <v>#REF!</v>
      </c>
    </row>
    <row r="2838" spans="11:13" x14ac:dyDescent="0.25">
      <c r="K2838" s="178">
        <f>IF(COUNTBLANK($H$10:$H1033)&gt;=1,0,1)</f>
        <v>0</v>
      </c>
      <c r="L2838" s="46" t="e">
        <f>MONTH(#REF!)</f>
        <v>#REF!</v>
      </c>
      <c r="M2838" s="46" t="e">
        <f>YEAR(#REF!)</f>
        <v>#REF!</v>
      </c>
    </row>
    <row r="2839" spans="11:13" x14ac:dyDescent="0.25">
      <c r="K2839" s="178">
        <f>IF(COUNTBLANK($H$10:$H1033)&gt;=1,0,1)</f>
        <v>0</v>
      </c>
      <c r="L2839" s="46" t="e">
        <f>MONTH(#REF!)</f>
        <v>#REF!</v>
      </c>
      <c r="M2839" s="46" t="e">
        <f>YEAR(#REF!)</f>
        <v>#REF!</v>
      </c>
    </row>
    <row r="2840" spans="11:13" x14ac:dyDescent="0.25">
      <c r="K2840" s="178">
        <f>IF(COUNTBLANK($H$10:$H1033)&gt;=1,0,1)</f>
        <v>0</v>
      </c>
      <c r="L2840" s="46" t="e">
        <f>MONTH(#REF!)</f>
        <v>#REF!</v>
      </c>
      <c r="M2840" s="46" t="e">
        <f>YEAR(#REF!)</f>
        <v>#REF!</v>
      </c>
    </row>
    <row r="2841" spans="11:13" x14ac:dyDescent="0.25">
      <c r="K2841" s="178">
        <f>IF(COUNTBLANK($H$10:$H1033)&gt;=1,0,1)</f>
        <v>0</v>
      </c>
      <c r="L2841" s="46" t="e">
        <f>MONTH(#REF!)</f>
        <v>#REF!</v>
      </c>
      <c r="M2841" s="46" t="e">
        <f>YEAR(#REF!)</f>
        <v>#REF!</v>
      </c>
    </row>
    <row r="2842" spans="11:13" x14ac:dyDescent="0.25">
      <c r="K2842" s="178">
        <f>IF(COUNTBLANK($H$10:$H1033)&gt;=1,0,1)</f>
        <v>0</v>
      </c>
      <c r="L2842" s="46" t="e">
        <f>MONTH(#REF!)</f>
        <v>#REF!</v>
      </c>
      <c r="M2842" s="46" t="e">
        <f>YEAR(#REF!)</f>
        <v>#REF!</v>
      </c>
    </row>
    <row r="2843" spans="11:13" x14ac:dyDescent="0.25">
      <c r="K2843" s="178">
        <f>IF(COUNTBLANK($H$10:$H1033)&gt;=1,0,1)</f>
        <v>0</v>
      </c>
      <c r="L2843" s="46" t="e">
        <f>MONTH(#REF!)</f>
        <v>#REF!</v>
      </c>
      <c r="M2843" s="46" t="e">
        <f>YEAR(#REF!)</f>
        <v>#REF!</v>
      </c>
    </row>
    <row r="2844" spans="11:13" x14ac:dyDescent="0.25">
      <c r="K2844" s="178">
        <f>IF(COUNTBLANK($H$10:$H1033)&gt;=1,0,1)</f>
        <v>0</v>
      </c>
      <c r="L2844" s="46" t="e">
        <f>MONTH(#REF!)</f>
        <v>#REF!</v>
      </c>
      <c r="M2844" s="46" t="e">
        <f>YEAR(#REF!)</f>
        <v>#REF!</v>
      </c>
    </row>
    <row r="2845" spans="11:13" x14ac:dyDescent="0.25">
      <c r="K2845" s="178">
        <f>IF(COUNTBLANK($H$10:$H1033)&gt;=1,0,1)</f>
        <v>0</v>
      </c>
      <c r="L2845" s="46" t="e">
        <f>MONTH(#REF!)</f>
        <v>#REF!</v>
      </c>
      <c r="M2845" s="46" t="e">
        <f>YEAR(#REF!)</f>
        <v>#REF!</v>
      </c>
    </row>
    <row r="2846" spans="11:13" x14ac:dyDescent="0.25">
      <c r="K2846" s="178">
        <f>IF(COUNTBLANK($H$10:$H1033)&gt;=1,0,1)</f>
        <v>0</v>
      </c>
      <c r="L2846" s="46" t="e">
        <f>MONTH(#REF!)</f>
        <v>#REF!</v>
      </c>
      <c r="M2846" s="46" t="e">
        <f>YEAR(#REF!)</f>
        <v>#REF!</v>
      </c>
    </row>
    <row r="2847" spans="11:13" x14ac:dyDescent="0.25">
      <c r="K2847" s="178">
        <f>IF(COUNTBLANK($H$10:$H1033)&gt;=1,0,1)</f>
        <v>0</v>
      </c>
      <c r="L2847" s="46" t="e">
        <f>MONTH(#REF!)</f>
        <v>#REF!</v>
      </c>
      <c r="M2847" s="46" t="e">
        <f>YEAR(#REF!)</f>
        <v>#REF!</v>
      </c>
    </row>
    <row r="2848" spans="11:13" x14ac:dyDescent="0.25">
      <c r="K2848" s="178">
        <f>IF(COUNTBLANK($H$10:$H1033)&gt;=1,0,1)</f>
        <v>0</v>
      </c>
      <c r="L2848" s="46" t="e">
        <f>MONTH(#REF!)</f>
        <v>#REF!</v>
      </c>
      <c r="M2848" s="46" t="e">
        <f>YEAR(#REF!)</f>
        <v>#REF!</v>
      </c>
    </row>
    <row r="2849" spans="11:13" x14ac:dyDescent="0.25">
      <c r="K2849" s="178">
        <f>IF(COUNTBLANK($H$10:$H1033)&gt;=1,0,1)</f>
        <v>0</v>
      </c>
      <c r="L2849" s="46" t="e">
        <f>MONTH(#REF!)</f>
        <v>#REF!</v>
      </c>
      <c r="M2849" s="46" t="e">
        <f>YEAR(#REF!)</f>
        <v>#REF!</v>
      </c>
    </row>
    <row r="2850" spans="11:13" x14ac:dyDescent="0.25">
      <c r="K2850" s="178">
        <f>IF(COUNTBLANK($H$10:$H1033)&gt;=1,0,1)</f>
        <v>0</v>
      </c>
      <c r="L2850" s="46" t="e">
        <f>MONTH(#REF!)</f>
        <v>#REF!</v>
      </c>
      <c r="M2850" s="46" t="e">
        <f>YEAR(#REF!)</f>
        <v>#REF!</v>
      </c>
    </row>
    <row r="2851" spans="11:13" x14ac:dyDescent="0.25">
      <c r="K2851" s="178">
        <f>IF(COUNTBLANK($H$10:$H1033)&gt;=1,0,1)</f>
        <v>0</v>
      </c>
      <c r="L2851" s="46" t="e">
        <f>MONTH(#REF!)</f>
        <v>#REF!</v>
      </c>
      <c r="M2851" s="46" t="e">
        <f>YEAR(#REF!)</f>
        <v>#REF!</v>
      </c>
    </row>
    <row r="2852" spans="11:13" x14ac:dyDescent="0.25">
      <c r="K2852" s="178">
        <f>IF(COUNTBLANK($H$10:$H1033)&gt;=1,0,1)</f>
        <v>0</v>
      </c>
      <c r="L2852" s="46" t="e">
        <f>MONTH(#REF!)</f>
        <v>#REF!</v>
      </c>
      <c r="M2852" s="46" t="e">
        <f>YEAR(#REF!)</f>
        <v>#REF!</v>
      </c>
    </row>
    <row r="2853" spans="11:13" x14ac:dyDescent="0.25">
      <c r="K2853" s="178">
        <f>IF(COUNTBLANK($H$10:$H1033)&gt;=1,0,1)</f>
        <v>0</v>
      </c>
      <c r="L2853" s="46" t="e">
        <f>MONTH(#REF!)</f>
        <v>#REF!</v>
      </c>
      <c r="M2853" s="46" t="e">
        <f>YEAR(#REF!)</f>
        <v>#REF!</v>
      </c>
    </row>
    <row r="2854" spans="11:13" x14ac:dyDescent="0.25">
      <c r="K2854" s="178">
        <f>IF(COUNTBLANK($H$10:$H1033)&gt;=1,0,1)</f>
        <v>0</v>
      </c>
      <c r="L2854" s="46" t="e">
        <f>MONTH(#REF!)</f>
        <v>#REF!</v>
      </c>
      <c r="M2854" s="46" t="e">
        <f>YEAR(#REF!)</f>
        <v>#REF!</v>
      </c>
    </row>
    <row r="2855" spans="11:13" x14ac:dyDescent="0.25">
      <c r="K2855" s="178">
        <f>IF(COUNTBLANK($H$10:$H1033)&gt;=1,0,1)</f>
        <v>0</v>
      </c>
      <c r="L2855" s="46" t="e">
        <f>MONTH(#REF!)</f>
        <v>#REF!</v>
      </c>
      <c r="M2855" s="46" t="e">
        <f>YEAR(#REF!)</f>
        <v>#REF!</v>
      </c>
    </row>
    <row r="2856" spans="11:13" x14ac:dyDescent="0.25">
      <c r="K2856" s="178">
        <f>IF(COUNTBLANK($H$10:$H1033)&gt;=1,0,1)</f>
        <v>0</v>
      </c>
      <c r="L2856" s="46" t="e">
        <f>MONTH(#REF!)</f>
        <v>#REF!</v>
      </c>
      <c r="M2856" s="46" t="e">
        <f>YEAR(#REF!)</f>
        <v>#REF!</v>
      </c>
    </row>
    <row r="2857" spans="11:13" x14ac:dyDescent="0.25">
      <c r="K2857" s="178">
        <f>IF(COUNTBLANK($H$10:$H1033)&gt;=1,0,1)</f>
        <v>0</v>
      </c>
      <c r="L2857" s="46" t="e">
        <f>MONTH(#REF!)</f>
        <v>#REF!</v>
      </c>
      <c r="M2857" s="46" t="e">
        <f>YEAR(#REF!)</f>
        <v>#REF!</v>
      </c>
    </row>
    <row r="2858" spans="11:13" x14ac:dyDescent="0.25">
      <c r="K2858" s="178">
        <f>IF(COUNTBLANK($H$10:$H1033)&gt;=1,0,1)</f>
        <v>0</v>
      </c>
      <c r="L2858" s="46" t="e">
        <f>MONTH(#REF!)</f>
        <v>#REF!</v>
      </c>
      <c r="M2858" s="46" t="e">
        <f>YEAR(#REF!)</f>
        <v>#REF!</v>
      </c>
    </row>
    <row r="2859" spans="11:13" x14ac:dyDescent="0.25">
      <c r="K2859" s="178">
        <f>IF(COUNTBLANK($H$10:$H1033)&gt;=1,0,1)</f>
        <v>0</v>
      </c>
      <c r="L2859" s="46" t="e">
        <f>MONTH(#REF!)</f>
        <v>#REF!</v>
      </c>
      <c r="M2859" s="46" t="e">
        <f>YEAR(#REF!)</f>
        <v>#REF!</v>
      </c>
    </row>
    <row r="2860" spans="11:13" x14ac:dyDescent="0.25">
      <c r="K2860" s="178">
        <f>IF(COUNTBLANK($H$10:$H1033)&gt;=1,0,1)</f>
        <v>0</v>
      </c>
      <c r="L2860" s="46" t="e">
        <f>MONTH(#REF!)</f>
        <v>#REF!</v>
      </c>
      <c r="M2860" s="46" t="e">
        <f>YEAR(#REF!)</f>
        <v>#REF!</v>
      </c>
    </row>
    <row r="2861" spans="11:13" x14ac:dyDescent="0.25">
      <c r="K2861" s="178">
        <f>IF(COUNTBLANK($H$10:$H1033)&gt;=1,0,1)</f>
        <v>0</v>
      </c>
      <c r="L2861" s="46" t="e">
        <f>MONTH(#REF!)</f>
        <v>#REF!</v>
      </c>
      <c r="M2861" s="46" t="e">
        <f>YEAR(#REF!)</f>
        <v>#REF!</v>
      </c>
    </row>
    <row r="2862" spans="11:13" x14ac:dyDescent="0.25">
      <c r="K2862" s="178">
        <f>IF(COUNTBLANK($H$10:$H1033)&gt;=1,0,1)</f>
        <v>0</v>
      </c>
      <c r="L2862" s="46" t="e">
        <f>MONTH(#REF!)</f>
        <v>#REF!</v>
      </c>
      <c r="M2862" s="46" t="e">
        <f>YEAR(#REF!)</f>
        <v>#REF!</v>
      </c>
    </row>
    <row r="2863" spans="11:13" x14ac:dyDescent="0.25">
      <c r="K2863" s="178">
        <f>IF(COUNTBLANK($H$10:$H1033)&gt;=1,0,1)</f>
        <v>0</v>
      </c>
      <c r="L2863" s="46" t="e">
        <f>MONTH(#REF!)</f>
        <v>#REF!</v>
      </c>
      <c r="M2863" s="46" t="e">
        <f>YEAR(#REF!)</f>
        <v>#REF!</v>
      </c>
    </row>
    <row r="2864" spans="11:13" x14ac:dyDescent="0.25">
      <c r="K2864" s="178">
        <f>IF(COUNTBLANK($H$10:$H1033)&gt;=1,0,1)</f>
        <v>0</v>
      </c>
      <c r="L2864" s="46" t="e">
        <f>MONTH(#REF!)</f>
        <v>#REF!</v>
      </c>
      <c r="M2864" s="46" t="e">
        <f>YEAR(#REF!)</f>
        <v>#REF!</v>
      </c>
    </row>
    <row r="2865" spans="11:13" x14ac:dyDescent="0.25">
      <c r="K2865" s="178">
        <f>IF(COUNTBLANK($H$10:$H1033)&gt;=1,0,1)</f>
        <v>0</v>
      </c>
      <c r="L2865" s="46" t="e">
        <f>MONTH(#REF!)</f>
        <v>#REF!</v>
      </c>
      <c r="M2865" s="46" t="e">
        <f>YEAR(#REF!)</f>
        <v>#REF!</v>
      </c>
    </row>
    <row r="2866" spans="11:13" x14ac:dyDescent="0.25">
      <c r="K2866" s="178">
        <f>IF(COUNTBLANK($H$10:$H1033)&gt;=1,0,1)</f>
        <v>0</v>
      </c>
      <c r="L2866" s="46" t="e">
        <f>MONTH(#REF!)</f>
        <v>#REF!</v>
      </c>
      <c r="M2866" s="46" t="e">
        <f>YEAR(#REF!)</f>
        <v>#REF!</v>
      </c>
    </row>
    <row r="2867" spans="11:13" x14ac:dyDescent="0.25">
      <c r="K2867" s="178">
        <f>IF(COUNTBLANK($H$10:$H1033)&gt;=1,0,1)</f>
        <v>0</v>
      </c>
      <c r="L2867" s="46" t="e">
        <f>MONTH(#REF!)</f>
        <v>#REF!</v>
      </c>
      <c r="M2867" s="46" t="e">
        <f>YEAR(#REF!)</f>
        <v>#REF!</v>
      </c>
    </row>
    <row r="2868" spans="11:13" x14ac:dyDescent="0.25">
      <c r="K2868" s="178">
        <f>IF(COUNTBLANK($H$10:$H1033)&gt;=1,0,1)</f>
        <v>0</v>
      </c>
      <c r="L2868" s="46" t="e">
        <f>MONTH(#REF!)</f>
        <v>#REF!</v>
      </c>
      <c r="M2868" s="46" t="e">
        <f>YEAR(#REF!)</f>
        <v>#REF!</v>
      </c>
    </row>
    <row r="2869" spans="11:13" x14ac:dyDescent="0.25">
      <c r="K2869" s="178">
        <f>IF(COUNTBLANK($H$10:$H1033)&gt;=1,0,1)</f>
        <v>0</v>
      </c>
      <c r="L2869" s="46" t="e">
        <f>MONTH(#REF!)</f>
        <v>#REF!</v>
      </c>
      <c r="M2869" s="46" t="e">
        <f>YEAR(#REF!)</f>
        <v>#REF!</v>
      </c>
    </row>
    <row r="2870" spans="11:13" x14ac:dyDescent="0.25">
      <c r="K2870" s="178">
        <f>IF(COUNTBLANK($H$10:$H1033)&gt;=1,0,1)</f>
        <v>0</v>
      </c>
      <c r="L2870" s="46" t="e">
        <f>MONTH(#REF!)</f>
        <v>#REF!</v>
      </c>
      <c r="M2870" s="46" t="e">
        <f>YEAR(#REF!)</f>
        <v>#REF!</v>
      </c>
    </row>
    <row r="2871" spans="11:13" x14ac:dyDescent="0.25">
      <c r="K2871" s="178">
        <f>IF(COUNTBLANK($H$10:$H1033)&gt;=1,0,1)</f>
        <v>0</v>
      </c>
      <c r="L2871" s="46" t="e">
        <f>MONTH(#REF!)</f>
        <v>#REF!</v>
      </c>
      <c r="M2871" s="46" t="e">
        <f>YEAR(#REF!)</f>
        <v>#REF!</v>
      </c>
    </row>
    <row r="2872" spans="11:13" x14ac:dyDescent="0.25">
      <c r="K2872" s="178">
        <f>IF(COUNTBLANK($H$10:$H1033)&gt;=1,0,1)</f>
        <v>0</v>
      </c>
      <c r="L2872" s="46" t="e">
        <f>MONTH(#REF!)</f>
        <v>#REF!</v>
      </c>
      <c r="M2872" s="46" t="e">
        <f>YEAR(#REF!)</f>
        <v>#REF!</v>
      </c>
    </row>
    <row r="2873" spans="11:13" x14ac:dyDescent="0.25">
      <c r="K2873" s="178">
        <f>IF(COUNTBLANK($H$10:$H1033)&gt;=1,0,1)</f>
        <v>0</v>
      </c>
      <c r="L2873" s="46" t="e">
        <f>MONTH(#REF!)</f>
        <v>#REF!</v>
      </c>
      <c r="M2873" s="46" t="e">
        <f>YEAR(#REF!)</f>
        <v>#REF!</v>
      </c>
    </row>
    <row r="2874" spans="11:13" x14ac:dyDescent="0.25">
      <c r="K2874" s="178">
        <f>IF(COUNTBLANK($H$10:$H1033)&gt;=1,0,1)</f>
        <v>0</v>
      </c>
      <c r="L2874" s="46" t="e">
        <f>MONTH(#REF!)</f>
        <v>#REF!</v>
      </c>
      <c r="M2874" s="46" t="e">
        <f>YEAR(#REF!)</f>
        <v>#REF!</v>
      </c>
    </row>
    <row r="2875" spans="11:13" x14ac:dyDescent="0.25">
      <c r="K2875" s="178">
        <f>IF(COUNTBLANK($H$10:$H1033)&gt;=1,0,1)</f>
        <v>0</v>
      </c>
      <c r="L2875" s="46" t="e">
        <f>MONTH(#REF!)</f>
        <v>#REF!</v>
      </c>
      <c r="M2875" s="46" t="e">
        <f>YEAR(#REF!)</f>
        <v>#REF!</v>
      </c>
    </row>
    <row r="2876" spans="11:13" x14ac:dyDescent="0.25">
      <c r="K2876" s="178">
        <f>IF(COUNTBLANK($H$10:$H1033)&gt;=1,0,1)</f>
        <v>0</v>
      </c>
      <c r="L2876" s="46" t="e">
        <f>MONTH(#REF!)</f>
        <v>#REF!</v>
      </c>
      <c r="M2876" s="46" t="e">
        <f>YEAR(#REF!)</f>
        <v>#REF!</v>
      </c>
    </row>
    <row r="2877" spans="11:13" x14ac:dyDescent="0.25">
      <c r="K2877" s="178">
        <f>IF(COUNTBLANK($H$10:$H1033)&gt;=1,0,1)</f>
        <v>0</v>
      </c>
      <c r="L2877" s="46" t="e">
        <f>MONTH(#REF!)</f>
        <v>#REF!</v>
      </c>
      <c r="M2877" s="46" t="e">
        <f>YEAR(#REF!)</f>
        <v>#REF!</v>
      </c>
    </row>
    <row r="2878" spans="11:13" x14ac:dyDescent="0.25">
      <c r="K2878" s="178">
        <f>IF(COUNTBLANK($H$10:$H1033)&gt;=1,0,1)</f>
        <v>0</v>
      </c>
      <c r="L2878" s="46" t="e">
        <f>MONTH(#REF!)</f>
        <v>#REF!</v>
      </c>
      <c r="M2878" s="46" t="e">
        <f>YEAR(#REF!)</f>
        <v>#REF!</v>
      </c>
    </row>
    <row r="2879" spans="11:13" x14ac:dyDescent="0.25">
      <c r="K2879" s="178">
        <f>IF(COUNTBLANK($H$10:$H1033)&gt;=1,0,1)</f>
        <v>0</v>
      </c>
      <c r="L2879" s="46" t="e">
        <f>MONTH(#REF!)</f>
        <v>#REF!</v>
      </c>
      <c r="M2879" s="46" t="e">
        <f>YEAR(#REF!)</f>
        <v>#REF!</v>
      </c>
    </row>
    <row r="2880" spans="11:13" x14ac:dyDescent="0.25">
      <c r="K2880" s="178">
        <f>IF(COUNTBLANK($H$10:$H1033)&gt;=1,0,1)</f>
        <v>0</v>
      </c>
      <c r="L2880" s="46" t="e">
        <f>MONTH(#REF!)</f>
        <v>#REF!</v>
      </c>
      <c r="M2880" s="46" t="e">
        <f>YEAR(#REF!)</f>
        <v>#REF!</v>
      </c>
    </row>
    <row r="2881" spans="11:13" x14ac:dyDescent="0.25">
      <c r="K2881" s="178">
        <f>IF(COUNTBLANK($H$10:$H1033)&gt;=1,0,1)</f>
        <v>0</v>
      </c>
      <c r="L2881" s="46" t="e">
        <f>MONTH(#REF!)</f>
        <v>#REF!</v>
      </c>
      <c r="M2881" s="46" t="e">
        <f>YEAR(#REF!)</f>
        <v>#REF!</v>
      </c>
    </row>
    <row r="2882" spans="11:13" x14ac:dyDescent="0.25">
      <c r="K2882" s="178">
        <f>IF(COUNTBLANK($H$10:$H1033)&gt;=1,0,1)</f>
        <v>0</v>
      </c>
      <c r="L2882" s="46" t="e">
        <f>MONTH(#REF!)</f>
        <v>#REF!</v>
      </c>
      <c r="M2882" s="46" t="e">
        <f>YEAR(#REF!)</f>
        <v>#REF!</v>
      </c>
    </row>
    <row r="2883" spans="11:13" x14ac:dyDescent="0.25">
      <c r="K2883" s="178">
        <f>IF(COUNTBLANK($H$10:$H1033)&gt;=1,0,1)</f>
        <v>0</v>
      </c>
      <c r="L2883" s="46" t="e">
        <f>MONTH(#REF!)</f>
        <v>#REF!</v>
      </c>
      <c r="M2883" s="46" t="e">
        <f>YEAR(#REF!)</f>
        <v>#REF!</v>
      </c>
    </row>
    <row r="2884" spans="11:13" x14ac:dyDescent="0.25">
      <c r="K2884" s="178">
        <f>IF(COUNTBLANK($H$10:$H1033)&gt;=1,0,1)</f>
        <v>0</v>
      </c>
      <c r="L2884" s="46" t="e">
        <f>MONTH(#REF!)</f>
        <v>#REF!</v>
      </c>
      <c r="M2884" s="46" t="e">
        <f>YEAR(#REF!)</f>
        <v>#REF!</v>
      </c>
    </row>
    <row r="2885" spans="11:13" x14ac:dyDescent="0.25">
      <c r="K2885" s="178">
        <f>IF(COUNTBLANK($H$10:$H1033)&gt;=1,0,1)</f>
        <v>0</v>
      </c>
      <c r="L2885" s="46" t="e">
        <f>MONTH(#REF!)</f>
        <v>#REF!</v>
      </c>
      <c r="M2885" s="46" t="e">
        <f>YEAR(#REF!)</f>
        <v>#REF!</v>
      </c>
    </row>
    <row r="2886" spans="11:13" x14ac:dyDescent="0.25">
      <c r="K2886" s="178">
        <f>IF(COUNTBLANK($H$10:$H1033)&gt;=1,0,1)</f>
        <v>0</v>
      </c>
      <c r="L2886" s="46" t="e">
        <f>MONTH(#REF!)</f>
        <v>#REF!</v>
      </c>
      <c r="M2886" s="46" t="e">
        <f>YEAR(#REF!)</f>
        <v>#REF!</v>
      </c>
    </row>
    <row r="2887" spans="11:13" x14ac:dyDescent="0.25">
      <c r="K2887" s="178">
        <f>IF(COUNTBLANK($H$10:$H1033)&gt;=1,0,1)</f>
        <v>0</v>
      </c>
      <c r="L2887" s="46" t="e">
        <f>MONTH(#REF!)</f>
        <v>#REF!</v>
      </c>
      <c r="M2887" s="46" t="e">
        <f>YEAR(#REF!)</f>
        <v>#REF!</v>
      </c>
    </row>
    <row r="2888" spans="11:13" x14ac:dyDescent="0.25">
      <c r="K2888" s="178">
        <f>IF(COUNTBLANK($H$10:$H1033)&gt;=1,0,1)</f>
        <v>0</v>
      </c>
      <c r="L2888" s="46" t="e">
        <f>MONTH(#REF!)</f>
        <v>#REF!</v>
      </c>
      <c r="M2888" s="46" t="e">
        <f>YEAR(#REF!)</f>
        <v>#REF!</v>
      </c>
    </row>
    <row r="2889" spans="11:13" x14ac:dyDescent="0.25">
      <c r="K2889" s="178">
        <f>IF(COUNTBLANK($H$10:$H1033)&gt;=1,0,1)</f>
        <v>0</v>
      </c>
      <c r="L2889" s="46" t="e">
        <f>MONTH(#REF!)</f>
        <v>#REF!</v>
      </c>
      <c r="M2889" s="46" t="e">
        <f>YEAR(#REF!)</f>
        <v>#REF!</v>
      </c>
    </row>
    <row r="2890" spans="11:13" x14ac:dyDescent="0.25">
      <c r="K2890" s="178">
        <f>IF(COUNTBLANK($H$10:$H1033)&gt;=1,0,1)</f>
        <v>0</v>
      </c>
      <c r="L2890" s="46" t="e">
        <f>MONTH(#REF!)</f>
        <v>#REF!</v>
      </c>
      <c r="M2890" s="46" t="e">
        <f>YEAR(#REF!)</f>
        <v>#REF!</v>
      </c>
    </row>
    <row r="2891" spans="11:13" x14ac:dyDescent="0.25">
      <c r="K2891" s="178">
        <f>IF(COUNTBLANK($H$10:$H1033)&gt;=1,0,1)</f>
        <v>0</v>
      </c>
      <c r="L2891" s="46" t="e">
        <f>MONTH(#REF!)</f>
        <v>#REF!</v>
      </c>
      <c r="M2891" s="46" t="e">
        <f>YEAR(#REF!)</f>
        <v>#REF!</v>
      </c>
    </row>
    <row r="2892" spans="11:13" x14ac:dyDescent="0.25">
      <c r="K2892" s="178">
        <f>IF(COUNTBLANK($H$10:$H1033)&gt;=1,0,1)</f>
        <v>0</v>
      </c>
      <c r="L2892" s="46" t="e">
        <f>MONTH(#REF!)</f>
        <v>#REF!</v>
      </c>
      <c r="M2892" s="46" t="e">
        <f>YEAR(#REF!)</f>
        <v>#REF!</v>
      </c>
    </row>
    <row r="2893" spans="11:13" x14ac:dyDescent="0.25">
      <c r="K2893" s="178">
        <f>IF(COUNTBLANK($H$10:$H1033)&gt;=1,0,1)</f>
        <v>0</v>
      </c>
      <c r="L2893" s="46" t="e">
        <f>MONTH(#REF!)</f>
        <v>#REF!</v>
      </c>
      <c r="M2893" s="46" t="e">
        <f>YEAR(#REF!)</f>
        <v>#REF!</v>
      </c>
    </row>
    <row r="2894" spans="11:13" x14ac:dyDescent="0.25">
      <c r="K2894" s="178">
        <f>IF(COUNTBLANK($H$10:$H1033)&gt;=1,0,1)</f>
        <v>0</v>
      </c>
      <c r="L2894" s="46" t="e">
        <f>MONTH(#REF!)</f>
        <v>#REF!</v>
      </c>
      <c r="M2894" s="46" t="e">
        <f>YEAR(#REF!)</f>
        <v>#REF!</v>
      </c>
    </row>
    <row r="2895" spans="11:13" x14ac:dyDescent="0.25">
      <c r="K2895" s="178">
        <f>IF(COUNTBLANK($H$10:$H1033)&gt;=1,0,1)</f>
        <v>0</v>
      </c>
      <c r="L2895" s="46" t="e">
        <f>MONTH(#REF!)</f>
        <v>#REF!</v>
      </c>
      <c r="M2895" s="46" t="e">
        <f>YEAR(#REF!)</f>
        <v>#REF!</v>
      </c>
    </row>
    <row r="2896" spans="11:13" x14ac:dyDescent="0.25">
      <c r="K2896" s="178">
        <f>IF(COUNTBLANK($H$10:$H1033)&gt;=1,0,1)</f>
        <v>0</v>
      </c>
      <c r="L2896" s="46" t="e">
        <f>MONTH(#REF!)</f>
        <v>#REF!</v>
      </c>
      <c r="M2896" s="46" t="e">
        <f>YEAR(#REF!)</f>
        <v>#REF!</v>
      </c>
    </row>
    <row r="2897" spans="11:13" x14ac:dyDescent="0.25">
      <c r="K2897" s="178">
        <f>IF(COUNTBLANK($H$10:$H1033)&gt;=1,0,1)</f>
        <v>0</v>
      </c>
      <c r="L2897" s="46" t="e">
        <f>MONTH(#REF!)</f>
        <v>#REF!</v>
      </c>
      <c r="M2897" s="46" t="e">
        <f>YEAR(#REF!)</f>
        <v>#REF!</v>
      </c>
    </row>
    <row r="2898" spans="11:13" x14ac:dyDescent="0.25">
      <c r="K2898" s="178">
        <f>IF(COUNTBLANK($H$10:$H1033)&gt;=1,0,1)</f>
        <v>0</v>
      </c>
      <c r="L2898" s="46" t="e">
        <f>MONTH(#REF!)</f>
        <v>#REF!</v>
      </c>
      <c r="M2898" s="46" t="e">
        <f>YEAR(#REF!)</f>
        <v>#REF!</v>
      </c>
    </row>
    <row r="2899" spans="11:13" x14ac:dyDescent="0.25">
      <c r="K2899" s="178">
        <f>IF(COUNTBLANK($H$10:$H1033)&gt;=1,0,1)</f>
        <v>0</v>
      </c>
      <c r="L2899" s="46" t="e">
        <f>MONTH(#REF!)</f>
        <v>#REF!</v>
      </c>
      <c r="M2899" s="46" t="e">
        <f>YEAR(#REF!)</f>
        <v>#REF!</v>
      </c>
    </row>
    <row r="2900" spans="11:13" x14ac:dyDescent="0.25">
      <c r="K2900" s="178">
        <f>IF(COUNTBLANK($H$10:$H1033)&gt;=1,0,1)</f>
        <v>0</v>
      </c>
      <c r="L2900" s="46" t="e">
        <f>MONTH(#REF!)</f>
        <v>#REF!</v>
      </c>
      <c r="M2900" s="46" t="e">
        <f>YEAR(#REF!)</f>
        <v>#REF!</v>
      </c>
    </row>
    <row r="2901" spans="11:13" x14ac:dyDescent="0.25">
      <c r="K2901" s="178">
        <f>IF(COUNTBLANK($H$10:$H1033)&gt;=1,0,1)</f>
        <v>0</v>
      </c>
      <c r="L2901" s="46" t="e">
        <f>MONTH(#REF!)</f>
        <v>#REF!</v>
      </c>
      <c r="M2901" s="46" t="e">
        <f>YEAR(#REF!)</f>
        <v>#REF!</v>
      </c>
    </row>
    <row r="2902" spans="11:13" x14ac:dyDescent="0.25">
      <c r="K2902" s="178">
        <f>IF(COUNTBLANK($H$10:$H1033)&gt;=1,0,1)</f>
        <v>0</v>
      </c>
      <c r="L2902" s="46" t="e">
        <f>MONTH(#REF!)</f>
        <v>#REF!</v>
      </c>
      <c r="M2902" s="46" t="e">
        <f>YEAR(#REF!)</f>
        <v>#REF!</v>
      </c>
    </row>
    <row r="2903" spans="11:13" x14ac:dyDescent="0.25">
      <c r="K2903" s="178">
        <f>IF(COUNTBLANK($H$10:$H1033)&gt;=1,0,1)</f>
        <v>0</v>
      </c>
      <c r="L2903" s="46" t="e">
        <f>MONTH(#REF!)</f>
        <v>#REF!</v>
      </c>
      <c r="M2903" s="46" t="e">
        <f>YEAR(#REF!)</f>
        <v>#REF!</v>
      </c>
    </row>
    <row r="2904" spans="11:13" x14ac:dyDescent="0.25">
      <c r="K2904" s="178">
        <f>IF(COUNTBLANK($H$10:$H1033)&gt;=1,0,1)</f>
        <v>0</v>
      </c>
      <c r="L2904" s="46" t="e">
        <f>MONTH(#REF!)</f>
        <v>#REF!</v>
      </c>
      <c r="M2904" s="46" t="e">
        <f>YEAR(#REF!)</f>
        <v>#REF!</v>
      </c>
    </row>
    <row r="2905" spans="11:13" x14ac:dyDescent="0.25">
      <c r="K2905" s="178">
        <f>IF(COUNTBLANK($H$10:$H1033)&gt;=1,0,1)</f>
        <v>0</v>
      </c>
      <c r="L2905" s="46" t="e">
        <f>MONTH(#REF!)</f>
        <v>#REF!</v>
      </c>
      <c r="M2905" s="46" t="e">
        <f>YEAR(#REF!)</f>
        <v>#REF!</v>
      </c>
    </row>
    <row r="2906" spans="11:13" x14ac:dyDescent="0.25">
      <c r="K2906" s="178">
        <f>IF(COUNTBLANK($H$10:$H1033)&gt;=1,0,1)</f>
        <v>0</v>
      </c>
      <c r="L2906" s="46" t="e">
        <f>MONTH(#REF!)</f>
        <v>#REF!</v>
      </c>
      <c r="M2906" s="46" t="e">
        <f>YEAR(#REF!)</f>
        <v>#REF!</v>
      </c>
    </row>
    <row r="2907" spans="11:13" x14ac:dyDescent="0.25">
      <c r="K2907" s="178">
        <f>IF(COUNTBLANK($H$10:$H1033)&gt;=1,0,1)</f>
        <v>0</v>
      </c>
      <c r="L2907" s="46" t="e">
        <f>MONTH(#REF!)</f>
        <v>#REF!</v>
      </c>
      <c r="M2907" s="46" t="e">
        <f>YEAR(#REF!)</f>
        <v>#REF!</v>
      </c>
    </row>
    <row r="2908" spans="11:13" x14ac:dyDescent="0.25">
      <c r="K2908" s="178">
        <f>IF(COUNTBLANK($H$10:$H1033)&gt;=1,0,1)</f>
        <v>0</v>
      </c>
      <c r="L2908" s="46" t="e">
        <f>MONTH(#REF!)</f>
        <v>#REF!</v>
      </c>
      <c r="M2908" s="46" t="e">
        <f>YEAR(#REF!)</f>
        <v>#REF!</v>
      </c>
    </row>
    <row r="2909" spans="11:13" x14ac:dyDescent="0.25">
      <c r="K2909" s="178">
        <f>IF(COUNTBLANK($H$10:$H1033)&gt;=1,0,1)</f>
        <v>0</v>
      </c>
      <c r="L2909" s="46" t="e">
        <f>MONTH(#REF!)</f>
        <v>#REF!</v>
      </c>
      <c r="M2909" s="46" t="e">
        <f>YEAR(#REF!)</f>
        <v>#REF!</v>
      </c>
    </row>
    <row r="2910" spans="11:13" x14ac:dyDescent="0.25">
      <c r="K2910" s="178">
        <f>IF(COUNTBLANK($H$10:$H1033)&gt;=1,0,1)</f>
        <v>0</v>
      </c>
      <c r="L2910" s="46" t="e">
        <f>MONTH(#REF!)</f>
        <v>#REF!</v>
      </c>
      <c r="M2910" s="46" t="e">
        <f>YEAR(#REF!)</f>
        <v>#REF!</v>
      </c>
    </row>
    <row r="2911" spans="11:13" x14ac:dyDescent="0.25">
      <c r="K2911" s="178">
        <f>IF(COUNTBLANK($H$10:$H1033)&gt;=1,0,1)</f>
        <v>0</v>
      </c>
      <c r="L2911" s="46" t="e">
        <f>MONTH(#REF!)</f>
        <v>#REF!</v>
      </c>
      <c r="M2911" s="46" t="e">
        <f>YEAR(#REF!)</f>
        <v>#REF!</v>
      </c>
    </row>
    <row r="2912" spans="11:13" x14ac:dyDescent="0.25">
      <c r="K2912" s="178">
        <f>IF(COUNTBLANK($H$10:$H1033)&gt;=1,0,1)</f>
        <v>0</v>
      </c>
      <c r="L2912" s="46" t="e">
        <f>MONTH(#REF!)</f>
        <v>#REF!</v>
      </c>
      <c r="M2912" s="46" t="e">
        <f>YEAR(#REF!)</f>
        <v>#REF!</v>
      </c>
    </row>
    <row r="2913" spans="11:13" x14ac:dyDescent="0.25">
      <c r="K2913" s="178">
        <f>IF(COUNTBLANK($H$10:$H1033)&gt;=1,0,1)</f>
        <v>0</v>
      </c>
      <c r="L2913" s="46" t="e">
        <f>MONTH(#REF!)</f>
        <v>#REF!</v>
      </c>
      <c r="M2913" s="46" t="e">
        <f>YEAR(#REF!)</f>
        <v>#REF!</v>
      </c>
    </row>
    <row r="2914" spans="11:13" x14ac:dyDescent="0.25">
      <c r="K2914" s="178">
        <f>IF(COUNTBLANK($H$10:$H1033)&gt;=1,0,1)</f>
        <v>0</v>
      </c>
      <c r="L2914" s="46" t="e">
        <f>MONTH(#REF!)</f>
        <v>#REF!</v>
      </c>
      <c r="M2914" s="46" t="e">
        <f>YEAR(#REF!)</f>
        <v>#REF!</v>
      </c>
    </row>
    <row r="2915" spans="11:13" x14ac:dyDescent="0.25">
      <c r="K2915" s="178">
        <f>IF(COUNTBLANK($H$10:$H1033)&gt;=1,0,1)</f>
        <v>0</v>
      </c>
      <c r="L2915" s="46" t="e">
        <f>MONTH(#REF!)</f>
        <v>#REF!</v>
      </c>
      <c r="M2915" s="46" t="e">
        <f>YEAR(#REF!)</f>
        <v>#REF!</v>
      </c>
    </row>
    <row r="2916" spans="11:13" x14ac:dyDescent="0.25">
      <c r="K2916" s="178">
        <f>IF(COUNTBLANK($H$10:$H1033)&gt;=1,0,1)</f>
        <v>0</v>
      </c>
      <c r="L2916" s="46" t="e">
        <f>MONTH(#REF!)</f>
        <v>#REF!</v>
      </c>
      <c r="M2916" s="46" t="e">
        <f>YEAR(#REF!)</f>
        <v>#REF!</v>
      </c>
    </row>
    <row r="2917" spans="11:13" x14ac:dyDescent="0.25">
      <c r="K2917" s="178">
        <f>IF(COUNTBLANK($H$10:$H1033)&gt;=1,0,1)</f>
        <v>0</v>
      </c>
      <c r="L2917" s="46" t="e">
        <f>MONTH(#REF!)</f>
        <v>#REF!</v>
      </c>
      <c r="M2917" s="46" t="e">
        <f>YEAR(#REF!)</f>
        <v>#REF!</v>
      </c>
    </row>
    <row r="2918" spans="11:13" x14ac:dyDescent="0.25">
      <c r="K2918" s="178">
        <f>IF(COUNTBLANK($H$10:$H1033)&gt;=1,0,1)</f>
        <v>0</v>
      </c>
      <c r="L2918" s="46" t="e">
        <f>MONTH(#REF!)</f>
        <v>#REF!</v>
      </c>
      <c r="M2918" s="46" t="e">
        <f>YEAR(#REF!)</f>
        <v>#REF!</v>
      </c>
    </row>
    <row r="2919" spans="11:13" x14ac:dyDescent="0.25">
      <c r="K2919" s="178">
        <f>IF(COUNTBLANK($H$10:$H1033)&gt;=1,0,1)</f>
        <v>0</v>
      </c>
      <c r="L2919" s="46" t="e">
        <f>MONTH(#REF!)</f>
        <v>#REF!</v>
      </c>
      <c r="M2919" s="46" t="e">
        <f>YEAR(#REF!)</f>
        <v>#REF!</v>
      </c>
    </row>
    <row r="2920" spans="11:13" x14ac:dyDescent="0.25">
      <c r="K2920" s="178">
        <f>IF(COUNTBLANK($H$10:$H1033)&gt;=1,0,1)</f>
        <v>0</v>
      </c>
      <c r="L2920" s="46" t="e">
        <f>MONTH(#REF!)</f>
        <v>#REF!</v>
      </c>
      <c r="M2920" s="46" t="e">
        <f>YEAR(#REF!)</f>
        <v>#REF!</v>
      </c>
    </row>
    <row r="2921" spans="11:13" x14ac:dyDescent="0.25">
      <c r="K2921" s="178">
        <f>IF(COUNTBLANK($H$10:$H1033)&gt;=1,0,1)</f>
        <v>0</v>
      </c>
      <c r="L2921" s="46" t="e">
        <f>MONTH(#REF!)</f>
        <v>#REF!</v>
      </c>
      <c r="M2921" s="46" t="e">
        <f>YEAR(#REF!)</f>
        <v>#REF!</v>
      </c>
    </row>
    <row r="2922" spans="11:13" x14ac:dyDescent="0.25">
      <c r="K2922" s="178">
        <f>IF(COUNTBLANK($H$10:$H1033)&gt;=1,0,1)</f>
        <v>0</v>
      </c>
      <c r="L2922" s="46" t="e">
        <f>MONTH(#REF!)</f>
        <v>#REF!</v>
      </c>
      <c r="M2922" s="46" t="e">
        <f>YEAR(#REF!)</f>
        <v>#REF!</v>
      </c>
    </row>
    <row r="2923" spans="11:13" x14ac:dyDescent="0.25">
      <c r="K2923" s="178">
        <f>IF(COUNTBLANK($H$10:$H1033)&gt;=1,0,1)</f>
        <v>0</v>
      </c>
      <c r="L2923" s="46" t="e">
        <f>MONTH(#REF!)</f>
        <v>#REF!</v>
      </c>
      <c r="M2923" s="46" t="e">
        <f>YEAR(#REF!)</f>
        <v>#REF!</v>
      </c>
    </row>
    <row r="2924" spans="11:13" x14ac:dyDescent="0.25">
      <c r="K2924" s="178">
        <f>IF(COUNTBLANK($H$10:$H1033)&gt;=1,0,1)</f>
        <v>0</v>
      </c>
      <c r="L2924" s="46" t="e">
        <f>MONTH(#REF!)</f>
        <v>#REF!</v>
      </c>
      <c r="M2924" s="46" t="e">
        <f>YEAR(#REF!)</f>
        <v>#REF!</v>
      </c>
    </row>
    <row r="2925" spans="11:13" x14ac:dyDescent="0.25">
      <c r="K2925" s="178">
        <f>IF(COUNTBLANK($H$10:$H1033)&gt;=1,0,1)</f>
        <v>0</v>
      </c>
      <c r="L2925" s="46" t="e">
        <f>MONTH(#REF!)</f>
        <v>#REF!</v>
      </c>
      <c r="M2925" s="46" t="e">
        <f>YEAR(#REF!)</f>
        <v>#REF!</v>
      </c>
    </row>
    <row r="2926" spans="11:13" x14ac:dyDescent="0.25">
      <c r="K2926" s="178">
        <f>IF(COUNTBLANK($H$10:$H1033)&gt;=1,0,1)</f>
        <v>0</v>
      </c>
      <c r="L2926" s="46" t="e">
        <f>MONTH(#REF!)</f>
        <v>#REF!</v>
      </c>
      <c r="M2926" s="46" t="e">
        <f>YEAR(#REF!)</f>
        <v>#REF!</v>
      </c>
    </row>
    <row r="2927" spans="11:13" x14ac:dyDescent="0.25">
      <c r="K2927" s="178">
        <f>IF(COUNTBLANK($H$10:$H1033)&gt;=1,0,1)</f>
        <v>0</v>
      </c>
      <c r="L2927" s="46" t="e">
        <f>MONTH(#REF!)</f>
        <v>#REF!</v>
      </c>
      <c r="M2927" s="46" t="e">
        <f>YEAR(#REF!)</f>
        <v>#REF!</v>
      </c>
    </row>
    <row r="2928" spans="11:13" x14ac:dyDescent="0.25">
      <c r="K2928" s="178">
        <f>IF(COUNTBLANK($H$10:$H1033)&gt;=1,0,1)</f>
        <v>0</v>
      </c>
      <c r="L2928" s="46" t="e">
        <f>MONTH(#REF!)</f>
        <v>#REF!</v>
      </c>
      <c r="M2928" s="46" t="e">
        <f>YEAR(#REF!)</f>
        <v>#REF!</v>
      </c>
    </row>
    <row r="2929" spans="11:13" x14ac:dyDescent="0.25">
      <c r="K2929" s="178">
        <f>IF(COUNTBLANK($H$10:$H1033)&gt;=1,0,1)</f>
        <v>0</v>
      </c>
      <c r="L2929" s="46" t="e">
        <f>MONTH(#REF!)</f>
        <v>#REF!</v>
      </c>
      <c r="M2929" s="46" t="e">
        <f>YEAR(#REF!)</f>
        <v>#REF!</v>
      </c>
    </row>
    <row r="2930" spans="11:13" x14ac:dyDescent="0.25">
      <c r="K2930" s="178">
        <f>IF(COUNTBLANK($H$10:$H1033)&gt;=1,0,1)</f>
        <v>0</v>
      </c>
      <c r="L2930" s="46" t="e">
        <f>MONTH(#REF!)</f>
        <v>#REF!</v>
      </c>
      <c r="M2930" s="46" t="e">
        <f>YEAR(#REF!)</f>
        <v>#REF!</v>
      </c>
    </row>
    <row r="2931" spans="11:13" x14ac:dyDescent="0.25">
      <c r="K2931" s="178">
        <f>IF(COUNTBLANK($H$10:$H1033)&gt;=1,0,1)</f>
        <v>0</v>
      </c>
      <c r="L2931" s="46" t="e">
        <f>MONTH(#REF!)</f>
        <v>#REF!</v>
      </c>
      <c r="M2931" s="46" t="e">
        <f>YEAR(#REF!)</f>
        <v>#REF!</v>
      </c>
    </row>
    <row r="2932" spans="11:13" x14ac:dyDescent="0.25">
      <c r="K2932" s="178">
        <f>IF(COUNTBLANK($H$10:$H1033)&gt;=1,0,1)</f>
        <v>0</v>
      </c>
      <c r="L2932" s="46" t="e">
        <f>MONTH(#REF!)</f>
        <v>#REF!</v>
      </c>
      <c r="M2932" s="46" t="e">
        <f>YEAR(#REF!)</f>
        <v>#REF!</v>
      </c>
    </row>
    <row r="2933" spans="11:13" x14ac:dyDescent="0.25">
      <c r="K2933" s="178">
        <f>IF(COUNTBLANK($H$10:$H1033)&gt;=1,0,1)</f>
        <v>0</v>
      </c>
      <c r="L2933" s="46" t="e">
        <f>MONTH(#REF!)</f>
        <v>#REF!</v>
      </c>
      <c r="M2933" s="46" t="e">
        <f>YEAR(#REF!)</f>
        <v>#REF!</v>
      </c>
    </row>
    <row r="2934" spans="11:13" x14ac:dyDescent="0.25">
      <c r="K2934" s="178">
        <f>IF(COUNTBLANK($H$10:$H1033)&gt;=1,0,1)</f>
        <v>0</v>
      </c>
      <c r="L2934" s="46" t="e">
        <f>MONTH(#REF!)</f>
        <v>#REF!</v>
      </c>
      <c r="M2934" s="46" t="e">
        <f>YEAR(#REF!)</f>
        <v>#REF!</v>
      </c>
    </row>
    <row r="2935" spans="11:13" x14ac:dyDescent="0.25">
      <c r="K2935" s="178">
        <f>IF(COUNTBLANK($H$10:$H1033)&gt;=1,0,1)</f>
        <v>0</v>
      </c>
      <c r="L2935" s="46" t="e">
        <f>MONTH(#REF!)</f>
        <v>#REF!</v>
      </c>
      <c r="M2935" s="46" t="e">
        <f>YEAR(#REF!)</f>
        <v>#REF!</v>
      </c>
    </row>
    <row r="2936" spans="11:13" x14ac:dyDescent="0.25">
      <c r="K2936" s="178">
        <f>IF(COUNTBLANK($H$10:$H1033)&gt;=1,0,1)</f>
        <v>0</v>
      </c>
      <c r="L2936" s="46" t="e">
        <f>MONTH(#REF!)</f>
        <v>#REF!</v>
      </c>
      <c r="M2936" s="46" t="e">
        <f>YEAR(#REF!)</f>
        <v>#REF!</v>
      </c>
    </row>
    <row r="2937" spans="11:13" x14ac:dyDescent="0.25">
      <c r="K2937" s="178">
        <f>IF(COUNTBLANK($H$10:$H1033)&gt;=1,0,1)</f>
        <v>0</v>
      </c>
      <c r="L2937" s="46" t="e">
        <f>MONTH(#REF!)</f>
        <v>#REF!</v>
      </c>
      <c r="M2937" s="46" t="e">
        <f>YEAR(#REF!)</f>
        <v>#REF!</v>
      </c>
    </row>
    <row r="2938" spans="11:13" x14ac:dyDescent="0.25">
      <c r="K2938" s="178">
        <f>IF(COUNTBLANK($H$10:$H1033)&gt;=1,0,1)</f>
        <v>0</v>
      </c>
      <c r="L2938" s="46" t="e">
        <f>MONTH(#REF!)</f>
        <v>#REF!</v>
      </c>
      <c r="M2938" s="46" t="e">
        <f>YEAR(#REF!)</f>
        <v>#REF!</v>
      </c>
    </row>
    <row r="2939" spans="11:13" x14ac:dyDescent="0.25">
      <c r="K2939" s="178">
        <f>IF(COUNTBLANK($H$10:$H1033)&gt;=1,0,1)</f>
        <v>0</v>
      </c>
      <c r="L2939" s="46" t="e">
        <f>MONTH(#REF!)</f>
        <v>#REF!</v>
      </c>
      <c r="M2939" s="46" t="e">
        <f>YEAR(#REF!)</f>
        <v>#REF!</v>
      </c>
    </row>
    <row r="2940" spans="11:13" x14ac:dyDescent="0.25">
      <c r="K2940" s="178">
        <f>IF(COUNTBLANK($H$10:$H1033)&gt;=1,0,1)</f>
        <v>0</v>
      </c>
      <c r="L2940" s="46" t="e">
        <f>MONTH(#REF!)</f>
        <v>#REF!</v>
      </c>
      <c r="M2940" s="46" t="e">
        <f>YEAR(#REF!)</f>
        <v>#REF!</v>
      </c>
    </row>
    <row r="2941" spans="11:13" x14ac:dyDescent="0.25">
      <c r="K2941" s="178">
        <f>IF(COUNTBLANK($H$10:$H1033)&gt;=1,0,1)</f>
        <v>0</v>
      </c>
      <c r="L2941" s="46" t="e">
        <f>MONTH(#REF!)</f>
        <v>#REF!</v>
      </c>
      <c r="M2941" s="46" t="e">
        <f>YEAR(#REF!)</f>
        <v>#REF!</v>
      </c>
    </row>
    <row r="2942" spans="11:13" x14ac:dyDescent="0.25">
      <c r="K2942" s="178">
        <f>IF(COUNTBLANK($H$10:$H1033)&gt;=1,0,1)</f>
        <v>0</v>
      </c>
      <c r="L2942" s="46" t="e">
        <f>MONTH(#REF!)</f>
        <v>#REF!</v>
      </c>
      <c r="M2942" s="46" t="e">
        <f>YEAR(#REF!)</f>
        <v>#REF!</v>
      </c>
    </row>
    <row r="2943" spans="11:13" x14ac:dyDescent="0.25">
      <c r="K2943" s="178">
        <f>IF(COUNTBLANK($H$10:$H1033)&gt;=1,0,1)</f>
        <v>0</v>
      </c>
      <c r="L2943" s="46" t="e">
        <f>MONTH(#REF!)</f>
        <v>#REF!</v>
      </c>
      <c r="M2943" s="46" t="e">
        <f>YEAR(#REF!)</f>
        <v>#REF!</v>
      </c>
    </row>
    <row r="2944" spans="11:13" x14ac:dyDescent="0.25">
      <c r="K2944" s="178">
        <f>IF(COUNTBLANK($H$10:$H1033)&gt;=1,0,1)</f>
        <v>0</v>
      </c>
      <c r="L2944" s="46" t="e">
        <f>MONTH(#REF!)</f>
        <v>#REF!</v>
      </c>
      <c r="M2944" s="46" t="e">
        <f>YEAR(#REF!)</f>
        <v>#REF!</v>
      </c>
    </row>
    <row r="2945" spans="11:13" x14ac:dyDescent="0.25">
      <c r="K2945" s="178">
        <f>IF(COUNTBLANK($H$10:$H1033)&gt;=1,0,1)</f>
        <v>0</v>
      </c>
      <c r="L2945" s="46" t="e">
        <f>MONTH(#REF!)</f>
        <v>#REF!</v>
      </c>
      <c r="M2945" s="46" t="e">
        <f>YEAR(#REF!)</f>
        <v>#REF!</v>
      </c>
    </row>
    <row r="2946" spans="11:13" x14ac:dyDescent="0.25">
      <c r="K2946" s="178">
        <f>IF(COUNTBLANK($H$10:$H1033)&gt;=1,0,1)</f>
        <v>0</v>
      </c>
      <c r="L2946" s="46" t="e">
        <f>MONTH(#REF!)</f>
        <v>#REF!</v>
      </c>
      <c r="M2946" s="46" t="e">
        <f>YEAR(#REF!)</f>
        <v>#REF!</v>
      </c>
    </row>
    <row r="2947" spans="11:13" x14ac:dyDescent="0.25">
      <c r="K2947" s="178">
        <f>IF(COUNTBLANK($H$10:$H1033)&gt;=1,0,1)</f>
        <v>0</v>
      </c>
      <c r="L2947" s="46" t="e">
        <f>MONTH(#REF!)</f>
        <v>#REF!</v>
      </c>
      <c r="M2947" s="46" t="e">
        <f>YEAR(#REF!)</f>
        <v>#REF!</v>
      </c>
    </row>
    <row r="2948" spans="11:13" x14ac:dyDescent="0.25">
      <c r="K2948" s="178">
        <f>IF(COUNTBLANK($H$10:$H1033)&gt;=1,0,1)</f>
        <v>0</v>
      </c>
      <c r="L2948" s="46" t="e">
        <f>MONTH(#REF!)</f>
        <v>#REF!</v>
      </c>
      <c r="M2948" s="46" t="e">
        <f>YEAR(#REF!)</f>
        <v>#REF!</v>
      </c>
    </row>
    <row r="2949" spans="11:13" x14ac:dyDescent="0.25">
      <c r="K2949" s="178">
        <f>IF(COUNTBLANK($H$10:$H1033)&gt;=1,0,1)</f>
        <v>0</v>
      </c>
      <c r="L2949" s="46" t="e">
        <f>MONTH(#REF!)</f>
        <v>#REF!</v>
      </c>
      <c r="M2949" s="46" t="e">
        <f>YEAR(#REF!)</f>
        <v>#REF!</v>
      </c>
    </row>
    <row r="2950" spans="11:13" x14ac:dyDescent="0.25">
      <c r="K2950" s="178">
        <f>IF(COUNTBLANK($H$10:$H1033)&gt;=1,0,1)</f>
        <v>0</v>
      </c>
      <c r="L2950" s="46" t="e">
        <f>MONTH(#REF!)</f>
        <v>#REF!</v>
      </c>
      <c r="M2950" s="46" t="e">
        <f>YEAR(#REF!)</f>
        <v>#REF!</v>
      </c>
    </row>
    <row r="2951" spans="11:13" x14ac:dyDescent="0.25">
      <c r="K2951" s="178">
        <f>IF(COUNTBLANK($H$10:$H1033)&gt;=1,0,1)</f>
        <v>0</v>
      </c>
      <c r="L2951" s="46" t="e">
        <f>MONTH(#REF!)</f>
        <v>#REF!</v>
      </c>
      <c r="M2951" s="46" t="e">
        <f>YEAR(#REF!)</f>
        <v>#REF!</v>
      </c>
    </row>
    <row r="2952" spans="11:13" x14ac:dyDescent="0.25">
      <c r="K2952" s="178">
        <f>IF(COUNTBLANK($H$10:$H1033)&gt;=1,0,1)</f>
        <v>0</v>
      </c>
      <c r="L2952" s="46" t="e">
        <f>MONTH(#REF!)</f>
        <v>#REF!</v>
      </c>
      <c r="M2952" s="46" t="e">
        <f>YEAR(#REF!)</f>
        <v>#REF!</v>
      </c>
    </row>
    <row r="2953" spans="11:13" x14ac:dyDescent="0.25">
      <c r="K2953" s="178">
        <f>IF(COUNTBLANK($H$10:$H1033)&gt;=1,0,1)</f>
        <v>0</v>
      </c>
      <c r="L2953" s="46" t="e">
        <f>MONTH(#REF!)</f>
        <v>#REF!</v>
      </c>
      <c r="M2953" s="46" t="e">
        <f>YEAR(#REF!)</f>
        <v>#REF!</v>
      </c>
    </row>
    <row r="2954" spans="11:13" x14ac:dyDescent="0.25">
      <c r="K2954" s="178">
        <f>IF(COUNTBLANK($H$10:$H1033)&gt;=1,0,1)</f>
        <v>0</v>
      </c>
      <c r="L2954" s="46" t="e">
        <f>MONTH(#REF!)</f>
        <v>#REF!</v>
      </c>
      <c r="M2954" s="46" t="e">
        <f>YEAR(#REF!)</f>
        <v>#REF!</v>
      </c>
    </row>
    <row r="2955" spans="11:13" x14ac:dyDescent="0.25">
      <c r="K2955" s="178">
        <f>IF(COUNTBLANK($H$10:$H1033)&gt;=1,0,1)</f>
        <v>0</v>
      </c>
      <c r="L2955" s="46" t="e">
        <f>MONTH(#REF!)</f>
        <v>#REF!</v>
      </c>
      <c r="M2955" s="46" t="e">
        <f>YEAR(#REF!)</f>
        <v>#REF!</v>
      </c>
    </row>
    <row r="2956" spans="11:13" x14ac:dyDescent="0.25">
      <c r="K2956" s="178">
        <f>IF(COUNTBLANK($H$10:$H1033)&gt;=1,0,1)</f>
        <v>0</v>
      </c>
      <c r="L2956" s="46" t="e">
        <f>MONTH(#REF!)</f>
        <v>#REF!</v>
      </c>
      <c r="M2956" s="46" t="e">
        <f>YEAR(#REF!)</f>
        <v>#REF!</v>
      </c>
    </row>
    <row r="2957" spans="11:13" x14ac:dyDescent="0.25">
      <c r="K2957" s="178">
        <f>IF(COUNTBLANK($H$10:$H1033)&gt;=1,0,1)</f>
        <v>0</v>
      </c>
      <c r="L2957" s="46" t="e">
        <f>MONTH(#REF!)</f>
        <v>#REF!</v>
      </c>
      <c r="M2957" s="46" t="e">
        <f>YEAR(#REF!)</f>
        <v>#REF!</v>
      </c>
    </row>
    <row r="2958" spans="11:13" x14ac:dyDescent="0.25">
      <c r="K2958" s="178">
        <f>IF(COUNTBLANK($H$10:$H1033)&gt;=1,0,1)</f>
        <v>0</v>
      </c>
      <c r="L2958" s="46" t="e">
        <f>MONTH(#REF!)</f>
        <v>#REF!</v>
      </c>
      <c r="M2958" s="46" t="e">
        <f>YEAR(#REF!)</f>
        <v>#REF!</v>
      </c>
    </row>
    <row r="2959" spans="11:13" x14ac:dyDescent="0.25">
      <c r="K2959" s="178">
        <f>IF(COUNTBLANK($H$10:$H1033)&gt;=1,0,1)</f>
        <v>0</v>
      </c>
      <c r="L2959" s="46" t="e">
        <f>MONTH(#REF!)</f>
        <v>#REF!</v>
      </c>
      <c r="M2959" s="46" t="e">
        <f>YEAR(#REF!)</f>
        <v>#REF!</v>
      </c>
    </row>
    <row r="2960" spans="11:13" x14ac:dyDescent="0.25">
      <c r="K2960" s="178">
        <f>IF(COUNTBLANK($H$10:$H1033)&gt;=1,0,1)</f>
        <v>0</v>
      </c>
      <c r="L2960" s="46" t="e">
        <f>MONTH(#REF!)</f>
        <v>#REF!</v>
      </c>
      <c r="M2960" s="46" t="e">
        <f>YEAR(#REF!)</f>
        <v>#REF!</v>
      </c>
    </row>
    <row r="2961" spans="11:13" x14ac:dyDescent="0.25">
      <c r="K2961" s="178">
        <f>IF(COUNTBLANK($H$10:$H1033)&gt;=1,0,1)</f>
        <v>0</v>
      </c>
      <c r="L2961" s="46" t="e">
        <f>MONTH(#REF!)</f>
        <v>#REF!</v>
      </c>
      <c r="M2961" s="46" t="e">
        <f>YEAR(#REF!)</f>
        <v>#REF!</v>
      </c>
    </row>
    <row r="2962" spans="11:13" x14ac:dyDescent="0.25">
      <c r="K2962" s="178">
        <f>IF(COUNTBLANK($H$10:$H1033)&gt;=1,0,1)</f>
        <v>0</v>
      </c>
      <c r="L2962" s="46" t="e">
        <f>MONTH(#REF!)</f>
        <v>#REF!</v>
      </c>
      <c r="M2962" s="46" t="e">
        <f>YEAR(#REF!)</f>
        <v>#REF!</v>
      </c>
    </row>
    <row r="2963" spans="11:13" x14ac:dyDescent="0.25">
      <c r="K2963" s="178">
        <f>IF(COUNTBLANK($H$10:$H1033)&gt;=1,0,1)</f>
        <v>0</v>
      </c>
      <c r="L2963" s="46" t="e">
        <f>MONTH(#REF!)</f>
        <v>#REF!</v>
      </c>
      <c r="M2963" s="46" t="e">
        <f>YEAR(#REF!)</f>
        <v>#REF!</v>
      </c>
    </row>
    <row r="2964" spans="11:13" x14ac:dyDescent="0.25">
      <c r="K2964" s="178">
        <f>IF(COUNTBLANK($H$10:$H1033)&gt;=1,0,1)</f>
        <v>0</v>
      </c>
      <c r="L2964" s="46" t="e">
        <f>MONTH(#REF!)</f>
        <v>#REF!</v>
      </c>
      <c r="M2964" s="46" t="e">
        <f>YEAR(#REF!)</f>
        <v>#REF!</v>
      </c>
    </row>
    <row r="2965" spans="11:13" x14ac:dyDescent="0.25">
      <c r="K2965" s="178">
        <f>IF(COUNTBLANK($H$10:$H1033)&gt;=1,0,1)</f>
        <v>0</v>
      </c>
      <c r="L2965" s="46" t="e">
        <f>MONTH(#REF!)</f>
        <v>#REF!</v>
      </c>
      <c r="M2965" s="46" t="e">
        <f>YEAR(#REF!)</f>
        <v>#REF!</v>
      </c>
    </row>
    <row r="2966" spans="11:13" x14ac:dyDescent="0.25">
      <c r="K2966" s="178">
        <f>IF(COUNTBLANK($H$10:$H1033)&gt;=1,0,1)</f>
        <v>0</v>
      </c>
      <c r="L2966" s="46" t="e">
        <f>MONTH(#REF!)</f>
        <v>#REF!</v>
      </c>
      <c r="M2966" s="46" t="e">
        <f>YEAR(#REF!)</f>
        <v>#REF!</v>
      </c>
    </row>
    <row r="2967" spans="11:13" x14ac:dyDescent="0.25">
      <c r="K2967" s="178">
        <f>IF(COUNTBLANK($H$10:$H1033)&gt;=1,0,1)</f>
        <v>0</v>
      </c>
      <c r="L2967" s="46" t="e">
        <f>MONTH(#REF!)</f>
        <v>#REF!</v>
      </c>
      <c r="M2967" s="46" t="e">
        <f>YEAR(#REF!)</f>
        <v>#REF!</v>
      </c>
    </row>
    <row r="2968" spans="11:13" x14ac:dyDescent="0.25">
      <c r="K2968" s="178">
        <f>IF(COUNTBLANK($H$10:$H1033)&gt;=1,0,1)</f>
        <v>0</v>
      </c>
      <c r="L2968" s="46" t="e">
        <f>MONTH(#REF!)</f>
        <v>#REF!</v>
      </c>
      <c r="M2968" s="46" t="e">
        <f>YEAR(#REF!)</f>
        <v>#REF!</v>
      </c>
    </row>
    <row r="2969" spans="11:13" x14ac:dyDescent="0.25">
      <c r="K2969" s="178">
        <f>IF(COUNTBLANK($H$10:$H1033)&gt;=1,0,1)</f>
        <v>0</v>
      </c>
      <c r="L2969" s="46" t="e">
        <f>MONTH(#REF!)</f>
        <v>#REF!</v>
      </c>
      <c r="M2969" s="46" t="e">
        <f>YEAR(#REF!)</f>
        <v>#REF!</v>
      </c>
    </row>
    <row r="2970" spans="11:13" x14ac:dyDescent="0.25">
      <c r="K2970" s="178">
        <f>IF(COUNTBLANK($H$10:$H1033)&gt;=1,0,1)</f>
        <v>0</v>
      </c>
      <c r="L2970" s="46" t="e">
        <f>MONTH(#REF!)</f>
        <v>#REF!</v>
      </c>
      <c r="M2970" s="46" t="e">
        <f>YEAR(#REF!)</f>
        <v>#REF!</v>
      </c>
    </row>
    <row r="2971" spans="11:13" x14ac:dyDescent="0.25">
      <c r="K2971" s="178">
        <f>IF(COUNTBLANK($H$10:$H1033)&gt;=1,0,1)</f>
        <v>0</v>
      </c>
      <c r="L2971" s="46" t="e">
        <f>MONTH(#REF!)</f>
        <v>#REF!</v>
      </c>
      <c r="M2971" s="46" t="e">
        <f>YEAR(#REF!)</f>
        <v>#REF!</v>
      </c>
    </row>
    <row r="2972" spans="11:13" x14ac:dyDescent="0.25">
      <c r="K2972" s="178">
        <f>IF(COUNTBLANK($H$10:$H1033)&gt;=1,0,1)</f>
        <v>0</v>
      </c>
      <c r="L2972" s="46" t="e">
        <f>MONTH(#REF!)</f>
        <v>#REF!</v>
      </c>
      <c r="M2972" s="46" t="e">
        <f>YEAR(#REF!)</f>
        <v>#REF!</v>
      </c>
    </row>
    <row r="2973" spans="11:13" x14ac:dyDescent="0.25">
      <c r="K2973" s="178">
        <f>IF(COUNTBLANK($H$10:$H1033)&gt;=1,0,1)</f>
        <v>0</v>
      </c>
      <c r="L2973" s="46" t="e">
        <f>MONTH(#REF!)</f>
        <v>#REF!</v>
      </c>
      <c r="M2973" s="46" t="e">
        <f>YEAR(#REF!)</f>
        <v>#REF!</v>
      </c>
    </row>
    <row r="2974" spans="11:13" x14ac:dyDescent="0.25">
      <c r="K2974" s="178">
        <f>IF(COUNTBLANK($H$10:$H1033)&gt;=1,0,1)</f>
        <v>0</v>
      </c>
      <c r="L2974" s="46" t="e">
        <f>MONTH(#REF!)</f>
        <v>#REF!</v>
      </c>
      <c r="M2974" s="46" t="e">
        <f>YEAR(#REF!)</f>
        <v>#REF!</v>
      </c>
    </row>
    <row r="2975" spans="11:13" x14ac:dyDescent="0.25">
      <c r="K2975" s="178">
        <f>IF(COUNTBLANK($H$10:$H1033)&gt;=1,0,1)</f>
        <v>0</v>
      </c>
      <c r="L2975" s="46" t="e">
        <f>MONTH(#REF!)</f>
        <v>#REF!</v>
      </c>
      <c r="M2975" s="46" t="e">
        <f>YEAR(#REF!)</f>
        <v>#REF!</v>
      </c>
    </row>
    <row r="2976" spans="11:13" x14ac:dyDescent="0.25">
      <c r="K2976" s="178">
        <f>IF(COUNTBLANK($H$10:$H1033)&gt;=1,0,1)</f>
        <v>0</v>
      </c>
      <c r="L2976" s="46" t="e">
        <f>MONTH(#REF!)</f>
        <v>#REF!</v>
      </c>
      <c r="M2976" s="46" t="e">
        <f>YEAR(#REF!)</f>
        <v>#REF!</v>
      </c>
    </row>
    <row r="2977" spans="11:13" x14ac:dyDescent="0.25">
      <c r="K2977" s="178">
        <f>IF(COUNTBLANK($H$10:$H1033)&gt;=1,0,1)</f>
        <v>0</v>
      </c>
      <c r="L2977" s="46" t="e">
        <f>MONTH(#REF!)</f>
        <v>#REF!</v>
      </c>
      <c r="M2977" s="46" t="e">
        <f>YEAR(#REF!)</f>
        <v>#REF!</v>
      </c>
    </row>
    <row r="2978" spans="11:13" x14ac:dyDescent="0.25">
      <c r="K2978" s="178">
        <f>IF(COUNTBLANK($H$10:$H1033)&gt;=1,0,1)</f>
        <v>0</v>
      </c>
      <c r="L2978" s="46" t="e">
        <f>MONTH(#REF!)</f>
        <v>#REF!</v>
      </c>
      <c r="M2978" s="46" t="e">
        <f>YEAR(#REF!)</f>
        <v>#REF!</v>
      </c>
    </row>
    <row r="2979" spans="11:13" x14ac:dyDescent="0.25">
      <c r="K2979" s="178">
        <f>IF(COUNTBLANK($H$10:$H1033)&gt;=1,0,1)</f>
        <v>0</v>
      </c>
      <c r="L2979" s="46" t="e">
        <f>MONTH(#REF!)</f>
        <v>#REF!</v>
      </c>
      <c r="M2979" s="46" t="e">
        <f>YEAR(#REF!)</f>
        <v>#REF!</v>
      </c>
    </row>
    <row r="2980" spans="11:13" x14ac:dyDescent="0.25">
      <c r="K2980" s="178">
        <f>IF(COUNTBLANK($H$10:$H1033)&gt;=1,0,1)</f>
        <v>0</v>
      </c>
      <c r="L2980" s="46" t="e">
        <f>MONTH(#REF!)</f>
        <v>#REF!</v>
      </c>
      <c r="M2980" s="46" t="e">
        <f>YEAR(#REF!)</f>
        <v>#REF!</v>
      </c>
    </row>
    <row r="2981" spans="11:13" x14ac:dyDescent="0.25">
      <c r="K2981" s="178">
        <f>IF(COUNTBLANK($H$10:$H1033)&gt;=1,0,1)</f>
        <v>0</v>
      </c>
      <c r="L2981" s="46" t="e">
        <f>MONTH(#REF!)</f>
        <v>#REF!</v>
      </c>
      <c r="M2981" s="46" t="e">
        <f>YEAR(#REF!)</f>
        <v>#REF!</v>
      </c>
    </row>
    <row r="2982" spans="11:13" x14ac:dyDescent="0.25">
      <c r="K2982" s="178">
        <f>IF(COUNTBLANK($H$10:$H1033)&gt;=1,0,1)</f>
        <v>0</v>
      </c>
      <c r="L2982" s="46" t="e">
        <f>MONTH(#REF!)</f>
        <v>#REF!</v>
      </c>
      <c r="M2982" s="46" t="e">
        <f>YEAR(#REF!)</f>
        <v>#REF!</v>
      </c>
    </row>
    <row r="2983" spans="11:13" x14ac:dyDescent="0.25">
      <c r="K2983" s="178">
        <f>IF(COUNTBLANK($H$10:$H1033)&gt;=1,0,1)</f>
        <v>0</v>
      </c>
      <c r="L2983" s="46" t="e">
        <f>MONTH(#REF!)</f>
        <v>#REF!</v>
      </c>
      <c r="M2983" s="46" t="e">
        <f>YEAR(#REF!)</f>
        <v>#REF!</v>
      </c>
    </row>
  </sheetData>
  <sheetProtection sheet="1" formatColumns="0" formatRows="0" sort="0" autoFilter="0" pivotTables="0"/>
  <sortState xmlns:xlrd2="http://schemas.microsoft.com/office/spreadsheetml/2017/richdata2" ref="A10:H1009">
    <sortCondition ref="A19"/>
  </sortState>
  <mergeCells count="17">
    <mergeCell ref="K1:K4"/>
    <mergeCell ref="A2:J2"/>
    <mergeCell ref="A6:J6"/>
    <mergeCell ref="A1:E1"/>
    <mergeCell ref="H4:J5"/>
    <mergeCell ref="H7:H8"/>
    <mergeCell ref="A3:J3"/>
    <mergeCell ref="I7:I8"/>
    <mergeCell ref="J7:J8"/>
    <mergeCell ref="A1011:J1015"/>
    <mergeCell ref="A7:A8"/>
    <mergeCell ref="B7:B8"/>
    <mergeCell ref="C7:C8"/>
    <mergeCell ref="D7:D8"/>
    <mergeCell ref="E7:E8"/>
    <mergeCell ref="F7:F8"/>
    <mergeCell ref="G7:G8"/>
  </mergeCells>
  <phoneticPr fontId="10" type="noConversion"/>
  <conditionalFormatting sqref="K10:K1009">
    <cfRule type="expression" dxfId="73" priority="389">
      <formula>$K10=1</formula>
    </cfRule>
  </conditionalFormatting>
  <conditionalFormatting sqref="A1010 I10:J1009">
    <cfRule type="expression" dxfId="72" priority="329">
      <formula>AND($P10&gt;=1,$F$5&lt;&gt;"")</formula>
    </cfRule>
    <cfRule type="expression" dxfId="71" priority="332">
      <formula>AND($E10=$E$5,$E$5&lt;&gt;0)</formula>
    </cfRule>
    <cfRule type="expression" dxfId="70" priority="333">
      <formula>AND($C10&gt;=0.9*$C$5,$C10&lt;=1.1*$C$5,$C$5&lt;&gt;0)</formula>
    </cfRule>
    <cfRule type="expression" dxfId="69" priority="334">
      <formula>AND($D10=$D$5,$D$5&lt;&gt;"")</formula>
    </cfRule>
    <cfRule type="expression" dxfId="68" priority="335">
      <formula>AND($A10=$A$5,$A$5&lt;&gt;"")</formula>
    </cfRule>
    <cfRule type="expression" dxfId="67" priority="337">
      <formula>AND($G10=$G$5,$G$5&lt;&gt;0)</formula>
    </cfRule>
    <cfRule type="expression" dxfId="66" priority="340" stopIfTrue="1">
      <formula>AND($B10&gt;=0.9*$B$5,$B10&lt;=1.1*$B$5,$B10&lt;&gt;0)</formula>
    </cfRule>
    <cfRule type="expression" dxfId="65" priority="341">
      <formula>$H10="*"</formula>
    </cfRule>
  </conditionalFormatting>
  <conditionalFormatting sqref="I10:I1009">
    <cfRule type="expression" dxfId="64" priority="338">
      <formula>AND($I10&lt;0,$A10&lt;&gt;"")</formula>
    </cfRule>
  </conditionalFormatting>
  <conditionalFormatting sqref="I10:J1009">
    <cfRule type="expression" dxfId="63" priority="336">
      <formula>$A10=""</formula>
    </cfRule>
  </conditionalFormatting>
  <conditionalFormatting sqref="J10:J1009">
    <cfRule type="expression" dxfId="62" priority="339">
      <formula>AND($J10&lt;0,$A10&lt;&gt;"")</formula>
    </cfRule>
  </conditionalFormatting>
  <conditionalFormatting sqref="H1008:H1009 A1008:F1009">
    <cfRule type="expression" dxfId="61" priority="245">
      <formula>AND($P1008&gt;=1,$F$5&lt;&gt;"")</formula>
    </cfRule>
    <cfRule type="expression" dxfId="60" priority="246">
      <formula>AND($E1008=$E$5,$E$5&lt;&gt;0)</formula>
    </cfRule>
    <cfRule type="expression" dxfId="59" priority="247">
      <formula>AND($C1008&gt;=0.9*$C$5,$C1008&lt;=1.1*$C$5,$C$5&lt;&gt;0)</formula>
    </cfRule>
    <cfRule type="expression" dxfId="58" priority="248">
      <formula>AND($D1008=$D$5,$D$5&lt;&gt;"")</formula>
    </cfRule>
    <cfRule type="expression" dxfId="57" priority="249">
      <formula>AND($A1008=$A$5,$A$5&lt;&gt;"")</formula>
    </cfRule>
    <cfRule type="expression" dxfId="56" priority="250">
      <formula>AND($G1008=$G$5,$G$5&lt;&gt;0)</formula>
    </cfRule>
    <cfRule type="expression" dxfId="55" priority="251" stopIfTrue="1">
      <formula>AND($B1008&gt;=0.9*$B$5,$B1008&lt;=1.1*$B$5,$B1008&lt;&gt;0)</formula>
    </cfRule>
    <cfRule type="expression" dxfId="54" priority="252">
      <formula>$H1008="*"</formula>
    </cfRule>
  </conditionalFormatting>
  <conditionalFormatting sqref="A1003:F1007 H1003:H1007">
    <cfRule type="expression" dxfId="53" priority="77">
      <formula>AND($P1003&gt;=1,$F$5&lt;&gt;"")</formula>
    </cfRule>
    <cfRule type="expression" dxfId="52" priority="78">
      <formula>AND($E1003=$E$5,$E$5&lt;&gt;0)</formula>
    </cfRule>
    <cfRule type="expression" dxfId="51" priority="79">
      <formula>AND($C1003&gt;=0.9*$C$5,$C1003&lt;=1.1*$C$5,$C$5&lt;&gt;0)</formula>
    </cfRule>
    <cfRule type="expression" dxfId="50" priority="80">
      <formula>AND($D1003=$D$5,$D$5&lt;&gt;"")</formula>
    </cfRule>
    <cfRule type="expression" dxfId="49" priority="81">
      <formula>AND($A1003=$A$5,$A$5&lt;&gt;"")</formula>
    </cfRule>
    <cfRule type="expression" dxfId="48" priority="82">
      <formula>AND($G1003=$G$5,$G$5&lt;&gt;0)</formula>
    </cfRule>
    <cfRule type="expression" dxfId="47" priority="83" stopIfTrue="1">
      <formula>AND($B1003&gt;=0.9*$B$5,$B1003&lt;=1.1*$B$5,$B1003&lt;&gt;0)</formula>
    </cfRule>
    <cfRule type="expression" dxfId="46" priority="84">
      <formula>$H1003="*"</formula>
    </cfRule>
  </conditionalFormatting>
  <conditionalFormatting sqref="H644:H1002 A625:F1002">
    <cfRule type="expression" dxfId="45" priority="60">
      <formula>AND($B625&gt;=0.9*$B$5,$B625&lt;=1.1*$B$5,$B625&lt;&gt;0)</formula>
    </cfRule>
    <cfRule type="expression" dxfId="44" priority="61">
      <formula>AND($G625=$G$5,$G$5&lt;&gt;0)</formula>
    </cfRule>
    <cfRule type="expression" dxfId="43" priority="62">
      <formula>AND($P625&gt;=1,$F$5&lt;&gt;"")</formula>
    </cfRule>
    <cfRule type="expression" dxfId="42" priority="63">
      <formula>AND($A625=$A$5,$A$5&lt;&gt;"")</formula>
    </cfRule>
    <cfRule type="expression" dxfId="41" priority="64">
      <formula>AND($D625=$D$5,$D$5&lt;&gt;"")</formula>
    </cfRule>
    <cfRule type="expression" dxfId="40" priority="65">
      <formula>AND($C625&gt;=0.9*$C$5,$C625&lt;=1.1*$C$5,$C$5&lt;&gt;0)</formula>
    </cfRule>
    <cfRule type="expression" dxfId="39" priority="66">
      <formula>AND($B625&gt;=0.9*$B$5,$B625&lt;=1.1*$B$5,$B$5&lt;&gt;0)</formula>
    </cfRule>
    <cfRule type="expression" dxfId="38" priority="67">
      <formula>AND($E$5=$E625,$E$5&lt;&gt;0)</formula>
    </cfRule>
    <cfRule type="expression" dxfId="37" priority="68">
      <formula>$H625="*"</formula>
    </cfRule>
  </conditionalFormatting>
  <conditionalFormatting sqref="B546:F547 A591:A595 C591:F595 H548:H643 A548:F590 A596:F624">
    <cfRule type="expression" dxfId="36" priority="31">
      <formula>AND($B546&gt;=0.9*$B$5,$B546&lt;=1.1*$B$5,$B546&lt;&gt;0)</formula>
    </cfRule>
    <cfRule type="expression" dxfId="35" priority="32">
      <formula>AND($G546=$G$5,$G$5&lt;&gt;0)</formula>
    </cfRule>
    <cfRule type="expression" dxfId="34" priority="33">
      <formula>AND($P546&gt;=1,$F$5&lt;&gt;"")</formula>
    </cfRule>
    <cfRule type="expression" dxfId="33" priority="34">
      <formula>AND($A546=$A$5,$A$5&lt;&gt;"")</formula>
    </cfRule>
    <cfRule type="expression" dxfId="32" priority="35">
      <formula>AND($D546=$D$5,$D$5&lt;&gt;"")</formula>
    </cfRule>
    <cfRule type="expression" dxfId="31" priority="36">
      <formula>AND($C546&gt;=0.9*$C$5,$C546&lt;=1.1*$C$5,$C$5&lt;&gt;0)</formula>
    </cfRule>
    <cfRule type="expression" dxfId="30" priority="37">
      <formula>AND($B546&gt;=0.9*$B$5,$B546&lt;=1.1*$B$5,$B$5&lt;&gt;0)</formula>
    </cfRule>
    <cfRule type="expression" dxfId="29" priority="38">
      <formula>AND($E$5=$E546,$E$5&lt;&gt;0)</formula>
    </cfRule>
    <cfRule type="expression" dxfId="28" priority="39">
      <formula>$H546="*"</formula>
    </cfRule>
  </conditionalFormatting>
  <conditionalFormatting sqref="A546:A547 A10:H12 A13:F545 H13:H547 G13:G1010">
    <cfRule type="expression" dxfId="27" priority="10">
      <formula>AND($B10&gt;=0.9*$B$5,$B10&lt;=1.1*$B$5,$B10&lt;&gt;0)</formula>
    </cfRule>
    <cfRule type="expression" dxfId="26" priority="15">
      <formula>AND($G10=$G$5,$G$5&lt;&gt;0)</formula>
    </cfRule>
    <cfRule type="expression" dxfId="25" priority="16">
      <formula>AND($P10&gt;=1,$F$5&lt;&gt;"")</formula>
    </cfRule>
    <cfRule type="expression" dxfId="24" priority="17">
      <formula>AND($A10=$A$5,$A$5&lt;&gt;"")</formula>
    </cfRule>
    <cfRule type="expression" dxfId="23" priority="18">
      <formula>AND($D10=$D$5,$D$5&lt;&gt;"")</formula>
    </cfRule>
    <cfRule type="expression" dxfId="22" priority="19">
      <formula>AND($C10&gt;=0.9*$C$5,$C10&lt;=1.1*$C$5,$C$5&lt;&gt;0)</formula>
    </cfRule>
    <cfRule type="expression" dxfId="21" priority="20">
      <formula>AND($B10&gt;=0.9*$B$5,$B10&lt;=1.1*$B$5,$B$5&lt;&gt;0)</formula>
    </cfRule>
    <cfRule type="expression" dxfId="20" priority="21">
      <formula>AND($E$5=$E10,$E$5&lt;&gt;0)</formula>
    </cfRule>
    <cfRule type="expression" dxfId="19" priority="22">
      <formula>$H10="*"</formula>
    </cfRule>
  </conditionalFormatting>
  <conditionalFormatting sqref="B591:B595">
    <cfRule type="expression" dxfId="18" priority="1">
      <formula>AND($B591&gt;=0.9*$B$5,$B591&lt;=1.1*$B$5,$B591&lt;&gt;0)</formula>
    </cfRule>
    <cfRule type="expression" dxfId="17" priority="2">
      <formula>AND($G591=$G$5,$G$5&lt;&gt;0)</formula>
    </cfRule>
    <cfRule type="expression" dxfId="16" priority="3">
      <formula>AND($P591&gt;=1,$F$5&lt;&gt;"")</formula>
    </cfRule>
    <cfRule type="expression" dxfId="15" priority="4">
      <formula>AND($A591=$A$5,$A$5&lt;&gt;"")</formula>
    </cfRule>
    <cfRule type="expression" dxfId="14" priority="5">
      <formula>AND($D591=$D$5,$D$5&lt;&gt;"")</formula>
    </cfRule>
    <cfRule type="expression" dxfId="13" priority="6">
      <formula>AND($C591&gt;=0.9*$C$5,$C591&lt;=1.1*$C$5,$C$5&lt;&gt;0)</formula>
    </cfRule>
    <cfRule type="expression" dxfId="12" priority="7">
      <formula>AND($B591&gt;=0.9*$B$5,$B591&lt;=1.1*$B$5,$B$5&lt;&gt;0)</formula>
    </cfRule>
    <cfRule type="expression" dxfId="11" priority="8">
      <formula>AND($E$5=$E591,$E$5&lt;&gt;0)</formula>
    </cfRule>
    <cfRule type="expression" dxfId="10" priority="9">
      <formula>$H591="*"</formula>
    </cfRule>
  </conditionalFormatting>
  <dataValidations count="1">
    <dataValidation type="list" allowBlank="1" showInputMessage="1" showErrorMessage="1" sqref="Q1 Q5 Q10 Q14 Q18 Q22 Q26 Q30 Q34 Q38 Q42 Q46 Q50 Q54 Q58 Q62 Q66 Q70 Q74 Q78 Q82 Q86 Q90 Q94 Q98 Q102 Q106 Q110 Q114 Q118 Q122 Q126 Q130 Q134 Q138 Q142 Q146 Q150 Q154 Q158 Q162 Q166 Q170 Q174 Q178 Q182 Q186 Q190 Q194 Q198 Q202 Q206 Q210 Q214 Q218 Q222 Q226 Q230 Q234 Q238 Q242 Q246 Q250 Q254 Q258 Q262 Q266 Q270 Q274 Q278 Q282 Q286 Q290 Q294 Q298 Q302 Q306 Q310 Q314 Q318 Q322 Q326 Q330 Q334 Q338 Q342 Q346 Q350 Q354 Q358 Q362 Q366 Q370 Q374 Q378 Q382 Q386 Q390 Q394 Q398 Q402 Q406 Q410 Q414 Q418 Q422 Q426 Q430 Q434 Q438 Q442 Q446 Q450 Q454 Q458 Q462 Q466 Q470 Q474 Q478 Q482 Q486 Q490 Q494 Q498 Q502 Q506 Q510 Q514 Q518 Q522 Q526 Q530 Q534 Q538 Q542 Q546 Q550 Q554 Q558 Q562 Q566 Q570 Q574 Q578 Q582 Q586 Q590 Q594 Q598 Q602 Q606 Q610 Q614 Q618 Q622 Q626 Q630 Q634 Q638 Q642 Q646 Q650 Q654 Q658 Q662 Q666 Q670 Q674 Q678 Q682 Q686 Q690 Q694 Q698 Q702 Q706 Q710 Q714 Q718 Q722 Q726 Q730 Q734 Q738 Q742 Q746 Q750 Q754 Q758 Q762 Q766 Q770 Q774 Q778 Q782 Q786 Q790 Q794 Q798 Q802 Q806 Q810 Q814 Q818 Q822 Q826 Q830 Q834 Q838 Q842 Q846 Q850 Q854 Q858 Q862 Q866 Q870 Q874 Q878 Q882 Q886 Q890 Q894 Q898 Q902 Q906 Q910 Q914 Q918 Q922 Q926 Q930 Q934 Q938 Q942 Q946 Q950 Q954 Q958 Q962 Q966 Q970 Q974 Q978 Q982 Q986 Q990 Q994 Q998 Q1002 Q1006" xr:uid="{7DCC2DA3-7CA9-4487-A9C6-09F22A8E1D9C}">
      <formula1>$R$1:$R$2</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100-000001000000}">
          <x14:formula1>
            <xm:f>'MOYENS DE PAIEMENT'!$D$3:$D$13</xm:f>
          </x14:formula1>
          <xm:sqref>E1025:E1074 D1011:E1015 D5 D10:D1010</xm:sqref>
        </x14:dataValidation>
        <x14:dataValidation type="list" allowBlank="1" showInputMessage="1" showErrorMessage="1" xr:uid="{00000000-0002-0000-0100-000000000000}">
          <x14:formula1>
            <xm:f>'MOYENS DE PAIEMENT'!#REF!</xm:f>
          </x14:formula1>
          <xm:sqref>E1075:E1048576</xm:sqref>
        </x14:dataValidation>
        <x14:dataValidation type="list" allowBlank="1" showInputMessage="1" showErrorMessage="1" xr:uid="{00000000-0002-0000-0100-000002000000}">
          <x14:formula1>
            <xm:f>'PREVISIONNEL-PARAMETRAGE'!$A$4:$A$54</xm:f>
          </x14:formula1>
          <xm:sqref>D1025:D1074 C1011:D1015 E5 E10:E1010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tabColor rgb="FFFFFF00"/>
  </sheetPr>
  <dimension ref="A1:Y1647"/>
  <sheetViews>
    <sheetView zoomScale="110" zoomScaleNormal="110" workbookViewId="0">
      <pane ySplit="3" topLeftCell="A25" activePane="bottomLeft" state="frozen"/>
      <selection activeCell="G15" sqref="G15"/>
      <selection pane="bottomLeft" activeCell="D60" sqref="D60"/>
    </sheetView>
  </sheetViews>
  <sheetFormatPr baseColWidth="10" defaultRowHeight="15" x14ac:dyDescent="0.25"/>
  <cols>
    <col min="1" max="1" width="30.140625" customWidth="1"/>
    <col min="2" max="3" width="18.7109375" style="2" customWidth="1"/>
    <col min="4" max="4" width="21.28515625" style="2" bestFit="1" customWidth="1"/>
    <col min="5" max="5" width="0.42578125" style="2" customWidth="1"/>
    <col min="6" max="6" width="11.140625" customWidth="1"/>
    <col min="7" max="7" width="6" style="12" customWidth="1"/>
    <col min="8" max="9" width="9.7109375" style="48" customWidth="1"/>
    <col min="10" max="10" width="22.5703125" customWidth="1"/>
    <col min="11" max="11" width="26.85546875" customWidth="1"/>
    <col min="12" max="12" width="16.85546875" customWidth="1"/>
    <col min="13" max="13" width="15.140625" customWidth="1"/>
    <col min="14" max="14" width="22.140625" customWidth="1"/>
    <col min="15" max="15" width="20.7109375" style="2" customWidth="1"/>
    <col min="16" max="16" width="12.42578125" customWidth="1"/>
  </cols>
  <sheetData>
    <row r="1" spans="1:25" x14ac:dyDescent="0.25">
      <c r="A1" s="12"/>
      <c r="B1" s="12"/>
      <c r="C1" s="45"/>
      <c r="D1" s="46" t="s">
        <v>0</v>
      </c>
      <c r="E1" s="12"/>
      <c r="F1" s="12"/>
      <c r="H1" s="12"/>
      <c r="I1" s="12"/>
      <c r="J1" s="290" t="str">
        <f>'PREVISIONNEL-PARAMETRAGE'!$D$2&amp;"  "&amp;'PREVISIONNEL-PARAMETRAGE'!$E$2</f>
        <v>JUILLET  2022</v>
      </c>
      <c r="K1" s="291"/>
      <c r="L1" s="12"/>
      <c r="M1" s="45"/>
      <c r="N1" s="46" t="s">
        <v>0</v>
      </c>
      <c r="O1" s="12"/>
    </row>
    <row r="2" spans="1:25" ht="15.75" thickBot="1" x14ac:dyDescent="0.3">
      <c r="A2" s="12"/>
      <c r="B2" s="12"/>
      <c r="C2" s="45"/>
      <c r="D2" s="46" t="s">
        <v>0</v>
      </c>
      <c r="E2" s="12"/>
      <c r="F2" s="12"/>
      <c r="H2" s="12"/>
      <c r="I2" s="12"/>
      <c r="J2" s="292"/>
      <c r="K2" s="293"/>
      <c r="L2" s="285" t="s">
        <v>116</v>
      </c>
      <c r="M2" s="286"/>
      <c r="N2" s="286"/>
      <c r="O2" s="286"/>
    </row>
    <row r="3" spans="1:25" ht="20.25" customHeight="1" thickBot="1" x14ac:dyDescent="0.3">
      <c r="A3" s="24"/>
      <c r="B3" s="28" t="s">
        <v>12</v>
      </c>
      <c r="C3" s="29" t="s">
        <v>8</v>
      </c>
      <c r="D3" s="33" t="s">
        <v>101</v>
      </c>
      <c r="E3" s="202" t="s">
        <v>37</v>
      </c>
      <c r="F3" s="45"/>
      <c r="H3" s="45"/>
      <c r="I3" s="46" t="s">
        <v>0</v>
      </c>
      <c r="J3" s="12"/>
      <c r="K3" s="12"/>
      <c r="L3" s="286"/>
      <c r="M3" s="286"/>
      <c r="N3" s="286"/>
      <c r="O3" s="286"/>
      <c r="P3" s="12"/>
      <c r="Q3" s="12"/>
      <c r="R3" s="12"/>
      <c r="S3" s="12"/>
      <c r="T3" s="12"/>
      <c r="U3" s="12"/>
      <c r="V3" s="12"/>
    </row>
    <row r="4" spans="1:25" ht="15" customHeight="1" x14ac:dyDescent="0.25">
      <c r="A4" s="50" t="str">
        <f>'PREVISIONNEL-PARAMETRAGE'!A8</f>
        <v>ALIMENTATION</v>
      </c>
      <c r="B4" s="51">
        <f>'PREVISIONNEL-PARAMETRAGE'!B8</f>
        <v>600</v>
      </c>
      <c r="C4" s="52">
        <f>SUMIFS(SAISIE_COMPTES!$B$10:$B$1009,SAISIE_COMPTES!$E$10:$E$1009,A4,SAISIE_COMPTES!$L$10:$L$1009,'PREVISIONNEL-PARAMETRAGE'!$J$1,SAISIE_COMPTES!$M$10:$M$1009,'PREVISIONNEL-PARAMETRAGE'!$E$2)</f>
        <v>0</v>
      </c>
      <c r="D4" s="51">
        <f t="shared" ref="D4:D24" si="0">B4-C4</f>
        <v>600</v>
      </c>
      <c r="E4" s="31">
        <f>D4/B4</f>
        <v>1</v>
      </c>
      <c r="F4" s="289" t="s">
        <v>5</v>
      </c>
      <c r="G4" s="41">
        <f>C4/'PREVISIONNEL-PARAMETRAGE'!$B$56</f>
        <v>0</v>
      </c>
      <c r="H4" s="42" t="str">
        <f>A4</f>
        <v>ALIMENTATION</v>
      </c>
      <c r="I4" s="47" t="e">
        <f>IF(G4&gt;1%,C4,NA())</f>
        <v>#N/A</v>
      </c>
      <c r="J4" s="12"/>
      <c r="K4" s="12"/>
      <c r="L4" s="12"/>
      <c r="M4" s="12"/>
      <c r="N4" s="12"/>
      <c r="O4" s="12"/>
      <c r="Q4" s="12"/>
      <c r="R4" s="12"/>
      <c r="S4" s="12"/>
      <c r="T4" s="12"/>
      <c r="U4" s="12"/>
      <c r="V4" s="12"/>
      <c r="W4" s="39"/>
      <c r="X4" s="39"/>
      <c r="Y4" s="40"/>
    </row>
    <row r="5" spans="1:25" ht="15" customHeight="1" x14ac:dyDescent="0.25">
      <c r="A5" s="50" t="str">
        <f>'PREVISIONNEL-PARAMETRAGE'!A9</f>
        <v>CARBURANT</v>
      </c>
      <c r="B5" s="5">
        <f>'PREVISIONNEL-PARAMETRAGE'!B9</f>
        <v>200</v>
      </c>
      <c r="C5" s="52">
        <f>SUMIFS(SAISIE_COMPTES!$B$10:$B$1009,SAISIE_COMPTES!$E$10:$E$1009,A5,SAISIE_COMPTES!$L$10:$L$1009,'PREVISIONNEL-PARAMETRAGE'!$J$1,SAISIE_COMPTES!$M$10:$M$1009,'PREVISIONNEL-PARAMETRAGE'!$E$2)</f>
        <v>0</v>
      </c>
      <c r="D5" s="5">
        <f t="shared" si="0"/>
        <v>200</v>
      </c>
      <c r="E5" s="31">
        <f t="shared" ref="E5:E24" si="1">D5/B5</f>
        <v>1</v>
      </c>
      <c r="F5" s="289"/>
      <c r="G5" s="41">
        <f>C5/'PREVISIONNEL-PARAMETRAGE'!$B$56</f>
        <v>0</v>
      </c>
      <c r="H5" s="42" t="str">
        <f t="shared" ref="H5:H50" si="2">A5</f>
        <v>CARBURANT</v>
      </c>
      <c r="I5" s="47" t="e">
        <f t="shared" ref="I5:I50" si="3">IF(G5&gt;1%,C5,NA())</f>
        <v>#N/A</v>
      </c>
      <c r="J5" s="44"/>
      <c r="K5" s="44"/>
      <c r="L5" s="44"/>
      <c r="M5" s="44"/>
      <c r="N5" s="44"/>
      <c r="O5" s="44"/>
      <c r="Q5" s="12"/>
      <c r="R5" s="12"/>
      <c r="S5" s="12"/>
      <c r="T5" s="12"/>
      <c r="U5" s="12"/>
      <c r="V5" s="12"/>
      <c r="W5" s="39"/>
      <c r="X5" s="39"/>
      <c r="Y5" s="40"/>
    </row>
    <row r="6" spans="1:25" ht="15" customHeight="1" x14ac:dyDescent="0.25">
      <c r="A6" s="50" t="str">
        <f>'PREVISIONNEL-PARAMETRAGE'!A10</f>
        <v>COIFFEUR</v>
      </c>
      <c r="B6" s="5">
        <f>'PREVISIONNEL-PARAMETRAGE'!B10</f>
        <v>50</v>
      </c>
      <c r="C6" s="52">
        <f>SUMIFS(SAISIE_COMPTES!$B$10:$B$1009,SAISIE_COMPTES!$E$10:$E$1009,A6,SAISIE_COMPTES!$L$10:$L$1009,'PREVISIONNEL-PARAMETRAGE'!$J$1,SAISIE_COMPTES!$M$10:$M$1009,'PREVISIONNEL-PARAMETRAGE'!$E$2)</f>
        <v>0</v>
      </c>
      <c r="D6" s="5">
        <f t="shared" si="0"/>
        <v>50</v>
      </c>
      <c r="E6" s="31">
        <f t="shared" si="1"/>
        <v>1</v>
      </c>
      <c r="F6" s="289"/>
      <c r="G6" s="41">
        <f>C6/'PREVISIONNEL-PARAMETRAGE'!$B$56</f>
        <v>0</v>
      </c>
      <c r="H6" s="42" t="str">
        <f t="shared" si="2"/>
        <v>COIFFEUR</v>
      </c>
      <c r="I6" s="47" t="e">
        <f t="shared" si="3"/>
        <v>#N/A</v>
      </c>
      <c r="J6" s="12"/>
      <c r="K6" s="13"/>
      <c r="L6" s="12"/>
      <c r="M6" s="11"/>
      <c r="N6" s="12"/>
      <c r="O6" s="12"/>
      <c r="P6" s="12"/>
      <c r="Q6" s="12"/>
      <c r="R6" s="12"/>
      <c r="S6" s="12"/>
      <c r="T6" s="12"/>
      <c r="U6" s="12"/>
      <c r="V6" s="12"/>
      <c r="W6" s="39"/>
      <c r="X6" s="39"/>
      <c r="Y6" s="40"/>
    </row>
    <row r="7" spans="1:25" ht="15" customHeight="1" x14ac:dyDescent="0.25">
      <c r="A7" s="50" t="str">
        <f>'PREVISIONNEL-PARAMETRAGE'!A11</f>
        <v>DIVERS</v>
      </c>
      <c r="B7" s="5">
        <f>'PREVISIONNEL-PARAMETRAGE'!B11</f>
        <v>150</v>
      </c>
      <c r="C7" s="52">
        <f>SUMIFS(SAISIE_COMPTES!$B$10:$B$1009,SAISIE_COMPTES!$E$10:$E$1009,A7,SAISIE_COMPTES!$L$10:$L$1009,'PREVISIONNEL-PARAMETRAGE'!$J$1,SAISIE_COMPTES!$M$10:$M$1009,'PREVISIONNEL-PARAMETRAGE'!$E$2)</f>
        <v>0</v>
      </c>
      <c r="D7" s="5">
        <f t="shared" si="0"/>
        <v>150</v>
      </c>
      <c r="E7" s="31">
        <f t="shared" si="1"/>
        <v>1</v>
      </c>
      <c r="F7" s="289"/>
      <c r="G7" s="41">
        <f>C7/'PREVISIONNEL-PARAMETRAGE'!$B$56</f>
        <v>0</v>
      </c>
      <c r="H7" s="42" t="str">
        <f t="shared" si="2"/>
        <v>DIVERS</v>
      </c>
      <c r="I7" s="47" t="e">
        <f t="shared" si="3"/>
        <v>#N/A</v>
      </c>
      <c r="J7" s="12"/>
      <c r="K7" s="12"/>
      <c r="L7" s="12"/>
      <c r="M7" s="12"/>
      <c r="N7" s="12"/>
      <c r="O7" s="11"/>
      <c r="P7" s="12"/>
      <c r="Q7" s="12"/>
      <c r="R7" s="12"/>
      <c r="S7" s="12"/>
      <c r="T7" s="12"/>
      <c r="U7" s="12"/>
      <c r="V7" s="12"/>
      <c r="W7" s="39"/>
      <c r="X7" s="39"/>
      <c r="Y7" s="40"/>
    </row>
    <row r="8" spans="1:25" ht="15" customHeight="1" x14ac:dyDescent="0.25">
      <c r="A8" s="50" t="str">
        <f>'PREVISIONNEL-PARAMETRAGE'!A12</f>
        <v>RAVEN</v>
      </c>
      <c r="B8" s="5">
        <f>'PREVISIONNEL-PARAMETRAGE'!B12</f>
        <v>0</v>
      </c>
      <c r="C8" s="52">
        <f>SUMIFS(SAISIE_COMPTES!$B$10:$B$1009,SAISIE_COMPTES!$E$10:$E$1009,A8,SAISIE_COMPTES!$L$10:$L$1009,'PREVISIONNEL-PARAMETRAGE'!$J$1,SAISIE_COMPTES!$M$10:$M$1009,'PREVISIONNEL-PARAMETRAGE'!$E$2)</f>
        <v>0</v>
      </c>
      <c r="D8" s="5">
        <f t="shared" si="0"/>
        <v>0</v>
      </c>
      <c r="E8" s="31" t="e">
        <f t="shared" si="1"/>
        <v>#DIV/0!</v>
      </c>
      <c r="F8" s="289"/>
      <c r="G8" s="41">
        <f>C8/'PREVISIONNEL-PARAMETRAGE'!$B$56</f>
        <v>0</v>
      </c>
      <c r="H8" s="42" t="str">
        <f t="shared" si="2"/>
        <v>RAVEN</v>
      </c>
      <c r="I8" s="47" t="e">
        <f t="shared" si="3"/>
        <v>#N/A</v>
      </c>
      <c r="J8" s="49">
        <v>0.2</v>
      </c>
      <c r="K8" s="49">
        <v>0</v>
      </c>
      <c r="L8" s="12"/>
      <c r="M8" s="12"/>
      <c r="N8" s="12"/>
      <c r="O8" s="11"/>
      <c r="P8" s="12"/>
      <c r="Q8" s="12"/>
      <c r="R8" s="12"/>
      <c r="S8" s="12"/>
      <c r="T8" s="12"/>
      <c r="U8" s="12"/>
      <c r="V8" s="12"/>
      <c r="W8" s="39"/>
      <c r="X8" s="39"/>
      <c r="Y8" s="40"/>
    </row>
    <row r="9" spans="1:25" ht="15" customHeight="1" x14ac:dyDescent="0.25">
      <c r="A9" s="50" t="str">
        <f>'PREVISIONNEL-PARAMETRAGE'!A13</f>
        <v>SANTE</v>
      </c>
      <c r="B9" s="5">
        <f>'PREVISIONNEL-PARAMETRAGE'!B13</f>
        <v>0</v>
      </c>
      <c r="C9" s="52">
        <f>SUMIFS(SAISIE_COMPTES!$B$10:$B$1009,SAISIE_COMPTES!$E$10:$E$1009,A9,SAISIE_COMPTES!$L$10:$L$1009,'PREVISIONNEL-PARAMETRAGE'!$J$1,SAISIE_COMPTES!$M$10:$M$1009,'PREVISIONNEL-PARAMETRAGE'!$E$2)</f>
        <v>0</v>
      </c>
      <c r="D9" s="5">
        <f t="shared" si="0"/>
        <v>0</v>
      </c>
      <c r="E9" s="31" t="e">
        <f t="shared" si="1"/>
        <v>#DIV/0!</v>
      </c>
      <c r="F9" s="289"/>
      <c r="G9" s="41">
        <f>C9/'PREVISIONNEL-PARAMETRAGE'!$B$56</f>
        <v>0</v>
      </c>
      <c r="H9" s="42" t="str">
        <f t="shared" si="2"/>
        <v>SANTE</v>
      </c>
      <c r="I9" s="47" t="e">
        <f t="shared" si="3"/>
        <v>#N/A</v>
      </c>
      <c r="J9" s="49">
        <v>0.3</v>
      </c>
      <c r="K9" s="49">
        <v>0.05</v>
      </c>
      <c r="L9" s="12"/>
      <c r="M9" s="12"/>
      <c r="N9" s="12"/>
      <c r="O9" s="11"/>
      <c r="P9" s="12"/>
      <c r="Q9" s="12"/>
      <c r="R9" s="12"/>
      <c r="S9" s="12"/>
      <c r="T9" s="12"/>
      <c r="U9" s="12"/>
      <c r="V9" s="12"/>
      <c r="W9" s="39"/>
      <c r="X9" s="39"/>
      <c r="Y9" s="40"/>
    </row>
    <row r="10" spans="1:25" ht="15" customHeight="1" x14ac:dyDescent="0.25">
      <c r="A10" s="50" t="str">
        <f>'PREVISIONNEL-PARAMETRAGE'!A14</f>
        <v>SKI</v>
      </c>
      <c r="B10" s="5">
        <f>'PREVISIONNEL-PARAMETRAGE'!B14</f>
        <v>0</v>
      </c>
      <c r="C10" s="52">
        <f>SUMIFS(SAISIE_COMPTES!$B$10:$B$1009,SAISIE_COMPTES!$E$10:$E$1009,A10,SAISIE_COMPTES!$L$10:$L$1009,'PREVISIONNEL-PARAMETRAGE'!$J$1,SAISIE_COMPTES!$M$10:$M$1009,'PREVISIONNEL-PARAMETRAGE'!$E$2)</f>
        <v>0</v>
      </c>
      <c r="D10" s="5">
        <f t="shared" si="0"/>
        <v>0</v>
      </c>
      <c r="E10" s="31" t="e">
        <f t="shared" si="1"/>
        <v>#DIV/0!</v>
      </c>
      <c r="F10" s="289"/>
      <c r="G10" s="41">
        <f>C10/'PREVISIONNEL-PARAMETRAGE'!$B$56</f>
        <v>0</v>
      </c>
      <c r="H10" s="42" t="str">
        <f t="shared" si="2"/>
        <v>SKI</v>
      </c>
      <c r="I10" s="47" t="e">
        <f t="shared" si="3"/>
        <v>#N/A</v>
      </c>
      <c r="J10" s="49">
        <v>0.4</v>
      </c>
      <c r="K10" s="49">
        <v>0.1</v>
      </c>
      <c r="L10" s="12"/>
      <c r="M10" s="12"/>
      <c r="N10" s="12"/>
      <c r="O10" s="11"/>
      <c r="P10" s="12"/>
      <c r="Q10" s="12"/>
      <c r="R10" s="12"/>
      <c r="S10" s="12"/>
      <c r="T10" s="12"/>
      <c r="U10" s="12"/>
      <c r="V10" s="12"/>
      <c r="W10" s="39"/>
      <c r="X10" s="39"/>
      <c r="Y10" s="40"/>
    </row>
    <row r="11" spans="1:25" ht="15" customHeight="1" x14ac:dyDescent="0.25">
      <c r="A11" s="50" t="str">
        <f>'PREVISIONNEL-PARAMETRAGE'!A15</f>
        <v>VOITURE</v>
      </c>
      <c r="B11" s="5">
        <f>'PREVISIONNEL-PARAMETRAGE'!B15</f>
        <v>0</v>
      </c>
      <c r="C11" s="52">
        <f>SUMIFS(SAISIE_COMPTES!$B$10:$B$1009,SAISIE_COMPTES!$E$10:$E$1009,A11,SAISIE_COMPTES!$L$10:$L$1009,'PREVISIONNEL-PARAMETRAGE'!$J$1,SAISIE_COMPTES!$M$10:$M$1009,'PREVISIONNEL-PARAMETRAGE'!$E$2)</f>
        <v>0</v>
      </c>
      <c r="D11" s="5">
        <f t="shared" si="0"/>
        <v>0</v>
      </c>
      <c r="E11" s="31" t="e">
        <f t="shared" si="1"/>
        <v>#DIV/0!</v>
      </c>
      <c r="F11" s="289"/>
      <c r="G11" s="41">
        <f>C11/'PREVISIONNEL-PARAMETRAGE'!$B$56</f>
        <v>0</v>
      </c>
      <c r="H11" s="42" t="str">
        <f t="shared" si="2"/>
        <v>VOITURE</v>
      </c>
      <c r="I11" s="47" t="e">
        <f t="shared" si="3"/>
        <v>#N/A</v>
      </c>
      <c r="J11" s="49">
        <v>0.5</v>
      </c>
      <c r="K11" s="35"/>
      <c r="L11" s="12"/>
      <c r="M11" s="12"/>
      <c r="N11" s="12"/>
      <c r="O11" s="12"/>
      <c r="P11" s="11"/>
      <c r="Q11" s="12" t="s">
        <v>0</v>
      </c>
      <c r="R11" s="12"/>
      <c r="S11" s="12"/>
      <c r="T11" s="12"/>
      <c r="U11" s="12"/>
      <c r="V11" s="12"/>
      <c r="W11" s="39"/>
      <c r="X11" s="39"/>
      <c r="Y11" s="40"/>
    </row>
    <row r="12" spans="1:25" ht="15" customHeight="1" x14ac:dyDescent="0.25">
      <c r="A12" s="50" t="str">
        <f>'PREVISIONNEL-PARAMETRAGE'!A16</f>
        <v>KDO</v>
      </c>
      <c r="B12" s="5">
        <f>'PREVISIONNEL-PARAMETRAGE'!B16</f>
        <v>0</v>
      </c>
      <c r="C12" s="52">
        <f>SUMIFS(SAISIE_COMPTES!$B$10:$B$1009,SAISIE_COMPTES!$E$10:$E$1009,A12,SAISIE_COMPTES!$L$10:$L$1009,'PREVISIONNEL-PARAMETRAGE'!$J$1,SAISIE_COMPTES!$M$10:$M$1009,'PREVISIONNEL-PARAMETRAGE'!$E$2)</f>
        <v>0</v>
      </c>
      <c r="D12" s="5">
        <f t="shared" si="0"/>
        <v>0</v>
      </c>
      <c r="E12" s="31" t="e">
        <f t="shared" si="1"/>
        <v>#DIV/0!</v>
      </c>
      <c r="F12" s="289"/>
      <c r="G12" s="41">
        <f>C12/'PREVISIONNEL-PARAMETRAGE'!$B$56</f>
        <v>0</v>
      </c>
      <c r="H12" s="42" t="str">
        <f t="shared" si="2"/>
        <v>KDO</v>
      </c>
      <c r="I12" s="47" t="e">
        <f t="shared" si="3"/>
        <v>#N/A</v>
      </c>
      <c r="J12" s="12"/>
      <c r="K12" s="12"/>
      <c r="L12" s="12"/>
      <c r="M12" s="12"/>
      <c r="N12" s="12"/>
      <c r="O12" s="11"/>
      <c r="P12" s="12"/>
      <c r="Q12" s="12"/>
      <c r="R12" s="12"/>
      <c r="S12" s="12"/>
      <c r="T12" s="12"/>
      <c r="U12" s="12"/>
      <c r="V12" s="12"/>
      <c r="W12" s="39"/>
      <c r="X12" s="39"/>
      <c r="Y12" s="40"/>
    </row>
    <row r="13" spans="1:25" ht="15" customHeight="1" x14ac:dyDescent="0.25">
      <c r="A13" s="50" t="str">
        <f>'PREVISIONNEL-PARAMETRAGE'!A17</f>
        <v>MOTO</v>
      </c>
      <c r="B13" s="5">
        <f>'PREVISIONNEL-PARAMETRAGE'!B17</f>
        <v>0</v>
      </c>
      <c r="C13" s="52">
        <f>SUMIFS(SAISIE_COMPTES!$B$10:$B$1009,SAISIE_COMPTES!$E$10:$E$1009,A13,SAISIE_COMPTES!$L$10:$L$1009,'PREVISIONNEL-PARAMETRAGE'!$J$1,SAISIE_COMPTES!$M$10:$M$1009,'PREVISIONNEL-PARAMETRAGE'!$E$2)</f>
        <v>0</v>
      </c>
      <c r="D13" s="5">
        <f t="shared" si="0"/>
        <v>0</v>
      </c>
      <c r="E13" s="31" t="e">
        <f t="shared" si="1"/>
        <v>#DIV/0!</v>
      </c>
      <c r="F13" s="289"/>
      <c r="G13" s="41">
        <f>C13/'PREVISIONNEL-PARAMETRAGE'!$B$56</f>
        <v>0</v>
      </c>
      <c r="H13" s="42" t="str">
        <f t="shared" si="2"/>
        <v>MOTO</v>
      </c>
      <c r="I13" s="47" t="e">
        <f t="shared" si="3"/>
        <v>#N/A</v>
      </c>
      <c r="J13" s="12"/>
      <c r="K13" s="12"/>
      <c r="L13" s="12"/>
      <c r="M13" s="12"/>
      <c r="N13" s="12"/>
      <c r="O13" s="11"/>
      <c r="P13" s="12"/>
      <c r="Q13" s="12" t="s">
        <v>11</v>
      </c>
      <c r="R13" s="12"/>
      <c r="S13" s="12"/>
      <c r="T13" s="12"/>
      <c r="U13" s="12"/>
      <c r="V13" s="12"/>
      <c r="W13" s="39"/>
      <c r="X13" s="39"/>
      <c r="Y13" s="40"/>
    </row>
    <row r="14" spans="1:25" ht="15" customHeight="1" x14ac:dyDescent="0.3">
      <c r="A14" s="50" t="str">
        <f>'PREVISIONNEL-PARAMETRAGE'!A18</f>
        <v>WAKEBOARD</v>
      </c>
      <c r="B14" s="5">
        <f>'PREVISIONNEL-PARAMETRAGE'!B18</f>
        <v>0</v>
      </c>
      <c r="C14" s="52">
        <f>SUMIFS(SAISIE_COMPTES!$B$10:$B$1009,SAISIE_COMPTES!$E$10:$E$1009,A14,SAISIE_COMPTES!$L$10:$L$1009,'PREVISIONNEL-PARAMETRAGE'!$J$1,SAISIE_COMPTES!$M$10:$M$1009,'PREVISIONNEL-PARAMETRAGE'!$E$2)</f>
        <v>0</v>
      </c>
      <c r="D14" s="5">
        <f t="shared" si="0"/>
        <v>0</v>
      </c>
      <c r="E14" s="31" t="e">
        <f t="shared" si="1"/>
        <v>#DIV/0!</v>
      </c>
      <c r="F14" s="289"/>
      <c r="G14" s="41">
        <f>C14/'PREVISIONNEL-PARAMETRAGE'!$B$56</f>
        <v>0</v>
      </c>
      <c r="H14" s="42" t="str">
        <f t="shared" si="2"/>
        <v>WAKEBOARD</v>
      </c>
      <c r="I14" s="47" t="e">
        <f t="shared" si="3"/>
        <v>#N/A</v>
      </c>
      <c r="J14" s="70" t="s">
        <v>49</v>
      </c>
      <c r="K14" s="70"/>
      <c r="L14" s="66"/>
      <c r="M14" s="12"/>
      <c r="N14" s="12"/>
      <c r="O14" s="11"/>
      <c r="P14" s="12"/>
      <c r="Q14" s="12"/>
      <c r="R14" s="12"/>
      <c r="S14" s="12"/>
      <c r="T14" s="12"/>
      <c r="U14" s="12"/>
      <c r="V14" s="12"/>
      <c r="W14" s="39"/>
      <c r="X14" s="39"/>
      <c r="Y14" s="40"/>
    </row>
    <row r="15" spans="1:25" ht="15" customHeight="1" x14ac:dyDescent="0.25">
      <c r="A15" s="50" t="str">
        <f>'PREVISIONNEL-PARAMETRAGE'!A19</f>
        <v>DEPLACEMENT PRO</v>
      </c>
      <c r="B15" s="5">
        <f>'PREVISIONNEL-PARAMETRAGE'!B19</f>
        <v>0</v>
      </c>
      <c r="C15" s="52">
        <f>SUMIFS(SAISIE_COMPTES!$B$10:$B$1009,SAISIE_COMPTES!$E$10:$E$1009,A15,SAISIE_COMPTES!$L$10:$L$1009,'PREVISIONNEL-PARAMETRAGE'!$J$1,SAISIE_COMPTES!$M$10:$M$1009,'PREVISIONNEL-PARAMETRAGE'!$E$2)</f>
        <v>0</v>
      </c>
      <c r="D15" s="5">
        <f t="shared" si="0"/>
        <v>0</v>
      </c>
      <c r="E15" s="31" t="e">
        <f t="shared" si="1"/>
        <v>#DIV/0!</v>
      </c>
      <c r="F15" s="289"/>
      <c r="G15" s="41">
        <f>C15/'PREVISIONNEL-PARAMETRAGE'!$B$56</f>
        <v>0</v>
      </c>
      <c r="H15" s="42" t="str">
        <f t="shared" si="2"/>
        <v>DEPLACEMENT PRO</v>
      </c>
      <c r="I15" s="47" t="e">
        <f t="shared" si="3"/>
        <v>#N/A</v>
      </c>
      <c r="J15" s="67"/>
      <c r="K15" s="67" t="s">
        <v>3</v>
      </c>
      <c r="L15" s="11"/>
      <c r="M15" s="12"/>
      <c r="N15" s="12"/>
      <c r="O15" s="11"/>
      <c r="P15" s="12"/>
      <c r="Q15" s="12"/>
      <c r="R15" s="12"/>
      <c r="S15" s="12"/>
      <c r="T15" s="12"/>
      <c r="U15" s="12"/>
      <c r="V15" s="12"/>
      <c r="W15" s="39"/>
      <c r="X15" s="39"/>
      <c r="Y15" s="40"/>
    </row>
    <row r="16" spans="1:25" ht="15" customHeight="1" x14ac:dyDescent="0.3">
      <c r="A16" s="50" t="str">
        <f>'PREVISIONNEL-PARAMETRAGE'!A20</f>
        <v>TEL CHRIS</v>
      </c>
      <c r="B16" s="5">
        <f>'PREVISIONNEL-PARAMETRAGE'!B20</f>
        <v>0</v>
      </c>
      <c r="C16" s="52">
        <f>SUMIFS(SAISIE_COMPTES!$B$10:$B$1009,SAISIE_COMPTES!$E$10:$E$1009,A16,SAISIE_COMPTES!$L$10:$L$1009,'PREVISIONNEL-PARAMETRAGE'!$J$1,SAISIE_COMPTES!$M$10:$M$1009,'PREVISIONNEL-PARAMETRAGE'!$E$2)</f>
        <v>0</v>
      </c>
      <c r="D16" s="5">
        <f t="shared" si="0"/>
        <v>0</v>
      </c>
      <c r="E16" s="31" t="e">
        <f t="shared" si="1"/>
        <v>#DIV/0!</v>
      </c>
      <c r="F16" s="289"/>
      <c r="G16" s="41">
        <f>C16/'PREVISIONNEL-PARAMETRAGE'!$B$56</f>
        <v>0</v>
      </c>
      <c r="H16" s="42" t="str">
        <f t="shared" si="2"/>
        <v>TEL CHRIS</v>
      </c>
      <c r="I16" s="47" t="e">
        <f t="shared" si="3"/>
        <v>#N/A</v>
      </c>
      <c r="J16" s="68" t="s">
        <v>38</v>
      </c>
      <c r="K16" s="71">
        <v>0.3</v>
      </c>
      <c r="L16" s="69" t="s">
        <v>40</v>
      </c>
      <c r="M16" s="12"/>
      <c r="N16" s="12"/>
      <c r="O16" s="11"/>
      <c r="P16" s="12"/>
      <c r="Q16" s="12"/>
      <c r="R16" s="12"/>
      <c r="S16" s="12"/>
      <c r="T16" s="12"/>
      <c r="U16" s="12"/>
      <c r="V16" s="12"/>
      <c r="W16" s="39"/>
      <c r="X16" s="39"/>
      <c r="Y16" s="40"/>
    </row>
    <row r="17" spans="1:25" ht="15" customHeight="1" x14ac:dyDescent="0.3">
      <c r="A17" s="50" t="str">
        <f>'PREVISIONNEL-PARAMETRAGE'!A21</f>
        <v>AMENDES</v>
      </c>
      <c r="B17" s="5">
        <f>'PREVISIONNEL-PARAMETRAGE'!B21</f>
        <v>0</v>
      </c>
      <c r="C17" s="52">
        <f>SUMIFS(SAISIE_COMPTES!$B$10:$B$1009,SAISIE_COMPTES!$E$10:$E$1009,A17,SAISIE_COMPTES!$L$10:$L$1009,'PREVISIONNEL-PARAMETRAGE'!$J$1,SAISIE_COMPTES!$M$10:$M$1009,'PREVISIONNEL-PARAMETRAGE'!$E$2)</f>
        <v>0</v>
      </c>
      <c r="D17" s="5">
        <f t="shared" si="0"/>
        <v>0</v>
      </c>
      <c r="E17" s="31" t="e">
        <f t="shared" si="1"/>
        <v>#DIV/0!</v>
      </c>
      <c r="F17" s="289"/>
      <c r="G17" s="41">
        <f>C17/'PREVISIONNEL-PARAMETRAGE'!$B$56</f>
        <v>0</v>
      </c>
      <c r="H17" s="42">
        <v>0</v>
      </c>
      <c r="I17" s="47" t="e">
        <f t="shared" si="3"/>
        <v>#N/A</v>
      </c>
      <c r="J17" s="68" t="s">
        <v>39</v>
      </c>
      <c r="K17" s="71">
        <v>0</v>
      </c>
      <c r="L17" s="69" t="s">
        <v>40</v>
      </c>
      <c r="M17" s="38"/>
      <c r="N17" s="12"/>
      <c r="O17" s="11"/>
      <c r="P17" s="12"/>
      <c r="Q17" s="12"/>
      <c r="R17" s="12"/>
      <c r="S17" s="12"/>
      <c r="T17" s="12"/>
      <c r="U17" s="12"/>
      <c r="V17" s="12"/>
      <c r="W17" s="39"/>
      <c r="X17" s="39"/>
      <c r="Y17" s="40"/>
    </row>
    <row r="18" spans="1:25" ht="15" customHeight="1" x14ac:dyDescent="0.25">
      <c r="A18" s="50" t="str">
        <f>'PREVISIONNEL-PARAMETRAGE'!A22</f>
        <v xml:space="preserve">CHAUSS. SPORT </v>
      </c>
      <c r="B18" s="5">
        <f>'PREVISIONNEL-PARAMETRAGE'!B22</f>
        <v>0</v>
      </c>
      <c r="C18" s="52">
        <f>SUMIFS(SAISIE_COMPTES!$B$10:$B$1009,SAISIE_COMPTES!$E$10:$E$1009,A18,SAISIE_COMPTES!$L$10:$L$1009,'PREVISIONNEL-PARAMETRAGE'!$J$1,SAISIE_COMPTES!$M$10:$M$1009,'PREVISIONNEL-PARAMETRAGE'!$E$2)</f>
        <v>0</v>
      </c>
      <c r="D18" s="5">
        <f t="shared" si="0"/>
        <v>0</v>
      </c>
      <c r="E18" s="31" t="e">
        <f t="shared" si="1"/>
        <v>#DIV/0!</v>
      </c>
      <c r="F18" s="289"/>
      <c r="G18" s="41">
        <f>C18/'PREVISIONNEL-PARAMETRAGE'!$B$56</f>
        <v>0</v>
      </c>
      <c r="H18" s="42" t="str">
        <f t="shared" si="2"/>
        <v xml:space="preserve">CHAUSS. SPORT </v>
      </c>
      <c r="I18" s="47" t="e">
        <f t="shared" si="3"/>
        <v>#N/A</v>
      </c>
      <c r="J18" s="38"/>
      <c r="K18" s="38"/>
      <c r="L18" s="38"/>
      <c r="M18" s="11"/>
      <c r="N18" s="12"/>
      <c r="O18" s="11"/>
      <c r="P18" s="12"/>
      <c r="Q18" s="12"/>
      <c r="R18" s="12"/>
      <c r="S18" s="12"/>
      <c r="T18" s="12"/>
      <c r="U18" s="39"/>
      <c r="V18" s="39"/>
      <c r="W18" s="40"/>
    </row>
    <row r="19" spans="1:25" ht="15" customHeight="1" x14ac:dyDescent="0.25">
      <c r="A19" s="50" t="str">
        <f>'PREVISIONNEL-PARAMETRAGE'!A23</f>
        <v>BAR</v>
      </c>
      <c r="B19" s="5">
        <f>'PREVISIONNEL-PARAMETRAGE'!B23</f>
        <v>0</v>
      </c>
      <c r="C19" s="52">
        <f>SUMIFS(SAISIE_COMPTES!$B$10:$B$1009,SAISIE_COMPTES!$E$10:$E$1009,A19,SAISIE_COMPTES!$L$10:$L$1009,'PREVISIONNEL-PARAMETRAGE'!$J$1,SAISIE_COMPTES!$M$10:$M$1009,'PREVISIONNEL-PARAMETRAGE'!$E$2)</f>
        <v>0</v>
      </c>
      <c r="D19" s="5">
        <f t="shared" si="0"/>
        <v>0</v>
      </c>
      <c r="E19" s="31" t="e">
        <f t="shared" si="1"/>
        <v>#DIV/0!</v>
      </c>
      <c r="F19" s="289"/>
      <c r="G19" s="41">
        <f>C19/'PREVISIONNEL-PARAMETRAGE'!$B$56</f>
        <v>0</v>
      </c>
      <c r="H19" s="42" t="str">
        <f t="shared" si="2"/>
        <v>BAR</v>
      </c>
      <c r="I19" s="47" t="e">
        <f t="shared" si="3"/>
        <v>#N/A</v>
      </c>
      <c r="J19" s="85"/>
      <c r="K19" s="85"/>
      <c r="L19" s="85"/>
      <c r="M19" s="86"/>
      <c r="N19" s="86"/>
      <c r="O19" s="87"/>
      <c r="P19" s="12"/>
      <c r="Q19" s="12"/>
      <c r="R19" s="12"/>
      <c r="S19" s="12"/>
      <c r="T19" s="39"/>
      <c r="U19" s="39"/>
      <c r="V19" s="40"/>
    </row>
    <row r="20" spans="1:25" ht="15" customHeight="1" x14ac:dyDescent="0.25">
      <c r="A20" s="50" t="str">
        <f>'PREVISIONNEL-PARAMETRAGE'!A24</f>
        <v>LIBRE</v>
      </c>
      <c r="B20" s="5">
        <f>'PREVISIONNEL-PARAMETRAGE'!B24</f>
        <v>0</v>
      </c>
      <c r="C20" s="52">
        <f>SUMIFS(SAISIE_COMPTES!$B$10:$B$1009,SAISIE_COMPTES!$E$10:$E$1009,A20,SAISIE_COMPTES!$L$10:$L$1009,'PREVISIONNEL-PARAMETRAGE'!$J$1,SAISIE_COMPTES!$M$10:$M$1009,'PREVISIONNEL-PARAMETRAGE'!$E$2)</f>
        <v>0</v>
      </c>
      <c r="D20" s="5">
        <f t="shared" si="0"/>
        <v>0</v>
      </c>
      <c r="E20" s="31" t="e">
        <f t="shared" si="1"/>
        <v>#DIV/0!</v>
      </c>
      <c r="F20" s="289"/>
      <c r="G20" s="41">
        <f>C20/'PREVISIONNEL-PARAMETRAGE'!$B$56</f>
        <v>0</v>
      </c>
      <c r="H20" s="42" t="str">
        <f t="shared" si="2"/>
        <v>LIBRE</v>
      </c>
      <c r="I20" s="47" t="e">
        <f t="shared" si="3"/>
        <v>#N/A</v>
      </c>
      <c r="J20" s="85"/>
      <c r="K20" s="85"/>
      <c r="L20" s="85"/>
      <c r="M20" s="88"/>
      <c r="N20" s="86"/>
      <c r="O20" s="87"/>
      <c r="P20" s="12"/>
      <c r="Q20" s="12"/>
      <c r="R20" s="12"/>
      <c r="S20" s="12"/>
      <c r="T20" s="12"/>
      <c r="U20" s="39"/>
      <c r="V20" s="39"/>
      <c r="W20" s="40"/>
    </row>
    <row r="21" spans="1:25" ht="15" customHeight="1" x14ac:dyDescent="0.25">
      <c r="A21" s="50" t="str">
        <f>'PREVISIONNEL-PARAMETRAGE'!A25</f>
        <v>LIBRE</v>
      </c>
      <c r="B21" s="5">
        <f>'PREVISIONNEL-PARAMETRAGE'!B25</f>
        <v>0</v>
      </c>
      <c r="C21" s="52">
        <f>SUMIFS(SAISIE_COMPTES!$B$10:$B$1009,SAISIE_COMPTES!$E$10:$E$1009,A21,SAISIE_COMPTES!$L$10:$L$1009,'PREVISIONNEL-PARAMETRAGE'!$J$1,SAISIE_COMPTES!$M$10:$M$1009,'PREVISIONNEL-PARAMETRAGE'!$E$2)</f>
        <v>0</v>
      </c>
      <c r="D21" s="5">
        <f t="shared" si="0"/>
        <v>0</v>
      </c>
      <c r="E21" s="31" t="e">
        <f t="shared" si="1"/>
        <v>#DIV/0!</v>
      </c>
      <c r="F21" s="289"/>
      <c r="G21" s="41">
        <f>C21/'PREVISIONNEL-PARAMETRAGE'!$B$56</f>
        <v>0</v>
      </c>
      <c r="H21" s="42" t="str">
        <f t="shared" si="2"/>
        <v>LIBRE</v>
      </c>
      <c r="I21" s="47" t="e">
        <f t="shared" si="3"/>
        <v>#N/A</v>
      </c>
      <c r="J21" s="85"/>
      <c r="K21" s="85"/>
      <c r="L21" s="85"/>
      <c r="M21" s="89"/>
      <c r="N21" s="86"/>
      <c r="O21" s="87"/>
      <c r="P21" s="12"/>
      <c r="Q21" s="12"/>
      <c r="R21" s="12"/>
      <c r="S21" s="12"/>
      <c r="T21" s="12"/>
      <c r="U21" s="39"/>
      <c r="V21" s="39"/>
      <c r="W21" s="40"/>
    </row>
    <row r="22" spans="1:25" ht="15" customHeight="1" x14ac:dyDescent="0.25">
      <c r="A22" s="50" t="str">
        <f>'PREVISIONNEL-PARAMETRAGE'!A26</f>
        <v>LIBRE</v>
      </c>
      <c r="B22" s="5">
        <f>'PREVISIONNEL-PARAMETRAGE'!B26</f>
        <v>0</v>
      </c>
      <c r="C22" s="52">
        <f>SUMIFS(SAISIE_COMPTES!$B$10:$B$1009,SAISIE_COMPTES!$E$10:$E$1009,A22,SAISIE_COMPTES!$L$10:$L$1009,'PREVISIONNEL-PARAMETRAGE'!$J$1,SAISIE_COMPTES!$M$10:$M$1009,'PREVISIONNEL-PARAMETRAGE'!$E$2)</f>
        <v>0</v>
      </c>
      <c r="D22" s="5">
        <f t="shared" si="0"/>
        <v>0</v>
      </c>
      <c r="E22" s="31" t="e">
        <f t="shared" si="1"/>
        <v>#DIV/0!</v>
      </c>
      <c r="F22" s="289"/>
      <c r="G22" s="41">
        <f>C22/'PREVISIONNEL-PARAMETRAGE'!$B$56</f>
        <v>0</v>
      </c>
      <c r="H22" s="42" t="str">
        <f t="shared" si="2"/>
        <v>LIBRE</v>
      </c>
      <c r="I22" s="47" t="e">
        <f t="shared" si="3"/>
        <v>#N/A</v>
      </c>
      <c r="J22" s="86"/>
      <c r="K22" s="86"/>
      <c r="L22" s="86"/>
      <c r="M22" s="89"/>
      <c r="N22" s="89"/>
      <c r="O22" s="89"/>
      <c r="P22" s="34">
        <v>0.4</v>
      </c>
      <c r="Q22" s="34">
        <v>0.4</v>
      </c>
      <c r="R22" s="12"/>
      <c r="S22" s="12"/>
      <c r="T22" s="12"/>
      <c r="U22" s="12"/>
      <c r="V22" s="12"/>
      <c r="W22" s="39"/>
      <c r="X22" s="39"/>
      <c r="Y22" s="40"/>
    </row>
    <row r="23" spans="1:25" ht="15" customHeight="1" x14ac:dyDescent="0.25">
      <c r="A23" s="50" t="str">
        <f>'PREVISIONNEL-PARAMETRAGE'!A27</f>
        <v>LIBRE</v>
      </c>
      <c r="B23" s="5">
        <f>'PREVISIONNEL-PARAMETRAGE'!B27</f>
        <v>0</v>
      </c>
      <c r="C23" s="52">
        <f>SUMIFS(SAISIE_COMPTES!$B$10:$B$1009,SAISIE_COMPTES!$E$10:$E$1009,A23,SAISIE_COMPTES!$L$10:$L$1009,'PREVISIONNEL-PARAMETRAGE'!$J$1,SAISIE_COMPTES!$M$10:$M$1009,'PREVISIONNEL-PARAMETRAGE'!$E$2)</f>
        <v>0</v>
      </c>
      <c r="D23" s="5">
        <f t="shared" si="0"/>
        <v>0</v>
      </c>
      <c r="E23" s="31" t="e">
        <f t="shared" si="1"/>
        <v>#DIV/0!</v>
      </c>
      <c r="F23" s="289"/>
      <c r="G23" s="41">
        <f>C23/'PREVISIONNEL-PARAMETRAGE'!$B$56</f>
        <v>0</v>
      </c>
      <c r="H23" s="42" t="str">
        <f t="shared" si="2"/>
        <v>LIBRE</v>
      </c>
      <c r="I23" s="47" t="e">
        <f t="shared" si="3"/>
        <v>#N/A</v>
      </c>
      <c r="J23" s="86"/>
      <c r="K23" s="86"/>
      <c r="L23" s="86"/>
      <c r="M23" s="89"/>
      <c r="N23" s="89"/>
      <c r="O23" s="89"/>
      <c r="P23" s="34">
        <v>1.4</v>
      </c>
      <c r="Q23" s="34">
        <v>1.4</v>
      </c>
      <c r="R23" s="12"/>
      <c r="S23" s="12"/>
      <c r="T23" s="12"/>
      <c r="U23" s="12"/>
      <c r="V23" s="12"/>
      <c r="W23" s="39"/>
      <c r="X23" s="39"/>
      <c r="Y23" s="40"/>
    </row>
    <row r="24" spans="1:25" ht="15" customHeight="1" x14ac:dyDescent="0.25">
      <c r="A24" s="50" t="str">
        <f>'PREVISIONNEL-PARAMETRAGE'!A28</f>
        <v>LIBRE</v>
      </c>
      <c r="B24" s="5">
        <f>'PREVISIONNEL-PARAMETRAGE'!B28</f>
        <v>0</v>
      </c>
      <c r="C24" s="52">
        <f>SUMIFS(SAISIE_COMPTES!$B$10:$B$1009,SAISIE_COMPTES!$E$10:$E$1009,A24,SAISIE_COMPTES!$L$10:$L$1009,'PREVISIONNEL-PARAMETRAGE'!$J$1,SAISIE_COMPTES!$M$10:$M$1009,'PREVISIONNEL-PARAMETRAGE'!$E$2)</f>
        <v>0</v>
      </c>
      <c r="D24" s="5">
        <f t="shared" si="0"/>
        <v>0</v>
      </c>
      <c r="E24" s="31" t="e">
        <f t="shared" si="1"/>
        <v>#DIV/0!</v>
      </c>
      <c r="F24" s="289"/>
      <c r="G24" s="41">
        <f>C24/'PREVISIONNEL-PARAMETRAGE'!$B$56</f>
        <v>0</v>
      </c>
      <c r="H24" s="42" t="str">
        <f t="shared" si="2"/>
        <v>LIBRE</v>
      </c>
      <c r="I24" s="47" t="e">
        <f t="shared" si="3"/>
        <v>#N/A</v>
      </c>
      <c r="J24" s="86"/>
      <c r="K24" s="86"/>
      <c r="L24" s="86"/>
      <c r="M24" s="89"/>
      <c r="N24" s="86"/>
      <c r="O24" s="87"/>
      <c r="P24" s="12"/>
      <c r="Q24" s="12"/>
      <c r="R24" s="12"/>
      <c r="S24" s="12"/>
      <c r="T24" s="12"/>
      <c r="U24" s="12"/>
      <c r="V24" s="12"/>
      <c r="W24" s="39"/>
      <c r="X24" s="39"/>
      <c r="Y24" s="40"/>
    </row>
    <row r="25" spans="1:25" ht="15" customHeight="1" x14ac:dyDescent="0.25">
      <c r="A25" s="185"/>
      <c r="B25" s="186"/>
      <c r="C25" s="186"/>
      <c r="D25" s="187"/>
      <c r="E25" s="30"/>
      <c r="F25" s="37"/>
      <c r="G25" s="41"/>
      <c r="H25" s="43"/>
      <c r="I25" s="45"/>
      <c r="J25" s="86"/>
      <c r="K25" s="86"/>
      <c r="L25" s="86"/>
      <c r="M25" s="89"/>
      <c r="N25" s="86"/>
      <c r="O25" s="87"/>
      <c r="P25" s="12"/>
      <c r="Q25" s="12"/>
      <c r="R25" s="12"/>
      <c r="S25" s="12"/>
      <c r="T25" s="12"/>
      <c r="U25" s="12"/>
      <c r="V25" s="12"/>
      <c r="W25" s="39"/>
      <c r="X25" s="39"/>
      <c r="Y25" s="37"/>
    </row>
    <row r="26" spans="1:25" ht="15" customHeight="1" x14ac:dyDescent="0.25">
      <c r="A26" s="50" t="str">
        <f>'PREVISIONNEL-PARAMETRAGE'!A30</f>
        <v>LOYER</v>
      </c>
      <c r="B26" s="5">
        <f>'PREVISIONNEL-PARAMETRAGE'!B30</f>
        <v>985</v>
      </c>
      <c r="C26" s="52">
        <f>SUMIFS(SAISIE_COMPTES!$B$10:$B$1009,SAISIE_COMPTES!$E$10:$E$1009,A26,SAISIE_COMPTES!$L$10:$L$1009,'PREVISIONNEL-PARAMETRAGE'!$J$1,SAISIE_COMPTES!$M$10:$M$1009,'PREVISIONNEL-PARAMETRAGE'!$E$2)</f>
        <v>0</v>
      </c>
      <c r="D26" s="5">
        <f>B26-C26</f>
        <v>985</v>
      </c>
      <c r="E26" s="31">
        <f>D26/B26</f>
        <v>1</v>
      </c>
      <c r="F26" s="287" t="s">
        <v>48</v>
      </c>
      <c r="G26" s="41">
        <f>C26/'PREVISIONNEL-PARAMETRAGE'!$B$56</f>
        <v>0</v>
      </c>
      <c r="H26" s="42" t="str">
        <f t="shared" si="2"/>
        <v>LOYER</v>
      </c>
      <c r="I26" s="47" t="e">
        <f t="shared" si="3"/>
        <v>#N/A</v>
      </c>
      <c r="J26" s="86"/>
      <c r="K26" s="86"/>
      <c r="L26" s="86"/>
      <c r="M26" s="89"/>
      <c r="N26" s="86"/>
      <c r="O26" s="87"/>
      <c r="P26" s="12"/>
      <c r="Q26" s="12"/>
      <c r="R26" s="12"/>
      <c r="S26" s="12"/>
      <c r="T26" s="12"/>
      <c r="U26" s="12"/>
      <c r="V26" s="12"/>
      <c r="W26" s="39"/>
      <c r="X26" s="39"/>
      <c r="Y26" s="40"/>
    </row>
    <row r="27" spans="1:25" ht="15" customHeight="1" x14ac:dyDescent="0.25">
      <c r="A27" s="50" t="str">
        <f>'PREVISIONNEL-PARAMETRAGE'!A31</f>
        <v>ALTERNA</v>
      </c>
      <c r="B27" s="5">
        <f>'PREVISIONNEL-PARAMETRAGE'!B31</f>
        <v>240</v>
      </c>
      <c r="C27" s="52">
        <f>SUMIFS(SAISIE_COMPTES!$B$10:$B$1009,SAISIE_COMPTES!$E$10:$E$1009,A27,SAISIE_COMPTES!$L$10:$L$1009,'PREVISIONNEL-PARAMETRAGE'!$J$1,SAISIE_COMPTES!$M$10:$M$1009,'PREVISIONNEL-PARAMETRAGE'!$E$2)</f>
        <v>0</v>
      </c>
      <c r="D27" s="5">
        <f t="shared" ref="D27:D50" si="4">B27-C27</f>
        <v>240</v>
      </c>
      <c r="E27" s="31">
        <f t="shared" ref="E27:E51" si="5">D27/B27</f>
        <v>1</v>
      </c>
      <c r="F27" s="288"/>
      <c r="G27" s="41">
        <f>C27/'PREVISIONNEL-PARAMETRAGE'!$B$56</f>
        <v>0</v>
      </c>
      <c r="H27" s="42" t="str">
        <f t="shared" si="2"/>
        <v>ALTERNA</v>
      </c>
      <c r="I27" s="47" t="e">
        <f t="shared" si="3"/>
        <v>#N/A</v>
      </c>
      <c r="J27" s="86"/>
      <c r="K27" s="86"/>
      <c r="L27" s="86"/>
      <c r="M27" s="89"/>
      <c r="N27" s="86"/>
      <c r="O27" s="87"/>
      <c r="P27" s="12"/>
      <c r="Q27" s="12"/>
      <c r="R27" s="12"/>
      <c r="S27" s="12"/>
      <c r="T27" s="12"/>
      <c r="U27" s="12"/>
      <c r="V27" s="12"/>
      <c r="W27" s="39"/>
      <c r="X27" s="39"/>
      <c r="Y27" s="40"/>
    </row>
    <row r="28" spans="1:25" ht="15" customHeight="1" x14ac:dyDescent="0.25">
      <c r="A28" s="50" t="str">
        <f>'PREVISIONNEL-PARAMETRAGE'!A32</f>
        <v>ASS.MOTO</v>
      </c>
      <c r="B28" s="5">
        <f>'PREVISIONNEL-PARAMETRAGE'!B32</f>
        <v>54.64</v>
      </c>
      <c r="C28" s="52">
        <f>SUMIFS(SAISIE_COMPTES!$B$10:$B$1009,SAISIE_COMPTES!$E$10:$E$1009,A28,SAISIE_COMPTES!$L$10:$L$1009,'PREVISIONNEL-PARAMETRAGE'!$J$1,SAISIE_COMPTES!$M$10:$M$1009,'PREVISIONNEL-PARAMETRAGE'!$E$2)</f>
        <v>0</v>
      </c>
      <c r="D28" s="5">
        <f t="shared" si="4"/>
        <v>54.64</v>
      </c>
      <c r="E28" s="31">
        <f t="shared" si="5"/>
        <v>1</v>
      </c>
      <c r="F28" s="288"/>
      <c r="G28" s="41">
        <f>C28/'PREVISIONNEL-PARAMETRAGE'!$B$56</f>
        <v>0</v>
      </c>
      <c r="H28" s="42" t="str">
        <f t="shared" si="2"/>
        <v>ASS.MOTO</v>
      </c>
      <c r="I28" s="47" t="e">
        <f t="shared" si="3"/>
        <v>#N/A</v>
      </c>
      <c r="J28" s="86"/>
      <c r="K28" s="86"/>
      <c r="L28" s="86"/>
      <c r="M28" s="89"/>
      <c r="N28" s="86"/>
      <c r="O28" s="87"/>
      <c r="P28" s="12"/>
      <c r="Q28" s="12"/>
      <c r="R28" s="12"/>
      <c r="S28" s="12"/>
      <c r="T28" s="12"/>
      <c r="U28" s="12"/>
      <c r="V28" s="12"/>
      <c r="W28" s="39"/>
      <c r="X28" s="39"/>
      <c r="Y28" s="40"/>
    </row>
    <row r="29" spans="1:25" ht="15" customHeight="1" x14ac:dyDescent="0.25">
      <c r="A29" s="50" t="str">
        <f>'PREVISIONNEL-PARAMETRAGE'!A33</f>
        <v>ASSURANCE</v>
      </c>
      <c r="B29" s="5">
        <f>'PREVISIONNEL-PARAMETRAGE'!B33</f>
        <v>94.78</v>
      </c>
      <c r="C29" s="52">
        <f>SUMIFS(SAISIE_COMPTES!$B$10:$B$1009,SAISIE_COMPTES!$E$10:$E$1009,A29,SAISIE_COMPTES!$L$10:$L$1009,'PREVISIONNEL-PARAMETRAGE'!$J$1,SAISIE_COMPTES!$M$10:$M$1009,'PREVISIONNEL-PARAMETRAGE'!$E$2)</f>
        <v>0</v>
      </c>
      <c r="D29" s="5">
        <f t="shared" si="4"/>
        <v>94.78</v>
      </c>
      <c r="E29" s="31">
        <f t="shared" si="5"/>
        <v>1</v>
      </c>
      <c r="F29" s="288"/>
      <c r="G29" s="41">
        <f>C29/'PREVISIONNEL-PARAMETRAGE'!$B$56</f>
        <v>0</v>
      </c>
      <c r="H29" s="42" t="str">
        <f t="shared" si="2"/>
        <v>ASSURANCE</v>
      </c>
      <c r="I29" s="47" t="e">
        <f t="shared" si="3"/>
        <v>#N/A</v>
      </c>
      <c r="J29" s="86"/>
      <c r="K29" s="86"/>
      <c r="L29" s="86"/>
      <c r="M29" s="89"/>
      <c r="N29" s="86"/>
      <c r="O29" s="87"/>
      <c r="P29" s="12"/>
      <c r="Q29" s="12"/>
      <c r="R29" s="12"/>
      <c r="S29" s="12"/>
      <c r="T29" s="12"/>
      <c r="U29" s="12"/>
      <c r="V29" s="12"/>
      <c r="W29" s="39"/>
      <c r="X29" s="39"/>
      <c r="Y29" s="40"/>
    </row>
    <row r="30" spans="1:25" ht="15" customHeight="1" x14ac:dyDescent="0.25">
      <c r="A30" s="50" t="str">
        <f>'PREVISIONNEL-PARAMETRAGE'!A34</f>
        <v>ENERGIE</v>
      </c>
      <c r="B30" s="5">
        <f>'PREVISIONNEL-PARAMETRAGE'!B34</f>
        <v>262.99</v>
      </c>
      <c r="C30" s="52">
        <f>SUMIFS(SAISIE_COMPTES!$B$10:$B$1009,SAISIE_COMPTES!$E$10:$E$1009,A30,SAISIE_COMPTES!$L$10:$L$1009,'PREVISIONNEL-PARAMETRAGE'!$J$1,SAISIE_COMPTES!$M$10:$M$1009,'PREVISIONNEL-PARAMETRAGE'!$E$2)</f>
        <v>0</v>
      </c>
      <c r="D30" s="5">
        <f t="shared" si="4"/>
        <v>262.99</v>
      </c>
      <c r="E30" s="31">
        <f t="shared" si="5"/>
        <v>1</v>
      </c>
      <c r="F30" s="288"/>
      <c r="G30" s="41">
        <f>C30/'PREVISIONNEL-PARAMETRAGE'!$B$56</f>
        <v>0</v>
      </c>
      <c r="H30" s="42" t="str">
        <f t="shared" si="2"/>
        <v>ENERGIE</v>
      </c>
      <c r="I30" s="47" t="e">
        <f t="shared" si="3"/>
        <v>#N/A</v>
      </c>
      <c r="J30" s="86"/>
      <c r="K30" s="86"/>
      <c r="L30" s="86"/>
      <c r="M30" s="86"/>
      <c r="N30" s="86"/>
      <c r="O30" s="87"/>
      <c r="P30" s="12"/>
      <c r="Q30" s="12"/>
      <c r="R30" s="12"/>
      <c r="S30" s="12"/>
      <c r="T30" s="12"/>
      <c r="U30" s="12"/>
      <c r="V30" s="12"/>
      <c r="W30" s="39"/>
      <c r="X30" s="39"/>
      <c r="Y30" s="40"/>
    </row>
    <row r="31" spans="1:25" ht="15" customHeight="1" x14ac:dyDescent="0.25">
      <c r="A31" s="50" t="str">
        <f>'PREVISIONNEL-PARAMETRAGE'!A35</f>
        <v>INTERNET</v>
      </c>
      <c r="B31" s="5">
        <f>'PREVISIONNEL-PARAMETRAGE'!B35</f>
        <v>45</v>
      </c>
      <c r="C31" s="52">
        <f>SUMIFS(SAISIE_COMPTES!$B$10:$B$1009,SAISIE_COMPTES!$E$10:$E$1009,A31,SAISIE_COMPTES!$L$10:$L$1009,'PREVISIONNEL-PARAMETRAGE'!$J$1,SAISIE_COMPTES!$M$10:$M$1009,'PREVISIONNEL-PARAMETRAGE'!$E$2)</f>
        <v>0</v>
      </c>
      <c r="D31" s="5">
        <f t="shared" si="4"/>
        <v>45</v>
      </c>
      <c r="E31" s="31">
        <f t="shared" si="5"/>
        <v>1</v>
      </c>
      <c r="F31" s="288"/>
      <c r="G31" s="41">
        <f>C31/'PREVISIONNEL-PARAMETRAGE'!$B$56</f>
        <v>0</v>
      </c>
      <c r="H31" s="42" t="str">
        <f t="shared" si="2"/>
        <v>INTERNET</v>
      </c>
      <c r="I31" s="47" t="e">
        <f t="shared" si="3"/>
        <v>#N/A</v>
      </c>
      <c r="J31" s="86"/>
      <c r="K31" s="86"/>
      <c r="L31" s="86"/>
      <c r="M31" s="86"/>
      <c r="N31" s="86"/>
      <c r="O31" s="87"/>
      <c r="P31" s="12"/>
      <c r="Q31" s="12"/>
      <c r="R31" s="12"/>
      <c r="S31" s="12"/>
      <c r="T31" s="12"/>
      <c r="U31" s="12"/>
      <c r="V31" s="12"/>
      <c r="W31" s="39"/>
      <c r="X31" s="39"/>
      <c r="Y31" s="40"/>
    </row>
    <row r="32" spans="1:25" ht="15" customHeight="1" x14ac:dyDescent="0.25">
      <c r="A32" s="50" t="str">
        <f>'PREVISIONNEL-PARAMETRAGE'!A36</f>
        <v>EAU</v>
      </c>
      <c r="B32" s="5">
        <f>'PREVISIONNEL-PARAMETRAGE'!B36</f>
        <v>23.97</v>
      </c>
      <c r="C32" s="52">
        <f>SUMIFS(SAISIE_COMPTES!$B$10:$B$1009,SAISIE_COMPTES!$E$10:$E$1009,A32,SAISIE_COMPTES!$L$10:$L$1009,'PREVISIONNEL-PARAMETRAGE'!$J$1,SAISIE_COMPTES!$M$10:$M$1009,'PREVISIONNEL-PARAMETRAGE'!$E$2)</f>
        <v>0</v>
      </c>
      <c r="D32" s="5">
        <f t="shared" si="4"/>
        <v>23.97</v>
      </c>
      <c r="E32" s="31">
        <f t="shared" si="5"/>
        <v>1</v>
      </c>
      <c r="F32" s="288"/>
      <c r="G32" s="41">
        <f>C32/'PREVISIONNEL-PARAMETRAGE'!$B$56</f>
        <v>0</v>
      </c>
      <c r="H32" s="42" t="str">
        <f t="shared" si="2"/>
        <v>EAU</v>
      </c>
      <c r="I32" s="47" t="e">
        <f t="shared" si="3"/>
        <v>#N/A</v>
      </c>
      <c r="J32" s="86"/>
      <c r="K32" s="86"/>
      <c r="L32" s="86"/>
      <c r="M32" s="86"/>
      <c r="N32" s="86"/>
      <c r="O32" s="87"/>
      <c r="P32" s="12"/>
      <c r="Q32" s="12"/>
      <c r="R32" s="12"/>
      <c r="S32" s="12"/>
      <c r="T32" s="12"/>
      <c r="U32" s="12"/>
      <c r="V32" s="12"/>
      <c r="W32" s="39"/>
      <c r="X32" s="39"/>
      <c r="Y32" s="40"/>
    </row>
    <row r="33" spans="1:25" ht="15" customHeight="1" x14ac:dyDescent="0.25">
      <c r="A33" s="50" t="str">
        <f>'PREVISIONNEL-PARAMETRAGE'!A37</f>
        <v>IMPOT</v>
      </c>
      <c r="B33" s="5">
        <f>'PREVISIONNEL-PARAMETRAGE'!B37</f>
        <v>60</v>
      </c>
      <c r="C33" s="52">
        <f>SUMIFS(SAISIE_COMPTES!$B$10:$B$1009,SAISIE_COMPTES!$E$10:$E$1009,A33,SAISIE_COMPTES!$L$10:$L$1009,'PREVISIONNEL-PARAMETRAGE'!$J$1,SAISIE_COMPTES!$M$10:$M$1009,'PREVISIONNEL-PARAMETRAGE'!$E$2)</f>
        <v>0</v>
      </c>
      <c r="D33" s="5">
        <f t="shared" si="4"/>
        <v>60</v>
      </c>
      <c r="E33" s="31">
        <f t="shared" si="5"/>
        <v>1</v>
      </c>
      <c r="F33" s="288"/>
      <c r="G33" s="41">
        <f>C33/'PREVISIONNEL-PARAMETRAGE'!$B$56</f>
        <v>0</v>
      </c>
      <c r="H33" s="42" t="str">
        <f t="shared" si="2"/>
        <v>IMPOT</v>
      </c>
      <c r="I33" s="47" t="e">
        <f t="shared" si="3"/>
        <v>#N/A</v>
      </c>
      <c r="J33" s="86"/>
      <c r="K33" s="86"/>
      <c r="L33" s="86"/>
      <c r="M33" s="86"/>
      <c r="N33" s="86"/>
      <c r="O33" s="87"/>
      <c r="P33" s="12"/>
      <c r="Q33" s="12"/>
      <c r="R33" s="12"/>
      <c r="S33" s="12"/>
      <c r="T33" s="12"/>
      <c r="U33" s="12"/>
      <c r="V33" s="12"/>
      <c r="W33" s="39"/>
      <c r="X33" s="39"/>
      <c r="Y33" s="40"/>
    </row>
    <row r="34" spans="1:25" ht="15" customHeight="1" x14ac:dyDescent="0.25">
      <c r="A34" s="50" t="str">
        <f>'PREVISIONNEL-PARAMETRAGE'!A38</f>
        <v>JAZZ</v>
      </c>
      <c r="B34" s="5">
        <f>'PREVISIONNEL-PARAMETRAGE'!B38</f>
        <v>15.66</v>
      </c>
      <c r="C34" s="52">
        <f>SUMIFS(SAISIE_COMPTES!$B$10:$B$1009,SAISIE_COMPTES!$E$10:$E$1009,A34,SAISIE_COMPTES!$L$10:$L$1009,'PREVISIONNEL-PARAMETRAGE'!$J$1,SAISIE_COMPTES!$M$10:$M$1009,'PREVISIONNEL-PARAMETRAGE'!$E$2)</f>
        <v>0</v>
      </c>
      <c r="D34" s="5">
        <f t="shared" si="4"/>
        <v>15.66</v>
      </c>
      <c r="E34" s="31">
        <f t="shared" si="5"/>
        <v>1</v>
      </c>
      <c r="F34" s="288"/>
      <c r="G34" s="41">
        <f>C34/'PREVISIONNEL-PARAMETRAGE'!$B$56</f>
        <v>0</v>
      </c>
      <c r="H34" s="42" t="str">
        <f t="shared" si="2"/>
        <v>JAZZ</v>
      </c>
      <c r="I34" s="47" t="e">
        <f t="shared" si="3"/>
        <v>#N/A</v>
      </c>
      <c r="J34" s="86"/>
      <c r="K34" s="86"/>
      <c r="L34" s="86"/>
      <c r="M34" s="86"/>
      <c r="N34" s="86"/>
      <c r="O34" s="87"/>
      <c r="P34" s="12"/>
      <c r="Q34" s="12"/>
      <c r="R34" s="12"/>
      <c r="S34" s="12"/>
      <c r="T34" s="12"/>
      <c r="U34" s="12"/>
      <c r="V34" s="12"/>
      <c r="W34" s="39"/>
      <c r="X34" s="39"/>
      <c r="Y34" s="40"/>
    </row>
    <row r="35" spans="1:25" ht="15" customHeight="1" x14ac:dyDescent="0.25">
      <c r="A35" s="50" t="str">
        <f>'PREVISIONNEL-PARAMETRAGE'!A39</f>
        <v>CREDIT</v>
      </c>
      <c r="B35" s="5">
        <f>'PREVISIONNEL-PARAMETRAGE'!B39</f>
        <v>0</v>
      </c>
      <c r="C35" s="52">
        <f>SUMIFS(SAISIE_COMPTES!$B$10:$B$1009,SAISIE_COMPTES!$E$10:$E$1009,A35,SAISIE_COMPTES!$L$10:$L$1009,'PREVISIONNEL-PARAMETRAGE'!$J$1,SAISIE_COMPTES!$M$10:$M$1009,'PREVISIONNEL-PARAMETRAGE'!$E$2)</f>
        <v>0</v>
      </c>
      <c r="D35" s="5">
        <f t="shared" si="4"/>
        <v>0</v>
      </c>
      <c r="E35" s="31" t="e">
        <f t="shared" si="5"/>
        <v>#DIV/0!</v>
      </c>
      <c r="F35" s="288"/>
      <c r="G35" s="41">
        <f>C35/'PREVISIONNEL-PARAMETRAGE'!$B$56</f>
        <v>0</v>
      </c>
      <c r="H35" s="42" t="str">
        <f t="shared" si="2"/>
        <v>CREDIT</v>
      </c>
      <c r="I35" s="47" t="e">
        <f t="shared" si="3"/>
        <v>#N/A</v>
      </c>
      <c r="J35" s="86"/>
      <c r="K35" s="86"/>
      <c r="L35" s="86"/>
      <c r="M35" s="86"/>
      <c r="N35" s="86"/>
      <c r="O35" s="87"/>
      <c r="P35" s="12"/>
      <c r="Q35" s="12"/>
      <c r="R35" s="12"/>
      <c r="S35" s="12"/>
      <c r="T35" s="12"/>
      <c r="U35" s="12"/>
      <c r="V35" s="12"/>
      <c r="W35" s="39"/>
      <c r="X35" s="39"/>
      <c r="Y35" s="40"/>
    </row>
    <row r="36" spans="1:25" ht="15" customHeight="1" x14ac:dyDescent="0.25">
      <c r="A36" s="50" t="str">
        <f>'PREVISIONNEL-PARAMETRAGE'!A40</f>
        <v>MOBILE CH+ML</v>
      </c>
      <c r="B36" s="5">
        <f>'PREVISIONNEL-PARAMETRAGE'!B40</f>
        <v>32</v>
      </c>
      <c r="C36" s="52">
        <f>SUMIFS(SAISIE_COMPTES!$B$10:$B$1009,SAISIE_COMPTES!$E$10:$E$1009,A36,SAISIE_COMPTES!$L$10:$L$1009,'PREVISIONNEL-PARAMETRAGE'!$J$1,SAISIE_COMPTES!$M$10:$M$1009,'PREVISIONNEL-PARAMETRAGE'!$E$2)</f>
        <v>0</v>
      </c>
      <c r="D36" s="5">
        <f t="shared" si="4"/>
        <v>32</v>
      </c>
      <c r="E36" s="31">
        <f t="shared" si="5"/>
        <v>1</v>
      </c>
      <c r="F36" s="288"/>
      <c r="G36" s="41">
        <f>C36/'PREVISIONNEL-PARAMETRAGE'!$B$56</f>
        <v>0</v>
      </c>
      <c r="H36" s="42" t="str">
        <f t="shared" si="2"/>
        <v>MOBILE CH+ML</v>
      </c>
      <c r="I36" s="47" t="e">
        <f t="shared" si="3"/>
        <v>#N/A</v>
      </c>
      <c r="J36" s="86"/>
      <c r="K36" s="86"/>
      <c r="L36" s="86"/>
      <c r="M36" s="86"/>
      <c r="N36" s="86"/>
      <c r="O36" s="87"/>
      <c r="P36" s="12"/>
      <c r="Q36" s="12"/>
      <c r="R36" s="12"/>
      <c r="S36" s="12"/>
      <c r="T36" s="12"/>
      <c r="U36" s="12"/>
      <c r="V36" s="12"/>
      <c r="W36" s="39"/>
      <c r="X36" s="39"/>
      <c r="Y36" s="40"/>
    </row>
    <row r="37" spans="1:25" ht="15" customHeight="1" x14ac:dyDescent="0.25">
      <c r="A37" s="50" t="str">
        <f>'PREVISIONNEL-PARAMETRAGE'!A41</f>
        <v>LIBRE</v>
      </c>
      <c r="B37" s="5">
        <f>'PREVISIONNEL-PARAMETRAGE'!B41</f>
        <v>0</v>
      </c>
      <c r="C37" s="52">
        <f>SUMIFS(SAISIE_COMPTES!$B$10:$B$1009,SAISIE_COMPTES!$E$10:$E$1009,A37,SAISIE_COMPTES!$L$10:$L$1009,'PREVISIONNEL-PARAMETRAGE'!$J$1,SAISIE_COMPTES!$M$10:$M$1009,'PREVISIONNEL-PARAMETRAGE'!$E$2)</f>
        <v>0</v>
      </c>
      <c r="D37" s="5">
        <f t="shared" si="4"/>
        <v>0</v>
      </c>
      <c r="E37" s="31" t="e">
        <f t="shared" si="5"/>
        <v>#DIV/0!</v>
      </c>
      <c r="F37" s="288"/>
      <c r="G37" s="41">
        <f>C37/'PREVISIONNEL-PARAMETRAGE'!$B$56</f>
        <v>0</v>
      </c>
      <c r="H37" s="42" t="str">
        <f t="shared" si="2"/>
        <v>LIBRE</v>
      </c>
      <c r="I37" s="47" t="e">
        <f t="shared" si="3"/>
        <v>#N/A</v>
      </c>
      <c r="J37" s="86"/>
      <c r="K37" s="86"/>
      <c r="L37" s="86"/>
      <c r="M37" s="86"/>
      <c r="N37" s="86"/>
      <c r="O37" s="87"/>
      <c r="P37" s="12"/>
      <c r="Q37" s="12"/>
      <c r="R37" s="12"/>
      <c r="S37" s="12"/>
      <c r="T37" s="12"/>
      <c r="U37" s="12"/>
      <c r="V37" s="12"/>
      <c r="W37" s="39"/>
      <c r="X37" s="39"/>
      <c r="Y37" s="40"/>
    </row>
    <row r="38" spans="1:25" ht="15" customHeight="1" x14ac:dyDescent="0.25">
      <c r="A38" s="50" t="str">
        <f>'PREVISIONNEL-PARAMETRAGE'!A42</f>
        <v>LIBRE</v>
      </c>
      <c r="B38" s="5">
        <f>'PREVISIONNEL-PARAMETRAGE'!B42</f>
        <v>0</v>
      </c>
      <c r="C38" s="52">
        <f>SUMIFS(SAISIE_COMPTES!$B$10:$B$1009,SAISIE_COMPTES!$E$10:$E$1009,A38,SAISIE_COMPTES!$L$10:$L$1009,'PREVISIONNEL-PARAMETRAGE'!$J$1,SAISIE_COMPTES!$M$10:$M$1009,'PREVISIONNEL-PARAMETRAGE'!$E$2)</f>
        <v>0</v>
      </c>
      <c r="D38" s="5">
        <f t="shared" si="4"/>
        <v>0</v>
      </c>
      <c r="E38" s="31" t="e">
        <f t="shared" si="5"/>
        <v>#DIV/0!</v>
      </c>
      <c r="F38" s="288"/>
      <c r="G38" s="41">
        <f>C38/'PREVISIONNEL-PARAMETRAGE'!$B$56</f>
        <v>0</v>
      </c>
      <c r="H38" s="42" t="str">
        <f t="shared" si="2"/>
        <v>LIBRE</v>
      </c>
      <c r="I38" s="47" t="e">
        <f t="shared" si="3"/>
        <v>#N/A</v>
      </c>
      <c r="J38" s="86"/>
      <c r="K38" s="86"/>
      <c r="L38" s="86"/>
      <c r="M38" s="86"/>
      <c r="N38" s="86"/>
      <c r="O38" s="87"/>
      <c r="P38" s="12"/>
      <c r="Q38" s="12"/>
      <c r="R38" s="12"/>
      <c r="S38" s="12"/>
      <c r="T38" s="12"/>
      <c r="U38" s="12"/>
      <c r="V38" s="12"/>
      <c r="W38" s="39"/>
      <c r="X38" s="39"/>
      <c r="Y38" s="40"/>
    </row>
    <row r="39" spans="1:25" ht="15" customHeight="1" x14ac:dyDescent="0.25">
      <c r="A39" s="50" t="str">
        <f>'PREVISIONNEL-PARAMETRAGE'!A43</f>
        <v>LIBRE</v>
      </c>
      <c r="B39" s="5">
        <f>'PREVISIONNEL-PARAMETRAGE'!B43</f>
        <v>0</v>
      </c>
      <c r="C39" s="52">
        <f>SUMIFS(SAISIE_COMPTES!$B$10:$B$1009,SAISIE_COMPTES!$E$10:$E$1009,A39,SAISIE_COMPTES!$L$10:$L$1009,'PREVISIONNEL-PARAMETRAGE'!$J$1,SAISIE_COMPTES!$M$10:$M$1009,'PREVISIONNEL-PARAMETRAGE'!$E$2)</f>
        <v>0</v>
      </c>
      <c r="D39" s="5">
        <f t="shared" si="4"/>
        <v>0</v>
      </c>
      <c r="E39" s="31" t="e">
        <f t="shared" si="5"/>
        <v>#DIV/0!</v>
      </c>
      <c r="F39" s="288"/>
      <c r="G39" s="41">
        <f>C39/'PREVISIONNEL-PARAMETRAGE'!$B$56</f>
        <v>0</v>
      </c>
      <c r="H39" s="42" t="str">
        <f t="shared" si="2"/>
        <v>LIBRE</v>
      </c>
      <c r="I39" s="47" t="e">
        <f t="shared" si="3"/>
        <v>#N/A</v>
      </c>
      <c r="J39" s="86"/>
      <c r="K39" s="86"/>
      <c r="L39" s="86"/>
      <c r="M39" s="86"/>
      <c r="N39" s="86"/>
      <c r="O39" s="87"/>
      <c r="P39" s="12"/>
      <c r="Q39" s="12"/>
      <c r="R39" s="12"/>
      <c r="S39" s="12"/>
      <c r="T39" s="12"/>
      <c r="U39" s="12"/>
      <c r="V39" s="12"/>
      <c r="W39" s="39"/>
      <c r="X39" s="39"/>
      <c r="Y39" s="40"/>
    </row>
    <row r="40" spans="1:25" ht="15" customHeight="1" x14ac:dyDescent="0.25">
      <c r="A40" s="50" t="str">
        <f>'PREVISIONNEL-PARAMETRAGE'!A44</f>
        <v>LIBRE</v>
      </c>
      <c r="B40" s="5">
        <f>'PREVISIONNEL-PARAMETRAGE'!B44</f>
        <v>0</v>
      </c>
      <c r="C40" s="52">
        <f>SUMIFS(SAISIE_COMPTES!$B$10:$B$1009,SAISIE_COMPTES!$E$10:$E$1009,A40,SAISIE_COMPTES!$L$10:$L$1009,'PREVISIONNEL-PARAMETRAGE'!$J$1,SAISIE_COMPTES!$M$10:$M$1009,'PREVISIONNEL-PARAMETRAGE'!$E$2)</f>
        <v>0</v>
      </c>
      <c r="D40" s="5">
        <f t="shared" si="4"/>
        <v>0</v>
      </c>
      <c r="E40" s="31" t="e">
        <f t="shared" si="5"/>
        <v>#DIV/0!</v>
      </c>
      <c r="F40" s="288"/>
      <c r="G40" s="41">
        <f>C40/'PREVISIONNEL-PARAMETRAGE'!$B$56</f>
        <v>0</v>
      </c>
      <c r="H40" s="42" t="str">
        <f t="shared" si="2"/>
        <v>LIBRE</v>
      </c>
      <c r="I40" s="47" t="e">
        <f t="shared" si="3"/>
        <v>#N/A</v>
      </c>
      <c r="J40" s="86"/>
      <c r="K40" s="86"/>
      <c r="L40" s="86"/>
      <c r="M40" s="86"/>
      <c r="N40" s="86"/>
      <c r="O40" s="87"/>
      <c r="P40" s="12"/>
      <c r="Q40" s="12"/>
      <c r="R40" s="12"/>
      <c r="S40" s="12"/>
      <c r="T40" s="12"/>
      <c r="U40" s="12"/>
      <c r="V40" s="12"/>
      <c r="W40" s="39"/>
      <c r="X40" s="39"/>
      <c r="Y40" s="40"/>
    </row>
    <row r="41" spans="1:25" ht="15" customHeight="1" x14ac:dyDescent="0.25">
      <c r="A41" s="50" t="str">
        <f>'PREVISIONNEL-PARAMETRAGE'!A45</f>
        <v>LIBRE</v>
      </c>
      <c r="B41" s="5">
        <f>'PREVISIONNEL-PARAMETRAGE'!B45</f>
        <v>0</v>
      </c>
      <c r="C41" s="52">
        <f>SUMIFS(SAISIE_COMPTES!$B$10:$B$1009,SAISIE_COMPTES!$E$10:$E$1009,A41,SAISIE_COMPTES!$L$10:$L$1009,'PREVISIONNEL-PARAMETRAGE'!$J$1,SAISIE_COMPTES!$M$10:$M$1009,'PREVISIONNEL-PARAMETRAGE'!$E$2)</f>
        <v>0</v>
      </c>
      <c r="D41" s="5">
        <f t="shared" si="4"/>
        <v>0</v>
      </c>
      <c r="E41" s="31" t="e">
        <f t="shared" si="5"/>
        <v>#DIV/0!</v>
      </c>
      <c r="F41" s="288"/>
      <c r="G41" s="41">
        <f>C41/'PREVISIONNEL-PARAMETRAGE'!$B$56</f>
        <v>0</v>
      </c>
      <c r="H41" s="42" t="str">
        <f t="shared" si="2"/>
        <v>LIBRE</v>
      </c>
      <c r="I41" s="47" t="e">
        <f t="shared" si="3"/>
        <v>#N/A</v>
      </c>
      <c r="J41" s="86"/>
      <c r="K41" s="86"/>
      <c r="L41" s="86"/>
      <c r="M41" s="86"/>
      <c r="N41" s="86"/>
      <c r="O41" s="87"/>
      <c r="P41" s="12"/>
      <c r="Q41" s="12"/>
      <c r="R41" s="12"/>
      <c r="S41" s="12"/>
      <c r="T41" s="12"/>
      <c r="U41" s="12"/>
      <c r="V41" s="12"/>
      <c r="W41" s="39"/>
      <c r="X41" s="39"/>
      <c r="Y41" s="40"/>
    </row>
    <row r="42" spans="1:25" ht="15" customHeight="1" x14ac:dyDescent="0.25">
      <c r="A42" s="50" t="str">
        <f>'PREVISIONNEL-PARAMETRAGE'!A46</f>
        <v>LIBRE</v>
      </c>
      <c r="B42" s="5">
        <f>'PREVISIONNEL-PARAMETRAGE'!B46</f>
        <v>0</v>
      </c>
      <c r="C42" s="52">
        <f>SUMIFS(SAISIE_COMPTES!$B$10:$B$1009,SAISIE_COMPTES!$E$10:$E$1009,A42,SAISIE_COMPTES!$L$10:$L$1009,'PREVISIONNEL-PARAMETRAGE'!$J$1,SAISIE_COMPTES!$M$10:$M$1009,'PREVISIONNEL-PARAMETRAGE'!$E$2)</f>
        <v>0</v>
      </c>
      <c r="D42" s="5">
        <f t="shared" si="4"/>
        <v>0</v>
      </c>
      <c r="E42" s="31" t="e">
        <f t="shared" si="5"/>
        <v>#DIV/0!</v>
      </c>
      <c r="F42" s="288"/>
      <c r="G42" s="41">
        <f>C42/'PREVISIONNEL-PARAMETRAGE'!$B$56</f>
        <v>0</v>
      </c>
      <c r="H42" s="42" t="str">
        <f t="shared" si="2"/>
        <v>LIBRE</v>
      </c>
      <c r="I42" s="47" t="e">
        <f t="shared" si="3"/>
        <v>#N/A</v>
      </c>
      <c r="J42" s="86"/>
      <c r="K42" s="86"/>
      <c r="L42" s="86"/>
      <c r="M42" s="86"/>
      <c r="N42" s="86"/>
      <c r="O42" s="87"/>
      <c r="P42" s="12"/>
      <c r="Q42" s="12"/>
      <c r="R42" s="12"/>
      <c r="S42" s="12"/>
      <c r="T42" s="12"/>
      <c r="U42" s="12"/>
      <c r="V42" s="12"/>
      <c r="W42" s="39"/>
      <c r="X42" s="39"/>
      <c r="Y42" s="40"/>
    </row>
    <row r="43" spans="1:25" ht="15" customHeight="1" x14ac:dyDescent="0.25">
      <c r="A43" s="50" t="str">
        <f>'PREVISIONNEL-PARAMETRAGE'!A47</f>
        <v>LIBRE</v>
      </c>
      <c r="B43" s="5">
        <f>'PREVISIONNEL-PARAMETRAGE'!B47</f>
        <v>0</v>
      </c>
      <c r="C43" s="52">
        <f>SUMIFS(SAISIE_COMPTES!$B$10:$B$1009,SAISIE_COMPTES!$E$10:$E$1009,A43,SAISIE_COMPTES!$L$10:$L$1009,'PREVISIONNEL-PARAMETRAGE'!$J$1,SAISIE_COMPTES!$M$10:$M$1009,'PREVISIONNEL-PARAMETRAGE'!$E$2)</f>
        <v>0</v>
      </c>
      <c r="D43" s="5">
        <f t="shared" si="4"/>
        <v>0</v>
      </c>
      <c r="E43" s="31" t="e">
        <f t="shared" si="5"/>
        <v>#DIV/0!</v>
      </c>
      <c r="F43" s="288"/>
      <c r="G43" s="41">
        <f>C43/'PREVISIONNEL-PARAMETRAGE'!$B$56</f>
        <v>0</v>
      </c>
      <c r="H43" s="42" t="str">
        <f t="shared" si="2"/>
        <v>LIBRE</v>
      </c>
      <c r="I43" s="47" t="e">
        <f t="shared" si="3"/>
        <v>#N/A</v>
      </c>
      <c r="J43" s="86"/>
      <c r="K43" s="86"/>
      <c r="L43" s="86"/>
      <c r="M43" s="86"/>
      <c r="N43" s="86"/>
      <c r="O43" s="87"/>
      <c r="P43" s="12"/>
      <c r="Q43" s="12"/>
      <c r="R43" s="12"/>
      <c r="S43" s="12"/>
      <c r="T43" s="12"/>
      <c r="U43" s="12"/>
      <c r="V43" s="12"/>
      <c r="W43" s="39"/>
      <c r="X43" s="39"/>
      <c r="Y43" s="40"/>
    </row>
    <row r="44" spans="1:25" ht="15" customHeight="1" x14ac:dyDescent="0.25">
      <c r="A44" s="50" t="str">
        <f>'PREVISIONNEL-PARAMETRAGE'!A48</f>
        <v>LIBRE</v>
      </c>
      <c r="B44" s="5">
        <f>'PREVISIONNEL-PARAMETRAGE'!B48</f>
        <v>0</v>
      </c>
      <c r="C44" s="52">
        <f>SUMIFS(SAISIE_COMPTES!$B$10:$B$1009,SAISIE_COMPTES!$E$10:$E$1009,A44,SAISIE_COMPTES!$L$10:$L$1009,'PREVISIONNEL-PARAMETRAGE'!$J$1,SAISIE_COMPTES!$M$10:$M$1009,'PREVISIONNEL-PARAMETRAGE'!$E$2)</f>
        <v>0</v>
      </c>
      <c r="D44" s="5">
        <f t="shared" si="4"/>
        <v>0</v>
      </c>
      <c r="E44" s="31" t="e">
        <f t="shared" si="5"/>
        <v>#DIV/0!</v>
      </c>
      <c r="F44" s="288"/>
      <c r="G44" s="41">
        <f>C44/'PREVISIONNEL-PARAMETRAGE'!$B$56</f>
        <v>0</v>
      </c>
      <c r="H44" s="42" t="str">
        <f t="shared" si="2"/>
        <v>LIBRE</v>
      </c>
      <c r="I44" s="47" t="e">
        <f t="shared" si="3"/>
        <v>#N/A</v>
      </c>
      <c r="J44" s="86"/>
      <c r="K44" s="86"/>
      <c r="L44" s="86"/>
      <c r="M44" s="86"/>
      <c r="N44" s="86"/>
      <c r="O44" s="87"/>
      <c r="P44" s="12"/>
      <c r="Q44" s="12"/>
      <c r="R44" s="12"/>
      <c r="S44" s="12"/>
      <c r="T44" s="12"/>
      <c r="U44" s="12"/>
      <c r="V44" s="12"/>
      <c r="W44" s="39"/>
      <c r="X44" s="39"/>
      <c r="Y44" s="40"/>
    </row>
    <row r="45" spans="1:25" ht="15" customHeight="1" x14ac:dyDescent="0.25">
      <c r="A45" s="50" t="str">
        <f>'PREVISIONNEL-PARAMETRAGE'!A49</f>
        <v>LIBRE</v>
      </c>
      <c r="B45" s="5">
        <f>'PREVISIONNEL-PARAMETRAGE'!B49</f>
        <v>0</v>
      </c>
      <c r="C45" s="52">
        <f>SUMIFS(SAISIE_COMPTES!$B$10:$B$1009,SAISIE_COMPTES!$E$10:$E$1009,A45,SAISIE_COMPTES!$L$10:$L$1009,'PREVISIONNEL-PARAMETRAGE'!$J$1,SAISIE_COMPTES!$M$10:$M$1009,'PREVISIONNEL-PARAMETRAGE'!$E$2)</f>
        <v>0</v>
      </c>
      <c r="D45" s="5">
        <f t="shared" si="4"/>
        <v>0</v>
      </c>
      <c r="E45" s="31" t="e">
        <f t="shared" si="5"/>
        <v>#DIV/0!</v>
      </c>
      <c r="F45" s="288"/>
      <c r="G45" s="41">
        <f>C45/'PREVISIONNEL-PARAMETRAGE'!$B$56</f>
        <v>0</v>
      </c>
      <c r="H45" s="42" t="str">
        <f t="shared" si="2"/>
        <v>LIBRE</v>
      </c>
      <c r="I45" s="47" t="e">
        <f t="shared" si="3"/>
        <v>#N/A</v>
      </c>
      <c r="J45" s="86"/>
      <c r="K45" s="86"/>
      <c r="L45" s="86"/>
      <c r="M45" s="86"/>
      <c r="N45" s="86"/>
      <c r="O45" s="87"/>
      <c r="P45" s="12"/>
      <c r="Q45" s="12"/>
      <c r="R45" s="12"/>
      <c r="S45" s="12"/>
      <c r="T45" s="12"/>
      <c r="U45" s="12"/>
      <c r="V45" s="12"/>
      <c r="W45" s="39"/>
      <c r="X45" s="39"/>
      <c r="Y45" s="40"/>
    </row>
    <row r="46" spans="1:25" ht="15" customHeight="1" x14ac:dyDescent="0.25">
      <c r="A46" s="50" t="str">
        <f>'PREVISIONNEL-PARAMETRAGE'!A50</f>
        <v>LIBRE</v>
      </c>
      <c r="B46" s="5">
        <f>'PREVISIONNEL-PARAMETRAGE'!B50</f>
        <v>0</v>
      </c>
      <c r="C46" s="52">
        <f>SUMIFS(SAISIE_COMPTES!$B$10:$B$1009,SAISIE_COMPTES!$E$10:$E$1009,A46,SAISIE_COMPTES!$L$10:$L$1009,'PREVISIONNEL-PARAMETRAGE'!$J$1,SAISIE_COMPTES!$M$10:$M$1009,'PREVISIONNEL-PARAMETRAGE'!$E$2)</f>
        <v>0</v>
      </c>
      <c r="D46" s="5">
        <f t="shared" si="4"/>
        <v>0</v>
      </c>
      <c r="E46" s="31" t="e">
        <f t="shared" si="5"/>
        <v>#DIV/0!</v>
      </c>
      <c r="F46" s="288"/>
      <c r="G46" s="41">
        <f>C46/'PREVISIONNEL-PARAMETRAGE'!$B$56</f>
        <v>0</v>
      </c>
      <c r="H46" s="42" t="str">
        <f t="shared" si="2"/>
        <v>LIBRE</v>
      </c>
      <c r="I46" s="47" t="e">
        <f t="shared" si="3"/>
        <v>#N/A</v>
      </c>
      <c r="J46" s="86"/>
      <c r="K46" s="86"/>
      <c r="L46" s="86"/>
      <c r="M46" s="86"/>
      <c r="N46" s="86"/>
      <c r="O46" s="87"/>
      <c r="P46" s="12"/>
      <c r="Q46" s="12"/>
      <c r="R46" s="12"/>
      <c r="S46" s="12"/>
      <c r="T46" s="12"/>
      <c r="U46" s="12"/>
      <c r="V46" s="12"/>
      <c r="W46" s="39"/>
      <c r="X46" s="39"/>
      <c r="Y46" s="40"/>
    </row>
    <row r="47" spans="1:25" ht="15" customHeight="1" x14ac:dyDescent="0.25">
      <c r="A47" s="50" t="str">
        <f>'PREVISIONNEL-PARAMETRAGE'!A51</f>
        <v>LIBRE</v>
      </c>
      <c r="B47" s="5">
        <f>'PREVISIONNEL-PARAMETRAGE'!B51</f>
        <v>0</v>
      </c>
      <c r="C47" s="52">
        <f>SUMIFS(SAISIE_COMPTES!$B$10:$B$1009,SAISIE_COMPTES!$E$10:$E$1009,A47,SAISIE_COMPTES!$L$10:$L$1009,'PREVISIONNEL-PARAMETRAGE'!$J$1,SAISIE_COMPTES!$M$10:$M$1009,'PREVISIONNEL-PARAMETRAGE'!$E$2)</f>
        <v>0</v>
      </c>
      <c r="D47" s="5">
        <f t="shared" si="4"/>
        <v>0</v>
      </c>
      <c r="E47" s="31" t="e">
        <f t="shared" si="5"/>
        <v>#DIV/0!</v>
      </c>
      <c r="F47" s="288"/>
      <c r="G47" s="41">
        <f>C47/'PREVISIONNEL-PARAMETRAGE'!$B$56</f>
        <v>0</v>
      </c>
      <c r="H47" s="42" t="str">
        <f t="shared" si="2"/>
        <v>LIBRE</v>
      </c>
      <c r="I47" s="47" t="e">
        <f t="shared" si="3"/>
        <v>#N/A</v>
      </c>
      <c r="J47" s="86"/>
      <c r="K47" s="86"/>
      <c r="L47" s="86"/>
      <c r="M47" s="86"/>
      <c r="N47" s="86"/>
      <c r="O47" s="87"/>
      <c r="P47" s="12"/>
      <c r="Q47" s="12"/>
      <c r="R47" s="12"/>
      <c r="S47" s="12"/>
      <c r="T47" s="12"/>
      <c r="U47" s="12"/>
      <c r="V47" s="12"/>
      <c r="W47" s="39"/>
      <c r="X47" s="39"/>
      <c r="Y47" s="40"/>
    </row>
    <row r="48" spans="1:25" ht="15" customHeight="1" x14ac:dyDescent="0.25">
      <c r="A48" s="50" t="str">
        <f>'PREVISIONNEL-PARAMETRAGE'!A52</f>
        <v>LIBRE</v>
      </c>
      <c r="B48" s="5">
        <f>'PREVISIONNEL-PARAMETRAGE'!B52</f>
        <v>0</v>
      </c>
      <c r="C48" s="52">
        <f>SUMIFS(SAISIE_COMPTES!$B$10:$B$1009,SAISIE_COMPTES!$E$10:$E$1009,A48,SAISIE_COMPTES!$L$10:$L$1009,'PREVISIONNEL-PARAMETRAGE'!$J$1,SAISIE_COMPTES!$M$10:$M$1009,'PREVISIONNEL-PARAMETRAGE'!$E$2)</f>
        <v>0</v>
      </c>
      <c r="D48" s="5">
        <f t="shared" si="4"/>
        <v>0</v>
      </c>
      <c r="E48" s="31" t="e">
        <f t="shared" si="5"/>
        <v>#DIV/0!</v>
      </c>
      <c r="F48" s="288"/>
      <c r="G48" s="41">
        <f>C48/'PREVISIONNEL-PARAMETRAGE'!$B$56</f>
        <v>0</v>
      </c>
      <c r="H48" s="42" t="str">
        <f t="shared" si="2"/>
        <v>LIBRE</v>
      </c>
      <c r="I48" s="47" t="e">
        <f t="shared" si="3"/>
        <v>#N/A</v>
      </c>
      <c r="J48" s="86"/>
      <c r="K48" s="86"/>
      <c r="L48" s="86"/>
      <c r="M48" s="86"/>
      <c r="N48" s="86"/>
      <c r="O48" s="87"/>
      <c r="P48" s="12"/>
      <c r="Q48" s="12"/>
      <c r="R48" s="12"/>
      <c r="S48" s="12"/>
      <c r="T48" s="12"/>
      <c r="U48" s="12"/>
      <c r="V48" s="12"/>
      <c r="W48" s="39"/>
      <c r="X48" s="39"/>
      <c r="Y48" s="40"/>
    </row>
    <row r="49" spans="1:25" ht="15" customHeight="1" x14ac:dyDescent="0.25">
      <c r="A49" s="50" t="str">
        <f>'PREVISIONNEL-PARAMETRAGE'!A53</f>
        <v>LIBRE</v>
      </c>
      <c r="B49" s="5">
        <f>'PREVISIONNEL-PARAMETRAGE'!B53</f>
        <v>0</v>
      </c>
      <c r="C49" s="52">
        <f>SUMIFS(SAISIE_COMPTES!$B$10:$B$1009,SAISIE_COMPTES!$E$10:$E$1009,A49,SAISIE_COMPTES!$L$10:$L$1009,'PREVISIONNEL-PARAMETRAGE'!$J$1,SAISIE_COMPTES!$M$10:$M$1009,'PREVISIONNEL-PARAMETRAGE'!$E$2)</f>
        <v>0</v>
      </c>
      <c r="D49" s="5">
        <f t="shared" si="4"/>
        <v>0</v>
      </c>
      <c r="E49" s="31" t="e">
        <f t="shared" si="5"/>
        <v>#DIV/0!</v>
      </c>
      <c r="F49" s="288"/>
      <c r="G49" s="41">
        <f>C49/'PREVISIONNEL-PARAMETRAGE'!$B$56</f>
        <v>0</v>
      </c>
      <c r="H49" s="42" t="str">
        <f t="shared" si="2"/>
        <v>LIBRE</v>
      </c>
      <c r="I49" s="47" t="e">
        <f t="shared" si="3"/>
        <v>#N/A</v>
      </c>
      <c r="J49" s="86"/>
      <c r="K49" s="86"/>
      <c r="L49" s="86"/>
      <c r="M49" s="86"/>
      <c r="N49" s="86"/>
      <c r="O49" s="86"/>
      <c r="P49" s="12"/>
      <c r="Q49" s="12"/>
      <c r="R49" s="12"/>
      <c r="S49" s="12"/>
      <c r="T49" s="12"/>
      <c r="U49" s="12"/>
      <c r="V49" s="12"/>
      <c r="W49" s="39"/>
      <c r="X49" s="39"/>
      <c r="Y49" s="40"/>
    </row>
    <row r="50" spans="1:25" ht="15" customHeight="1" x14ac:dyDescent="0.25">
      <c r="A50" s="50" t="str">
        <f>'PREVISIONNEL-PARAMETRAGE'!A54</f>
        <v>LIBRE</v>
      </c>
      <c r="B50" s="5">
        <f>'PREVISIONNEL-PARAMETRAGE'!B54</f>
        <v>0</v>
      </c>
      <c r="C50" s="52">
        <f>SUMIFS(SAISIE_COMPTES!$B$10:$B$1009,SAISIE_COMPTES!$E$10:$E$1009,A50,SAISIE_COMPTES!$L$10:$L$1009,'PREVISIONNEL-PARAMETRAGE'!$J$1,SAISIE_COMPTES!$M$10:$M$1009,'PREVISIONNEL-PARAMETRAGE'!$E$2)</f>
        <v>0</v>
      </c>
      <c r="D50" s="5">
        <f t="shared" si="4"/>
        <v>0</v>
      </c>
      <c r="E50" s="31" t="e">
        <f t="shared" si="5"/>
        <v>#DIV/0!</v>
      </c>
      <c r="F50" s="288"/>
      <c r="G50" s="41">
        <f>C50/'PREVISIONNEL-PARAMETRAGE'!$B$56</f>
        <v>0</v>
      </c>
      <c r="H50" s="42" t="str">
        <f t="shared" si="2"/>
        <v>LIBRE</v>
      </c>
      <c r="I50" s="47" t="e">
        <f t="shared" si="3"/>
        <v>#N/A</v>
      </c>
      <c r="J50" s="86"/>
      <c r="K50" s="86"/>
      <c r="L50" s="86"/>
      <c r="M50" s="86"/>
      <c r="N50" s="86"/>
      <c r="O50" s="87"/>
      <c r="P50" s="12"/>
      <c r="Q50" s="12"/>
      <c r="R50" s="12"/>
      <c r="S50" s="12"/>
      <c r="T50" s="12"/>
      <c r="U50" s="12"/>
      <c r="V50" s="12"/>
      <c r="W50" s="39"/>
      <c r="X50" s="39"/>
      <c r="Y50" s="40"/>
    </row>
    <row r="51" spans="1:25" s="7" customFormat="1" ht="15" customHeight="1" x14ac:dyDescent="0.25">
      <c r="A51" s="27" t="s">
        <v>9</v>
      </c>
      <c r="B51" s="25">
        <f>SUM(B26:B50)+SUM(B4:B24)</f>
        <v>2814.04</v>
      </c>
      <c r="C51" s="32">
        <f>SUM(C26:C50)+SUM(C4:C24)</f>
        <v>0</v>
      </c>
      <c r="D51" s="26">
        <f>SUMIF(D4:D50,"&gt;0",D4:D50)</f>
        <v>2814.0399999999995</v>
      </c>
      <c r="E51" s="31">
        <f t="shared" si="5"/>
        <v>0.99999999999999989</v>
      </c>
      <c r="F51" s="13"/>
      <c r="G51" s="12"/>
      <c r="H51" s="86"/>
      <c r="I51" s="86"/>
      <c r="J51" s="86"/>
      <c r="K51" s="90"/>
      <c r="L51" s="90"/>
      <c r="M51" s="90"/>
      <c r="N51" s="90"/>
      <c r="O51" s="91"/>
      <c r="P51" s="13"/>
      <c r="Q51" s="13"/>
      <c r="R51" s="13"/>
      <c r="S51" s="13"/>
      <c r="T51" s="13"/>
      <c r="U51" s="13"/>
      <c r="V51" s="13"/>
    </row>
    <row r="52" spans="1:25" s="7" customFormat="1" ht="15" customHeight="1" x14ac:dyDescent="0.25">
      <c r="A52" s="228"/>
      <c r="B52" s="228"/>
      <c r="C52" s="228"/>
      <c r="D52" s="228"/>
      <c r="E52" s="229"/>
      <c r="F52" s="13"/>
      <c r="G52" s="12"/>
      <c r="H52" s="86"/>
      <c r="I52" s="86"/>
      <c r="J52" s="86"/>
      <c r="K52" s="90"/>
      <c r="L52" s="90"/>
      <c r="M52" s="90"/>
      <c r="N52" s="90"/>
      <c r="O52" s="91"/>
      <c r="P52" s="13"/>
      <c r="Q52" s="13"/>
      <c r="R52" s="13"/>
      <c r="S52" s="13"/>
      <c r="T52" s="13"/>
      <c r="U52" s="13"/>
      <c r="V52" s="13"/>
    </row>
    <row r="53" spans="1:25" ht="34.5" customHeight="1" x14ac:dyDescent="0.25">
      <c r="A53" s="303" t="str">
        <f>'PREVISIONNEL-PARAMETRAGE'!$D$2&amp;" "&amp;'PREVISIONNEL-PARAMETRAGE'!$E$2</f>
        <v>JUILLET 2022</v>
      </c>
      <c r="B53" s="303"/>
      <c r="C53" s="303"/>
      <c r="D53" s="303"/>
      <c r="E53" s="11"/>
      <c r="F53" s="12"/>
      <c r="H53" s="86"/>
      <c r="I53" s="86"/>
      <c r="J53" s="90"/>
      <c r="K53" s="86"/>
      <c r="L53" s="86"/>
      <c r="M53" s="86"/>
      <c r="N53" s="12"/>
      <c r="O53" s="11"/>
      <c r="P53" s="12"/>
      <c r="Q53" s="12"/>
      <c r="R53" s="12"/>
      <c r="S53" s="12"/>
      <c r="T53" s="12"/>
      <c r="U53" s="12"/>
      <c r="V53" s="12"/>
    </row>
    <row r="54" spans="1:25" x14ac:dyDescent="0.25">
      <c r="A54" s="294" t="s">
        <v>120</v>
      </c>
      <c r="B54" s="295"/>
      <c r="C54" s="295"/>
      <c r="D54" s="296"/>
      <c r="E54" s="11"/>
      <c r="F54" s="12"/>
      <c r="H54" s="86"/>
      <c r="I54" s="86"/>
      <c r="J54" s="86"/>
      <c r="K54" s="86"/>
      <c r="L54" s="86"/>
      <c r="M54" s="86"/>
      <c r="N54" s="12"/>
      <c r="O54" s="11"/>
      <c r="P54" s="12"/>
      <c r="Q54" s="12"/>
      <c r="R54" s="12"/>
      <c r="S54" s="12"/>
      <c r="T54" s="12"/>
      <c r="U54" s="12"/>
      <c r="V54" s="12"/>
    </row>
    <row r="55" spans="1:25" x14ac:dyDescent="0.25">
      <c r="A55" s="297"/>
      <c r="B55" s="298"/>
      <c r="C55" s="298"/>
      <c r="D55" s="299"/>
      <c r="E55" s="11"/>
      <c r="F55" s="12"/>
      <c r="H55" s="86"/>
      <c r="I55" s="86"/>
      <c r="J55" s="86"/>
      <c r="K55" s="86"/>
      <c r="L55" s="86"/>
      <c r="M55" s="86"/>
      <c r="N55" s="12"/>
      <c r="O55" s="11"/>
      <c r="P55" s="12"/>
      <c r="Q55" s="12"/>
      <c r="R55" s="12"/>
      <c r="S55" s="12"/>
      <c r="T55" s="12"/>
      <c r="U55" s="12"/>
      <c r="V55" s="12"/>
    </row>
    <row r="56" spans="1:25" x14ac:dyDescent="0.25">
      <c r="A56" s="297"/>
      <c r="B56" s="298"/>
      <c r="C56" s="298"/>
      <c r="D56" s="299"/>
      <c r="E56" s="11"/>
      <c r="F56" s="12"/>
      <c r="H56" s="86"/>
      <c r="I56" s="86"/>
      <c r="J56" s="86"/>
      <c r="K56" s="86"/>
      <c r="L56" s="86"/>
      <c r="M56" s="86"/>
      <c r="N56" s="12"/>
      <c r="O56" s="11"/>
      <c r="P56" s="12"/>
      <c r="Q56" s="12"/>
      <c r="R56" s="12"/>
      <c r="S56" s="12"/>
      <c r="T56" s="12"/>
      <c r="U56" s="12"/>
      <c r="V56" s="12"/>
    </row>
    <row r="57" spans="1:25" x14ac:dyDescent="0.25">
      <c r="A57" s="300"/>
      <c r="B57" s="301"/>
      <c r="C57" s="301"/>
      <c r="D57" s="302"/>
      <c r="E57" s="11"/>
      <c r="F57" s="12"/>
      <c r="H57" s="45"/>
      <c r="I57" s="45"/>
      <c r="J57" s="12"/>
      <c r="K57" s="12"/>
      <c r="L57" s="12"/>
      <c r="M57" s="12"/>
      <c r="N57" s="12"/>
      <c r="O57" s="11"/>
      <c r="P57" s="12"/>
      <c r="Q57" s="12"/>
      <c r="R57" s="12"/>
      <c r="S57" s="12"/>
      <c r="T57" s="12"/>
      <c r="U57" s="12"/>
      <c r="V57" s="12"/>
    </row>
    <row r="58" spans="1:25" x14ac:dyDescent="0.25">
      <c r="A58" s="12"/>
      <c r="B58" s="11"/>
      <c r="C58" s="11"/>
      <c r="D58" s="11"/>
      <c r="E58" s="11"/>
      <c r="F58" s="12"/>
      <c r="H58" s="45"/>
      <c r="I58" s="45"/>
      <c r="J58" s="12"/>
      <c r="K58" s="12"/>
      <c r="L58" s="12"/>
      <c r="M58" s="12"/>
      <c r="N58" s="12"/>
      <c r="O58" s="11"/>
      <c r="P58" s="12"/>
      <c r="Q58" s="12"/>
      <c r="R58" s="12"/>
      <c r="S58" s="12"/>
      <c r="T58" s="12"/>
      <c r="U58" s="12"/>
      <c r="V58" s="12"/>
    </row>
    <row r="59" spans="1:25" x14ac:dyDescent="0.25">
      <c r="A59" s="12"/>
      <c r="B59" s="11"/>
      <c r="C59" s="11"/>
      <c r="D59" s="11"/>
      <c r="E59" s="11"/>
      <c r="F59" s="12"/>
      <c r="H59" s="45"/>
      <c r="I59" s="45"/>
      <c r="J59" s="12"/>
      <c r="K59" s="12"/>
      <c r="L59" s="12"/>
      <c r="M59" s="12"/>
      <c r="N59" s="12"/>
      <c r="O59" s="11"/>
      <c r="P59" s="12"/>
      <c r="Q59" s="12"/>
      <c r="R59" s="12"/>
      <c r="S59" s="12"/>
      <c r="T59" s="12"/>
      <c r="U59" s="12"/>
      <c r="V59" s="12"/>
    </row>
    <row r="60" spans="1:25" x14ac:dyDescent="0.25">
      <c r="A60" s="12"/>
      <c r="B60" s="11"/>
      <c r="C60" s="11"/>
      <c r="D60" s="11"/>
      <c r="E60" s="11"/>
      <c r="F60" s="12"/>
      <c r="H60" s="45"/>
      <c r="I60" s="45"/>
      <c r="J60" s="12"/>
      <c r="K60" s="12"/>
      <c r="L60" s="12"/>
      <c r="M60" s="12"/>
      <c r="N60" s="12"/>
      <c r="O60" s="11"/>
      <c r="P60" s="12"/>
      <c r="Q60" s="12"/>
      <c r="R60" s="12"/>
      <c r="S60" s="12"/>
      <c r="T60" s="12"/>
      <c r="U60" s="12"/>
      <c r="V60" s="12"/>
    </row>
    <row r="61" spans="1:25" x14ac:dyDescent="0.25">
      <c r="A61" s="12"/>
      <c r="B61" s="11"/>
      <c r="C61" s="11"/>
      <c r="D61" s="11"/>
      <c r="E61" s="11"/>
      <c r="F61" s="12"/>
      <c r="H61" s="45"/>
      <c r="I61" s="45"/>
      <c r="J61" s="12"/>
      <c r="K61" s="12"/>
      <c r="L61" s="12"/>
      <c r="M61" s="12"/>
      <c r="N61" s="12"/>
      <c r="O61" s="11"/>
      <c r="P61" s="12"/>
      <c r="Q61" s="12"/>
      <c r="R61" s="12"/>
      <c r="S61" s="12"/>
      <c r="T61" s="12"/>
      <c r="U61" s="12"/>
      <c r="V61" s="12"/>
    </row>
    <row r="62" spans="1:25" x14ac:dyDescent="0.25">
      <c r="A62" s="12"/>
      <c r="B62" s="11"/>
      <c r="C62" s="11"/>
      <c r="D62" s="11"/>
      <c r="E62" s="11"/>
      <c r="F62" s="12"/>
      <c r="H62" s="45"/>
      <c r="I62" s="45"/>
      <c r="J62" s="12"/>
      <c r="K62" s="12"/>
      <c r="L62" s="12"/>
      <c r="M62" s="12"/>
      <c r="N62" s="12"/>
      <c r="O62" s="11"/>
      <c r="P62" s="12"/>
      <c r="Q62" s="12"/>
      <c r="R62" s="12"/>
      <c r="S62" s="12"/>
      <c r="T62" s="12"/>
      <c r="U62" s="12"/>
      <c r="V62" s="12"/>
    </row>
    <row r="63" spans="1:25" x14ac:dyDescent="0.25">
      <c r="A63" s="12"/>
      <c r="B63" s="11"/>
      <c r="C63" s="11"/>
      <c r="D63" s="11"/>
      <c r="E63" s="11"/>
      <c r="F63" s="12"/>
      <c r="H63" s="45"/>
      <c r="I63" s="45"/>
      <c r="J63" s="12"/>
      <c r="K63" s="12"/>
      <c r="L63" s="12"/>
      <c r="M63" s="12"/>
      <c r="N63" s="12"/>
      <c r="O63" s="11"/>
      <c r="P63" s="12"/>
      <c r="Q63" s="12"/>
      <c r="R63" s="12"/>
      <c r="S63" s="12"/>
      <c r="T63" s="12"/>
      <c r="U63" s="12"/>
      <c r="V63" s="12"/>
    </row>
    <row r="64" spans="1:25" x14ac:dyDescent="0.25">
      <c r="A64" s="12"/>
      <c r="B64" s="11"/>
      <c r="C64" s="11"/>
      <c r="D64" s="11"/>
      <c r="E64" s="11"/>
      <c r="F64" s="12"/>
      <c r="H64" s="45"/>
      <c r="I64" s="45"/>
      <c r="J64" s="12"/>
      <c r="K64" s="12"/>
      <c r="L64" s="12"/>
      <c r="M64" s="12"/>
      <c r="N64" s="12"/>
      <c r="O64" s="11"/>
      <c r="P64" s="12"/>
      <c r="Q64" s="12"/>
      <c r="R64" s="12"/>
      <c r="S64" s="12"/>
      <c r="T64" s="12"/>
      <c r="U64" s="12"/>
      <c r="V64" s="12"/>
    </row>
    <row r="65" spans="1:22" x14ac:dyDescent="0.25">
      <c r="A65" s="12"/>
      <c r="B65" s="11"/>
      <c r="C65" s="11"/>
      <c r="D65" s="11"/>
      <c r="E65" s="11"/>
      <c r="F65" s="12"/>
      <c r="H65" s="45"/>
      <c r="I65" s="45"/>
      <c r="J65" s="12"/>
      <c r="K65" s="12"/>
      <c r="L65" s="12"/>
      <c r="M65" s="12"/>
      <c r="N65" s="12"/>
      <c r="O65" s="11"/>
      <c r="P65" s="12"/>
      <c r="Q65" s="12"/>
      <c r="R65" s="12"/>
      <c r="S65" s="12"/>
      <c r="T65" s="12"/>
      <c r="U65" s="12"/>
      <c r="V65" s="12"/>
    </row>
    <row r="66" spans="1:22" x14ac:dyDescent="0.25">
      <c r="A66" s="12"/>
      <c r="B66" s="11"/>
      <c r="C66" s="11"/>
      <c r="D66" s="11"/>
      <c r="E66" s="11"/>
      <c r="F66" s="12"/>
      <c r="H66" s="45"/>
      <c r="I66" s="45"/>
      <c r="J66" s="12"/>
      <c r="K66" s="12"/>
      <c r="L66" s="12"/>
      <c r="M66" s="12"/>
      <c r="N66" s="12"/>
      <c r="O66" s="11"/>
      <c r="P66" s="12"/>
      <c r="Q66" s="12"/>
      <c r="R66" s="12"/>
      <c r="S66" s="12"/>
      <c r="T66" s="12"/>
      <c r="U66" s="12"/>
      <c r="V66" s="12"/>
    </row>
    <row r="67" spans="1:22" x14ac:dyDescent="0.25">
      <c r="A67" s="12"/>
      <c r="B67" s="11"/>
      <c r="C67" s="11"/>
      <c r="D67" s="11"/>
      <c r="E67" s="11"/>
      <c r="F67" s="12"/>
      <c r="H67" s="45"/>
      <c r="I67" s="45"/>
      <c r="J67" s="12"/>
      <c r="K67" s="12"/>
      <c r="L67" s="12"/>
      <c r="M67" s="12"/>
      <c r="N67" s="12"/>
      <c r="O67" s="11"/>
      <c r="P67" s="12"/>
      <c r="Q67" s="12"/>
      <c r="R67" s="12"/>
      <c r="S67" s="12"/>
      <c r="T67" s="12"/>
      <c r="U67" s="12"/>
      <c r="V67" s="12"/>
    </row>
    <row r="68" spans="1:22" x14ac:dyDescent="0.25">
      <c r="A68" s="12"/>
      <c r="B68" s="11"/>
      <c r="C68" s="11"/>
      <c r="D68" s="11"/>
      <c r="E68" s="11"/>
      <c r="F68" s="12"/>
      <c r="H68" s="45"/>
      <c r="I68" s="45"/>
      <c r="J68" s="12"/>
      <c r="K68" s="12"/>
      <c r="L68" s="12"/>
      <c r="M68" s="12"/>
      <c r="N68" s="12"/>
      <c r="O68" s="11"/>
      <c r="P68" s="12"/>
      <c r="Q68" s="12"/>
      <c r="R68" s="12"/>
      <c r="S68" s="12"/>
      <c r="T68" s="12"/>
      <c r="U68" s="12"/>
      <c r="V68" s="12"/>
    </row>
    <row r="69" spans="1:22" x14ac:dyDescent="0.25">
      <c r="A69" s="12"/>
      <c r="B69" s="11"/>
      <c r="C69" s="11"/>
      <c r="D69" s="11"/>
      <c r="E69" s="11"/>
      <c r="F69" s="12"/>
      <c r="H69" s="45"/>
      <c r="I69" s="45"/>
      <c r="J69" s="12"/>
      <c r="K69" s="12"/>
      <c r="L69" s="12"/>
      <c r="M69" s="12"/>
      <c r="N69" s="12"/>
      <c r="O69" s="11"/>
      <c r="P69" s="12"/>
      <c r="Q69" s="12"/>
      <c r="R69" s="12"/>
      <c r="S69" s="12"/>
      <c r="T69" s="12"/>
      <c r="U69" s="12"/>
      <c r="V69" s="12"/>
    </row>
    <row r="70" spans="1:22" x14ac:dyDescent="0.25">
      <c r="A70" s="12"/>
      <c r="B70" s="11"/>
      <c r="C70" s="11"/>
      <c r="D70" s="11"/>
      <c r="E70" s="11"/>
      <c r="F70" s="12"/>
      <c r="H70" s="45"/>
      <c r="I70" s="45"/>
      <c r="J70" s="12"/>
      <c r="K70" s="12"/>
      <c r="L70" s="12"/>
      <c r="M70" s="12"/>
      <c r="N70" s="12"/>
      <c r="O70" s="11"/>
      <c r="P70" s="12"/>
      <c r="Q70" s="12"/>
      <c r="R70" s="12"/>
      <c r="S70" s="12"/>
      <c r="T70" s="12"/>
      <c r="U70" s="12"/>
      <c r="V70" s="12"/>
    </row>
    <row r="71" spans="1:22" x14ac:dyDescent="0.25">
      <c r="A71" s="12"/>
      <c r="B71" s="11"/>
      <c r="C71" s="11"/>
      <c r="D71" s="11"/>
      <c r="E71" s="11"/>
      <c r="F71" s="12"/>
      <c r="H71" s="45"/>
      <c r="I71" s="45"/>
      <c r="J71" s="12"/>
      <c r="K71" s="12"/>
      <c r="L71" s="12"/>
      <c r="M71" s="12"/>
      <c r="N71" s="12"/>
      <c r="O71" s="11"/>
      <c r="P71" s="12"/>
      <c r="Q71" s="12"/>
      <c r="R71" s="12"/>
      <c r="S71" s="12"/>
      <c r="T71" s="12"/>
      <c r="U71" s="12"/>
      <c r="V71" s="12"/>
    </row>
    <row r="72" spans="1:22" x14ac:dyDescent="0.25">
      <c r="A72" s="12"/>
      <c r="B72" s="11"/>
      <c r="C72" s="11"/>
      <c r="D72" s="11"/>
      <c r="E72" s="11"/>
      <c r="F72" s="12"/>
      <c r="H72" s="45"/>
      <c r="I72" s="45"/>
      <c r="J72" s="12"/>
      <c r="K72" s="12"/>
      <c r="L72" s="12"/>
      <c r="M72" s="12"/>
      <c r="N72" s="12"/>
      <c r="O72" s="11"/>
      <c r="P72" s="12"/>
      <c r="Q72" s="12"/>
      <c r="R72" s="12"/>
      <c r="S72" s="12"/>
      <c r="T72" s="12"/>
      <c r="U72" s="12"/>
      <c r="V72" s="12"/>
    </row>
    <row r="73" spans="1:22" x14ac:dyDescent="0.25">
      <c r="A73" s="12"/>
      <c r="B73" s="11"/>
      <c r="C73" s="11"/>
      <c r="D73" s="11"/>
      <c r="E73" s="11"/>
      <c r="F73" s="12"/>
      <c r="H73" s="45"/>
      <c r="I73" s="45"/>
      <c r="J73" s="12"/>
      <c r="K73" s="12"/>
      <c r="L73" s="12"/>
      <c r="M73" s="12"/>
      <c r="N73" s="12"/>
      <c r="O73" s="11"/>
      <c r="P73" s="12"/>
      <c r="Q73" s="12"/>
      <c r="R73" s="12"/>
      <c r="S73" s="12"/>
      <c r="T73" s="12"/>
      <c r="U73" s="12"/>
      <c r="V73" s="12"/>
    </row>
    <row r="74" spans="1:22" x14ac:dyDescent="0.25">
      <c r="A74" s="12"/>
      <c r="B74" s="11"/>
      <c r="C74" s="11"/>
      <c r="D74" s="11"/>
      <c r="E74" s="11"/>
      <c r="F74" s="12"/>
      <c r="H74" s="45"/>
      <c r="I74" s="45"/>
      <c r="J74" s="12"/>
      <c r="K74" s="12"/>
      <c r="L74" s="12"/>
      <c r="M74" s="12"/>
      <c r="N74" s="12"/>
      <c r="O74" s="11"/>
      <c r="P74" s="12"/>
      <c r="Q74" s="12"/>
      <c r="R74" s="12"/>
      <c r="S74" s="12"/>
      <c r="T74" s="12"/>
      <c r="U74" s="12"/>
      <c r="V74" s="12"/>
    </row>
    <row r="75" spans="1:22" x14ac:dyDescent="0.25">
      <c r="A75" s="12"/>
      <c r="B75" s="11"/>
      <c r="C75" s="11"/>
      <c r="D75" s="11"/>
      <c r="E75" s="11"/>
      <c r="F75" s="12"/>
      <c r="H75" s="45"/>
      <c r="I75" s="45"/>
      <c r="J75" s="12"/>
      <c r="K75" s="12"/>
      <c r="L75" s="12"/>
      <c r="M75" s="12"/>
      <c r="N75" s="12"/>
      <c r="O75" s="11"/>
      <c r="P75" s="12"/>
      <c r="Q75" s="12"/>
      <c r="R75" s="12"/>
      <c r="S75" s="12"/>
      <c r="T75" s="12"/>
      <c r="U75" s="12"/>
      <c r="V75" s="12"/>
    </row>
    <row r="76" spans="1:22" x14ac:dyDescent="0.25">
      <c r="A76" s="12"/>
      <c r="B76" s="11"/>
      <c r="C76" s="11"/>
      <c r="D76" s="11"/>
      <c r="E76" s="11"/>
      <c r="F76" s="12"/>
      <c r="H76" s="45"/>
      <c r="I76" s="45"/>
      <c r="J76" s="12"/>
      <c r="K76" s="12"/>
      <c r="L76" s="12"/>
      <c r="M76" s="12"/>
      <c r="N76" s="12"/>
      <c r="O76" s="11"/>
      <c r="P76" s="12"/>
      <c r="Q76" s="12"/>
      <c r="R76" s="12"/>
      <c r="S76" s="12"/>
      <c r="T76" s="12"/>
      <c r="U76" s="12"/>
      <c r="V76" s="12"/>
    </row>
    <row r="77" spans="1:22" x14ac:dyDescent="0.25">
      <c r="A77" s="12"/>
      <c r="B77" s="11"/>
      <c r="C77" s="11"/>
      <c r="D77" s="11"/>
      <c r="E77" s="11"/>
      <c r="F77" s="12"/>
      <c r="H77" s="45"/>
      <c r="I77" s="45"/>
      <c r="J77" s="12"/>
      <c r="K77" s="12"/>
      <c r="L77" s="12"/>
      <c r="M77" s="12"/>
      <c r="N77" s="12"/>
      <c r="O77" s="11"/>
      <c r="P77" s="12"/>
      <c r="Q77" s="12"/>
      <c r="R77" s="12"/>
      <c r="S77" s="12"/>
      <c r="T77" s="12"/>
      <c r="U77" s="12"/>
      <c r="V77" s="12"/>
    </row>
    <row r="78" spans="1:22" x14ac:dyDescent="0.25">
      <c r="A78" s="12"/>
      <c r="B78" s="11"/>
      <c r="C78" s="11"/>
      <c r="D78" s="11"/>
      <c r="E78" s="11"/>
      <c r="F78" s="12"/>
      <c r="H78" s="45"/>
      <c r="I78" s="45"/>
      <c r="J78" s="12"/>
      <c r="K78" s="12"/>
      <c r="L78" s="12"/>
      <c r="M78" s="12"/>
      <c r="N78" s="12"/>
      <c r="O78" s="11"/>
      <c r="P78" s="12"/>
      <c r="Q78" s="12"/>
      <c r="R78" s="12"/>
      <c r="S78" s="12"/>
      <c r="T78" s="12"/>
      <c r="U78" s="12"/>
      <c r="V78" s="12"/>
    </row>
    <row r="79" spans="1:22" x14ac:dyDescent="0.25">
      <c r="A79" s="12"/>
      <c r="B79" s="11"/>
      <c r="C79" s="11"/>
      <c r="D79" s="11"/>
      <c r="E79" s="11"/>
      <c r="F79" s="12"/>
      <c r="H79" s="45"/>
      <c r="I79" s="45"/>
      <c r="J79" s="12"/>
      <c r="K79" s="12"/>
      <c r="L79" s="12"/>
      <c r="M79" s="12"/>
      <c r="N79" s="12"/>
      <c r="O79" s="11"/>
      <c r="P79" s="12"/>
      <c r="Q79" s="12"/>
      <c r="R79" s="12"/>
      <c r="S79" s="12"/>
      <c r="T79" s="12"/>
      <c r="U79" s="12"/>
      <c r="V79" s="12"/>
    </row>
    <row r="80" spans="1:22" x14ac:dyDescent="0.25">
      <c r="A80" s="12"/>
      <c r="B80" s="11"/>
      <c r="C80" s="11"/>
      <c r="D80" s="11"/>
      <c r="E80" s="11"/>
      <c r="F80" s="12"/>
      <c r="H80" s="45"/>
      <c r="I80" s="45"/>
      <c r="J80" s="12"/>
      <c r="K80" s="12"/>
      <c r="L80" s="12"/>
      <c r="M80" s="12"/>
      <c r="N80" s="12"/>
      <c r="O80" s="11"/>
      <c r="P80" s="12"/>
      <c r="Q80" s="12"/>
      <c r="R80" s="12"/>
      <c r="S80" s="12"/>
      <c r="T80" s="12"/>
      <c r="U80" s="12"/>
      <c r="V80" s="12"/>
    </row>
    <row r="81" spans="1:22" x14ac:dyDescent="0.25">
      <c r="A81" s="12"/>
      <c r="B81" s="11"/>
      <c r="C81" s="11"/>
      <c r="D81" s="11"/>
      <c r="E81" s="11"/>
      <c r="F81" s="12"/>
      <c r="H81" s="45"/>
      <c r="I81" s="45"/>
      <c r="J81" s="12"/>
      <c r="K81" s="12"/>
      <c r="L81" s="12"/>
      <c r="M81" s="12"/>
      <c r="N81" s="12"/>
      <c r="O81" s="11"/>
      <c r="P81" s="12"/>
      <c r="Q81" s="12"/>
      <c r="R81" s="12"/>
      <c r="S81" s="12"/>
      <c r="T81" s="12"/>
      <c r="U81" s="12"/>
      <c r="V81" s="12"/>
    </row>
    <row r="82" spans="1:22" x14ac:dyDescent="0.25">
      <c r="A82" s="12"/>
      <c r="B82" s="11"/>
      <c r="C82" s="11"/>
      <c r="D82" s="11"/>
      <c r="E82" s="11"/>
      <c r="F82" s="12"/>
      <c r="H82" s="45"/>
      <c r="I82" s="45"/>
      <c r="J82" s="12"/>
      <c r="K82" s="12"/>
      <c r="L82" s="12"/>
      <c r="M82" s="12"/>
      <c r="N82" s="12"/>
      <c r="O82" s="11"/>
      <c r="P82" s="12"/>
      <c r="Q82" s="12"/>
      <c r="R82" s="12"/>
      <c r="S82" s="12"/>
      <c r="T82" s="12"/>
      <c r="U82" s="12"/>
      <c r="V82" s="12"/>
    </row>
    <row r="83" spans="1:22" x14ac:dyDescent="0.25">
      <c r="A83" s="12"/>
      <c r="B83" s="11"/>
      <c r="C83" s="11"/>
      <c r="D83" s="11"/>
      <c r="E83" s="11"/>
      <c r="F83" s="12"/>
      <c r="H83" s="45"/>
      <c r="I83" s="45"/>
      <c r="J83" s="12"/>
      <c r="K83" s="12"/>
      <c r="L83" s="12"/>
      <c r="M83" s="12"/>
      <c r="N83" s="12"/>
      <c r="O83" s="11"/>
      <c r="P83" s="12"/>
      <c r="Q83" s="12"/>
      <c r="R83" s="12"/>
      <c r="S83" s="12"/>
      <c r="T83" s="12"/>
      <c r="U83" s="12"/>
      <c r="V83" s="12"/>
    </row>
    <row r="84" spans="1:22" x14ac:dyDescent="0.25">
      <c r="A84" s="12"/>
      <c r="B84" s="11"/>
      <c r="C84" s="11"/>
      <c r="D84" s="11"/>
      <c r="E84" s="11"/>
      <c r="F84" s="12"/>
      <c r="H84" s="45"/>
      <c r="I84" s="45"/>
      <c r="J84" s="12"/>
      <c r="K84" s="12"/>
      <c r="L84" s="12"/>
      <c r="M84" s="12"/>
      <c r="N84" s="12"/>
      <c r="O84" s="11"/>
      <c r="P84" s="12"/>
      <c r="Q84" s="12"/>
      <c r="R84" s="12"/>
      <c r="S84" s="12"/>
      <c r="T84" s="12"/>
      <c r="U84" s="12"/>
      <c r="V84" s="12"/>
    </row>
    <row r="85" spans="1:22" x14ac:dyDescent="0.25">
      <c r="A85" s="12"/>
      <c r="B85" s="11"/>
      <c r="C85" s="11"/>
      <c r="D85" s="11"/>
      <c r="E85" s="11"/>
      <c r="F85" s="12"/>
      <c r="H85" s="45"/>
      <c r="I85" s="45"/>
      <c r="J85" s="12"/>
      <c r="K85" s="12"/>
      <c r="L85" s="12"/>
      <c r="M85" s="12"/>
      <c r="N85" s="12"/>
      <c r="O85" s="11"/>
      <c r="P85" s="12"/>
      <c r="Q85" s="12"/>
      <c r="R85" s="12"/>
      <c r="S85" s="12"/>
      <c r="T85" s="12"/>
      <c r="U85" s="12"/>
      <c r="V85" s="12"/>
    </row>
    <row r="86" spans="1:22" x14ac:dyDescent="0.25">
      <c r="A86" s="12"/>
      <c r="B86" s="11"/>
      <c r="C86" s="11"/>
      <c r="D86" s="11"/>
      <c r="E86" s="11"/>
      <c r="F86" s="12"/>
      <c r="H86" s="45"/>
      <c r="I86" s="45"/>
      <c r="J86" s="12"/>
      <c r="K86" s="12"/>
      <c r="L86" s="12"/>
      <c r="M86" s="12"/>
      <c r="N86" s="12"/>
      <c r="O86" s="11"/>
      <c r="P86" s="12"/>
      <c r="Q86" s="12"/>
      <c r="R86" s="12"/>
      <c r="S86" s="12"/>
      <c r="T86" s="12"/>
      <c r="U86" s="12"/>
      <c r="V86" s="12"/>
    </row>
    <row r="87" spans="1:22" x14ac:dyDescent="0.25">
      <c r="A87" s="12"/>
      <c r="B87" s="11"/>
      <c r="C87" s="11"/>
      <c r="D87" s="11"/>
      <c r="E87" s="11"/>
      <c r="F87" s="12"/>
      <c r="H87" s="45"/>
      <c r="I87" s="45"/>
      <c r="J87" s="12"/>
      <c r="K87" s="12"/>
      <c r="L87" s="12"/>
      <c r="M87" s="12"/>
      <c r="N87" s="12"/>
      <c r="O87" s="11"/>
      <c r="P87" s="12"/>
      <c r="Q87" s="12"/>
      <c r="R87" s="12"/>
      <c r="S87" s="12"/>
      <c r="T87" s="12"/>
      <c r="U87" s="12"/>
      <c r="V87" s="12"/>
    </row>
    <row r="88" spans="1:22" x14ac:dyDescent="0.25">
      <c r="A88" s="12"/>
      <c r="B88" s="11"/>
      <c r="C88" s="11"/>
      <c r="D88" s="11"/>
      <c r="E88" s="11"/>
      <c r="F88" s="12"/>
      <c r="H88" s="45"/>
      <c r="I88" s="45"/>
      <c r="J88" s="12"/>
      <c r="K88" s="12"/>
      <c r="L88" s="12"/>
      <c r="M88" s="12"/>
      <c r="N88" s="12"/>
      <c r="O88" s="11"/>
      <c r="P88" s="12"/>
      <c r="Q88" s="12"/>
      <c r="R88" s="12"/>
      <c r="S88" s="12"/>
      <c r="T88" s="12"/>
      <c r="U88" s="12"/>
      <c r="V88" s="12"/>
    </row>
    <row r="89" spans="1:22" x14ac:dyDescent="0.25">
      <c r="A89" s="12"/>
      <c r="B89" s="11"/>
      <c r="C89" s="11"/>
      <c r="D89" s="11"/>
      <c r="E89" s="11"/>
      <c r="F89" s="12"/>
      <c r="H89" s="45"/>
      <c r="I89" s="45"/>
      <c r="J89" s="12"/>
      <c r="K89" s="12"/>
      <c r="L89" s="12"/>
      <c r="M89" s="12"/>
      <c r="N89" s="12"/>
      <c r="O89" s="11"/>
      <c r="P89" s="12"/>
      <c r="Q89" s="12"/>
      <c r="R89" s="12"/>
      <c r="S89" s="12"/>
      <c r="T89" s="12"/>
      <c r="U89" s="12"/>
      <c r="V89" s="12"/>
    </row>
    <row r="90" spans="1:22" x14ac:dyDescent="0.25">
      <c r="A90" s="12"/>
      <c r="B90" s="11"/>
      <c r="C90" s="11"/>
      <c r="D90" s="11"/>
      <c r="E90" s="11"/>
      <c r="F90" s="12"/>
      <c r="H90" s="45"/>
      <c r="I90" s="45"/>
      <c r="J90" s="12"/>
      <c r="K90" s="12"/>
      <c r="L90" s="12"/>
      <c r="M90" s="12"/>
      <c r="N90" s="12"/>
      <c r="O90" s="11"/>
      <c r="P90" s="12"/>
      <c r="Q90" s="12"/>
      <c r="R90" s="12"/>
      <c r="S90" s="12"/>
      <c r="T90" s="12"/>
      <c r="U90" s="12"/>
      <c r="V90" s="12"/>
    </row>
    <row r="91" spans="1:22" x14ac:dyDescent="0.25">
      <c r="A91" s="12"/>
      <c r="B91" s="11"/>
      <c r="C91" s="11"/>
      <c r="D91" s="11"/>
      <c r="E91" s="11"/>
      <c r="F91" s="12"/>
      <c r="H91" s="45"/>
      <c r="I91" s="45"/>
      <c r="J91" s="12"/>
      <c r="K91" s="12"/>
      <c r="L91" s="12"/>
      <c r="M91" s="12"/>
      <c r="N91" s="12"/>
      <c r="O91" s="11"/>
      <c r="P91" s="12"/>
      <c r="Q91" s="12"/>
      <c r="R91" s="12"/>
      <c r="S91" s="12"/>
      <c r="T91" s="12"/>
      <c r="U91" s="12"/>
      <c r="V91" s="12"/>
    </row>
    <row r="92" spans="1:22" x14ac:dyDescent="0.25">
      <c r="A92" s="12"/>
      <c r="B92" s="11"/>
      <c r="C92" s="11"/>
      <c r="D92" s="11"/>
      <c r="E92" s="11"/>
      <c r="F92" s="12"/>
      <c r="H92" s="45"/>
      <c r="I92" s="45"/>
      <c r="J92" s="12"/>
      <c r="K92" s="12"/>
      <c r="L92" s="12"/>
      <c r="M92" s="12"/>
      <c r="N92" s="12"/>
      <c r="O92" s="11"/>
      <c r="P92" s="12"/>
      <c r="Q92" s="12"/>
      <c r="R92" s="12"/>
      <c r="S92" s="12"/>
      <c r="T92" s="12"/>
      <c r="U92" s="12"/>
      <c r="V92" s="12"/>
    </row>
    <row r="93" spans="1:22" x14ac:dyDescent="0.25">
      <c r="A93" s="12"/>
      <c r="B93" s="11"/>
      <c r="C93" s="11"/>
      <c r="D93" s="11"/>
      <c r="E93" s="11"/>
      <c r="F93" s="12"/>
      <c r="H93" s="45"/>
      <c r="I93" s="45"/>
      <c r="J93" s="12"/>
      <c r="K93" s="12"/>
      <c r="L93" s="12"/>
      <c r="M93" s="12"/>
      <c r="N93" s="12"/>
      <c r="O93" s="11"/>
      <c r="P93" s="12"/>
      <c r="Q93" s="12"/>
      <c r="R93" s="12"/>
      <c r="S93" s="12"/>
      <c r="T93" s="12"/>
      <c r="U93" s="12"/>
      <c r="V93" s="12"/>
    </row>
    <row r="94" spans="1:22" x14ac:dyDescent="0.25">
      <c r="A94" s="12"/>
      <c r="B94" s="11"/>
      <c r="C94" s="11"/>
      <c r="D94" s="11"/>
      <c r="E94" s="11"/>
      <c r="F94" s="12"/>
      <c r="H94" s="45"/>
      <c r="I94" s="45"/>
      <c r="J94" s="12"/>
      <c r="K94" s="12"/>
      <c r="L94" s="12"/>
      <c r="M94" s="12"/>
      <c r="N94" s="12"/>
      <c r="O94" s="11"/>
      <c r="P94" s="12"/>
      <c r="Q94" s="12"/>
      <c r="R94" s="12"/>
      <c r="S94" s="12"/>
      <c r="T94" s="12"/>
      <c r="U94" s="12"/>
      <c r="V94" s="12"/>
    </row>
    <row r="95" spans="1:22" x14ac:dyDescent="0.25">
      <c r="A95" s="12"/>
      <c r="B95" s="11"/>
      <c r="C95" s="11"/>
      <c r="D95" s="11"/>
      <c r="E95" s="11"/>
      <c r="F95" s="12"/>
      <c r="H95" s="45"/>
      <c r="I95" s="45"/>
      <c r="J95" s="12"/>
      <c r="K95" s="12"/>
      <c r="L95" s="12"/>
      <c r="M95" s="12"/>
      <c r="N95" s="12"/>
      <c r="O95" s="11"/>
      <c r="P95" s="12"/>
      <c r="Q95" s="12"/>
      <c r="R95" s="12"/>
      <c r="S95" s="12"/>
      <c r="T95" s="12"/>
      <c r="U95" s="12"/>
      <c r="V95" s="12"/>
    </row>
    <row r="96" spans="1:22" x14ac:dyDescent="0.25">
      <c r="A96" s="12"/>
      <c r="B96" s="11"/>
      <c r="C96" s="11"/>
      <c r="D96" s="11"/>
      <c r="E96" s="11"/>
      <c r="F96" s="12"/>
      <c r="H96" s="45"/>
      <c r="I96" s="45"/>
      <c r="J96" s="12"/>
      <c r="K96" s="12"/>
      <c r="L96" s="12"/>
      <c r="M96" s="12"/>
      <c r="N96" s="12"/>
      <c r="O96" s="11"/>
      <c r="P96" s="12"/>
      <c r="Q96" s="12"/>
      <c r="R96" s="12"/>
      <c r="S96" s="12"/>
      <c r="T96" s="12"/>
      <c r="U96" s="12"/>
      <c r="V96" s="12"/>
    </row>
    <row r="97" spans="1:22" x14ac:dyDescent="0.25">
      <c r="A97" s="12"/>
      <c r="B97" s="11"/>
      <c r="C97" s="11"/>
      <c r="D97" s="11"/>
      <c r="E97" s="11"/>
      <c r="F97" s="12"/>
      <c r="H97" s="45"/>
      <c r="I97" s="45"/>
      <c r="J97" s="12"/>
      <c r="K97" s="12"/>
      <c r="L97" s="12"/>
      <c r="M97" s="12"/>
      <c r="N97" s="12"/>
      <c r="O97" s="11"/>
      <c r="P97" s="12"/>
      <c r="Q97" s="12"/>
      <c r="R97" s="12"/>
      <c r="S97" s="12"/>
      <c r="T97" s="12"/>
      <c r="U97" s="12"/>
      <c r="V97" s="12"/>
    </row>
    <row r="98" spans="1:22" x14ac:dyDescent="0.25">
      <c r="A98" s="12"/>
      <c r="B98" s="11"/>
      <c r="C98" s="11"/>
      <c r="D98" s="11"/>
      <c r="E98" s="11"/>
      <c r="F98" s="12"/>
      <c r="H98" s="45"/>
      <c r="I98" s="45"/>
      <c r="J98" s="12"/>
      <c r="K98" s="12"/>
      <c r="L98" s="12"/>
      <c r="M98" s="12"/>
      <c r="N98" s="12"/>
      <c r="O98" s="11"/>
      <c r="P98" s="12"/>
      <c r="Q98" s="12"/>
      <c r="R98" s="12"/>
      <c r="S98" s="12"/>
      <c r="T98" s="12"/>
      <c r="U98" s="12"/>
      <c r="V98" s="12"/>
    </row>
    <row r="99" spans="1:22" x14ac:dyDescent="0.25">
      <c r="A99" s="12"/>
      <c r="B99" s="11"/>
      <c r="C99" s="11"/>
      <c r="D99" s="11"/>
      <c r="E99" s="11"/>
      <c r="F99" s="12"/>
      <c r="H99" s="45"/>
      <c r="I99" s="45"/>
      <c r="J99" s="12"/>
      <c r="K99" s="12"/>
      <c r="L99" s="12"/>
      <c r="M99" s="12"/>
      <c r="N99" s="12"/>
      <c r="O99" s="11"/>
      <c r="P99" s="12"/>
      <c r="Q99" s="12"/>
      <c r="R99" s="12"/>
      <c r="S99" s="12"/>
      <c r="T99" s="12"/>
      <c r="U99" s="12"/>
      <c r="V99" s="12"/>
    </row>
    <row r="100" spans="1:22" x14ac:dyDescent="0.25">
      <c r="A100" s="12"/>
      <c r="B100" s="11"/>
      <c r="C100" s="11"/>
      <c r="D100" s="11"/>
      <c r="E100" s="11"/>
      <c r="F100" s="12"/>
      <c r="H100" s="45"/>
      <c r="I100" s="45"/>
      <c r="J100" s="12"/>
      <c r="K100" s="12"/>
      <c r="L100" s="12"/>
      <c r="M100" s="12"/>
      <c r="N100" s="12"/>
      <c r="O100" s="11"/>
      <c r="P100" s="12"/>
      <c r="Q100" s="12"/>
      <c r="R100" s="12"/>
      <c r="S100" s="12"/>
      <c r="T100" s="12"/>
      <c r="U100" s="12"/>
      <c r="V100" s="12"/>
    </row>
    <row r="101" spans="1:22" x14ac:dyDescent="0.25">
      <c r="A101" s="12"/>
      <c r="B101" s="11"/>
      <c r="C101" s="11"/>
      <c r="D101" s="11"/>
      <c r="E101" s="11"/>
      <c r="F101" s="12"/>
      <c r="H101" s="45"/>
      <c r="I101" s="45"/>
      <c r="J101" s="12"/>
      <c r="K101" s="12"/>
      <c r="L101" s="12"/>
      <c r="M101" s="12"/>
      <c r="N101" s="12"/>
      <c r="O101" s="11"/>
      <c r="P101" s="12"/>
      <c r="Q101" s="12"/>
      <c r="R101" s="12"/>
      <c r="S101" s="12"/>
      <c r="T101" s="12"/>
      <c r="U101" s="12"/>
      <c r="V101" s="12"/>
    </row>
    <row r="102" spans="1:22" x14ac:dyDescent="0.25">
      <c r="A102" s="12"/>
      <c r="B102" s="11"/>
      <c r="C102" s="11"/>
      <c r="D102" s="11"/>
      <c r="E102" s="11"/>
      <c r="F102" s="12"/>
      <c r="H102" s="45"/>
      <c r="I102" s="45"/>
      <c r="J102" s="12"/>
      <c r="K102" s="12"/>
      <c r="L102" s="12"/>
      <c r="M102" s="12"/>
      <c r="N102" s="12"/>
      <c r="O102" s="11"/>
      <c r="P102" s="12"/>
      <c r="Q102" s="12"/>
      <c r="R102" s="12"/>
      <c r="S102" s="12"/>
      <c r="T102" s="12"/>
      <c r="U102" s="12"/>
      <c r="V102" s="12"/>
    </row>
    <row r="103" spans="1:22" x14ac:dyDescent="0.25">
      <c r="A103" s="12"/>
      <c r="B103" s="11"/>
      <c r="C103" s="11"/>
      <c r="D103" s="11"/>
      <c r="E103" s="11"/>
      <c r="F103" s="12"/>
      <c r="H103" s="45"/>
      <c r="I103" s="45"/>
      <c r="J103" s="12"/>
      <c r="K103" s="12"/>
      <c r="L103" s="12"/>
      <c r="M103" s="12"/>
      <c r="N103" s="12"/>
      <c r="O103" s="11"/>
      <c r="P103" s="12"/>
      <c r="Q103" s="12"/>
      <c r="R103" s="12"/>
      <c r="S103" s="12"/>
      <c r="T103" s="12"/>
      <c r="U103" s="12"/>
      <c r="V103" s="12"/>
    </row>
    <row r="104" spans="1:22" x14ac:dyDescent="0.25">
      <c r="A104" s="12"/>
      <c r="B104" s="11"/>
      <c r="C104" s="11"/>
      <c r="D104" s="11"/>
      <c r="E104" s="11"/>
      <c r="F104" s="12"/>
      <c r="H104" s="45"/>
      <c r="I104" s="45"/>
      <c r="J104" s="12"/>
      <c r="K104" s="12"/>
      <c r="L104" s="12"/>
      <c r="M104" s="12"/>
      <c r="N104" s="12"/>
      <c r="O104" s="11"/>
      <c r="P104" s="12"/>
      <c r="Q104" s="12"/>
      <c r="R104" s="12"/>
      <c r="S104" s="12"/>
      <c r="T104" s="12"/>
      <c r="U104" s="12"/>
      <c r="V104" s="12"/>
    </row>
    <row r="105" spans="1:22" x14ac:dyDescent="0.25">
      <c r="A105" s="12"/>
      <c r="B105" s="11"/>
      <c r="C105" s="11"/>
      <c r="D105" s="11"/>
      <c r="E105" s="11"/>
      <c r="F105" s="12"/>
      <c r="H105" s="45"/>
      <c r="I105" s="45"/>
      <c r="J105" s="12"/>
      <c r="K105" s="12"/>
      <c r="L105" s="12"/>
      <c r="M105" s="12"/>
      <c r="N105" s="12"/>
      <c r="O105" s="11"/>
      <c r="P105" s="12"/>
      <c r="Q105" s="12"/>
      <c r="R105" s="12"/>
      <c r="S105" s="12"/>
      <c r="T105" s="12"/>
      <c r="U105" s="12"/>
      <c r="V105" s="12"/>
    </row>
    <row r="106" spans="1:22" x14ac:dyDescent="0.25">
      <c r="A106" s="12"/>
      <c r="B106" s="11"/>
      <c r="C106" s="11"/>
      <c r="D106" s="11"/>
      <c r="E106" s="11"/>
      <c r="F106" s="12"/>
      <c r="H106" s="45"/>
      <c r="I106" s="45"/>
      <c r="J106" s="12"/>
      <c r="K106" s="12"/>
      <c r="L106" s="12"/>
      <c r="M106" s="12"/>
      <c r="N106" s="12"/>
      <c r="O106" s="11"/>
      <c r="P106" s="12"/>
      <c r="Q106" s="12"/>
      <c r="R106" s="12"/>
      <c r="S106" s="12"/>
      <c r="T106" s="12"/>
      <c r="U106" s="12"/>
      <c r="V106" s="12"/>
    </row>
    <row r="107" spans="1:22" x14ac:dyDescent="0.25">
      <c r="A107" s="12"/>
      <c r="B107" s="11"/>
      <c r="C107" s="11"/>
      <c r="D107" s="11"/>
      <c r="E107" s="11"/>
      <c r="F107" s="12"/>
      <c r="H107" s="45"/>
      <c r="I107" s="45"/>
      <c r="J107" s="12"/>
      <c r="K107" s="12"/>
      <c r="L107" s="12"/>
      <c r="M107" s="12"/>
      <c r="N107" s="12"/>
      <c r="O107" s="11"/>
      <c r="P107" s="12"/>
      <c r="Q107" s="12"/>
      <c r="R107" s="12"/>
      <c r="S107" s="12"/>
      <c r="T107" s="12"/>
      <c r="U107" s="12"/>
      <c r="V107" s="12"/>
    </row>
    <row r="108" spans="1:22" x14ac:dyDescent="0.25">
      <c r="A108" s="12"/>
      <c r="B108" s="11"/>
      <c r="C108" s="11"/>
      <c r="D108" s="11"/>
      <c r="E108" s="11"/>
      <c r="F108" s="12"/>
      <c r="H108" s="45"/>
      <c r="I108" s="45"/>
      <c r="J108" s="12"/>
      <c r="K108" s="12"/>
      <c r="L108" s="12"/>
      <c r="M108" s="12"/>
      <c r="N108" s="12"/>
      <c r="O108" s="11"/>
      <c r="P108" s="12"/>
      <c r="Q108" s="12"/>
      <c r="R108" s="12"/>
      <c r="S108" s="12"/>
      <c r="T108" s="12"/>
      <c r="U108" s="12"/>
      <c r="V108" s="12"/>
    </row>
    <row r="109" spans="1:22" x14ac:dyDescent="0.25">
      <c r="A109" s="12"/>
      <c r="B109" s="11"/>
      <c r="C109" s="11"/>
      <c r="D109" s="11"/>
      <c r="E109" s="11"/>
      <c r="F109" s="12"/>
      <c r="H109" s="45"/>
      <c r="I109" s="45"/>
      <c r="J109" s="12"/>
      <c r="K109" s="12"/>
      <c r="L109" s="12"/>
      <c r="M109" s="12"/>
      <c r="N109" s="12"/>
      <c r="O109" s="11"/>
      <c r="P109" s="12"/>
      <c r="Q109" s="12"/>
      <c r="R109" s="12"/>
      <c r="S109" s="12"/>
      <c r="T109" s="12"/>
      <c r="U109" s="12"/>
      <c r="V109" s="12"/>
    </row>
    <row r="110" spans="1:22" x14ac:dyDescent="0.25">
      <c r="A110" s="12"/>
      <c r="B110" s="11"/>
      <c r="C110" s="11"/>
      <c r="D110" s="11"/>
      <c r="E110" s="11"/>
      <c r="F110" s="12"/>
      <c r="H110" s="45"/>
      <c r="I110" s="45"/>
      <c r="J110" s="12"/>
      <c r="K110" s="12"/>
      <c r="L110" s="12"/>
      <c r="M110" s="12"/>
      <c r="N110" s="12"/>
      <c r="O110" s="11"/>
      <c r="P110" s="12"/>
      <c r="Q110" s="12"/>
      <c r="R110" s="12"/>
      <c r="S110" s="12"/>
      <c r="T110" s="12"/>
      <c r="U110" s="12"/>
      <c r="V110" s="12"/>
    </row>
    <row r="111" spans="1:22" x14ac:dyDescent="0.25">
      <c r="A111" s="12"/>
      <c r="B111" s="11"/>
      <c r="C111" s="11"/>
      <c r="D111" s="11"/>
      <c r="E111" s="11"/>
      <c r="F111" s="12"/>
      <c r="H111" s="45"/>
      <c r="I111" s="45"/>
      <c r="J111" s="12"/>
      <c r="K111" s="12"/>
      <c r="L111" s="12"/>
      <c r="M111" s="12"/>
      <c r="N111" s="12"/>
      <c r="O111" s="11"/>
      <c r="P111" s="12"/>
      <c r="Q111" s="12"/>
      <c r="R111" s="12"/>
      <c r="S111" s="12"/>
      <c r="T111" s="12"/>
      <c r="U111" s="12"/>
      <c r="V111" s="12"/>
    </row>
    <row r="112" spans="1:22" x14ac:dyDescent="0.25">
      <c r="A112" s="12"/>
      <c r="B112" s="11"/>
      <c r="C112" s="11"/>
      <c r="D112" s="11"/>
      <c r="E112" s="11"/>
      <c r="F112" s="12"/>
      <c r="H112" s="45"/>
      <c r="I112" s="45"/>
      <c r="J112" s="12"/>
      <c r="K112" s="12"/>
      <c r="L112" s="12"/>
      <c r="M112" s="12"/>
      <c r="N112" s="12"/>
      <c r="O112" s="11"/>
      <c r="P112" s="12"/>
      <c r="Q112" s="12"/>
      <c r="R112" s="12"/>
      <c r="S112" s="12"/>
      <c r="T112" s="12"/>
      <c r="U112" s="12"/>
      <c r="V112" s="12"/>
    </row>
    <row r="113" spans="1:22" x14ac:dyDescent="0.25">
      <c r="A113" s="12"/>
      <c r="B113" s="11"/>
      <c r="C113" s="11"/>
      <c r="D113" s="11"/>
      <c r="E113" s="11"/>
      <c r="F113" s="12"/>
      <c r="H113" s="45"/>
      <c r="I113" s="45"/>
      <c r="J113" s="12"/>
      <c r="K113" s="12"/>
      <c r="L113" s="12"/>
      <c r="M113" s="12"/>
      <c r="N113" s="12"/>
      <c r="O113" s="11"/>
      <c r="P113" s="12"/>
      <c r="Q113" s="12"/>
      <c r="R113" s="12"/>
      <c r="S113" s="12"/>
      <c r="T113" s="12"/>
      <c r="U113" s="12"/>
      <c r="V113" s="12"/>
    </row>
    <row r="114" spans="1:22" x14ac:dyDescent="0.25">
      <c r="A114" s="12"/>
      <c r="B114" s="11"/>
      <c r="C114" s="11"/>
      <c r="D114" s="11"/>
      <c r="E114" s="11"/>
      <c r="F114" s="12"/>
      <c r="H114" s="45"/>
      <c r="I114" s="45"/>
      <c r="J114" s="12"/>
      <c r="K114" s="12"/>
      <c r="L114" s="12"/>
      <c r="M114" s="12"/>
      <c r="N114" s="12"/>
      <c r="O114" s="11"/>
      <c r="P114" s="12"/>
      <c r="Q114" s="12"/>
      <c r="R114" s="12"/>
      <c r="S114" s="12"/>
      <c r="T114" s="12"/>
      <c r="U114" s="12"/>
      <c r="V114" s="12"/>
    </row>
    <row r="115" spans="1:22" x14ac:dyDescent="0.25">
      <c r="A115" s="12"/>
      <c r="B115" s="11"/>
      <c r="C115" s="11"/>
      <c r="D115" s="11"/>
      <c r="E115" s="11"/>
      <c r="F115" s="12"/>
      <c r="H115" s="45"/>
      <c r="I115" s="45"/>
      <c r="J115" s="12"/>
      <c r="K115" s="12"/>
      <c r="L115" s="12"/>
      <c r="M115" s="12"/>
      <c r="N115" s="12"/>
      <c r="O115" s="11"/>
      <c r="P115" s="12"/>
      <c r="Q115" s="12"/>
      <c r="R115" s="12"/>
      <c r="S115" s="12"/>
      <c r="T115" s="12"/>
      <c r="U115" s="12"/>
      <c r="V115" s="12"/>
    </row>
    <row r="116" spans="1:22" x14ac:dyDescent="0.25">
      <c r="A116" s="12"/>
      <c r="B116" s="11"/>
      <c r="C116" s="11"/>
      <c r="D116" s="11"/>
      <c r="E116" s="11"/>
      <c r="F116" s="12"/>
      <c r="H116" s="45"/>
      <c r="I116" s="45"/>
      <c r="J116" s="12"/>
      <c r="K116" s="12"/>
      <c r="L116" s="12"/>
      <c r="M116" s="12"/>
      <c r="N116" s="12"/>
      <c r="O116" s="11"/>
      <c r="P116" s="12"/>
      <c r="Q116" s="12"/>
      <c r="R116" s="12"/>
      <c r="S116" s="12"/>
      <c r="T116" s="12"/>
      <c r="U116" s="12"/>
      <c r="V116" s="12"/>
    </row>
    <row r="117" spans="1:22" x14ac:dyDescent="0.25">
      <c r="A117" s="12"/>
      <c r="B117" s="11"/>
      <c r="C117" s="11"/>
      <c r="D117" s="11"/>
      <c r="E117" s="11"/>
      <c r="F117" s="12"/>
      <c r="H117" s="45"/>
      <c r="I117" s="45"/>
      <c r="J117" s="12"/>
      <c r="K117" s="12"/>
      <c r="L117" s="12"/>
      <c r="M117" s="12"/>
      <c r="N117" s="12"/>
      <c r="O117" s="11"/>
      <c r="P117" s="12"/>
      <c r="Q117" s="12"/>
      <c r="R117" s="12"/>
      <c r="S117" s="12"/>
      <c r="T117" s="12"/>
      <c r="U117" s="12"/>
      <c r="V117" s="12"/>
    </row>
    <row r="118" spans="1:22" x14ac:dyDescent="0.25">
      <c r="A118" s="12"/>
      <c r="B118" s="11"/>
      <c r="C118" s="11"/>
      <c r="D118" s="11"/>
      <c r="E118" s="11"/>
      <c r="F118" s="12"/>
      <c r="H118" s="45"/>
      <c r="I118" s="45"/>
      <c r="J118" s="12"/>
      <c r="K118" s="12"/>
      <c r="L118" s="12"/>
      <c r="M118" s="12"/>
      <c r="N118" s="12"/>
      <c r="O118" s="11"/>
      <c r="P118" s="12"/>
      <c r="Q118" s="12"/>
      <c r="R118" s="12"/>
      <c r="S118" s="12"/>
      <c r="T118" s="12"/>
      <c r="U118" s="12"/>
      <c r="V118" s="12"/>
    </row>
    <row r="119" spans="1:22" x14ac:dyDescent="0.25">
      <c r="A119" s="12"/>
      <c r="B119" s="11"/>
      <c r="C119" s="11"/>
      <c r="D119" s="11"/>
      <c r="E119" s="11"/>
      <c r="F119" s="12"/>
      <c r="H119" s="45"/>
      <c r="I119" s="45"/>
      <c r="J119" s="12"/>
      <c r="K119" s="12"/>
      <c r="L119" s="12"/>
      <c r="M119" s="12"/>
      <c r="N119" s="12"/>
      <c r="O119" s="11"/>
      <c r="P119" s="12"/>
      <c r="Q119" s="12"/>
      <c r="R119" s="12"/>
      <c r="S119" s="12"/>
      <c r="T119" s="12"/>
      <c r="U119" s="12"/>
      <c r="V119" s="12"/>
    </row>
    <row r="120" spans="1:22" x14ac:dyDescent="0.25">
      <c r="A120" s="12"/>
      <c r="B120" s="11"/>
      <c r="C120" s="11"/>
      <c r="D120" s="11"/>
      <c r="E120" s="11"/>
      <c r="F120" s="12"/>
      <c r="H120" s="45"/>
      <c r="I120" s="45"/>
      <c r="J120" s="12"/>
      <c r="K120" s="12"/>
      <c r="L120" s="12"/>
      <c r="M120" s="12"/>
      <c r="N120" s="12"/>
      <c r="O120" s="11"/>
      <c r="P120" s="12"/>
      <c r="Q120" s="12"/>
      <c r="R120" s="12"/>
      <c r="S120" s="12"/>
      <c r="T120" s="12"/>
      <c r="U120" s="12"/>
      <c r="V120" s="12"/>
    </row>
    <row r="121" spans="1:22" x14ac:dyDescent="0.25">
      <c r="A121" s="12"/>
      <c r="B121" s="11"/>
      <c r="C121" s="11"/>
      <c r="D121" s="11"/>
      <c r="E121" s="11"/>
      <c r="F121" s="12"/>
      <c r="H121" s="45"/>
      <c r="I121" s="45"/>
      <c r="J121" s="12"/>
      <c r="K121" s="12"/>
      <c r="L121" s="12"/>
      <c r="M121" s="12"/>
      <c r="N121" s="12"/>
      <c r="O121" s="11"/>
      <c r="P121" s="12"/>
      <c r="Q121" s="12"/>
      <c r="R121" s="12"/>
      <c r="S121" s="12"/>
      <c r="T121" s="12"/>
      <c r="U121" s="12"/>
      <c r="V121" s="12"/>
    </row>
    <row r="122" spans="1:22" x14ac:dyDescent="0.25">
      <c r="A122" s="12"/>
      <c r="B122" s="11"/>
      <c r="C122" s="11"/>
      <c r="D122" s="11"/>
      <c r="E122" s="11"/>
      <c r="F122" s="12"/>
      <c r="H122" s="45"/>
      <c r="I122" s="45"/>
      <c r="J122" s="12"/>
      <c r="K122" s="12"/>
      <c r="L122" s="12"/>
      <c r="M122" s="12"/>
      <c r="N122" s="12"/>
      <c r="O122" s="11"/>
      <c r="P122" s="12"/>
      <c r="Q122" s="12"/>
      <c r="R122" s="12"/>
      <c r="S122" s="12"/>
      <c r="T122" s="12"/>
      <c r="U122" s="12"/>
      <c r="V122" s="12"/>
    </row>
    <row r="123" spans="1:22" x14ac:dyDescent="0.25">
      <c r="A123" s="12"/>
      <c r="B123" s="11"/>
      <c r="C123" s="11"/>
      <c r="D123" s="11"/>
      <c r="E123" s="11"/>
      <c r="F123" s="12"/>
      <c r="H123" s="45"/>
      <c r="I123" s="45"/>
      <c r="J123" s="12"/>
      <c r="K123" s="12"/>
      <c r="L123" s="12"/>
      <c r="M123" s="12"/>
      <c r="N123" s="12"/>
      <c r="O123" s="11"/>
      <c r="P123" s="12"/>
      <c r="Q123" s="12"/>
      <c r="R123" s="12"/>
      <c r="S123" s="12"/>
      <c r="T123" s="12"/>
      <c r="U123" s="12"/>
      <c r="V123" s="12"/>
    </row>
    <row r="124" spans="1:22" x14ac:dyDescent="0.25">
      <c r="A124" s="12"/>
      <c r="B124" s="11"/>
      <c r="C124" s="11"/>
      <c r="D124" s="11"/>
      <c r="E124" s="11"/>
      <c r="F124" s="12"/>
      <c r="H124" s="45"/>
      <c r="I124" s="45"/>
      <c r="J124" s="12"/>
      <c r="K124" s="12"/>
      <c r="L124" s="12"/>
      <c r="M124" s="12"/>
      <c r="N124" s="12"/>
      <c r="O124" s="11"/>
      <c r="P124" s="12"/>
      <c r="Q124" s="12"/>
      <c r="R124" s="12"/>
      <c r="S124" s="12"/>
      <c r="T124" s="12"/>
      <c r="U124" s="12"/>
      <c r="V124" s="12"/>
    </row>
    <row r="125" spans="1:22" x14ac:dyDescent="0.25">
      <c r="A125" s="12"/>
      <c r="B125" s="11"/>
      <c r="C125" s="11"/>
      <c r="D125" s="11"/>
      <c r="E125" s="11"/>
      <c r="F125" s="12"/>
      <c r="H125" s="45"/>
      <c r="I125" s="45"/>
      <c r="J125" s="12"/>
      <c r="K125" s="12"/>
      <c r="L125" s="12"/>
      <c r="M125" s="12"/>
      <c r="N125" s="12"/>
      <c r="O125" s="11"/>
      <c r="P125" s="12"/>
      <c r="Q125" s="12"/>
      <c r="R125" s="12"/>
      <c r="S125" s="12"/>
      <c r="T125" s="12"/>
      <c r="U125" s="12"/>
      <c r="V125" s="12"/>
    </row>
    <row r="126" spans="1:22" x14ac:dyDescent="0.25">
      <c r="G126"/>
    </row>
    <row r="127" spans="1:22" x14ac:dyDescent="0.25">
      <c r="G127"/>
    </row>
    <row r="128" spans="1:22" x14ac:dyDescent="0.25">
      <c r="G128"/>
    </row>
    <row r="129" spans="7:7" x14ac:dyDescent="0.25">
      <c r="G129"/>
    </row>
    <row r="130" spans="7:7" x14ac:dyDescent="0.25">
      <c r="G130"/>
    </row>
    <row r="131" spans="7:7" x14ac:dyDescent="0.25">
      <c r="G131"/>
    </row>
    <row r="132" spans="7:7" x14ac:dyDescent="0.25">
      <c r="G132"/>
    </row>
    <row r="133" spans="7:7" x14ac:dyDescent="0.25">
      <c r="G133"/>
    </row>
    <row r="134" spans="7:7" x14ac:dyDescent="0.25">
      <c r="G134"/>
    </row>
    <row r="135" spans="7:7" x14ac:dyDescent="0.25">
      <c r="G135"/>
    </row>
    <row r="136" spans="7:7" x14ac:dyDescent="0.25">
      <c r="G136"/>
    </row>
    <row r="137" spans="7:7" x14ac:dyDescent="0.25">
      <c r="G137"/>
    </row>
    <row r="138" spans="7:7" x14ac:dyDescent="0.25">
      <c r="G138"/>
    </row>
    <row r="139" spans="7:7" x14ac:dyDescent="0.25">
      <c r="G139"/>
    </row>
    <row r="140" spans="7:7" x14ac:dyDescent="0.25">
      <c r="G140"/>
    </row>
    <row r="141" spans="7:7" x14ac:dyDescent="0.25">
      <c r="G141"/>
    </row>
    <row r="142" spans="7:7" x14ac:dyDescent="0.25">
      <c r="G142"/>
    </row>
    <row r="143" spans="7:7" x14ac:dyDescent="0.25">
      <c r="G143"/>
    </row>
    <row r="144" spans="7:7" x14ac:dyDescent="0.25">
      <c r="G144"/>
    </row>
    <row r="145" spans="7:7" x14ac:dyDescent="0.25">
      <c r="G145"/>
    </row>
    <row r="146" spans="7:7" x14ac:dyDescent="0.25">
      <c r="G146"/>
    </row>
    <row r="147" spans="7:7" x14ac:dyDescent="0.25">
      <c r="G147"/>
    </row>
    <row r="148" spans="7:7" x14ac:dyDescent="0.25">
      <c r="G148"/>
    </row>
    <row r="149" spans="7:7" x14ac:dyDescent="0.25">
      <c r="G149"/>
    </row>
    <row r="150" spans="7:7" x14ac:dyDescent="0.25">
      <c r="G150"/>
    </row>
    <row r="151" spans="7:7" x14ac:dyDescent="0.25">
      <c r="G151"/>
    </row>
    <row r="152" spans="7:7" x14ac:dyDescent="0.25">
      <c r="G152"/>
    </row>
    <row r="153" spans="7:7" x14ac:dyDescent="0.25">
      <c r="G153"/>
    </row>
    <row r="154" spans="7:7" x14ac:dyDescent="0.25">
      <c r="G154"/>
    </row>
    <row r="155" spans="7:7" x14ac:dyDescent="0.25">
      <c r="G155"/>
    </row>
    <row r="156" spans="7:7" x14ac:dyDescent="0.25">
      <c r="G156"/>
    </row>
    <row r="157" spans="7:7" x14ac:dyDescent="0.25">
      <c r="G157"/>
    </row>
    <row r="158" spans="7:7" x14ac:dyDescent="0.25">
      <c r="G158"/>
    </row>
    <row r="159" spans="7:7" x14ac:dyDescent="0.25">
      <c r="G159"/>
    </row>
    <row r="160" spans="7:7" x14ac:dyDescent="0.25">
      <c r="G160"/>
    </row>
    <row r="161" spans="7:7" x14ac:dyDescent="0.25">
      <c r="G161"/>
    </row>
    <row r="162" spans="7:7" x14ac:dyDescent="0.25">
      <c r="G162"/>
    </row>
    <row r="163" spans="7:7" x14ac:dyDescent="0.25">
      <c r="G163"/>
    </row>
    <row r="164" spans="7:7" x14ac:dyDescent="0.25">
      <c r="G164"/>
    </row>
    <row r="165" spans="7:7" x14ac:dyDescent="0.25">
      <c r="G165"/>
    </row>
    <row r="166" spans="7:7" x14ac:dyDescent="0.25">
      <c r="G166"/>
    </row>
    <row r="167" spans="7:7" x14ac:dyDescent="0.25">
      <c r="G167"/>
    </row>
    <row r="168" spans="7:7" x14ac:dyDescent="0.25">
      <c r="G168"/>
    </row>
    <row r="169" spans="7:7" x14ac:dyDescent="0.25">
      <c r="G169"/>
    </row>
    <row r="170" spans="7:7" x14ac:dyDescent="0.25">
      <c r="G170"/>
    </row>
    <row r="171" spans="7:7" x14ac:dyDescent="0.25">
      <c r="G171"/>
    </row>
    <row r="172" spans="7:7" x14ac:dyDescent="0.25">
      <c r="G172"/>
    </row>
    <row r="173" spans="7:7" x14ac:dyDescent="0.25">
      <c r="G173"/>
    </row>
    <row r="174" spans="7:7" x14ac:dyDescent="0.25">
      <c r="G174"/>
    </row>
    <row r="175" spans="7:7" x14ac:dyDescent="0.25">
      <c r="G175"/>
    </row>
    <row r="176" spans="7:7" x14ac:dyDescent="0.25">
      <c r="G176"/>
    </row>
    <row r="177" spans="7:7" x14ac:dyDescent="0.25">
      <c r="G177"/>
    </row>
    <row r="178" spans="7:7" x14ac:dyDescent="0.25">
      <c r="G178"/>
    </row>
    <row r="179" spans="7:7" x14ac:dyDescent="0.25">
      <c r="G179"/>
    </row>
    <row r="180" spans="7:7" x14ac:dyDescent="0.25">
      <c r="G180"/>
    </row>
    <row r="181" spans="7:7" x14ac:dyDescent="0.25">
      <c r="G181"/>
    </row>
    <row r="182" spans="7:7" x14ac:dyDescent="0.25">
      <c r="G182"/>
    </row>
    <row r="183" spans="7:7" x14ac:dyDescent="0.25">
      <c r="G183"/>
    </row>
    <row r="184" spans="7:7" x14ac:dyDescent="0.25">
      <c r="G184"/>
    </row>
    <row r="185" spans="7:7" x14ac:dyDescent="0.25">
      <c r="G185"/>
    </row>
    <row r="186" spans="7:7" x14ac:dyDescent="0.25">
      <c r="G186"/>
    </row>
    <row r="187" spans="7:7" x14ac:dyDescent="0.25">
      <c r="G187"/>
    </row>
    <row r="188" spans="7:7" x14ac:dyDescent="0.25">
      <c r="G188"/>
    </row>
    <row r="189" spans="7:7" x14ac:dyDescent="0.25">
      <c r="G189"/>
    </row>
    <row r="190" spans="7:7" x14ac:dyDescent="0.25">
      <c r="G190"/>
    </row>
    <row r="191" spans="7:7" x14ac:dyDescent="0.25">
      <c r="G191"/>
    </row>
    <row r="192" spans="7:7" x14ac:dyDescent="0.25">
      <c r="G192"/>
    </row>
    <row r="193" spans="7:7" x14ac:dyDescent="0.25">
      <c r="G193"/>
    </row>
    <row r="194" spans="7:7" x14ac:dyDescent="0.25">
      <c r="G194"/>
    </row>
    <row r="195" spans="7:7" x14ac:dyDescent="0.25">
      <c r="G195"/>
    </row>
    <row r="196" spans="7:7" x14ac:dyDescent="0.25">
      <c r="G196"/>
    </row>
    <row r="197" spans="7:7" x14ac:dyDescent="0.25">
      <c r="G197"/>
    </row>
    <row r="198" spans="7:7" x14ac:dyDescent="0.25">
      <c r="G198"/>
    </row>
    <row r="199" spans="7:7" x14ac:dyDescent="0.25">
      <c r="G199"/>
    </row>
    <row r="200" spans="7:7" x14ac:dyDescent="0.25">
      <c r="G200"/>
    </row>
    <row r="201" spans="7:7" x14ac:dyDescent="0.25">
      <c r="G201"/>
    </row>
    <row r="202" spans="7:7" x14ac:dyDescent="0.25">
      <c r="G202"/>
    </row>
    <row r="203" spans="7:7" x14ac:dyDescent="0.25">
      <c r="G203"/>
    </row>
    <row r="204" spans="7:7" x14ac:dyDescent="0.25">
      <c r="G204"/>
    </row>
    <row r="205" spans="7:7" x14ac:dyDescent="0.25">
      <c r="G205"/>
    </row>
    <row r="206" spans="7:7" x14ac:dyDescent="0.25">
      <c r="G206"/>
    </row>
    <row r="207" spans="7:7" x14ac:dyDescent="0.25">
      <c r="G207"/>
    </row>
    <row r="208" spans="7:7" x14ac:dyDescent="0.25">
      <c r="G208"/>
    </row>
    <row r="209" spans="7:7" x14ac:dyDescent="0.25">
      <c r="G209"/>
    </row>
    <row r="210" spans="7:7" x14ac:dyDescent="0.25">
      <c r="G210"/>
    </row>
    <row r="211" spans="7:7" x14ac:dyDescent="0.25">
      <c r="G211"/>
    </row>
    <row r="212" spans="7:7" x14ac:dyDescent="0.25">
      <c r="G212"/>
    </row>
    <row r="213" spans="7:7" x14ac:dyDescent="0.25">
      <c r="G213"/>
    </row>
    <row r="214" spans="7:7" x14ac:dyDescent="0.25">
      <c r="G214"/>
    </row>
    <row r="215" spans="7:7" x14ac:dyDescent="0.25">
      <c r="G215"/>
    </row>
    <row r="216" spans="7:7" x14ac:dyDescent="0.25">
      <c r="G216"/>
    </row>
    <row r="217" spans="7:7" x14ac:dyDescent="0.25">
      <c r="G217"/>
    </row>
    <row r="218" spans="7:7" x14ac:dyDescent="0.25">
      <c r="G218"/>
    </row>
    <row r="219" spans="7:7" x14ac:dyDescent="0.25">
      <c r="G219"/>
    </row>
    <row r="220" spans="7:7" x14ac:dyDescent="0.25">
      <c r="G220"/>
    </row>
    <row r="221" spans="7:7" x14ac:dyDescent="0.25">
      <c r="G221"/>
    </row>
    <row r="222" spans="7:7" x14ac:dyDescent="0.25">
      <c r="G222"/>
    </row>
    <row r="223" spans="7:7" x14ac:dyDescent="0.25">
      <c r="G223"/>
    </row>
    <row r="224" spans="7:7" x14ac:dyDescent="0.25">
      <c r="G224"/>
    </row>
    <row r="225" spans="7:7" x14ac:dyDescent="0.25">
      <c r="G225"/>
    </row>
    <row r="226" spans="7:7" x14ac:dyDescent="0.25">
      <c r="G226"/>
    </row>
    <row r="227" spans="7:7" x14ac:dyDescent="0.25">
      <c r="G227"/>
    </row>
    <row r="228" spans="7:7" x14ac:dyDescent="0.25">
      <c r="G228"/>
    </row>
    <row r="229" spans="7:7" x14ac:dyDescent="0.25">
      <c r="G229"/>
    </row>
    <row r="230" spans="7:7" x14ac:dyDescent="0.25">
      <c r="G230"/>
    </row>
    <row r="231" spans="7:7" x14ac:dyDescent="0.25">
      <c r="G231"/>
    </row>
    <row r="232" spans="7:7" x14ac:dyDescent="0.25">
      <c r="G232"/>
    </row>
    <row r="233" spans="7:7" x14ac:dyDescent="0.25">
      <c r="G233"/>
    </row>
    <row r="234" spans="7:7" x14ac:dyDescent="0.25">
      <c r="G234"/>
    </row>
    <row r="235" spans="7:7" x14ac:dyDescent="0.25">
      <c r="G235"/>
    </row>
    <row r="236" spans="7:7" x14ac:dyDescent="0.25">
      <c r="G236"/>
    </row>
    <row r="237" spans="7:7" x14ac:dyDescent="0.25">
      <c r="G237"/>
    </row>
    <row r="238" spans="7:7" x14ac:dyDescent="0.25">
      <c r="G238"/>
    </row>
    <row r="239" spans="7:7" x14ac:dyDescent="0.25">
      <c r="G239"/>
    </row>
    <row r="240" spans="7:7" x14ac:dyDescent="0.25">
      <c r="G240"/>
    </row>
    <row r="241" spans="7:7" x14ac:dyDescent="0.25">
      <c r="G241"/>
    </row>
    <row r="242" spans="7:7" x14ac:dyDescent="0.25">
      <c r="G242"/>
    </row>
    <row r="243" spans="7:7" x14ac:dyDescent="0.25">
      <c r="G243"/>
    </row>
    <row r="244" spans="7:7" x14ac:dyDescent="0.25">
      <c r="G244"/>
    </row>
    <row r="245" spans="7:7" x14ac:dyDescent="0.25">
      <c r="G245"/>
    </row>
    <row r="246" spans="7:7" x14ac:dyDescent="0.25">
      <c r="G246"/>
    </row>
    <row r="247" spans="7:7" x14ac:dyDescent="0.25">
      <c r="G247"/>
    </row>
    <row r="248" spans="7:7" x14ac:dyDescent="0.25">
      <c r="G248"/>
    </row>
    <row r="249" spans="7:7" x14ac:dyDescent="0.25">
      <c r="G249"/>
    </row>
    <row r="250" spans="7:7" x14ac:dyDescent="0.25">
      <c r="G250"/>
    </row>
    <row r="251" spans="7:7" x14ac:dyDescent="0.25">
      <c r="G251"/>
    </row>
    <row r="252" spans="7:7" x14ac:dyDescent="0.25">
      <c r="G252"/>
    </row>
    <row r="253" spans="7:7" x14ac:dyDescent="0.25">
      <c r="G253"/>
    </row>
    <row r="254" spans="7:7" x14ac:dyDescent="0.25">
      <c r="G254"/>
    </row>
    <row r="255" spans="7:7" x14ac:dyDescent="0.25">
      <c r="G255"/>
    </row>
    <row r="256" spans="7:7" x14ac:dyDescent="0.25">
      <c r="G256"/>
    </row>
    <row r="257" spans="7:7" x14ac:dyDescent="0.25">
      <c r="G257"/>
    </row>
    <row r="258" spans="7:7" x14ac:dyDescent="0.25">
      <c r="G258"/>
    </row>
    <row r="259" spans="7:7" x14ac:dyDescent="0.25">
      <c r="G259"/>
    </row>
    <row r="260" spans="7:7" x14ac:dyDescent="0.25">
      <c r="G260"/>
    </row>
    <row r="261" spans="7:7" x14ac:dyDescent="0.25">
      <c r="G261"/>
    </row>
    <row r="262" spans="7:7" x14ac:dyDescent="0.25">
      <c r="G262"/>
    </row>
    <row r="263" spans="7:7" x14ac:dyDescent="0.25">
      <c r="G263"/>
    </row>
    <row r="264" spans="7:7" x14ac:dyDescent="0.25">
      <c r="G264"/>
    </row>
    <row r="265" spans="7:7" x14ac:dyDescent="0.25">
      <c r="G265"/>
    </row>
    <row r="266" spans="7:7" x14ac:dyDescent="0.25">
      <c r="G266"/>
    </row>
    <row r="267" spans="7:7" x14ac:dyDescent="0.25">
      <c r="G267"/>
    </row>
    <row r="268" spans="7:7" x14ac:dyDescent="0.25">
      <c r="G268"/>
    </row>
    <row r="269" spans="7:7" x14ac:dyDescent="0.25">
      <c r="G269"/>
    </row>
    <row r="270" spans="7:7" x14ac:dyDescent="0.25">
      <c r="G270"/>
    </row>
    <row r="271" spans="7:7" x14ac:dyDescent="0.25">
      <c r="G271"/>
    </row>
    <row r="272" spans="7:7" x14ac:dyDescent="0.25">
      <c r="G272"/>
    </row>
    <row r="273" spans="7:7" x14ac:dyDescent="0.25">
      <c r="G273"/>
    </row>
    <row r="274" spans="7:7" x14ac:dyDescent="0.25">
      <c r="G274"/>
    </row>
    <row r="275" spans="7:7" x14ac:dyDescent="0.25">
      <c r="G275"/>
    </row>
    <row r="276" spans="7:7" x14ac:dyDescent="0.25">
      <c r="G276"/>
    </row>
    <row r="277" spans="7:7" x14ac:dyDescent="0.25">
      <c r="G277"/>
    </row>
    <row r="278" spans="7:7" x14ac:dyDescent="0.25">
      <c r="G278"/>
    </row>
    <row r="279" spans="7:7" x14ac:dyDescent="0.25">
      <c r="G279"/>
    </row>
    <row r="280" spans="7:7" x14ac:dyDescent="0.25">
      <c r="G280"/>
    </row>
    <row r="281" spans="7:7" x14ac:dyDescent="0.25">
      <c r="G281"/>
    </row>
    <row r="282" spans="7:7" x14ac:dyDescent="0.25">
      <c r="G282"/>
    </row>
    <row r="283" spans="7:7" x14ac:dyDescent="0.25">
      <c r="G283"/>
    </row>
    <row r="284" spans="7:7" x14ac:dyDescent="0.25">
      <c r="G284"/>
    </row>
    <row r="285" spans="7:7" x14ac:dyDescent="0.25">
      <c r="G285"/>
    </row>
    <row r="286" spans="7:7" x14ac:dyDescent="0.25">
      <c r="G286"/>
    </row>
    <row r="287" spans="7:7" x14ac:dyDescent="0.25">
      <c r="G287"/>
    </row>
    <row r="288" spans="7:7" x14ac:dyDescent="0.25">
      <c r="G288"/>
    </row>
    <row r="289" spans="7:7" x14ac:dyDescent="0.25">
      <c r="G289"/>
    </row>
    <row r="290" spans="7:7" x14ac:dyDescent="0.25">
      <c r="G290"/>
    </row>
    <row r="291" spans="7:7" x14ac:dyDescent="0.25">
      <c r="G291"/>
    </row>
    <row r="292" spans="7:7" x14ac:dyDescent="0.25">
      <c r="G292"/>
    </row>
    <row r="293" spans="7:7" x14ac:dyDescent="0.25">
      <c r="G293"/>
    </row>
    <row r="294" spans="7:7" x14ac:dyDescent="0.25">
      <c r="G294"/>
    </row>
    <row r="295" spans="7:7" x14ac:dyDescent="0.25">
      <c r="G295"/>
    </row>
    <row r="296" spans="7:7" x14ac:dyDescent="0.25">
      <c r="G296"/>
    </row>
    <row r="297" spans="7:7" x14ac:dyDescent="0.25">
      <c r="G297"/>
    </row>
    <row r="298" spans="7:7" x14ac:dyDescent="0.25">
      <c r="G298"/>
    </row>
    <row r="299" spans="7:7" x14ac:dyDescent="0.25">
      <c r="G299"/>
    </row>
    <row r="300" spans="7:7" x14ac:dyDescent="0.25">
      <c r="G300"/>
    </row>
    <row r="301" spans="7:7" x14ac:dyDescent="0.25">
      <c r="G301"/>
    </row>
    <row r="302" spans="7:7" x14ac:dyDescent="0.25">
      <c r="G302"/>
    </row>
    <row r="303" spans="7:7" x14ac:dyDescent="0.25">
      <c r="G303"/>
    </row>
    <row r="304" spans="7:7" x14ac:dyDescent="0.25">
      <c r="G304"/>
    </row>
    <row r="305" spans="7:7" x14ac:dyDescent="0.25">
      <c r="G305"/>
    </row>
    <row r="306" spans="7:7" x14ac:dyDescent="0.25">
      <c r="G306"/>
    </row>
    <row r="307" spans="7:7" x14ac:dyDescent="0.25">
      <c r="G307"/>
    </row>
    <row r="308" spans="7:7" x14ac:dyDescent="0.25">
      <c r="G308"/>
    </row>
    <row r="309" spans="7:7" x14ac:dyDescent="0.25">
      <c r="G309"/>
    </row>
    <row r="310" spans="7:7" x14ac:dyDescent="0.25">
      <c r="G310"/>
    </row>
    <row r="311" spans="7:7" x14ac:dyDescent="0.25">
      <c r="G311"/>
    </row>
    <row r="312" spans="7:7" x14ac:dyDescent="0.25">
      <c r="G312"/>
    </row>
    <row r="313" spans="7:7" x14ac:dyDescent="0.25">
      <c r="G313"/>
    </row>
    <row r="314" spans="7:7" x14ac:dyDescent="0.25">
      <c r="G314"/>
    </row>
    <row r="315" spans="7:7" x14ac:dyDescent="0.25">
      <c r="G315"/>
    </row>
    <row r="316" spans="7:7" x14ac:dyDescent="0.25">
      <c r="G316"/>
    </row>
    <row r="317" spans="7:7" x14ac:dyDescent="0.25">
      <c r="G317"/>
    </row>
    <row r="318" spans="7:7" x14ac:dyDescent="0.25">
      <c r="G318"/>
    </row>
    <row r="319" spans="7:7" x14ac:dyDescent="0.25">
      <c r="G319"/>
    </row>
    <row r="320" spans="7:7" x14ac:dyDescent="0.25">
      <c r="G320"/>
    </row>
    <row r="321" spans="7:7" x14ac:dyDescent="0.25">
      <c r="G321"/>
    </row>
    <row r="322" spans="7:7" x14ac:dyDescent="0.25">
      <c r="G322"/>
    </row>
    <row r="323" spans="7:7" x14ac:dyDescent="0.25">
      <c r="G323"/>
    </row>
    <row r="324" spans="7:7" x14ac:dyDescent="0.25">
      <c r="G324"/>
    </row>
    <row r="325" spans="7:7" x14ac:dyDescent="0.25">
      <c r="G325"/>
    </row>
    <row r="326" spans="7:7" x14ac:dyDescent="0.25">
      <c r="G326"/>
    </row>
    <row r="327" spans="7:7" x14ac:dyDescent="0.25">
      <c r="G327"/>
    </row>
    <row r="328" spans="7:7" x14ac:dyDescent="0.25">
      <c r="G328"/>
    </row>
    <row r="329" spans="7:7" x14ac:dyDescent="0.25">
      <c r="G329"/>
    </row>
    <row r="330" spans="7:7" x14ac:dyDescent="0.25">
      <c r="G330"/>
    </row>
    <row r="331" spans="7:7" x14ac:dyDescent="0.25">
      <c r="G331"/>
    </row>
    <row r="332" spans="7:7" x14ac:dyDescent="0.25">
      <c r="G332"/>
    </row>
    <row r="333" spans="7:7" x14ac:dyDescent="0.25">
      <c r="G333"/>
    </row>
    <row r="334" spans="7:7" x14ac:dyDescent="0.25">
      <c r="G334"/>
    </row>
    <row r="335" spans="7:7" x14ac:dyDescent="0.25">
      <c r="G335"/>
    </row>
    <row r="336" spans="7:7" x14ac:dyDescent="0.25">
      <c r="G336"/>
    </row>
    <row r="337" spans="7:7" x14ac:dyDescent="0.25">
      <c r="G337"/>
    </row>
    <row r="338" spans="7:7" x14ac:dyDescent="0.25">
      <c r="G338"/>
    </row>
    <row r="339" spans="7:7" x14ac:dyDescent="0.25">
      <c r="G339"/>
    </row>
    <row r="340" spans="7:7" x14ac:dyDescent="0.25">
      <c r="G340"/>
    </row>
    <row r="341" spans="7:7" x14ac:dyDescent="0.25">
      <c r="G341"/>
    </row>
    <row r="342" spans="7:7" x14ac:dyDescent="0.25">
      <c r="G342"/>
    </row>
    <row r="343" spans="7:7" x14ac:dyDescent="0.25">
      <c r="G343"/>
    </row>
    <row r="344" spans="7:7" x14ac:dyDescent="0.25">
      <c r="G344"/>
    </row>
    <row r="345" spans="7:7" x14ac:dyDescent="0.25">
      <c r="G345"/>
    </row>
    <row r="346" spans="7:7" x14ac:dyDescent="0.25">
      <c r="G346"/>
    </row>
    <row r="347" spans="7:7" x14ac:dyDescent="0.25">
      <c r="G347"/>
    </row>
    <row r="348" spans="7:7" x14ac:dyDescent="0.25">
      <c r="G348"/>
    </row>
    <row r="349" spans="7:7" x14ac:dyDescent="0.25">
      <c r="G349"/>
    </row>
    <row r="350" spans="7:7" x14ac:dyDescent="0.25">
      <c r="G350"/>
    </row>
    <row r="351" spans="7:7" x14ac:dyDescent="0.25">
      <c r="G351"/>
    </row>
    <row r="352" spans="7:7" x14ac:dyDescent="0.25">
      <c r="G352"/>
    </row>
    <row r="353" spans="7:7" x14ac:dyDescent="0.25">
      <c r="G353"/>
    </row>
    <row r="354" spans="7:7" x14ac:dyDescent="0.25">
      <c r="G354"/>
    </row>
    <row r="355" spans="7:7" x14ac:dyDescent="0.25">
      <c r="G355"/>
    </row>
    <row r="356" spans="7:7" x14ac:dyDescent="0.25">
      <c r="G356"/>
    </row>
    <row r="357" spans="7:7" x14ac:dyDescent="0.25">
      <c r="G357"/>
    </row>
    <row r="358" spans="7:7" x14ac:dyDescent="0.25">
      <c r="G358"/>
    </row>
    <row r="359" spans="7:7" x14ac:dyDescent="0.25">
      <c r="G359"/>
    </row>
    <row r="360" spans="7:7" x14ac:dyDescent="0.25">
      <c r="G360"/>
    </row>
    <row r="361" spans="7:7" x14ac:dyDescent="0.25">
      <c r="G361"/>
    </row>
    <row r="362" spans="7:7" x14ac:dyDescent="0.25">
      <c r="G362"/>
    </row>
    <row r="363" spans="7:7" x14ac:dyDescent="0.25">
      <c r="G363"/>
    </row>
    <row r="364" spans="7:7" x14ac:dyDescent="0.25">
      <c r="G364"/>
    </row>
    <row r="365" spans="7:7" x14ac:dyDescent="0.25">
      <c r="G365"/>
    </row>
    <row r="366" spans="7:7" x14ac:dyDescent="0.25">
      <c r="G366"/>
    </row>
    <row r="367" spans="7:7" x14ac:dyDescent="0.25">
      <c r="G367"/>
    </row>
    <row r="368" spans="7:7" x14ac:dyDescent="0.25">
      <c r="G368"/>
    </row>
    <row r="369" spans="7:7" x14ac:dyDescent="0.25">
      <c r="G369"/>
    </row>
    <row r="370" spans="7:7" x14ac:dyDescent="0.25">
      <c r="G370"/>
    </row>
    <row r="371" spans="7:7" x14ac:dyDescent="0.25">
      <c r="G371"/>
    </row>
    <row r="372" spans="7:7" x14ac:dyDescent="0.25">
      <c r="G372"/>
    </row>
    <row r="373" spans="7:7" x14ac:dyDescent="0.25">
      <c r="G373"/>
    </row>
    <row r="374" spans="7:7" x14ac:dyDescent="0.25">
      <c r="G374"/>
    </row>
    <row r="375" spans="7:7" x14ac:dyDescent="0.25">
      <c r="G375"/>
    </row>
    <row r="376" spans="7:7" x14ac:dyDescent="0.25">
      <c r="G376"/>
    </row>
    <row r="377" spans="7:7" x14ac:dyDescent="0.25">
      <c r="G377"/>
    </row>
    <row r="378" spans="7:7" x14ac:dyDescent="0.25">
      <c r="G378"/>
    </row>
    <row r="379" spans="7:7" x14ac:dyDescent="0.25">
      <c r="G379"/>
    </row>
    <row r="380" spans="7:7" x14ac:dyDescent="0.25">
      <c r="G380"/>
    </row>
    <row r="381" spans="7:7" x14ac:dyDescent="0.25">
      <c r="G381"/>
    </row>
    <row r="382" spans="7:7" x14ac:dyDescent="0.25">
      <c r="G382"/>
    </row>
    <row r="383" spans="7:7" x14ac:dyDescent="0.25">
      <c r="G383"/>
    </row>
    <row r="384" spans="7:7" x14ac:dyDescent="0.25">
      <c r="G384"/>
    </row>
    <row r="385" spans="7:7" x14ac:dyDescent="0.25">
      <c r="G385"/>
    </row>
    <row r="386" spans="7:7" x14ac:dyDescent="0.25">
      <c r="G386"/>
    </row>
    <row r="387" spans="7:7" x14ac:dyDescent="0.25">
      <c r="G387"/>
    </row>
    <row r="388" spans="7:7" x14ac:dyDescent="0.25">
      <c r="G388"/>
    </row>
    <row r="389" spans="7:7" x14ac:dyDescent="0.25">
      <c r="G389"/>
    </row>
    <row r="390" spans="7:7" x14ac:dyDescent="0.25">
      <c r="G390"/>
    </row>
    <row r="391" spans="7:7" x14ac:dyDescent="0.25">
      <c r="G391"/>
    </row>
    <row r="392" spans="7:7" x14ac:dyDescent="0.25">
      <c r="G392"/>
    </row>
    <row r="393" spans="7:7" x14ac:dyDescent="0.25">
      <c r="G393"/>
    </row>
    <row r="394" spans="7:7" x14ac:dyDescent="0.25">
      <c r="G394"/>
    </row>
    <row r="395" spans="7:7" x14ac:dyDescent="0.25">
      <c r="G395"/>
    </row>
    <row r="396" spans="7:7" x14ac:dyDescent="0.25">
      <c r="G396"/>
    </row>
    <row r="397" spans="7:7" x14ac:dyDescent="0.25">
      <c r="G397"/>
    </row>
    <row r="398" spans="7:7" x14ac:dyDescent="0.25">
      <c r="G398"/>
    </row>
    <row r="399" spans="7:7" x14ac:dyDescent="0.25">
      <c r="G399"/>
    </row>
    <row r="400" spans="7:7" x14ac:dyDescent="0.25">
      <c r="G400"/>
    </row>
    <row r="401" spans="7:7" x14ac:dyDescent="0.25">
      <c r="G401"/>
    </row>
    <row r="402" spans="7:7" x14ac:dyDescent="0.25">
      <c r="G402"/>
    </row>
    <row r="403" spans="7:7" x14ac:dyDescent="0.25">
      <c r="G403"/>
    </row>
    <row r="404" spans="7:7" x14ac:dyDescent="0.25">
      <c r="G404"/>
    </row>
    <row r="405" spans="7:7" x14ac:dyDescent="0.25">
      <c r="G405"/>
    </row>
    <row r="406" spans="7:7" x14ac:dyDescent="0.25">
      <c r="G406"/>
    </row>
    <row r="407" spans="7:7" x14ac:dyDescent="0.25">
      <c r="G407"/>
    </row>
    <row r="408" spans="7:7" x14ac:dyDescent="0.25">
      <c r="G408"/>
    </row>
    <row r="409" spans="7:7" x14ac:dyDescent="0.25">
      <c r="G409"/>
    </row>
    <row r="410" spans="7:7" x14ac:dyDescent="0.25">
      <c r="G410"/>
    </row>
    <row r="411" spans="7:7" x14ac:dyDescent="0.25">
      <c r="G411"/>
    </row>
    <row r="412" spans="7:7" x14ac:dyDescent="0.25">
      <c r="G412"/>
    </row>
    <row r="413" spans="7:7" x14ac:dyDescent="0.25">
      <c r="G413"/>
    </row>
    <row r="414" spans="7:7" x14ac:dyDescent="0.25">
      <c r="G414"/>
    </row>
    <row r="415" spans="7:7" x14ac:dyDescent="0.25">
      <c r="G415"/>
    </row>
    <row r="416" spans="7:7" x14ac:dyDescent="0.25">
      <c r="G416"/>
    </row>
    <row r="417" spans="7:7" x14ac:dyDescent="0.25">
      <c r="G417"/>
    </row>
    <row r="418" spans="7:7" x14ac:dyDescent="0.25">
      <c r="G418"/>
    </row>
    <row r="419" spans="7:7" x14ac:dyDescent="0.25">
      <c r="G419"/>
    </row>
    <row r="420" spans="7:7" x14ac:dyDescent="0.25">
      <c r="G420"/>
    </row>
    <row r="421" spans="7:7" x14ac:dyDescent="0.25">
      <c r="G421"/>
    </row>
    <row r="422" spans="7:7" x14ac:dyDescent="0.25">
      <c r="G422"/>
    </row>
    <row r="423" spans="7:7" x14ac:dyDescent="0.25">
      <c r="G423"/>
    </row>
    <row r="424" spans="7:7" x14ac:dyDescent="0.25">
      <c r="G424"/>
    </row>
    <row r="425" spans="7:7" x14ac:dyDescent="0.25">
      <c r="G425"/>
    </row>
    <row r="426" spans="7:7" x14ac:dyDescent="0.25">
      <c r="G426"/>
    </row>
    <row r="427" spans="7:7" x14ac:dyDescent="0.25">
      <c r="G427"/>
    </row>
    <row r="428" spans="7:7" x14ac:dyDescent="0.25">
      <c r="G428"/>
    </row>
    <row r="429" spans="7:7" x14ac:dyDescent="0.25">
      <c r="G429"/>
    </row>
    <row r="430" spans="7:7" x14ac:dyDescent="0.25">
      <c r="G430"/>
    </row>
    <row r="431" spans="7:7" x14ac:dyDescent="0.25">
      <c r="G431"/>
    </row>
    <row r="432" spans="7:7" x14ac:dyDescent="0.25">
      <c r="G432"/>
    </row>
    <row r="433" spans="7:7" x14ac:dyDescent="0.25">
      <c r="G433"/>
    </row>
    <row r="434" spans="7:7" x14ac:dyDescent="0.25">
      <c r="G434"/>
    </row>
    <row r="435" spans="7:7" x14ac:dyDescent="0.25">
      <c r="G435"/>
    </row>
    <row r="436" spans="7:7" x14ac:dyDescent="0.25">
      <c r="G436"/>
    </row>
    <row r="437" spans="7:7" x14ac:dyDescent="0.25">
      <c r="G437"/>
    </row>
    <row r="438" spans="7:7" x14ac:dyDescent="0.25">
      <c r="G438"/>
    </row>
    <row r="439" spans="7:7" x14ac:dyDescent="0.25">
      <c r="G439"/>
    </row>
    <row r="440" spans="7:7" x14ac:dyDescent="0.25">
      <c r="G440"/>
    </row>
    <row r="441" spans="7:7" x14ac:dyDescent="0.25">
      <c r="G441"/>
    </row>
    <row r="442" spans="7:7" x14ac:dyDescent="0.25">
      <c r="G442"/>
    </row>
    <row r="443" spans="7:7" x14ac:dyDescent="0.25">
      <c r="G443"/>
    </row>
    <row r="444" spans="7:7" x14ac:dyDescent="0.25">
      <c r="G444"/>
    </row>
    <row r="445" spans="7:7" x14ac:dyDescent="0.25">
      <c r="G445"/>
    </row>
    <row r="446" spans="7:7" x14ac:dyDescent="0.25">
      <c r="G446"/>
    </row>
    <row r="447" spans="7:7" x14ac:dyDescent="0.25">
      <c r="G447"/>
    </row>
    <row r="448" spans="7:7" x14ac:dyDescent="0.25">
      <c r="G448"/>
    </row>
    <row r="449" spans="7:7" x14ac:dyDescent="0.25">
      <c r="G449"/>
    </row>
    <row r="450" spans="7:7" x14ac:dyDescent="0.25">
      <c r="G450"/>
    </row>
    <row r="451" spans="7:7" x14ac:dyDescent="0.25">
      <c r="G451"/>
    </row>
    <row r="452" spans="7:7" x14ac:dyDescent="0.25">
      <c r="G452"/>
    </row>
    <row r="453" spans="7:7" x14ac:dyDescent="0.25">
      <c r="G453"/>
    </row>
    <row r="454" spans="7:7" x14ac:dyDescent="0.25">
      <c r="G454"/>
    </row>
    <row r="455" spans="7:7" x14ac:dyDescent="0.25">
      <c r="G455"/>
    </row>
    <row r="456" spans="7:7" x14ac:dyDescent="0.25">
      <c r="G456"/>
    </row>
    <row r="457" spans="7:7" x14ac:dyDescent="0.25">
      <c r="G457"/>
    </row>
    <row r="458" spans="7:7" x14ac:dyDescent="0.25">
      <c r="G458"/>
    </row>
    <row r="459" spans="7:7" x14ac:dyDescent="0.25">
      <c r="G459"/>
    </row>
    <row r="460" spans="7:7" x14ac:dyDescent="0.25">
      <c r="G460"/>
    </row>
    <row r="461" spans="7:7" x14ac:dyDescent="0.25">
      <c r="G461"/>
    </row>
    <row r="462" spans="7:7" x14ac:dyDescent="0.25">
      <c r="G462"/>
    </row>
    <row r="463" spans="7:7" x14ac:dyDescent="0.25">
      <c r="G463"/>
    </row>
    <row r="464" spans="7:7" x14ac:dyDescent="0.25">
      <c r="G464"/>
    </row>
    <row r="465" spans="7:7" x14ac:dyDescent="0.25">
      <c r="G465"/>
    </row>
    <row r="466" spans="7:7" x14ac:dyDescent="0.25">
      <c r="G466"/>
    </row>
    <row r="467" spans="7:7" x14ac:dyDescent="0.25">
      <c r="G467"/>
    </row>
    <row r="468" spans="7:7" x14ac:dyDescent="0.25">
      <c r="G468"/>
    </row>
    <row r="469" spans="7:7" x14ac:dyDescent="0.25">
      <c r="G469"/>
    </row>
    <row r="470" spans="7:7" x14ac:dyDescent="0.25">
      <c r="G470"/>
    </row>
    <row r="471" spans="7:7" x14ac:dyDescent="0.25">
      <c r="G471"/>
    </row>
    <row r="472" spans="7:7" x14ac:dyDescent="0.25">
      <c r="G472"/>
    </row>
    <row r="473" spans="7:7" x14ac:dyDescent="0.25">
      <c r="G473"/>
    </row>
    <row r="474" spans="7:7" x14ac:dyDescent="0.25">
      <c r="G474"/>
    </row>
    <row r="475" spans="7:7" x14ac:dyDescent="0.25">
      <c r="G475"/>
    </row>
    <row r="476" spans="7:7" x14ac:dyDescent="0.25">
      <c r="G476"/>
    </row>
    <row r="477" spans="7:7" x14ac:dyDescent="0.25">
      <c r="G477"/>
    </row>
    <row r="478" spans="7:7" x14ac:dyDescent="0.25">
      <c r="G478"/>
    </row>
    <row r="479" spans="7:7" x14ac:dyDescent="0.25">
      <c r="G479"/>
    </row>
    <row r="480" spans="7:7" x14ac:dyDescent="0.25">
      <c r="G480"/>
    </row>
    <row r="481" spans="7:7" x14ac:dyDescent="0.25">
      <c r="G481"/>
    </row>
    <row r="482" spans="7:7" x14ac:dyDescent="0.25">
      <c r="G482"/>
    </row>
    <row r="483" spans="7:7" x14ac:dyDescent="0.25">
      <c r="G483"/>
    </row>
    <row r="484" spans="7:7" x14ac:dyDescent="0.25">
      <c r="G484"/>
    </row>
    <row r="485" spans="7:7" x14ac:dyDescent="0.25">
      <c r="G485"/>
    </row>
    <row r="486" spans="7:7" x14ac:dyDescent="0.25">
      <c r="G486"/>
    </row>
    <row r="487" spans="7:7" x14ac:dyDescent="0.25">
      <c r="G487"/>
    </row>
    <row r="488" spans="7:7" x14ac:dyDescent="0.25">
      <c r="G488"/>
    </row>
    <row r="489" spans="7:7" x14ac:dyDescent="0.25">
      <c r="G489"/>
    </row>
    <row r="490" spans="7:7" x14ac:dyDescent="0.25">
      <c r="G490"/>
    </row>
    <row r="491" spans="7:7" x14ac:dyDescent="0.25">
      <c r="G491"/>
    </row>
    <row r="492" spans="7:7" x14ac:dyDescent="0.25">
      <c r="G492"/>
    </row>
    <row r="493" spans="7:7" x14ac:dyDescent="0.25">
      <c r="G493"/>
    </row>
    <row r="494" spans="7:7" x14ac:dyDescent="0.25">
      <c r="G494"/>
    </row>
    <row r="495" spans="7:7" x14ac:dyDescent="0.25">
      <c r="G495"/>
    </row>
    <row r="496" spans="7:7" x14ac:dyDescent="0.25">
      <c r="G496"/>
    </row>
    <row r="497" spans="7:7" x14ac:dyDescent="0.25">
      <c r="G497"/>
    </row>
    <row r="498" spans="7:7" x14ac:dyDescent="0.25">
      <c r="G498"/>
    </row>
    <row r="499" spans="7:7" x14ac:dyDescent="0.25">
      <c r="G499"/>
    </row>
    <row r="500" spans="7:7" x14ac:dyDescent="0.25">
      <c r="G500"/>
    </row>
    <row r="501" spans="7:7" x14ac:dyDescent="0.25">
      <c r="G501"/>
    </row>
    <row r="502" spans="7:7" x14ac:dyDescent="0.25">
      <c r="G502"/>
    </row>
    <row r="503" spans="7:7" x14ac:dyDescent="0.25">
      <c r="G503"/>
    </row>
    <row r="504" spans="7:7" x14ac:dyDescent="0.25">
      <c r="G504"/>
    </row>
    <row r="505" spans="7:7" x14ac:dyDescent="0.25">
      <c r="G505"/>
    </row>
    <row r="506" spans="7:7" x14ac:dyDescent="0.25">
      <c r="G506"/>
    </row>
    <row r="507" spans="7:7" x14ac:dyDescent="0.25">
      <c r="G507"/>
    </row>
    <row r="508" spans="7:7" x14ac:dyDescent="0.25">
      <c r="G508"/>
    </row>
    <row r="509" spans="7:7" x14ac:dyDescent="0.25">
      <c r="G509"/>
    </row>
    <row r="510" spans="7:7" x14ac:dyDescent="0.25">
      <c r="G510"/>
    </row>
    <row r="511" spans="7:7" x14ac:dyDescent="0.25">
      <c r="G511"/>
    </row>
    <row r="512" spans="7:7" x14ac:dyDescent="0.25">
      <c r="G512"/>
    </row>
    <row r="513" spans="7:7" x14ac:dyDescent="0.25">
      <c r="G513"/>
    </row>
    <row r="514" spans="7:7" x14ac:dyDescent="0.25">
      <c r="G514"/>
    </row>
    <row r="515" spans="7:7" x14ac:dyDescent="0.25">
      <c r="G515"/>
    </row>
    <row r="516" spans="7:7" x14ac:dyDescent="0.25">
      <c r="G516"/>
    </row>
    <row r="517" spans="7:7" x14ac:dyDescent="0.25">
      <c r="G517"/>
    </row>
    <row r="518" spans="7:7" x14ac:dyDescent="0.25">
      <c r="G518"/>
    </row>
    <row r="519" spans="7:7" x14ac:dyDescent="0.25">
      <c r="G519"/>
    </row>
    <row r="520" spans="7:7" x14ac:dyDescent="0.25">
      <c r="G520"/>
    </row>
    <row r="521" spans="7:7" x14ac:dyDescent="0.25">
      <c r="G521"/>
    </row>
    <row r="522" spans="7:7" x14ac:dyDescent="0.25">
      <c r="G522"/>
    </row>
    <row r="523" spans="7:7" x14ac:dyDescent="0.25">
      <c r="G523"/>
    </row>
    <row r="524" spans="7:7" x14ac:dyDescent="0.25">
      <c r="G524"/>
    </row>
    <row r="525" spans="7:7" x14ac:dyDescent="0.25">
      <c r="G525"/>
    </row>
    <row r="526" spans="7:7" x14ac:dyDescent="0.25">
      <c r="G526"/>
    </row>
    <row r="527" spans="7:7" x14ac:dyDescent="0.25">
      <c r="G527"/>
    </row>
    <row r="528" spans="7:7" x14ac:dyDescent="0.25">
      <c r="G528"/>
    </row>
    <row r="529" spans="7:7" x14ac:dyDescent="0.25">
      <c r="G529"/>
    </row>
    <row r="530" spans="7:7" x14ac:dyDescent="0.25">
      <c r="G530"/>
    </row>
    <row r="531" spans="7:7" x14ac:dyDescent="0.25">
      <c r="G531"/>
    </row>
    <row r="532" spans="7:7" x14ac:dyDescent="0.25">
      <c r="G532"/>
    </row>
    <row r="533" spans="7:7" x14ac:dyDescent="0.25">
      <c r="G533"/>
    </row>
    <row r="534" spans="7:7" x14ac:dyDescent="0.25">
      <c r="G534"/>
    </row>
    <row r="535" spans="7:7" x14ac:dyDescent="0.25">
      <c r="G535"/>
    </row>
    <row r="536" spans="7:7" x14ac:dyDescent="0.25">
      <c r="G536"/>
    </row>
    <row r="537" spans="7:7" x14ac:dyDescent="0.25">
      <c r="G537"/>
    </row>
    <row r="538" spans="7:7" x14ac:dyDescent="0.25">
      <c r="G538"/>
    </row>
    <row r="539" spans="7:7" x14ac:dyDescent="0.25">
      <c r="G539"/>
    </row>
    <row r="540" spans="7:7" x14ac:dyDescent="0.25">
      <c r="G540"/>
    </row>
    <row r="541" spans="7:7" x14ac:dyDescent="0.25">
      <c r="G541"/>
    </row>
    <row r="542" spans="7:7" x14ac:dyDescent="0.25">
      <c r="G542"/>
    </row>
    <row r="543" spans="7:7" x14ac:dyDescent="0.25">
      <c r="G543"/>
    </row>
    <row r="544" spans="7:7" x14ac:dyDescent="0.25">
      <c r="G544"/>
    </row>
    <row r="545" spans="7:7" x14ac:dyDescent="0.25">
      <c r="G545"/>
    </row>
    <row r="546" spans="7:7" x14ac:dyDescent="0.25">
      <c r="G546"/>
    </row>
    <row r="547" spans="7:7" x14ac:dyDescent="0.25">
      <c r="G547"/>
    </row>
    <row r="548" spans="7:7" x14ac:dyDescent="0.25">
      <c r="G548"/>
    </row>
    <row r="549" spans="7:7" x14ac:dyDescent="0.25">
      <c r="G549"/>
    </row>
    <row r="550" spans="7:7" x14ac:dyDescent="0.25">
      <c r="G550"/>
    </row>
    <row r="551" spans="7:7" x14ac:dyDescent="0.25">
      <c r="G551"/>
    </row>
    <row r="552" spans="7:7" x14ac:dyDescent="0.25">
      <c r="G552"/>
    </row>
    <row r="553" spans="7:7" x14ac:dyDescent="0.25">
      <c r="G553"/>
    </row>
    <row r="554" spans="7:7" x14ac:dyDescent="0.25">
      <c r="G554"/>
    </row>
    <row r="555" spans="7:7" x14ac:dyDescent="0.25">
      <c r="G555"/>
    </row>
    <row r="556" spans="7:7" x14ac:dyDescent="0.25">
      <c r="G556"/>
    </row>
    <row r="557" spans="7:7" x14ac:dyDescent="0.25">
      <c r="G557"/>
    </row>
    <row r="558" spans="7:7" x14ac:dyDescent="0.25">
      <c r="G558"/>
    </row>
    <row r="559" spans="7:7" x14ac:dyDescent="0.25">
      <c r="G559"/>
    </row>
    <row r="560" spans="7:7" x14ac:dyDescent="0.25">
      <c r="G560"/>
    </row>
    <row r="561" spans="7:7" x14ac:dyDescent="0.25">
      <c r="G561"/>
    </row>
    <row r="562" spans="7:7" x14ac:dyDescent="0.25">
      <c r="G562"/>
    </row>
    <row r="563" spans="7:7" x14ac:dyDescent="0.25">
      <c r="G563"/>
    </row>
    <row r="564" spans="7:7" x14ac:dyDescent="0.25">
      <c r="G564"/>
    </row>
    <row r="565" spans="7:7" x14ac:dyDescent="0.25">
      <c r="G565"/>
    </row>
    <row r="566" spans="7:7" x14ac:dyDescent="0.25">
      <c r="G566"/>
    </row>
    <row r="567" spans="7:7" x14ac:dyDescent="0.25">
      <c r="G567"/>
    </row>
    <row r="568" spans="7:7" x14ac:dyDescent="0.25">
      <c r="G568"/>
    </row>
    <row r="569" spans="7:7" x14ac:dyDescent="0.25">
      <c r="G569"/>
    </row>
    <row r="570" spans="7:7" x14ac:dyDescent="0.25">
      <c r="G570"/>
    </row>
    <row r="571" spans="7:7" x14ac:dyDescent="0.25">
      <c r="G571"/>
    </row>
    <row r="572" spans="7:7" x14ac:dyDescent="0.25">
      <c r="G572"/>
    </row>
    <row r="573" spans="7:7" x14ac:dyDescent="0.25">
      <c r="G573"/>
    </row>
    <row r="574" spans="7:7" x14ac:dyDescent="0.25">
      <c r="G574"/>
    </row>
    <row r="575" spans="7:7" x14ac:dyDescent="0.25">
      <c r="G575"/>
    </row>
    <row r="576" spans="7:7" x14ac:dyDescent="0.25">
      <c r="G576"/>
    </row>
    <row r="577" spans="7:7" x14ac:dyDescent="0.25">
      <c r="G577"/>
    </row>
    <row r="578" spans="7:7" x14ac:dyDescent="0.25">
      <c r="G578"/>
    </row>
    <row r="579" spans="7:7" x14ac:dyDescent="0.25">
      <c r="G579"/>
    </row>
    <row r="580" spans="7:7" x14ac:dyDescent="0.25">
      <c r="G580"/>
    </row>
    <row r="581" spans="7:7" x14ac:dyDescent="0.25">
      <c r="G581"/>
    </row>
    <row r="582" spans="7:7" x14ac:dyDescent="0.25">
      <c r="G582"/>
    </row>
    <row r="583" spans="7:7" x14ac:dyDescent="0.25">
      <c r="G583"/>
    </row>
    <row r="584" spans="7:7" x14ac:dyDescent="0.25">
      <c r="G584"/>
    </row>
    <row r="585" spans="7:7" x14ac:dyDescent="0.25">
      <c r="G585"/>
    </row>
    <row r="586" spans="7:7" x14ac:dyDescent="0.25">
      <c r="G586"/>
    </row>
    <row r="587" spans="7:7" x14ac:dyDescent="0.25">
      <c r="G587"/>
    </row>
    <row r="588" spans="7:7" x14ac:dyDescent="0.25">
      <c r="G588"/>
    </row>
    <row r="589" spans="7:7" x14ac:dyDescent="0.25">
      <c r="G589"/>
    </row>
    <row r="590" spans="7:7" x14ac:dyDescent="0.25">
      <c r="G590"/>
    </row>
    <row r="591" spans="7:7" x14ac:dyDescent="0.25">
      <c r="G591"/>
    </row>
    <row r="592" spans="7:7" x14ac:dyDescent="0.25">
      <c r="G592"/>
    </row>
    <row r="593" spans="7:7" x14ac:dyDescent="0.25">
      <c r="G593"/>
    </row>
    <row r="594" spans="7:7" x14ac:dyDescent="0.25">
      <c r="G594"/>
    </row>
    <row r="595" spans="7:7" x14ac:dyDescent="0.25">
      <c r="G595"/>
    </row>
    <row r="596" spans="7:7" x14ac:dyDescent="0.25">
      <c r="G596"/>
    </row>
    <row r="597" spans="7:7" x14ac:dyDescent="0.25">
      <c r="G597"/>
    </row>
    <row r="598" spans="7:7" x14ac:dyDescent="0.25">
      <c r="G598"/>
    </row>
    <row r="599" spans="7:7" x14ac:dyDescent="0.25">
      <c r="G599"/>
    </row>
    <row r="600" spans="7:7" x14ac:dyDescent="0.25">
      <c r="G600"/>
    </row>
    <row r="601" spans="7:7" x14ac:dyDescent="0.25">
      <c r="G601"/>
    </row>
    <row r="602" spans="7:7" x14ac:dyDescent="0.25">
      <c r="G602"/>
    </row>
    <row r="603" spans="7:7" x14ac:dyDescent="0.25">
      <c r="G603"/>
    </row>
    <row r="604" spans="7:7" x14ac:dyDescent="0.25">
      <c r="G604"/>
    </row>
    <row r="605" spans="7:7" x14ac:dyDescent="0.25">
      <c r="G605"/>
    </row>
    <row r="606" spans="7:7" x14ac:dyDescent="0.25">
      <c r="G606"/>
    </row>
    <row r="607" spans="7:7" x14ac:dyDescent="0.25">
      <c r="G607"/>
    </row>
    <row r="608" spans="7:7" x14ac:dyDescent="0.25">
      <c r="G608"/>
    </row>
    <row r="609" spans="7:7" x14ac:dyDescent="0.25">
      <c r="G609"/>
    </row>
    <row r="610" spans="7:7" x14ac:dyDescent="0.25">
      <c r="G610"/>
    </row>
    <row r="611" spans="7:7" x14ac:dyDescent="0.25">
      <c r="G611"/>
    </row>
    <row r="612" spans="7:7" x14ac:dyDescent="0.25">
      <c r="G612"/>
    </row>
    <row r="613" spans="7:7" x14ac:dyDescent="0.25">
      <c r="G613"/>
    </row>
    <row r="614" spans="7:7" x14ac:dyDescent="0.25">
      <c r="G614"/>
    </row>
    <row r="615" spans="7:7" x14ac:dyDescent="0.25">
      <c r="G615"/>
    </row>
    <row r="616" spans="7:7" x14ac:dyDescent="0.25">
      <c r="G616"/>
    </row>
    <row r="617" spans="7:7" x14ac:dyDescent="0.25">
      <c r="G617"/>
    </row>
    <row r="618" spans="7:7" x14ac:dyDescent="0.25">
      <c r="G618"/>
    </row>
    <row r="619" spans="7:7" x14ac:dyDescent="0.25">
      <c r="G619"/>
    </row>
    <row r="620" spans="7:7" x14ac:dyDescent="0.25">
      <c r="G620"/>
    </row>
    <row r="621" spans="7:7" x14ac:dyDescent="0.25">
      <c r="G621"/>
    </row>
    <row r="622" spans="7:7" x14ac:dyDescent="0.25">
      <c r="G622"/>
    </row>
    <row r="623" spans="7:7" x14ac:dyDescent="0.25">
      <c r="G623"/>
    </row>
    <row r="624" spans="7:7" x14ac:dyDescent="0.25">
      <c r="G624"/>
    </row>
    <row r="625" spans="7:7" x14ac:dyDescent="0.25">
      <c r="G625"/>
    </row>
    <row r="626" spans="7:7" x14ac:dyDescent="0.25">
      <c r="G626"/>
    </row>
    <row r="627" spans="7:7" x14ac:dyDescent="0.25">
      <c r="G627"/>
    </row>
    <row r="628" spans="7:7" x14ac:dyDescent="0.25">
      <c r="G628"/>
    </row>
    <row r="629" spans="7:7" x14ac:dyDescent="0.25">
      <c r="G629"/>
    </row>
    <row r="630" spans="7:7" x14ac:dyDescent="0.25">
      <c r="G630"/>
    </row>
    <row r="631" spans="7:7" x14ac:dyDescent="0.25">
      <c r="G631"/>
    </row>
    <row r="632" spans="7:7" x14ac:dyDescent="0.25">
      <c r="G632"/>
    </row>
    <row r="633" spans="7:7" x14ac:dyDescent="0.25">
      <c r="G633"/>
    </row>
    <row r="634" spans="7:7" x14ac:dyDescent="0.25">
      <c r="G634"/>
    </row>
    <row r="635" spans="7:7" x14ac:dyDescent="0.25">
      <c r="G635"/>
    </row>
    <row r="636" spans="7:7" x14ac:dyDescent="0.25">
      <c r="G636"/>
    </row>
    <row r="637" spans="7:7" x14ac:dyDescent="0.25">
      <c r="G637"/>
    </row>
    <row r="638" spans="7:7" x14ac:dyDescent="0.25">
      <c r="G638"/>
    </row>
    <row r="639" spans="7:7" x14ac:dyDescent="0.25">
      <c r="G639"/>
    </row>
    <row r="640" spans="7:7" x14ac:dyDescent="0.25">
      <c r="G640"/>
    </row>
    <row r="641" spans="7:7" x14ac:dyDescent="0.25">
      <c r="G641"/>
    </row>
    <row r="642" spans="7:7" x14ac:dyDescent="0.25">
      <c r="G642"/>
    </row>
    <row r="643" spans="7:7" x14ac:dyDescent="0.25">
      <c r="G643"/>
    </row>
    <row r="644" spans="7:7" x14ac:dyDescent="0.25">
      <c r="G644"/>
    </row>
    <row r="645" spans="7:7" x14ac:dyDescent="0.25">
      <c r="G645"/>
    </row>
    <row r="646" spans="7:7" x14ac:dyDescent="0.25">
      <c r="G646"/>
    </row>
    <row r="647" spans="7:7" x14ac:dyDescent="0.25">
      <c r="G647"/>
    </row>
    <row r="648" spans="7:7" x14ac:dyDescent="0.25">
      <c r="G648"/>
    </row>
    <row r="649" spans="7:7" x14ac:dyDescent="0.25">
      <c r="G649"/>
    </row>
    <row r="650" spans="7:7" x14ac:dyDescent="0.25">
      <c r="G650"/>
    </row>
    <row r="651" spans="7:7" x14ac:dyDescent="0.25">
      <c r="G651"/>
    </row>
    <row r="652" spans="7:7" x14ac:dyDescent="0.25">
      <c r="G652"/>
    </row>
    <row r="653" spans="7:7" x14ac:dyDescent="0.25">
      <c r="G653"/>
    </row>
    <row r="654" spans="7:7" x14ac:dyDescent="0.25">
      <c r="G654"/>
    </row>
    <row r="655" spans="7:7" x14ac:dyDescent="0.25">
      <c r="G655"/>
    </row>
    <row r="656" spans="7:7" x14ac:dyDescent="0.25">
      <c r="G656"/>
    </row>
    <row r="657" spans="7:7" x14ac:dyDescent="0.25">
      <c r="G657"/>
    </row>
    <row r="658" spans="7:7" x14ac:dyDescent="0.25">
      <c r="G658"/>
    </row>
    <row r="659" spans="7:7" x14ac:dyDescent="0.25">
      <c r="G659"/>
    </row>
    <row r="660" spans="7:7" x14ac:dyDescent="0.25">
      <c r="G660"/>
    </row>
    <row r="661" spans="7:7" x14ac:dyDescent="0.25">
      <c r="G661"/>
    </row>
    <row r="662" spans="7:7" x14ac:dyDescent="0.25">
      <c r="G662"/>
    </row>
    <row r="663" spans="7:7" x14ac:dyDescent="0.25">
      <c r="G663"/>
    </row>
    <row r="664" spans="7:7" x14ac:dyDescent="0.25">
      <c r="G664"/>
    </row>
    <row r="665" spans="7:7" x14ac:dyDescent="0.25">
      <c r="G665"/>
    </row>
    <row r="666" spans="7:7" x14ac:dyDescent="0.25">
      <c r="G666"/>
    </row>
    <row r="667" spans="7:7" x14ac:dyDescent="0.25">
      <c r="G667"/>
    </row>
    <row r="668" spans="7:7" x14ac:dyDescent="0.25">
      <c r="G668"/>
    </row>
    <row r="669" spans="7:7" x14ac:dyDescent="0.25">
      <c r="G669"/>
    </row>
    <row r="670" spans="7:7" x14ac:dyDescent="0.25">
      <c r="G670"/>
    </row>
    <row r="671" spans="7:7" x14ac:dyDescent="0.25">
      <c r="G671"/>
    </row>
    <row r="672" spans="7:7" x14ac:dyDescent="0.25">
      <c r="G672"/>
    </row>
    <row r="673" spans="7:7" x14ac:dyDescent="0.25">
      <c r="G673"/>
    </row>
    <row r="674" spans="7:7" x14ac:dyDescent="0.25">
      <c r="G674"/>
    </row>
    <row r="675" spans="7:7" x14ac:dyDescent="0.25">
      <c r="G675"/>
    </row>
    <row r="676" spans="7:7" x14ac:dyDescent="0.25">
      <c r="G676"/>
    </row>
    <row r="677" spans="7:7" x14ac:dyDescent="0.25">
      <c r="G677"/>
    </row>
    <row r="678" spans="7:7" x14ac:dyDescent="0.25">
      <c r="G678"/>
    </row>
    <row r="679" spans="7:7" x14ac:dyDescent="0.25">
      <c r="G679"/>
    </row>
    <row r="680" spans="7:7" x14ac:dyDescent="0.25">
      <c r="G680"/>
    </row>
    <row r="681" spans="7:7" x14ac:dyDescent="0.25">
      <c r="G681"/>
    </row>
    <row r="682" spans="7:7" x14ac:dyDescent="0.25">
      <c r="G682"/>
    </row>
    <row r="683" spans="7:7" x14ac:dyDescent="0.25">
      <c r="G683"/>
    </row>
    <row r="684" spans="7:7" x14ac:dyDescent="0.25">
      <c r="G684"/>
    </row>
    <row r="685" spans="7:7" x14ac:dyDescent="0.25">
      <c r="G685"/>
    </row>
    <row r="686" spans="7:7" x14ac:dyDescent="0.25">
      <c r="G686"/>
    </row>
    <row r="687" spans="7:7" x14ac:dyDescent="0.25">
      <c r="G687"/>
    </row>
    <row r="688" spans="7:7" x14ac:dyDescent="0.25">
      <c r="G688"/>
    </row>
    <row r="689" spans="7:7" x14ac:dyDescent="0.25">
      <c r="G689"/>
    </row>
    <row r="690" spans="7:7" x14ac:dyDescent="0.25">
      <c r="G690"/>
    </row>
    <row r="691" spans="7:7" x14ac:dyDescent="0.25">
      <c r="G691"/>
    </row>
    <row r="692" spans="7:7" x14ac:dyDescent="0.25">
      <c r="G692"/>
    </row>
    <row r="693" spans="7:7" x14ac:dyDescent="0.25">
      <c r="G693"/>
    </row>
    <row r="694" spans="7:7" x14ac:dyDescent="0.25">
      <c r="G694"/>
    </row>
    <row r="695" spans="7:7" x14ac:dyDescent="0.25">
      <c r="G695"/>
    </row>
    <row r="696" spans="7:7" x14ac:dyDescent="0.25">
      <c r="G696"/>
    </row>
    <row r="697" spans="7:7" x14ac:dyDescent="0.25">
      <c r="G697"/>
    </row>
    <row r="698" spans="7:7" x14ac:dyDescent="0.25">
      <c r="G698"/>
    </row>
    <row r="699" spans="7:7" x14ac:dyDescent="0.25">
      <c r="G699"/>
    </row>
    <row r="700" spans="7:7" x14ac:dyDescent="0.25">
      <c r="G700"/>
    </row>
    <row r="701" spans="7:7" x14ac:dyDescent="0.25">
      <c r="G701"/>
    </row>
    <row r="702" spans="7:7" x14ac:dyDescent="0.25">
      <c r="G702"/>
    </row>
    <row r="703" spans="7:7" x14ac:dyDescent="0.25">
      <c r="G703"/>
    </row>
    <row r="704" spans="7:7" x14ac:dyDescent="0.25">
      <c r="G704"/>
    </row>
    <row r="705" spans="7:7" x14ac:dyDescent="0.25">
      <c r="G705"/>
    </row>
    <row r="706" spans="7:7" x14ac:dyDescent="0.25">
      <c r="G706"/>
    </row>
    <row r="707" spans="7:7" x14ac:dyDescent="0.25">
      <c r="G707"/>
    </row>
    <row r="708" spans="7:7" x14ac:dyDescent="0.25">
      <c r="G708"/>
    </row>
    <row r="709" spans="7:7" x14ac:dyDescent="0.25">
      <c r="G709"/>
    </row>
    <row r="710" spans="7:7" x14ac:dyDescent="0.25">
      <c r="G710"/>
    </row>
    <row r="711" spans="7:7" x14ac:dyDescent="0.25">
      <c r="G711"/>
    </row>
    <row r="712" spans="7:7" x14ac:dyDescent="0.25">
      <c r="G712"/>
    </row>
    <row r="713" spans="7:7" x14ac:dyDescent="0.25">
      <c r="G713"/>
    </row>
    <row r="714" spans="7:7" x14ac:dyDescent="0.25">
      <c r="G714"/>
    </row>
    <row r="715" spans="7:7" x14ac:dyDescent="0.25">
      <c r="G715"/>
    </row>
    <row r="716" spans="7:7" x14ac:dyDescent="0.25">
      <c r="G716"/>
    </row>
    <row r="717" spans="7:7" x14ac:dyDescent="0.25">
      <c r="G717"/>
    </row>
    <row r="718" spans="7:7" x14ac:dyDescent="0.25">
      <c r="G718"/>
    </row>
    <row r="719" spans="7:7" x14ac:dyDescent="0.25">
      <c r="G719"/>
    </row>
    <row r="720" spans="7:7" x14ac:dyDescent="0.25">
      <c r="G720"/>
    </row>
    <row r="721" spans="7:7" x14ac:dyDescent="0.25">
      <c r="G721"/>
    </row>
    <row r="722" spans="7:7" x14ac:dyDescent="0.25">
      <c r="G722"/>
    </row>
    <row r="723" spans="7:7" x14ac:dyDescent="0.25">
      <c r="G723"/>
    </row>
    <row r="724" spans="7:7" x14ac:dyDescent="0.25">
      <c r="G724"/>
    </row>
    <row r="725" spans="7:7" x14ac:dyDescent="0.25">
      <c r="G725"/>
    </row>
    <row r="726" spans="7:7" x14ac:dyDescent="0.25">
      <c r="G726"/>
    </row>
    <row r="727" spans="7:7" x14ac:dyDescent="0.25">
      <c r="G727"/>
    </row>
    <row r="728" spans="7:7" x14ac:dyDescent="0.25">
      <c r="G728"/>
    </row>
    <row r="729" spans="7:7" x14ac:dyDescent="0.25">
      <c r="G729"/>
    </row>
    <row r="730" spans="7:7" x14ac:dyDescent="0.25">
      <c r="G730"/>
    </row>
    <row r="731" spans="7:7" x14ac:dyDescent="0.25">
      <c r="G731"/>
    </row>
    <row r="732" spans="7:7" x14ac:dyDescent="0.25">
      <c r="G732"/>
    </row>
    <row r="733" spans="7:7" x14ac:dyDescent="0.25">
      <c r="G733"/>
    </row>
    <row r="734" spans="7:7" x14ac:dyDescent="0.25">
      <c r="G734"/>
    </row>
    <row r="735" spans="7:7" x14ac:dyDescent="0.25">
      <c r="G735"/>
    </row>
    <row r="736" spans="7:7" x14ac:dyDescent="0.25">
      <c r="G736"/>
    </row>
    <row r="737" spans="7:7" x14ac:dyDescent="0.25">
      <c r="G737"/>
    </row>
    <row r="738" spans="7:7" x14ac:dyDescent="0.25">
      <c r="G738"/>
    </row>
    <row r="739" spans="7:7" x14ac:dyDescent="0.25">
      <c r="G739"/>
    </row>
    <row r="740" spans="7:7" x14ac:dyDescent="0.25">
      <c r="G740"/>
    </row>
    <row r="741" spans="7:7" x14ac:dyDescent="0.25">
      <c r="G741"/>
    </row>
    <row r="742" spans="7:7" x14ac:dyDescent="0.25">
      <c r="G742"/>
    </row>
    <row r="743" spans="7:7" x14ac:dyDescent="0.25">
      <c r="G743"/>
    </row>
    <row r="744" spans="7:7" x14ac:dyDescent="0.25">
      <c r="G744"/>
    </row>
    <row r="745" spans="7:7" x14ac:dyDescent="0.25">
      <c r="G745"/>
    </row>
    <row r="746" spans="7:7" x14ac:dyDescent="0.25">
      <c r="G746"/>
    </row>
    <row r="747" spans="7:7" x14ac:dyDescent="0.25">
      <c r="G747"/>
    </row>
    <row r="748" spans="7:7" x14ac:dyDescent="0.25">
      <c r="G748"/>
    </row>
    <row r="749" spans="7:7" x14ac:dyDescent="0.25">
      <c r="G749"/>
    </row>
    <row r="750" spans="7:7" x14ac:dyDescent="0.25">
      <c r="G750"/>
    </row>
    <row r="751" spans="7:7" x14ac:dyDescent="0.25">
      <c r="G751"/>
    </row>
    <row r="752" spans="7:7" x14ac:dyDescent="0.25">
      <c r="G752"/>
    </row>
    <row r="753" spans="7:7" x14ac:dyDescent="0.25">
      <c r="G753"/>
    </row>
    <row r="754" spans="7:7" x14ac:dyDescent="0.25">
      <c r="G754"/>
    </row>
    <row r="755" spans="7:7" x14ac:dyDescent="0.25">
      <c r="G755"/>
    </row>
    <row r="756" spans="7:7" x14ac:dyDescent="0.25">
      <c r="G756"/>
    </row>
    <row r="757" spans="7:7" x14ac:dyDescent="0.25">
      <c r="G757"/>
    </row>
    <row r="758" spans="7:7" x14ac:dyDescent="0.25">
      <c r="G758"/>
    </row>
    <row r="759" spans="7:7" x14ac:dyDescent="0.25">
      <c r="G759"/>
    </row>
    <row r="760" spans="7:7" x14ac:dyDescent="0.25">
      <c r="G760"/>
    </row>
    <row r="761" spans="7:7" x14ac:dyDescent="0.25">
      <c r="G761"/>
    </row>
    <row r="762" spans="7:7" x14ac:dyDescent="0.25">
      <c r="G762"/>
    </row>
    <row r="763" spans="7:7" x14ac:dyDescent="0.25">
      <c r="G763"/>
    </row>
    <row r="764" spans="7:7" x14ac:dyDescent="0.25">
      <c r="G764"/>
    </row>
    <row r="765" spans="7:7" x14ac:dyDescent="0.25">
      <c r="G765"/>
    </row>
    <row r="766" spans="7:7" x14ac:dyDescent="0.25">
      <c r="G766"/>
    </row>
    <row r="767" spans="7:7" x14ac:dyDescent="0.25">
      <c r="G767"/>
    </row>
    <row r="768" spans="7:7" x14ac:dyDescent="0.25">
      <c r="G768"/>
    </row>
    <row r="769" spans="7:7" x14ac:dyDescent="0.25">
      <c r="G769"/>
    </row>
    <row r="770" spans="7:7" x14ac:dyDescent="0.25">
      <c r="G770"/>
    </row>
    <row r="771" spans="7:7" x14ac:dyDescent="0.25">
      <c r="G771"/>
    </row>
    <row r="772" spans="7:7" x14ac:dyDescent="0.25">
      <c r="G772"/>
    </row>
    <row r="773" spans="7:7" x14ac:dyDescent="0.25">
      <c r="G773"/>
    </row>
    <row r="774" spans="7:7" x14ac:dyDescent="0.25">
      <c r="G774"/>
    </row>
    <row r="775" spans="7:7" x14ac:dyDescent="0.25">
      <c r="G775"/>
    </row>
    <row r="776" spans="7:7" x14ac:dyDescent="0.25">
      <c r="G776"/>
    </row>
    <row r="777" spans="7:7" x14ac:dyDescent="0.25">
      <c r="G777"/>
    </row>
    <row r="778" spans="7:7" x14ac:dyDescent="0.25">
      <c r="G778"/>
    </row>
    <row r="779" spans="7:7" x14ac:dyDescent="0.25">
      <c r="G779"/>
    </row>
    <row r="780" spans="7:7" x14ac:dyDescent="0.25">
      <c r="G780"/>
    </row>
    <row r="781" spans="7:7" x14ac:dyDescent="0.25">
      <c r="G781"/>
    </row>
    <row r="782" spans="7:7" x14ac:dyDescent="0.25">
      <c r="G782"/>
    </row>
    <row r="783" spans="7:7" x14ac:dyDescent="0.25">
      <c r="G783"/>
    </row>
    <row r="784" spans="7:7" x14ac:dyDescent="0.25">
      <c r="G784"/>
    </row>
    <row r="785" spans="7:7" x14ac:dyDescent="0.25">
      <c r="G785"/>
    </row>
    <row r="786" spans="7:7" x14ac:dyDescent="0.25">
      <c r="G786"/>
    </row>
    <row r="787" spans="7:7" x14ac:dyDescent="0.25">
      <c r="G787"/>
    </row>
    <row r="788" spans="7:7" x14ac:dyDescent="0.25">
      <c r="G788"/>
    </row>
    <row r="789" spans="7:7" x14ac:dyDescent="0.25">
      <c r="G789"/>
    </row>
    <row r="790" spans="7:7" x14ac:dyDescent="0.25">
      <c r="G790"/>
    </row>
    <row r="791" spans="7:7" x14ac:dyDescent="0.25">
      <c r="G791"/>
    </row>
    <row r="792" spans="7:7" x14ac:dyDescent="0.25">
      <c r="G792"/>
    </row>
    <row r="793" spans="7:7" x14ac:dyDescent="0.25">
      <c r="G793"/>
    </row>
    <row r="794" spans="7:7" x14ac:dyDescent="0.25">
      <c r="G794"/>
    </row>
    <row r="795" spans="7:7" x14ac:dyDescent="0.25">
      <c r="G795"/>
    </row>
    <row r="796" spans="7:7" x14ac:dyDescent="0.25">
      <c r="G796"/>
    </row>
    <row r="797" spans="7:7" x14ac:dyDescent="0.25">
      <c r="G797"/>
    </row>
    <row r="798" spans="7:7" x14ac:dyDescent="0.25">
      <c r="G798"/>
    </row>
    <row r="799" spans="7:7" x14ac:dyDescent="0.25">
      <c r="G799"/>
    </row>
    <row r="800" spans="7:7" x14ac:dyDescent="0.25">
      <c r="G800"/>
    </row>
    <row r="801" spans="7:7" x14ac:dyDescent="0.25">
      <c r="G801"/>
    </row>
    <row r="802" spans="7:7" x14ac:dyDescent="0.25">
      <c r="G802"/>
    </row>
    <row r="803" spans="7:7" x14ac:dyDescent="0.25">
      <c r="G803"/>
    </row>
    <row r="804" spans="7:7" x14ac:dyDescent="0.25">
      <c r="G804"/>
    </row>
    <row r="805" spans="7:7" x14ac:dyDescent="0.25">
      <c r="G805"/>
    </row>
    <row r="806" spans="7:7" x14ac:dyDescent="0.25">
      <c r="G806"/>
    </row>
    <row r="807" spans="7:7" x14ac:dyDescent="0.25">
      <c r="G807"/>
    </row>
    <row r="808" spans="7:7" x14ac:dyDescent="0.25">
      <c r="G808"/>
    </row>
    <row r="809" spans="7:7" x14ac:dyDescent="0.25">
      <c r="G809"/>
    </row>
    <row r="810" spans="7:7" x14ac:dyDescent="0.25">
      <c r="G810"/>
    </row>
    <row r="811" spans="7:7" x14ac:dyDescent="0.25">
      <c r="G811"/>
    </row>
    <row r="812" spans="7:7" x14ac:dyDescent="0.25">
      <c r="G812"/>
    </row>
    <row r="813" spans="7:7" x14ac:dyDescent="0.25">
      <c r="G813"/>
    </row>
    <row r="814" spans="7:7" x14ac:dyDescent="0.25">
      <c r="G814"/>
    </row>
    <row r="815" spans="7:7" x14ac:dyDescent="0.25">
      <c r="G815"/>
    </row>
    <row r="816" spans="7:7" x14ac:dyDescent="0.25">
      <c r="G816"/>
    </row>
    <row r="817" spans="7:7" x14ac:dyDescent="0.25">
      <c r="G817"/>
    </row>
    <row r="818" spans="7:7" x14ac:dyDescent="0.25">
      <c r="G818"/>
    </row>
    <row r="819" spans="7:7" x14ac:dyDescent="0.25">
      <c r="G819"/>
    </row>
    <row r="820" spans="7:7" x14ac:dyDescent="0.25">
      <c r="G820"/>
    </row>
    <row r="821" spans="7:7" x14ac:dyDescent="0.25">
      <c r="G821"/>
    </row>
    <row r="822" spans="7:7" x14ac:dyDescent="0.25">
      <c r="G822"/>
    </row>
    <row r="823" spans="7:7" x14ac:dyDescent="0.25">
      <c r="G823"/>
    </row>
    <row r="824" spans="7:7" x14ac:dyDescent="0.25">
      <c r="G824"/>
    </row>
    <row r="825" spans="7:7" x14ac:dyDescent="0.25">
      <c r="G825"/>
    </row>
    <row r="826" spans="7:7" x14ac:dyDescent="0.25">
      <c r="G826"/>
    </row>
    <row r="827" spans="7:7" x14ac:dyDescent="0.25">
      <c r="G827"/>
    </row>
    <row r="828" spans="7:7" x14ac:dyDescent="0.25">
      <c r="G828"/>
    </row>
    <row r="829" spans="7:7" x14ac:dyDescent="0.25">
      <c r="G829"/>
    </row>
    <row r="830" spans="7:7" x14ac:dyDescent="0.25">
      <c r="G830"/>
    </row>
    <row r="831" spans="7:7" x14ac:dyDescent="0.25">
      <c r="G831"/>
    </row>
    <row r="832" spans="7:7" x14ac:dyDescent="0.25">
      <c r="G832"/>
    </row>
    <row r="833" spans="7:7" x14ac:dyDescent="0.25">
      <c r="G833"/>
    </row>
    <row r="834" spans="7:7" x14ac:dyDescent="0.25">
      <c r="G834"/>
    </row>
    <row r="835" spans="7:7" x14ac:dyDescent="0.25">
      <c r="G835"/>
    </row>
    <row r="836" spans="7:7" x14ac:dyDescent="0.25">
      <c r="G836"/>
    </row>
    <row r="837" spans="7:7" x14ac:dyDescent="0.25">
      <c r="G837"/>
    </row>
    <row r="838" spans="7:7" x14ac:dyDescent="0.25">
      <c r="G838"/>
    </row>
    <row r="839" spans="7:7" x14ac:dyDescent="0.25">
      <c r="G839"/>
    </row>
    <row r="840" spans="7:7" x14ac:dyDescent="0.25">
      <c r="G840"/>
    </row>
    <row r="841" spans="7:7" x14ac:dyDescent="0.25">
      <c r="G841"/>
    </row>
    <row r="842" spans="7:7" x14ac:dyDescent="0.25">
      <c r="G842"/>
    </row>
    <row r="843" spans="7:7" x14ac:dyDescent="0.25">
      <c r="G843"/>
    </row>
    <row r="844" spans="7:7" x14ac:dyDescent="0.25">
      <c r="G844"/>
    </row>
    <row r="845" spans="7:7" x14ac:dyDescent="0.25">
      <c r="G845"/>
    </row>
    <row r="846" spans="7:7" x14ac:dyDescent="0.25">
      <c r="G846"/>
    </row>
    <row r="847" spans="7:7" x14ac:dyDescent="0.25">
      <c r="G847"/>
    </row>
    <row r="848" spans="7:7" x14ac:dyDescent="0.25">
      <c r="G848"/>
    </row>
    <row r="849" spans="7:7" x14ac:dyDescent="0.25">
      <c r="G849"/>
    </row>
    <row r="850" spans="7:7" x14ac:dyDescent="0.25">
      <c r="G850"/>
    </row>
    <row r="851" spans="7:7" x14ac:dyDescent="0.25">
      <c r="G851"/>
    </row>
    <row r="852" spans="7:7" x14ac:dyDescent="0.25">
      <c r="G852"/>
    </row>
    <row r="853" spans="7:7" x14ac:dyDescent="0.25">
      <c r="G853"/>
    </row>
    <row r="854" spans="7:7" x14ac:dyDescent="0.25">
      <c r="G854"/>
    </row>
    <row r="855" spans="7:7" x14ac:dyDescent="0.25">
      <c r="G855"/>
    </row>
    <row r="856" spans="7:7" x14ac:dyDescent="0.25">
      <c r="G856"/>
    </row>
    <row r="857" spans="7:7" x14ac:dyDescent="0.25">
      <c r="G857"/>
    </row>
    <row r="858" spans="7:7" x14ac:dyDescent="0.25">
      <c r="G858"/>
    </row>
    <row r="859" spans="7:7" x14ac:dyDescent="0.25">
      <c r="G859"/>
    </row>
    <row r="860" spans="7:7" x14ac:dyDescent="0.25">
      <c r="G860"/>
    </row>
    <row r="861" spans="7:7" x14ac:dyDescent="0.25">
      <c r="G861"/>
    </row>
    <row r="862" spans="7:7" x14ac:dyDescent="0.25">
      <c r="G862"/>
    </row>
    <row r="863" spans="7:7" x14ac:dyDescent="0.25">
      <c r="G863"/>
    </row>
    <row r="864" spans="7:7" x14ac:dyDescent="0.25">
      <c r="G864"/>
    </row>
    <row r="865" spans="7:7" x14ac:dyDescent="0.25">
      <c r="G865"/>
    </row>
    <row r="866" spans="7:7" x14ac:dyDescent="0.25">
      <c r="G866"/>
    </row>
    <row r="867" spans="7:7" x14ac:dyDescent="0.25">
      <c r="G867"/>
    </row>
    <row r="868" spans="7:7" x14ac:dyDescent="0.25">
      <c r="G868"/>
    </row>
    <row r="869" spans="7:7" x14ac:dyDescent="0.25">
      <c r="G869"/>
    </row>
    <row r="870" spans="7:7" x14ac:dyDescent="0.25">
      <c r="G870"/>
    </row>
    <row r="871" spans="7:7" x14ac:dyDescent="0.25">
      <c r="G871"/>
    </row>
    <row r="872" spans="7:7" x14ac:dyDescent="0.25">
      <c r="G872"/>
    </row>
    <row r="873" spans="7:7" x14ac:dyDescent="0.25">
      <c r="G873"/>
    </row>
    <row r="874" spans="7:7" x14ac:dyDescent="0.25">
      <c r="G874"/>
    </row>
    <row r="875" spans="7:7" x14ac:dyDescent="0.25">
      <c r="G875"/>
    </row>
    <row r="876" spans="7:7" x14ac:dyDescent="0.25">
      <c r="G876"/>
    </row>
    <row r="877" spans="7:7" x14ac:dyDescent="0.25">
      <c r="G877"/>
    </row>
    <row r="878" spans="7:7" x14ac:dyDescent="0.25">
      <c r="G878"/>
    </row>
    <row r="879" spans="7:7" x14ac:dyDescent="0.25">
      <c r="G879"/>
    </row>
    <row r="880" spans="7:7" x14ac:dyDescent="0.25">
      <c r="G880"/>
    </row>
    <row r="881" spans="7:7" x14ac:dyDescent="0.25">
      <c r="G881"/>
    </row>
    <row r="882" spans="7:7" x14ac:dyDescent="0.25">
      <c r="G882"/>
    </row>
    <row r="883" spans="7:7" x14ac:dyDescent="0.25">
      <c r="G883"/>
    </row>
    <row r="884" spans="7:7" x14ac:dyDescent="0.25">
      <c r="G884"/>
    </row>
    <row r="885" spans="7:7" x14ac:dyDescent="0.25">
      <c r="G885"/>
    </row>
    <row r="886" spans="7:7" x14ac:dyDescent="0.25">
      <c r="G886"/>
    </row>
    <row r="887" spans="7:7" x14ac:dyDescent="0.25">
      <c r="G887"/>
    </row>
    <row r="888" spans="7:7" x14ac:dyDescent="0.25">
      <c r="G888"/>
    </row>
    <row r="889" spans="7:7" x14ac:dyDescent="0.25">
      <c r="G889"/>
    </row>
    <row r="890" spans="7:7" x14ac:dyDescent="0.25">
      <c r="G890"/>
    </row>
    <row r="891" spans="7:7" x14ac:dyDescent="0.25">
      <c r="G891"/>
    </row>
    <row r="892" spans="7:7" x14ac:dyDescent="0.25">
      <c r="G892"/>
    </row>
    <row r="893" spans="7:7" x14ac:dyDescent="0.25">
      <c r="G893"/>
    </row>
    <row r="894" spans="7:7" x14ac:dyDescent="0.25">
      <c r="G894"/>
    </row>
    <row r="895" spans="7:7" x14ac:dyDescent="0.25">
      <c r="G895"/>
    </row>
    <row r="896" spans="7:7" x14ac:dyDescent="0.25">
      <c r="G896"/>
    </row>
    <row r="897" spans="7:7" x14ac:dyDescent="0.25">
      <c r="G897"/>
    </row>
    <row r="898" spans="7:7" x14ac:dyDescent="0.25">
      <c r="G898"/>
    </row>
    <row r="899" spans="7:7" x14ac:dyDescent="0.25">
      <c r="G899"/>
    </row>
    <row r="900" spans="7:7" x14ac:dyDescent="0.25">
      <c r="G900"/>
    </row>
    <row r="901" spans="7:7" x14ac:dyDescent="0.25">
      <c r="G901"/>
    </row>
    <row r="902" spans="7:7" x14ac:dyDescent="0.25">
      <c r="G902"/>
    </row>
    <row r="903" spans="7:7" x14ac:dyDescent="0.25">
      <c r="G903"/>
    </row>
    <row r="904" spans="7:7" x14ac:dyDescent="0.25">
      <c r="G904"/>
    </row>
    <row r="905" spans="7:7" x14ac:dyDescent="0.25">
      <c r="G905"/>
    </row>
    <row r="906" spans="7:7" x14ac:dyDescent="0.25">
      <c r="G906"/>
    </row>
    <row r="907" spans="7:7" x14ac:dyDescent="0.25">
      <c r="G907"/>
    </row>
    <row r="908" spans="7:7" x14ac:dyDescent="0.25">
      <c r="G908"/>
    </row>
    <row r="909" spans="7:7" x14ac:dyDescent="0.25">
      <c r="G909"/>
    </row>
    <row r="910" spans="7:7" x14ac:dyDescent="0.25">
      <c r="G910"/>
    </row>
    <row r="911" spans="7:7" x14ac:dyDescent="0.25">
      <c r="G911"/>
    </row>
    <row r="912" spans="7:7" x14ac:dyDescent="0.25">
      <c r="G912"/>
    </row>
    <row r="913" spans="7:7" x14ac:dyDescent="0.25">
      <c r="G913"/>
    </row>
    <row r="914" spans="7:7" x14ac:dyDescent="0.25">
      <c r="G914"/>
    </row>
    <row r="915" spans="7:7" x14ac:dyDescent="0.25">
      <c r="G915"/>
    </row>
    <row r="916" spans="7:7" x14ac:dyDescent="0.25">
      <c r="G916"/>
    </row>
    <row r="917" spans="7:7" x14ac:dyDescent="0.25">
      <c r="G917"/>
    </row>
    <row r="918" spans="7:7" x14ac:dyDescent="0.25">
      <c r="G918"/>
    </row>
    <row r="919" spans="7:7" x14ac:dyDescent="0.25">
      <c r="G919"/>
    </row>
    <row r="920" spans="7:7" x14ac:dyDescent="0.25">
      <c r="G920"/>
    </row>
    <row r="921" spans="7:7" x14ac:dyDescent="0.25">
      <c r="G921"/>
    </row>
    <row r="922" spans="7:7" x14ac:dyDescent="0.25">
      <c r="G922"/>
    </row>
    <row r="923" spans="7:7" x14ac:dyDescent="0.25">
      <c r="G923"/>
    </row>
    <row r="924" spans="7:7" x14ac:dyDescent="0.25">
      <c r="G924"/>
    </row>
    <row r="925" spans="7:7" x14ac:dyDescent="0.25">
      <c r="G925"/>
    </row>
    <row r="926" spans="7:7" x14ac:dyDescent="0.25">
      <c r="G926"/>
    </row>
    <row r="927" spans="7:7" x14ac:dyDescent="0.25">
      <c r="G927"/>
    </row>
    <row r="928" spans="7:7" x14ac:dyDescent="0.25">
      <c r="G928"/>
    </row>
    <row r="929" spans="7:7" x14ac:dyDescent="0.25">
      <c r="G929"/>
    </row>
    <row r="930" spans="7:7" x14ac:dyDescent="0.25">
      <c r="G930"/>
    </row>
    <row r="931" spans="7:7" x14ac:dyDescent="0.25">
      <c r="G931"/>
    </row>
    <row r="932" spans="7:7" x14ac:dyDescent="0.25">
      <c r="G932"/>
    </row>
    <row r="933" spans="7:7" x14ac:dyDescent="0.25">
      <c r="G933"/>
    </row>
    <row r="934" spans="7:7" x14ac:dyDescent="0.25">
      <c r="G934"/>
    </row>
    <row r="935" spans="7:7" x14ac:dyDescent="0.25">
      <c r="G935"/>
    </row>
    <row r="936" spans="7:7" x14ac:dyDescent="0.25">
      <c r="G936"/>
    </row>
    <row r="937" spans="7:7" x14ac:dyDescent="0.25">
      <c r="G937"/>
    </row>
    <row r="938" spans="7:7" x14ac:dyDescent="0.25">
      <c r="G938"/>
    </row>
    <row r="939" spans="7:7" x14ac:dyDescent="0.25">
      <c r="G939"/>
    </row>
    <row r="940" spans="7:7" x14ac:dyDescent="0.25">
      <c r="G940"/>
    </row>
    <row r="941" spans="7:7" x14ac:dyDescent="0.25">
      <c r="G941"/>
    </row>
    <row r="942" spans="7:7" x14ac:dyDescent="0.25">
      <c r="G942"/>
    </row>
    <row r="943" spans="7:7" x14ac:dyDescent="0.25">
      <c r="G943"/>
    </row>
    <row r="944" spans="7:7" x14ac:dyDescent="0.25">
      <c r="G944"/>
    </row>
    <row r="945" spans="7:7" x14ac:dyDescent="0.25">
      <c r="G945"/>
    </row>
    <row r="946" spans="7:7" x14ac:dyDescent="0.25">
      <c r="G946"/>
    </row>
    <row r="947" spans="7:7" x14ac:dyDescent="0.25">
      <c r="G947"/>
    </row>
    <row r="948" spans="7:7" x14ac:dyDescent="0.25">
      <c r="G948"/>
    </row>
    <row r="949" spans="7:7" x14ac:dyDescent="0.25">
      <c r="G949"/>
    </row>
    <row r="950" spans="7:7" x14ac:dyDescent="0.25">
      <c r="G950"/>
    </row>
    <row r="951" spans="7:7" x14ac:dyDescent="0.25">
      <c r="G951"/>
    </row>
    <row r="952" spans="7:7" x14ac:dyDescent="0.25">
      <c r="G952"/>
    </row>
    <row r="953" spans="7:7" x14ac:dyDescent="0.25">
      <c r="G953"/>
    </row>
    <row r="954" spans="7:7" x14ac:dyDescent="0.25">
      <c r="G954"/>
    </row>
    <row r="955" spans="7:7" x14ac:dyDescent="0.25">
      <c r="G955"/>
    </row>
    <row r="956" spans="7:7" x14ac:dyDescent="0.25">
      <c r="G956"/>
    </row>
    <row r="957" spans="7:7" x14ac:dyDescent="0.25">
      <c r="G957"/>
    </row>
    <row r="958" spans="7:7" x14ac:dyDescent="0.25">
      <c r="G958"/>
    </row>
    <row r="959" spans="7:7" x14ac:dyDescent="0.25">
      <c r="G959"/>
    </row>
    <row r="960" spans="7:7" x14ac:dyDescent="0.25">
      <c r="G960"/>
    </row>
    <row r="961" spans="7:7" x14ac:dyDescent="0.25">
      <c r="G961"/>
    </row>
    <row r="962" spans="7:7" x14ac:dyDescent="0.25">
      <c r="G962"/>
    </row>
    <row r="963" spans="7:7" x14ac:dyDescent="0.25">
      <c r="G963"/>
    </row>
    <row r="964" spans="7:7" x14ac:dyDescent="0.25">
      <c r="G964"/>
    </row>
    <row r="965" spans="7:7" x14ac:dyDescent="0.25">
      <c r="G965"/>
    </row>
    <row r="966" spans="7:7" x14ac:dyDescent="0.25">
      <c r="G966"/>
    </row>
    <row r="967" spans="7:7" x14ac:dyDescent="0.25">
      <c r="G967"/>
    </row>
    <row r="968" spans="7:7" x14ac:dyDescent="0.25">
      <c r="G968"/>
    </row>
    <row r="969" spans="7:7" x14ac:dyDescent="0.25">
      <c r="G969"/>
    </row>
    <row r="970" spans="7:7" x14ac:dyDescent="0.25">
      <c r="G970"/>
    </row>
    <row r="971" spans="7:7" x14ac:dyDescent="0.25">
      <c r="G971"/>
    </row>
    <row r="972" spans="7:7" x14ac:dyDescent="0.25">
      <c r="G972"/>
    </row>
    <row r="973" spans="7:7" x14ac:dyDescent="0.25">
      <c r="G973"/>
    </row>
    <row r="974" spans="7:7" x14ac:dyDescent="0.25">
      <c r="G974"/>
    </row>
    <row r="975" spans="7:7" x14ac:dyDescent="0.25">
      <c r="G975"/>
    </row>
    <row r="976" spans="7:7" x14ac:dyDescent="0.25">
      <c r="G976"/>
    </row>
    <row r="977" spans="7:7" x14ac:dyDescent="0.25">
      <c r="G977"/>
    </row>
    <row r="978" spans="7:7" x14ac:dyDescent="0.25">
      <c r="G978"/>
    </row>
    <row r="979" spans="7:7" x14ac:dyDescent="0.25">
      <c r="G979"/>
    </row>
    <row r="980" spans="7:7" x14ac:dyDescent="0.25">
      <c r="G980"/>
    </row>
    <row r="981" spans="7:7" x14ac:dyDescent="0.25">
      <c r="G981"/>
    </row>
    <row r="982" spans="7:7" x14ac:dyDescent="0.25">
      <c r="G982"/>
    </row>
    <row r="983" spans="7:7" x14ac:dyDescent="0.25">
      <c r="G983"/>
    </row>
    <row r="984" spans="7:7" x14ac:dyDescent="0.25">
      <c r="G984"/>
    </row>
    <row r="985" spans="7:7" x14ac:dyDescent="0.25">
      <c r="G985"/>
    </row>
    <row r="986" spans="7:7" x14ac:dyDescent="0.25">
      <c r="G986"/>
    </row>
    <row r="987" spans="7:7" x14ac:dyDescent="0.25">
      <c r="G987"/>
    </row>
    <row r="988" spans="7:7" x14ac:dyDescent="0.25">
      <c r="G988"/>
    </row>
    <row r="989" spans="7:7" x14ac:dyDescent="0.25">
      <c r="G989"/>
    </row>
    <row r="990" spans="7:7" x14ac:dyDescent="0.25">
      <c r="G990"/>
    </row>
    <row r="991" spans="7:7" x14ac:dyDescent="0.25">
      <c r="G991"/>
    </row>
    <row r="992" spans="7:7" x14ac:dyDescent="0.25">
      <c r="G992"/>
    </row>
    <row r="993" spans="7:7" x14ac:dyDescent="0.25">
      <c r="G993"/>
    </row>
    <row r="994" spans="7:7" x14ac:dyDescent="0.25">
      <c r="G994"/>
    </row>
    <row r="995" spans="7:7" x14ac:dyDescent="0.25">
      <c r="G995"/>
    </row>
    <row r="996" spans="7:7" x14ac:dyDescent="0.25">
      <c r="G996"/>
    </row>
    <row r="997" spans="7:7" x14ac:dyDescent="0.25">
      <c r="G997"/>
    </row>
    <row r="998" spans="7:7" x14ac:dyDescent="0.25">
      <c r="G998"/>
    </row>
    <row r="999" spans="7:7" x14ac:dyDescent="0.25">
      <c r="G999"/>
    </row>
    <row r="1000" spans="7:7" x14ac:dyDescent="0.25">
      <c r="G1000"/>
    </row>
    <row r="1001" spans="7:7" x14ac:dyDescent="0.25">
      <c r="G1001"/>
    </row>
    <row r="1002" spans="7:7" x14ac:dyDescent="0.25">
      <c r="G1002"/>
    </row>
    <row r="1003" spans="7:7" x14ac:dyDescent="0.25">
      <c r="G1003"/>
    </row>
    <row r="1004" spans="7:7" x14ac:dyDescent="0.25">
      <c r="G1004"/>
    </row>
    <row r="1005" spans="7:7" x14ac:dyDescent="0.25">
      <c r="G1005"/>
    </row>
    <row r="1006" spans="7:7" x14ac:dyDescent="0.25">
      <c r="G1006"/>
    </row>
    <row r="1007" spans="7:7" x14ac:dyDescent="0.25">
      <c r="G1007"/>
    </row>
    <row r="1008" spans="7:7" x14ac:dyDescent="0.25">
      <c r="G1008"/>
    </row>
    <row r="1009" spans="7:7" x14ac:dyDescent="0.25">
      <c r="G1009"/>
    </row>
    <row r="1010" spans="7:7" x14ac:dyDescent="0.25">
      <c r="G1010"/>
    </row>
    <row r="1011" spans="7:7" x14ac:dyDescent="0.25">
      <c r="G1011"/>
    </row>
    <row r="1012" spans="7:7" x14ac:dyDescent="0.25">
      <c r="G1012"/>
    </row>
    <row r="1013" spans="7:7" x14ac:dyDescent="0.25">
      <c r="G1013"/>
    </row>
    <row r="1014" spans="7:7" x14ac:dyDescent="0.25">
      <c r="G1014"/>
    </row>
    <row r="1015" spans="7:7" x14ac:dyDescent="0.25">
      <c r="G1015"/>
    </row>
    <row r="1016" spans="7:7" x14ac:dyDescent="0.25">
      <c r="G1016"/>
    </row>
    <row r="1017" spans="7:7" x14ac:dyDescent="0.25">
      <c r="G1017"/>
    </row>
    <row r="1018" spans="7:7" x14ac:dyDescent="0.25">
      <c r="G1018"/>
    </row>
    <row r="1019" spans="7:7" x14ac:dyDescent="0.25">
      <c r="G1019"/>
    </row>
    <row r="1020" spans="7:7" x14ac:dyDescent="0.25">
      <c r="G1020"/>
    </row>
    <row r="1021" spans="7:7" x14ac:dyDescent="0.25">
      <c r="G1021"/>
    </row>
    <row r="1022" spans="7:7" x14ac:dyDescent="0.25">
      <c r="G1022"/>
    </row>
    <row r="1023" spans="7:7" x14ac:dyDescent="0.25">
      <c r="G1023"/>
    </row>
    <row r="1024" spans="7:7" x14ac:dyDescent="0.25">
      <c r="G1024"/>
    </row>
    <row r="1025" spans="7:7" x14ac:dyDescent="0.25">
      <c r="G1025"/>
    </row>
    <row r="1026" spans="7:7" x14ac:dyDescent="0.25">
      <c r="G1026"/>
    </row>
    <row r="1027" spans="7:7" x14ac:dyDescent="0.25">
      <c r="G1027"/>
    </row>
    <row r="1028" spans="7:7" x14ac:dyDescent="0.25">
      <c r="G1028"/>
    </row>
    <row r="1029" spans="7:7" x14ac:dyDescent="0.25">
      <c r="G1029"/>
    </row>
    <row r="1030" spans="7:7" x14ac:dyDescent="0.25">
      <c r="G1030"/>
    </row>
    <row r="1031" spans="7:7" x14ac:dyDescent="0.25">
      <c r="G1031"/>
    </row>
    <row r="1032" spans="7:7" x14ac:dyDescent="0.25">
      <c r="G1032"/>
    </row>
    <row r="1033" spans="7:7" x14ac:dyDescent="0.25">
      <c r="G1033"/>
    </row>
    <row r="1034" spans="7:7" x14ac:dyDescent="0.25">
      <c r="G1034"/>
    </row>
    <row r="1035" spans="7:7" x14ac:dyDescent="0.25">
      <c r="G1035"/>
    </row>
    <row r="1036" spans="7:7" x14ac:dyDescent="0.25">
      <c r="G1036"/>
    </row>
    <row r="1037" spans="7:7" x14ac:dyDescent="0.25">
      <c r="G1037"/>
    </row>
    <row r="1038" spans="7:7" x14ac:dyDescent="0.25">
      <c r="G1038"/>
    </row>
    <row r="1039" spans="7:7" x14ac:dyDescent="0.25">
      <c r="G1039"/>
    </row>
    <row r="1040" spans="7:7" x14ac:dyDescent="0.25">
      <c r="G1040"/>
    </row>
    <row r="1041" spans="7:7" x14ac:dyDescent="0.25">
      <c r="G1041"/>
    </row>
    <row r="1042" spans="7:7" x14ac:dyDescent="0.25">
      <c r="G1042"/>
    </row>
    <row r="1043" spans="7:7" x14ac:dyDescent="0.25">
      <c r="G1043"/>
    </row>
    <row r="1044" spans="7:7" x14ac:dyDescent="0.25">
      <c r="G1044"/>
    </row>
    <row r="1045" spans="7:7" x14ac:dyDescent="0.25">
      <c r="G1045"/>
    </row>
    <row r="1046" spans="7:7" x14ac:dyDescent="0.25">
      <c r="G1046"/>
    </row>
    <row r="1047" spans="7:7" x14ac:dyDescent="0.25">
      <c r="G1047"/>
    </row>
    <row r="1048" spans="7:7" x14ac:dyDescent="0.25">
      <c r="G1048"/>
    </row>
    <row r="1049" spans="7:7" x14ac:dyDescent="0.25">
      <c r="G1049"/>
    </row>
    <row r="1050" spans="7:7" x14ac:dyDescent="0.25">
      <c r="G1050"/>
    </row>
    <row r="1051" spans="7:7" x14ac:dyDescent="0.25">
      <c r="G1051"/>
    </row>
    <row r="1052" spans="7:7" x14ac:dyDescent="0.25">
      <c r="G1052"/>
    </row>
    <row r="1053" spans="7:7" x14ac:dyDescent="0.25">
      <c r="G1053"/>
    </row>
    <row r="1054" spans="7:7" x14ac:dyDescent="0.25">
      <c r="G1054"/>
    </row>
    <row r="1055" spans="7:7" x14ac:dyDescent="0.25">
      <c r="G1055"/>
    </row>
    <row r="1056" spans="7:7" x14ac:dyDescent="0.25">
      <c r="G1056"/>
    </row>
    <row r="1057" spans="7:7" x14ac:dyDescent="0.25">
      <c r="G1057"/>
    </row>
    <row r="1058" spans="7:7" x14ac:dyDescent="0.25">
      <c r="G1058"/>
    </row>
    <row r="1059" spans="7:7" x14ac:dyDescent="0.25">
      <c r="G1059"/>
    </row>
    <row r="1060" spans="7:7" x14ac:dyDescent="0.25">
      <c r="G1060"/>
    </row>
    <row r="1061" spans="7:7" x14ac:dyDescent="0.25">
      <c r="G1061"/>
    </row>
    <row r="1062" spans="7:7" x14ac:dyDescent="0.25">
      <c r="G1062"/>
    </row>
    <row r="1063" spans="7:7" x14ac:dyDescent="0.25">
      <c r="G1063"/>
    </row>
    <row r="1064" spans="7:7" x14ac:dyDescent="0.25">
      <c r="G1064"/>
    </row>
    <row r="1065" spans="7:7" x14ac:dyDescent="0.25">
      <c r="G1065"/>
    </row>
    <row r="1066" spans="7:7" x14ac:dyDescent="0.25">
      <c r="G1066"/>
    </row>
    <row r="1067" spans="7:7" x14ac:dyDescent="0.25">
      <c r="G1067"/>
    </row>
    <row r="1068" spans="7:7" x14ac:dyDescent="0.25">
      <c r="G1068"/>
    </row>
    <row r="1069" spans="7:7" x14ac:dyDescent="0.25">
      <c r="G1069"/>
    </row>
    <row r="1070" spans="7:7" x14ac:dyDescent="0.25">
      <c r="G1070"/>
    </row>
    <row r="1071" spans="7:7" x14ac:dyDescent="0.25">
      <c r="G1071"/>
    </row>
    <row r="1072" spans="7:7" x14ac:dyDescent="0.25">
      <c r="G1072"/>
    </row>
    <row r="1073" spans="7:7" x14ac:dyDescent="0.25">
      <c r="G1073"/>
    </row>
    <row r="1074" spans="7:7" x14ac:dyDescent="0.25">
      <c r="G1074"/>
    </row>
    <row r="1075" spans="7:7" x14ac:dyDescent="0.25">
      <c r="G1075"/>
    </row>
    <row r="1076" spans="7:7" x14ac:dyDescent="0.25">
      <c r="G1076"/>
    </row>
    <row r="1077" spans="7:7" x14ac:dyDescent="0.25">
      <c r="G1077"/>
    </row>
    <row r="1078" spans="7:7" x14ac:dyDescent="0.25">
      <c r="G1078"/>
    </row>
    <row r="1079" spans="7:7" x14ac:dyDescent="0.25">
      <c r="G1079"/>
    </row>
    <row r="1080" spans="7:7" x14ac:dyDescent="0.25">
      <c r="G1080"/>
    </row>
    <row r="1081" spans="7:7" x14ac:dyDescent="0.25">
      <c r="G1081"/>
    </row>
    <row r="1082" spans="7:7" x14ac:dyDescent="0.25">
      <c r="G1082"/>
    </row>
    <row r="1083" spans="7:7" x14ac:dyDescent="0.25">
      <c r="G1083"/>
    </row>
    <row r="1084" spans="7:7" x14ac:dyDescent="0.25">
      <c r="G1084"/>
    </row>
    <row r="1085" spans="7:7" x14ac:dyDescent="0.25">
      <c r="G1085"/>
    </row>
    <row r="1086" spans="7:7" x14ac:dyDescent="0.25">
      <c r="G1086"/>
    </row>
    <row r="1087" spans="7:7" x14ac:dyDescent="0.25">
      <c r="G1087"/>
    </row>
    <row r="1088" spans="7:7" x14ac:dyDescent="0.25">
      <c r="G1088"/>
    </row>
    <row r="1089" spans="7:7" x14ac:dyDescent="0.25">
      <c r="G1089"/>
    </row>
    <row r="1090" spans="7:7" x14ac:dyDescent="0.25">
      <c r="G1090"/>
    </row>
    <row r="1091" spans="7:7" x14ac:dyDescent="0.25">
      <c r="G1091"/>
    </row>
    <row r="1092" spans="7:7" x14ac:dyDescent="0.25">
      <c r="G1092"/>
    </row>
    <row r="1093" spans="7:7" x14ac:dyDescent="0.25">
      <c r="G1093"/>
    </row>
    <row r="1094" spans="7:7" x14ac:dyDescent="0.25">
      <c r="G1094"/>
    </row>
    <row r="1095" spans="7:7" x14ac:dyDescent="0.25">
      <c r="G1095"/>
    </row>
    <row r="1096" spans="7:7" x14ac:dyDescent="0.25">
      <c r="G1096"/>
    </row>
    <row r="1097" spans="7:7" x14ac:dyDescent="0.25">
      <c r="G1097"/>
    </row>
    <row r="1098" spans="7:7" x14ac:dyDescent="0.25">
      <c r="G1098"/>
    </row>
    <row r="1099" spans="7:7" x14ac:dyDescent="0.25">
      <c r="G1099"/>
    </row>
    <row r="1100" spans="7:7" x14ac:dyDescent="0.25">
      <c r="G1100"/>
    </row>
    <row r="1101" spans="7:7" x14ac:dyDescent="0.25">
      <c r="G1101"/>
    </row>
    <row r="1102" spans="7:7" x14ac:dyDescent="0.25">
      <c r="G1102"/>
    </row>
    <row r="1103" spans="7:7" x14ac:dyDescent="0.25">
      <c r="G1103"/>
    </row>
    <row r="1104" spans="7:7" x14ac:dyDescent="0.25">
      <c r="G1104"/>
    </row>
    <row r="1105" spans="7:7" x14ac:dyDescent="0.25">
      <c r="G1105"/>
    </row>
    <row r="1106" spans="7:7" x14ac:dyDescent="0.25">
      <c r="G1106"/>
    </row>
    <row r="1107" spans="7:7" x14ac:dyDescent="0.25">
      <c r="G1107"/>
    </row>
    <row r="1108" spans="7:7" x14ac:dyDescent="0.25">
      <c r="G1108"/>
    </row>
    <row r="1109" spans="7:7" x14ac:dyDescent="0.25">
      <c r="G1109"/>
    </row>
    <row r="1110" spans="7:7" x14ac:dyDescent="0.25">
      <c r="G1110"/>
    </row>
    <row r="1111" spans="7:7" x14ac:dyDescent="0.25">
      <c r="G1111"/>
    </row>
    <row r="1112" spans="7:7" x14ac:dyDescent="0.25">
      <c r="G1112"/>
    </row>
    <row r="1113" spans="7:7" x14ac:dyDescent="0.25">
      <c r="G1113"/>
    </row>
    <row r="1114" spans="7:7" x14ac:dyDescent="0.25">
      <c r="G1114"/>
    </row>
    <row r="1115" spans="7:7" x14ac:dyDescent="0.25">
      <c r="G1115"/>
    </row>
    <row r="1116" spans="7:7" x14ac:dyDescent="0.25">
      <c r="G1116"/>
    </row>
    <row r="1117" spans="7:7" x14ac:dyDescent="0.25">
      <c r="G1117"/>
    </row>
    <row r="1118" spans="7:7" x14ac:dyDescent="0.25">
      <c r="G1118"/>
    </row>
    <row r="1119" spans="7:7" x14ac:dyDescent="0.25">
      <c r="G1119"/>
    </row>
    <row r="1120" spans="7:7" x14ac:dyDescent="0.25">
      <c r="G1120"/>
    </row>
    <row r="1121" spans="7:7" x14ac:dyDescent="0.25">
      <c r="G1121"/>
    </row>
    <row r="1122" spans="7:7" x14ac:dyDescent="0.25">
      <c r="G1122"/>
    </row>
    <row r="1123" spans="7:7" x14ac:dyDescent="0.25">
      <c r="G1123"/>
    </row>
    <row r="1124" spans="7:7" x14ac:dyDescent="0.25">
      <c r="G1124"/>
    </row>
    <row r="1125" spans="7:7" x14ac:dyDescent="0.25">
      <c r="G1125"/>
    </row>
    <row r="1126" spans="7:7" x14ac:dyDescent="0.25">
      <c r="G1126"/>
    </row>
    <row r="1127" spans="7:7" x14ac:dyDescent="0.25">
      <c r="G1127"/>
    </row>
    <row r="1128" spans="7:7" x14ac:dyDescent="0.25">
      <c r="G1128"/>
    </row>
    <row r="1129" spans="7:7" x14ac:dyDescent="0.25">
      <c r="G1129"/>
    </row>
    <row r="1130" spans="7:7" x14ac:dyDescent="0.25">
      <c r="G1130"/>
    </row>
    <row r="1131" spans="7:7" x14ac:dyDescent="0.25">
      <c r="G1131"/>
    </row>
    <row r="1132" spans="7:7" x14ac:dyDescent="0.25">
      <c r="G1132"/>
    </row>
    <row r="1133" spans="7:7" x14ac:dyDescent="0.25">
      <c r="G1133"/>
    </row>
    <row r="1134" spans="7:7" x14ac:dyDescent="0.25">
      <c r="G1134"/>
    </row>
    <row r="1135" spans="7:7" x14ac:dyDescent="0.25">
      <c r="G1135"/>
    </row>
    <row r="1136" spans="7:7" x14ac:dyDescent="0.25">
      <c r="G1136"/>
    </row>
    <row r="1137" spans="7:7" x14ac:dyDescent="0.25">
      <c r="G1137"/>
    </row>
    <row r="1138" spans="7:7" x14ac:dyDescent="0.25">
      <c r="G1138"/>
    </row>
    <row r="1139" spans="7:7" x14ac:dyDescent="0.25">
      <c r="G1139"/>
    </row>
    <row r="1140" spans="7:7" x14ac:dyDescent="0.25">
      <c r="G1140"/>
    </row>
    <row r="1141" spans="7:7" x14ac:dyDescent="0.25">
      <c r="G1141"/>
    </row>
    <row r="1142" spans="7:7" x14ac:dyDescent="0.25">
      <c r="G1142"/>
    </row>
    <row r="1143" spans="7:7" x14ac:dyDescent="0.25">
      <c r="G1143"/>
    </row>
    <row r="1144" spans="7:7" x14ac:dyDescent="0.25">
      <c r="G1144"/>
    </row>
    <row r="1145" spans="7:7" x14ac:dyDescent="0.25">
      <c r="G1145"/>
    </row>
    <row r="1146" spans="7:7" x14ac:dyDescent="0.25">
      <c r="G1146"/>
    </row>
    <row r="1147" spans="7:7" x14ac:dyDescent="0.25">
      <c r="G1147"/>
    </row>
    <row r="1148" spans="7:7" x14ac:dyDescent="0.25">
      <c r="G1148"/>
    </row>
    <row r="1149" spans="7:7" x14ac:dyDescent="0.25">
      <c r="G1149"/>
    </row>
    <row r="1150" spans="7:7" x14ac:dyDescent="0.25">
      <c r="G1150"/>
    </row>
    <row r="1151" spans="7:7" x14ac:dyDescent="0.25">
      <c r="G1151"/>
    </row>
    <row r="1152" spans="7:7" x14ac:dyDescent="0.25">
      <c r="G1152"/>
    </row>
    <row r="1153" spans="7:7" x14ac:dyDescent="0.25">
      <c r="G1153"/>
    </row>
    <row r="1154" spans="7:7" x14ac:dyDescent="0.25">
      <c r="G1154"/>
    </row>
    <row r="1155" spans="7:7" x14ac:dyDescent="0.25">
      <c r="G1155"/>
    </row>
    <row r="1156" spans="7:7" x14ac:dyDescent="0.25">
      <c r="G1156"/>
    </row>
    <row r="1157" spans="7:7" x14ac:dyDescent="0.25">
      <c r="G1157"/>
    </row>
    <row r="1158" spans="7:7" x14ac:dyDescent="0.25">
      <c r="G1158"/>
    </row>
    <row r="1159" spans="7:7" x14ac:dyDescent="0.25">
      <c r="G1159"/>
    </row>
    <row r="1160" spans="7:7" x14ac:dyDescent="0.25">
      <c r="G1160"/>
    </row>
    <row r="1161" spans="7:7" x14ac:dyDescent="0.25">
      <c r="G1161"/>
    </row>
    <row r="1162" spans="7:7" x14ac:dyDescent="0.25">
      <c r="G1162"/>
    </row>
    <row r="1163" spans="7:7" x14ac:dyDescent="0.25">
      <c r="G1163"/>
    </row>
    <row r="1164" spans="7:7" x14ac:dyDescent="0.25">
      <c r="G1164"/>
    </row>
    <row r="1165" spans="7:7" x14ac:dyDescent="0.25">
      <c r="G1165"/>
    </row>
    <row r="1166" spans="7:7" x14ac:dyDescent="0.25">
      <c r="G1166"/>
    </row>
    <row r="1167" spans="7:7" x14ac:dyDescent="0.25">
      <c r="G1167"/>
    </row>
    <row r="1168" spans="7:7" x14ac:dyDescent="0.25">
      <c r="G1168"/>
    </row>
    <row r="1169" spans="7:7" x14ac:dyDescent="0.25">
      <c r="G1169"/>
    </row>
    <row r="1170" spans="7:7" x14ac:dyDescent="0.25">
      <c r="G1170"/>
    </row>
    <row r="1171" spans="7:7" x14ac:dyDescent="0.25">
      <c r="G1171"/>
    </row>
    <row r="1172" spans="7:7" x14ac:dyDescent="0.25">
      <c r="G1172"/>
    </row>
    <row r="1173" spans="7:7" x14ac:dyDescent="0.25">
      <c r="G1173"/>
    </row>
    <row r="1174" spans="7:7" x14ac:dyDescent="0.25">
      <c r="G1174"/>
    </row>
    <row r="1175" spans="7:7" x14ac:dyDescent="0.25">
      <c r="G1175"/>
    </row>
    <row r="1176" spans="7:7" x14ac:dyDescent="0.25">
      <c r="G1176"/>
    </row>
    <row r="1177" spans="7:7" x14ac:dyDescent="0.25">
      <c r="G1177"/>
    </row>
    <row r="1178" spans="7:7" x14ac:dyDescent="0.25">
      <c r="G1178"/>
    </row>
    <row r="1179" spans="7:7" x14ac:dyDescent="0.25">
      <c r="G1179"/>
    </row>
    <row r="1180" spans="7:7" x14ac:dyDescent="0.25">
      <c r="G1180"/>
    </row>
    <row r="1181" spans="7:7" x14ac:dyDescent="0.25">
      <c r="G1181"/>
    </row>
    <row r="1182" spans="7:7" x14ac:dyDescent="0.25">
      <c r="G1182"/>
    </row>
    <row r="1183" spans="7:7" x14ac:dyDescent="0.25">
      <c r="G1183"/>
    </row>
    <row r="1184" spans="7:7" x14ac:dyDescent="0.25">
      <c r="G1184"/>
    </row>
    <row r="1185" spans="7:7" x14ac:dyDescent="0.25">
      <c r="G1185"/>
    </row>
    <row r="1186" spans="7:7" x14ac:dyDescent="0.25">
      <c r="G1186"/>
    </row>
    <row r="1187" spans="7:7" x14ac:dyDescent="0.25">
      <c r="G1187"/>
    </row>
    <row r="1188" spans="7:7" x14ac:dyDescent="0.25">
      <c r="G1188"/>
    </row>
    <row r="1189" spans="7:7" x14ac:dyDescent="0.25">
      <c r="G1189"/>
    </row>
    <row r="1190" spans="7:7" x14ac:dyDescent="0.25">
      <c r="G1190"/>
    </row>
    <row r="1191" spans="7:7" x14ac:dyDescent="0.25">
      <c r="G1191"/>
    </row>
    <row r="1192" spans="7:7" x14ac:dyDescent="0.25">
      <c r="G1192"/>
    </row>
    <row r="1193" spans="7:7" x14ac:dyDescent="0.25">
      <c r="G1193"/>
    </row>
    <row r="1194" spans="7:7" x14ac:dyDescent="0.25">
      <c r="G1194"/>
    </row>
    <row r="1195" spans="7:7" x14ac:dyDescent="0.25">
      <c r="G1195"/>
    </row>
    <row r="1196" spans="7:7" x14ac:dyDescent="0.25">
      <c r="G1196"/>
    </row>
    <row r="1197" spans="7:7" x14ac:dyDescent="0.25">
      <c r="G1197"/>
    </row>
    <row r="1198" spans="7:7" x14ac:dyDescent="0.25">
      <c r="G1198"/>
    </row>
    <row r="1199" spans="7:7" x14ac:dyDescent="0.25">
      <c r="G1199"/>
    </row>
    <row r="1200" spans="7:7" x14ac:dyDescent="0.25">
      <c r="G1200"/>
    </row>
    <row r="1201" spans="7:7" x14ac:dyDescent="0.25">
      <c r="G1201"/>
    </row>
    <row r="1202" spans="7:7" x14ac:dyDescent="0.25">
      <c r="G1202"/>
    </row>
    <row r="1203" spans="7:7" x14ac:dyDescent="0.25">
      <c r="G1203"/>
    </row>
    <row r="1204" spans="7:7" x14ac:dyDescent="0.25">
      <c r="G1204"/>
    </row>
    <row r="1205" spans="7:7" x14ac:dyDescent="0.25">
      <c r="G1205"/>
    </row>
    <row r="1206" spans="7:7" x14ac:dyDescent="0.25">
      <c r="G1206"/>
    </row>
    <row r="1207" spans="7:7" x14ac:dyDescent="0.25">
      <c r="G1207"/>
    </row>
    <row r="1208" spans="7:7" x14ac:dyDescent="0.25">
      <c r="G1208"/>
    </row>
    <row r="1209" spans="7:7" x14ac:dyDescent="0.25">
      <c r="G1209"/>
    </row>
    <row r="1210" spans="7:7" x14ac:dyDescent="0.25">
      <c r="G1210"/>
    </row>
    <row r="1211" spans="7:7" x14ac:dyDescent="0.25">
      <c r="G1211"/>
    </row>
    <row r="1212" spans="7:7" x14ac:dyDescent="0.25">
      <c r="G1212"/>
    </row>
    <row r="1213" spans="7:7" x14ac:dyDescent="0.25">
      <c r="G1213"/>
    </row>
    <row r="1214" spans="7:7" x14ac:dyDescent="0.25">
      <c r="G1214"/>
    </row>
    <row r="1215" spans="7:7" x14ac:dyDescent="0.25">
      <c r="G1215"/>
    </row>
    <row r="1216" spans="7:7" x14ac:dyDescent="0.25">
      <c r="G1216"/>
    </row>
    <row r="1217" spans="7:7" x14ac:dyDescent="0.25">
      <c r="G1217"/>
    </row>
    <row r="1218" spans="7:7" x14ac:dyDescent="0.25">
      <c r="G1218"/>
    </row>
    <row r="1219" spans="7:7" x14ac:dyDescent="0.25">
      <c r="G1219"/>
    </row>
    <row r="1220" spans="7:7" x14ac:dyDescent="0.25">
      <c r="G1220"/>
    </row>
    <row r="1221" spans="7:7" x14ac:dyDescent="0.25">
      <c r="G1221"/>
    </row>
    <row r="1222" spans="7:7" x14ac:dyDescent="0.25">
      <c r="G1222"/>
    </row>
    <row r="1223" spans="7:7" x14ac:dyDescent="0.25">
      <c r="G1223"/>
    </row>
    <row r="1224" spans="7:7" x14ac:dyDescent="0.25">
      <c r="G1224"/>
    </row>
    <row r="1225" spans="7:7" x14ac:dyDescent="0.25">
      <c r="G1225"/>
    </row>
    <row r="1226" spans="7:7" x14ac:dyDescent="0.25">
      <c r="G1226"/>
    </row>
    <row r="1227" spans="7:7" x14ac:dyDescent="0.25">
      <c r="G1227"/>
    </row>
    <row r="1228" spans="7:7" x14ac:dyDescent="0.25">
      <c r="G1228"/>
    </row>
    <row r="1229" spans="7:7" x14ac:dyDescent="0.25">
      <c r="G1229"/>
    </row>
    <row r="1230" spans="7:7" x14ac:dyDescent="0.25">
      <c r="G1230"/>
    </row>
    <row r="1231" spans="7:7" x14ac:dyDescent="0.25">
      <c r="G1231"/>
    </row>
    <row r="1232" spans="7:7" x14ac:dyDescent="0.25">
      <c r="G1232"/>
    </row>
    <row r="1233" spans="7:7" x14ac:dyDescent="0.25">
      <c r="G1233"/>
    </row>
    <row r="1234" spans="7:7" x14ac:dyDescent="0.25">
      <c r="G1234"/>
    </row>
    <row r="1235" spans="7:7" x14ac:dyDescent="0.25">
      <c r="G1235"/>
    </row>
    <row r="1236" spans="7:7" x14ac:dyDescent="0.25">
      <c r="G1236"/>
    </row>
    <row r="1237" spans="7:7" x14ac:dyDescent="0.25">
      <c r="G1237"/>
    </row>
    <row r="1238" spans="7:7" x14ac:dyDescent="0.25">
      <c r="G1238"/>
    </row>
    <row r="1239" spans="7:7" x14ac:dyDescent="0.25">
      <c r="G1239"/>
    </row>
    <row r="1240" spans="7:7" x14ac:dyDescent="0.25">
      <c r="G1240"/>
    </row>
    <row r="1241" spans="7:7" x14ac:dyDescent="0.25">
      <c r="G1241"/>
    </row>
    <row r="1242" spans="7:7" x14ac:dyDescent="0.25">
      <c r="G1242"/>
    </row>
    <row r="1243" spans="7:7" x14ac:dyDescent="0.25">
      <c r="G1243"/>
    </row>
    <row r="1244" spans="7:7" x14ac:dyDescent="0.25">
      <c r="G1244"/>
    </row>
    <row r="1245" spans="7:7" x14ac:dyDescent="0.25">
      <c r="G1245"/>
    </row>
    <row r="1246" spans="7:7" x14ac:dyDescent="0.25">
      <c r="G1246"/>
    </row>
    <row r="1247" spans="7:7" x14ac:dyDescent="0.25">
      <c r="G1247"/>
    </row>
    <row r="1248" spans="7:7" x14ac:dyDescent="0.25">
      <c r="G1248"/>
    </row>
    <row r="1249" spans="7:7" x14ac:dyDescent="0.25">
      <c r="G1249"/>
    </row>
    <row r="1250" spans="7:7" x14ac:dyDescent="0.25">
      <c r="G1250"/>
    </row>
    <row r="1251" spans="7:7" x14ac:dyDescent="0.25">
      <c r="G1251"/>
    </row>
    <row r="1252" spans="7:7" x14ac:dyDescent="0.25">
      <c r="G1252"/>
    </row>
    <row r="1253" spans="7:7" x14ac:dyDescent="0.25">
      <c r="G1253"/>
    </row>
    <row r="1254" spans="7:7" x14ac:dyDescent="0.25">
      <c r="G1254"/>
    </row>
    <row r="1255" spans="7:7" x14ac:dyDescent="0.25">
      <c r="G1255"/>
    </row>
    <row r="1256" spans="7:7" x14ac:dyDescent="0.25">
      <c r="G1256"/>
    </row>
    <row r="1257" spans="7:7" x14ac:dyDescent="0.25">
      <c r="G1257"/>
    </row>
    <row r="1258" spans="7:7" x14ac:dyDescent="0.25">
      <c r="G1258"/>
    </row>
    <row r="1259" spans="7:7" x14ac:dyDescent="0.25">
      <c r="G1259"/>
    </row>
    <row r="1260" spans="7:7" x14ac:dyDescent="0.25">
      <c r="G1260"/>
    </row>
    <row r="1261" spans="7:7" x14ac:dyDescent="0.25">
      <c r="G1261"/>
    </row>
    <row r="1262" spans="7:7" x14ac:dyDescent="0.25">
      <c r="G1262"/>
    </row>
    <row r="1263" spans="7:7" x14ac:dyDescent="0.25">
      <c r="G1263"/>
    </row>
    <row r="1264" spans="7:7" x14ac:dyDescent="0.25">
      <c r="G1264"/>
    </row>
    <row r="1265" spans="7:7" x14ac:dyDescent="0.25">
      <c r="G1265"/>
    </row>
    <row r="1266" spans="7:7" x14ac:dyDescent="0.25">
      <c r="G1266"/>
    </row>
    <row r="1267" spans="7:7" x14ac:dyDescent="0.25">
      <c r="G1267"/>
    </row>
    <row r="1268" spans="7:7" x14ac:dyDescent="0.25">
      <c r="G1268"/>
    </row>
    <row r="1269" spans="7:7" x14ac:dyDescent="0.25">
      <c r="G1269"/>
    </row>
    <row r="1270" spans="7:7" x14ac:dyDescent="0.25">
      <c r="G1270"/>
    </row>
    <row r="1271" spans="7:7" x14ac:dyDescent="0.25">
      <c r="G1271"/>
    </row>
    <row r="1272" spans="7:7" x14ac:dyDescent="0.25">
      <c r="G1272"/>
    </row>
    <row r="1273" spans="7:7" x14ac:dyDescent="0.25">
      <c r="G1273"/>
    </row>
    <row r="1274" spans="7:7" x14ac:dyDescent="0.25">
      <c r="G1274"/>
    </row>
    <row r="1275" spans="7:7" x14ac:dyDescent="0.25">
      <c r="G1275"/>
    </row>
    <row r="1276" spans="7:7" x14ac:dyDescent="0.25">
      <c r="G1276"/>
    </row>
    <row r="1277" spans="7:7" x14ac:dyDescent="0.25">
      <c r="G1277"/>
    </row>
    <row r="1278" spans="7:7" x14ac:dyDescent="0.25">
      <c r="G1278"/>
    </row>
    <row r="1279" spans="7:7" x14ac:dyDescent="0.25">
      <c r="G1279"/>
    </row>
    <row r="1280" spans="7:7" x14ac:dyDescent="0.25">
      <c r="G1280"/>
    </row>
    <row r="1281" spans="7:7" x14ac:dyDescent="0.25">
      <c r="G1281"/>
    </row>
    <row r="1282" spans="7:7" x14ac:dyDescent="0.25">
      <c r="G1282"/>
    </row>
    <row r="1283" spans="7:7" x14ac:dyDescent="0.25">
      <c r="G1283"/>
    </row>
    <row r="1284" spans="7:7" x14ac:dyDescent="0.25">
      <c r="G1284"/>
    </row>
    <row r="1285" spans="7:7" x14ac:dyDescent="0.25">
      <c r="G1285"/>
    </row>
    <row r="1286" spans="7:7" x14ac:dyDescent="0.25">
      <c r="G1286"/>
    </row>
    <row r="1287" spans="7:7" x14ac:dyDescent="0.25">
      <c r="G1287"/>
    </row>
    <row r="1288" spans="7:7" x14ac:dyDescent="0.25">
      <c r="G1288"/>
    </row>
    <row r="1289" spans="7:7" x14ac:dyDescent="0.25">
      <c r="G1289"/>
    </row>
    <row r="1290" spans="7:7" x14ac:dyDescent="0.25">
      <c r="G1290"/>
    </row>
    <row r="1291" spans="7:7" x14ac:dyDescent="0.25">
      <c r="G1291"/>
    </row>
    <row r="1292" spans="7:7" x14ac:dyDescent="0.25">
      <c r="G1292"/>
    </row>
    <row r="1293" spans="7:7" x14ac:dyDescent="0.25">
      <c r="G1293"/>
    </row>
    <row r="1294" spans="7:7" x14ac:dyDescent="0.25">
      <c r="G1294"/>
    </row>
    <row r="1295" spans="7:7" x14ac:dyDescent="0.25">
      <c r="G1295"/>
    </row>
    <row r="1296" spans="7:7" x14ac:dyDescent="0.25">
      <c r="G1296"/>
    </row>
    <row r="1297" spans="7:7" x14ac:dyDescent="0.25">
      <c r="G1297"/>
    </row>
    <row r="1298" spans="7:7" x14ac:dyDescent="0.25">
      <c r="G1298"/>
    </row>
    <row r="1299" spans="7:7" x14ac:dyDescent="0.25">
      <c r="G1299"/>
    </row>
    <row r="1300" spans="7:7" x14ac:dyDescent="0.25">
      <c r="G1300"/>
    </row>
    <row r="1301" spans="7:7" x14ac:dyDescent="0.25">
      <c r="G1301"/>
    </row>
    <row r="1302" spans="7:7" x14ac:dyDescent="0.25">
      <c r="G1302"/>
    </row>
    <row r="1303" spans="7:7" x14ac:dyDescent="0.25">
      <c r="G1303"/>
    </row>
    <row r="1304" spans="7:7" x14ac:dyDescent="0.25">
      <c r="G1304"/>
    </row>
    <row r="1305" spans="7:7" x14ac:dyDescent="0.25">
      <c r="G1305"/>
    </row>
    <row r="1306" spans="7:7" x14ac:dyDescent="0.25">
      <c r="G1306"/>
    </row>
    <row r="1307" spans="7:7" x14ac:dyDescent="0.25">
      <c r="G1307"/>
    </row>
    <row r="1308" spans="7:7" x14ac:dyDescent="0.25">
      <c r="G1308"/>
    </row>
    <row r="1309" spans="7:7" x14ac:dyDescent="0.25">
      <c r="G1309"/>
    </row>
    <row r="1310" spans="7:7" x14ac:dyDescent="0.25">
      <c r="G1310"/>
    </row>
    <row r="1311" spans="7:7" x14ac:dyDescent="0.25">
      <c r="G1311"/>
    </row>
    <row r="1312" spans="7:7" x14ac:dyDescent="0.25">
      <c r="G1312"/>
    </row>
    <row r="1313" spans="7:7" x14ac:dyDescent="0.25">
      <c r="G1313"/>
    </row>
    <row r="1314" spans="7:7" x14ac:dyDescent="0.25">
      <c r="G1314"/>
    </row>
    <row r="1315" spans="7:7" x14ac:dyDescent="0.25">
      <c r="G1315"/>
    </row>
    <row r="1316" spans="7:7" x14ac:dyDescent="0.25">
      <c r="G1316"/>
    </row>
    <row r="1317" spans="7:7" x14ac:dyDescent="0.25">
      <c r="G1317"/>
    </row>
    <row r="1318" spans="7:7" x14ac:dyDescent="0.25">
      <c r="G1318"/>
    </row>
    <row r="1319" spans="7:7" x14ac:dyDescent="0.25">
      <c r="G1319"/>
    </row>
    <row r="1320" spans="7:7" x14ac:dyDescent="0.25">
      <c r="G1320"/>
    </row>
    <row r="1321" spans="7:7" x14ac:dyDescent="0.25">
      <c r="G1321"/>
    </row>
    <row r="1322" spans="7:7" x14ac:dyDescent="0.25">
      <c r="G1322"/>
    </row>
    <row r="1323" spans="7:7" x14ac:dyDescent="0.25">
      <c r="G1323"/>
    </row>
    <row r="1324" spans="7:7" x14ac:dyDescent="0.25">
      <c r="G1324"/>
    </row>
    <row r="1325" spans="7:7" x14ac:dyDescent="0.25">
      <c r="G1325"/>
    </row>
    <row r="1326" spans="7:7" x14ac:dyDescent="0.25">
      <c r="G1326"/>
    </row>
    <row r="1327" spans="7:7" x14ac:dyDescent="0.25">
      <c r="G1327"/>
    </row>
    <row r="1328" spans="7:7" x14ac:dyDescent="0.25">
      <c r="G1328"/>
    </row>
    <row r="1329" spans="7:7" x14ac:dyDescent="0.25">
      <c r="G1329"/>
    </row>
    <row r="1330" spans="7:7" x14ac:dyDescent="0.25">
      <c r="G1330"/>
    </row>
    <row r="1331" spans="7:7" x14ac:dyDescent="0.25">
      <c r="G1331"/>
    </row>
    <row r="1332" spans="7:7" x14ac:dyDescent="0.25">
      <c r="G1332"/>
    </row>
    <row r="1333" spans="7:7" x14ac:dyDescent="0.25">
      <c r="G1333"/>
    </row>
    <row r="1334" spans="7:7" x14ac:dyDescent="0.25">
      <c r="G1334"/>
    </row>
    <row r="1335" spans="7:7" x14ac:dyDescent="0.25">
      <c r="G1335"/>
    </row>
    <row r="1336" spans="7:7" x14ac:dyDescent="0.25">
      <c r="G1336"/>
    </row>
    <row r="1337" spans="7:7" x14ac:dyDescent="0.25">
      <c r="G1337"/>
    </row>
    <row r="1338" spans="7:7" x14ac:dyDescent="0.25">
      <c r="G1338"/>
    </row>
    <row r="1339" spans="7:7" x14ac:dyDescent="0.25">
      <c r="G1339"/>
    </row>
    <row r="1340" spans="7:7" x14ac:dyDescent="0.25">
      <c r="G1340"/>
    </row>
    <row r="1341" spans="7:7" x14ac:dyDescent="0.25">
      <c r="G1341"/>
    </row>
    <row r="1342" spans="7:7" x14ac:dyDescent="0.25">
      <c r="G1342"/>
    </row>
    <row r="1343" spans="7:7" x14ac:dyDescent="0.25">
      <c r="G1343"/>
    </row>
    <row r="1344" spans="7:7" x14ac:dyDescent="0.25">
      <c r="G1344"/>
    </row>
    <row r="1345" spans="7:7" x14ac:dyDescent="0.25">
      <c r="G1345"/>
    </row>
    <row r="1346" spans="7:7" x14ac:dyDescent="0.25">
      <c r="G1346"/>
    </row>
    <row r="1347" spans="7:7" x14ac:dyDescent="0.25">
      <c r="G1347"/>
    </row>
    <row r="1348" spans="7:7" x14ac:dyDescent="0.25">
      <c r="G1348"/>
    </row>
    <row r="1349" spans="7:7" x14ac:dyDescent="0.25">
      <c r="G1349"/>
    </row>
    <row r="1350" spans="7:7" x14ac:dyDescent="0.25">
      <c r="G1350"/>
    </row>
    <row r="1351" spans="7:7" x14ac:dyDescent="0.25">
      <c r="G1351"/>
    </row>
    <row r="1352" spans="7:7" x14ac:dyDescent="0.25">
      <c r="G1352"/>
    </row>
    <row r="1353" spans="7:7" x14ac:dyDescent="0.25">
      <c r="G1353"/>
    </row>
    <row r="1354" spans="7:7" x14ac:dyDescent="0.25">
      <c r="G1354"/>
    </row>
    <row r="1355" spans="7:7" x14ac:dyDescent="0.25">
      <c r="G1355"/>
    </row>
    <row r="1356" spans="7:7" x14ac:dyDescent="0.25">
      <c r="G1356"/>
    </row>
    <row r="1357" spans="7:7" x14ac:dyDescent="0.25">
      <c r="G1357"/>
    </row>
    <row r="1358" spans="7:7" x14ac:dyDescent="0.25">
      <c r="G1358"/>
    </row>
    <row r="1359" spans="7:7" x14ac:dyDescent="0.25">
      <c r="G1359"/>
    </row>
    <row r="1360" spans="7:7" x14ac:dyDescent="0.25">
      <c r="G1360"/>
    </row>
    <row r="1361" spans="7:7" x14ac:dyDescent="0.25">
      <c r="G1361"/>
    </row>
    <row r="1362" spans="7:7" x14ac:dyDescent="0.25">
      <c r="G1362"/>
    </row>
    <row r="1363" spans="7:7" x14ac:dyDescent="0.25">
      <c r="G1363"/>
    </row>
    <row r="1364" spans="7:7" x14ac:dyDescent="0.25">
      <c r="G1364"/>
    </row>
    <row r="1365" spans="7:7" x14ac:dyDescent="0.25">
      <c r="G1365"/>
    </row>
    <row r="1366" spans="7:7" x14ac:dyDescent="0.25">
      <c r="G1366"/>
    </row>
    <row r="1367" spans="7:7" x14ac:dyDescent="0.25">
      <c r="G1367"/>
    </row>
    <row r="1368" spans="7:7" x14ac:dyDescent="0.25">
      <c r="G1368"/>
    </row>
    <row r="1369" spans="7:7" x14ac:dyDescent="0.25">
      <c r="G1369"/>
    </row>
    <row r="1370" spans="7:7" x14ac:dyDescent="0.25">
      <c r="G1370"/>
    </row>
    <row r="1371" spans="7:7" x14ac:dyDescent="0.25">
      <c r="G1371"/>
    </row>
    <row r="1372" spans="7:7" x14ac:dyDescent="0.25">
      <c r="G1372"/>
    </row>
    <row r="1373" spans="7:7" x14ac:dyDescent="0.25">
      <c r="G1373"/>
    </row>
    <row r="1374" spans="7:7" x14ac:dyDescent="0.25">
      <c r="G1374"/>
    </row>
    <row r="1375" spans="7:7" x14ac:dyDescent="0.25">
      <c r="G1375"/>
    </row>
    <row r="1376" spans="7:7" x14ac:dyDescent="0.25">
      <c r="G1376"/>
    </row>
    <row r="1377" spans="7:7" x14ac:dyDescent="0.25">
      <c r="G1377"/>
    </row>
    <row r="1378" spans="7:7" x14ac:dyDescent="0.25">
      <c r="G1378"/>
    </row>
    <row r="1379" spans="7:7" x14ac:dyDescent="0.25">
      <c r="G1379"/>
    </row>
    <row r="1380" spans="7:7" x14ac:dyDescent="0.25">
      <c r="G1380"/>
    </row>
    <row r="1381" spans="7:7" x14ac:dyDescent="0.25">
      <c r="G1381"/>
    </row>
    <row r="1382" spans="7:7" x14ac:dyDescent="0.25">
      <c r="G1382"/>
    </row>
    <row r="1383" spans="7:7" x14ac:dyDescent="0.25">
      <c r="G1383"/>
    </row>
    <row r="1384" spans="7:7" x14ac:dyDescent="0.25">
      <c r="G1384"/>
    </row>
    <row r="1385" spans="7:7" x14ac:dyDescent="0.25">
      <c r="G1385"/>
    </row>
    <row r="1386" spans="7:7" x14ac:dyDescent="0.25">
      <c r="G1386"/>
    </row>
    <row r="1387" spans="7:7" x14ac:dyDescent="0.25">
      <c r="G1387"/>
    </row>
    <row r="1388" spans="7:7" x14ac:dyDescent="0.25">
      <c r="G1388"/>
    </row>
    <row r="1389" spans="7:7" x14ac:dyDescent="0.25">
      <c r="G1389"/>
    </row>
    <row r="1390" spans="7:7" x14ac:dyDescent="0.25">
      <c r="G1390"/>
    </row>
    <row r="1391" spans="7:7" x14ac:dyDescent="0.25">
      <c r="G1391"/>
    </row>
    <row r="1392" spans="7:7" x14ac:dyDescent="0.25">
      <c r="G1392"/>
    </row>
    <row r="1393" spans="7:7" x14ac:dyDescent="0.25">
      <c r="G1393"/>
    </row>
    <row r="1394" spans="7:7" x14ac:dyDescent="0.25">
      <c r="G1394"/>
    </row>
    <row r="1395" spans="7:7" x14ac:dyDescent="0.25">
      <c r="G1395"/>
    </row>
    <row r="1396" spans="7:7" x14ac:dyDescent="0.25">
      <c r="G1396"/>
    </row>
    <row r="1397" spans="7:7" x14ac:dyDescent="0.25">
      <c r="G1397"/>
    </row>
    <row r="1398" spans="7:7" x14ac:dyDescent="0.25">
      <c r="G1398"/>
    </row>
    <row r="1399" spans="7:7" x14ac:dyDescent="0.25">
      <c r="G1399"/>
    </row>
    <row r="1400" spans="7:7" x14ac:dyDescent="0.25">
      <c r="G1400"/>
    </row>
    <row r="1401" spans="7:7" x14ac:dyDescent="0.25">
      <c r="G1401"/>
    </row>
    <row r="1402" spans="7:7" x14ac:dyDescent="0.25">
      <c r="G1402"/>
    </row>
    <row r="1403" spans="7:7" x14ac:dyDescent="0.25">
      <c r="G1403"/>
    </row>
    <row r="1404" spans="7:7" x14ac:dyDescent="0.25">
      <c r="G1404"/>
    </row>
    <row r="1405" spans="7:7" x14ac:dyDescent="0.25">
      <c r="G1405"/>
    </row>
    <row r="1406" spans="7:7" x14ac:dyDescent="0.25">
      <c r="G1406"/>
    </row>
    <row r="1407" spans="7:7" x14ac:dyDescent="0.25">
      <c r="G1407"/>
    </row>
    <row r="1408" spans="7:7" x14ac:dyDescent="0.25">
      <c r="G1408"/>
    </row>
    <row r="1409" spans="7:7" x14ac:dyDescent="0.25">
      <c r="G1409"/>
    </row>
    <row r="1410" spans="7:7" x14ac:dyDescent="0.25">
      <c r="G1410"/>
    </row>
    <row r="1411" spans="7:7" x14ac:dyDescent="0.25">
      <c r="G1411"/>
    </row>
    <row r="1412" spans="7:7" x14ac:dyDescent="0.25">
      <c r="G1412"/>
    </row>
    <row r="1413" spans="7:7" x14ac:dyDescent="0.25">
      <c r="G1413"/>
    </row>
    <row r="1414" spans="7:7" x14ac:dyDescent="0.25">
      <c r="G1414"/>
    </row>
    <row r="1415" spans="7:7" x14ac:dyDescent="0.25">
      <c r="G1415"/>
    </row>
    <row r="1416" spans="7:7" x14ac:dyDescent="0.25">
      <c r="G1416"/>
    </row>
    <row r="1417" spans="7:7" x14ac:dyDescent="0.25">
      <c r="G1417"/>
    </row>
    <row r="1418" spans="7:7" x14ac:dyDescent="0.25">
      <c r="G1418"/>
    </row>
    <row r="1419" spans="7:7" x14ac:dyDescent="0.25">
      <c r="G1419"/>
    </row>
    <row r="1420" spans="7:7" x14ac:dyDescent="0.25">
      <c r="G1420"/>
    </row>
    <row r="1421" spans="7:7" x14ac:dyDescent="0.25">
      <c r="G1421"/>
    </row>
    <row r="1422" spans="7:7" x14ac:dyDescent="0.25">
      <c r="G1422"/>
    </row>
    <row r="1423" spans="7:7" x14ac:dyDescent="0.25">
      <c r="G1423"/>
    </row>
    <row r="1424" spans="7:7" x14ac:dyDescent="0.25">
      <c r="G1424"/>
    </row>
    <row r="1425" spans="7:7" x14ac:dyDescent="0.25">
      <c r="G1425"/>
    </row>
    <row r="1426" spans="7:7" x14ac:dyDescent="0.25">
      <c r="G1426"/>
    </row>
    <row r="1427" spans="7:7" x14ac:dyDescent="0.25">
      <c r="G1427"/>
    </row>
    <row r="1428" spans="7:7" x14ac:dyDescent="0.25">
      <c r="G1428"/>
    </row>
    <row r="1429" spans="7:7" x14ac:dyDescent="0.25">
      <c r="G1429"/>
    </row>
    <row r="1430" spans="7:7" x14ac:dyDescent="0.25">
      <c r="G1430"/>
    </row>
    <row r="1431" spans="7:7" x14ac:dyDescent="0.25">
      <c r="G1431"/>
    </row>
    <row r="1432" spans="7:7" x14ac:dyDescent="0.25">
      <c r="G1432"/>
    </row>
    <row r="1433" spans="7:7" x14ac:dyDescent="0.25">
      <c r="G1433"/>
    </row>
    <row r="1434" spans="7:7" x14ac:dyDescent="0.25">
      <c r="G1434"/>
    </row>
    <row r="1435" spans="7:7" x14ac:dyDescent="0.25">
      <c r="G1435"/>
    </row>
    <row r="1436" spans="7:7" x14ac:dyDescent="0.25">
      <c r="G1436"/>
    </row>
    <row r="1437" spans="7:7" x14ac:dyDescent="0.25">
      <c r="G1437"/>
    </row>
    <row r="1438" spans="7:7" x14ac:dyDescent="0.25">
      <c r="G1438"/>
    </row>
    <row r="1439" spans="7:7" x14ac:dyDescent="0.25">
      <c r="G1439"/>
    </row>
    <row r="1440" spans="7:7" x14ac:dyDescent="0.25">
      <c r="G1440"/>
    </row>
    <row r="1441" spans="7:7" x14ac:dyDescent="0.25">
      <c r="G1441"/>
    </row>
    <row r="1442" spans="7:7" x14ac:dyDescent="0.25">
      <c r="G1442"/>
    </row>
    <row r="1443" spans="7:7" x14ac:dyDescent="0.25">
      <c r="G1443"/>
    </row>
    <row r="1444" spans="7:7" x14ac:dyDescent="0.25">
      <c r="G1444"/>
    </row>
    <row r="1445" spans="7:7" x14ac:dyDescent="0.25">
      <c r="G1445"/>
    </row>
    <row r="1446" spans="7:7" x14ac:dyDescent="0.25">
      <c r="G1446"/>
    </row>
    <row r="1447" spans="7:7" x14ac:dyDescent="0.25">
      <c r="G1447"/>
    </row>
    <row r="1448" spans="7:7" x14ac:dyDescent="0.25">
      <c r="G1448"/>
    </row>
    <row r="1449" spans="7:7" x14ac:dyDescent="0.25">
      <c r="G1449"/>
    </row>
    <row r="1450" spans="7:7" x14ac:dyDescent="0.25">
      <c r="G1450"/>
    </row>
    <row r="1451" spans="7:7" x14ac:dyDescent="0.25">
      <c r="G1451"/>
    </row>
    <row r="1452" spans="7:7" x14ac:dyDescent="0.25">
      <c r="G1452"/>
    </row>
    <row r="1453" spans="7:7" x14ac:dyDescent="0.25">
      <c r="G1453"/>
    </row>
    <row r="1454" spans="7:7" x14ac:dyDescent="0.25">
      <c r="G1454"/>
    </row>
    <row r="1455" spans="7:7" x14ac:dyDescent="0.25">
      <c r="G1455"/>
    </row>
    <row r="1456" spans="7:7" x14ac:dyDescent="0.25">
      <c r="G1456"/>
    </row>
    <row r="1457" spans="7:7" x14ac:dyDescent="0.25">
      <c r="G1457"/>
    </row>
    <row r="1458" spans="7:7" x14ac:dyDescent="0.25">
      <c r="G1458"/>
    </row>
    <row r="1459" spans="7:7" x14ac:dyDescent="0.25">
      <c r="G1459"/>
    </row>
    <row r="1460" spans="7:7" x14ac:dyDescent="0.25">
      <c r="G1460"/>
    </row>
    <row r="1461" spans="7:7" x14ac:dyDescent="0.25">
      <c r="G1461"/>
    </row>
    <row r="1462" spans="7:7" x14ac:dyDescent="0.25">
      <c r="G1462"/>
    </row>
    <row r="1463" spans="7:7" x14ac:dyDescent="0.25">
      <c r="G1463"/>
    </row>
    <row r="1464" spans="7:7" x14ac:dyDescent="0.25">
      <c r="G1464"/>
    </row>
    <row r="1465" spans="7:7" x14ac:dyDescent="0.25">
      <c r="G1465"/>
    </row>
    <row r="1466" spans="7:7" x14ac:dyDescent="0.25">
      <c r="G1466"/>
    </row>
    <row r="1467" spans="7:7" x14ac:dyDescent="0.25">
      <c r="G1467"/>
    </row>
    <row r="1468" spans="7:7" x14ac:dyDescent="0.25">
      <c r="G1468"/>
    </row>
    <row r="1469" spans="7:7" x14ac:dyDescent="0.25">
      <c r="G1469"/>
    </row>
    <row r="1470" spans="7:7" x14ac:dyDescent="0.25">
      <c r="G1470"/>
    </row>
    <row r="1471" spans="7:7" x14ac:dyDescent="0.25">
      <c r="G1471"/>
    </row>
    <row r="1472" spans="7:7" x14ac:dyDescent="0.25">
      <c r="G1472"/>
    </row>
    <row r="1473" spans="7:7" x14ac:dyDescent="0.25">
      <c r="G1473"/>
    </row>
    <row r="1474" spans="7:7" x14ac:dyDescent="0.25">
      <c r="G1474"/>
    </row>
    <row r="1475" spans="7:7" x14ac:dyDescent="0.25">
      <c r="G1475"/>
    </row>
    <row r="1476" spans="7:7" x14ac:dyDescent="0.25">
      <c r="G1476"/>
    </row>
    <row r="1477" spans="7:7" x14ac:dyDescent="0.25">
      <c r="G1477"/>
    </row>
    <row r="1478" spans="7:7" x14ac:dyDescent="0.25">
      <c r="G1478"/>
    </row>
    <row r="1479" spans="7:7" x14ac:dyDescent="0.25">
      <c r="G1479"/>
    </row>
    <row r="1480" spans="7:7" x14ac:dyDescent="0.25">
      <c r="G1480"/>
    </row>
    <row r="1481" spans="7:7" x14ac:dyDescent="0.25">
      <c r="G1481"/>
    </row>
    <row r="1482" spans="7:7" x14ac:dyDescent="0.25">
      <c r="G1482"/>
    </row>
    <row r="1483" spans="7:7" x14ac:dyDescent="0.25">
      <c r="G1483"/>
    </row>
    <row r="1484" spans="7:7" x14ac:dyDescent="0.25">
      <c r="G1484"/>
    </row>
    <row r="1485" spans="7:7" x14ac:dyDescent="0.25">
      <c r="G1485"/>
    </row>
    <row r="1486" spans="7:7" x14ac:dyDescent="0.25">
      <c r="G1486"/>
    </row>
    <row r="1487" spans="7:7" x14ac:dyDescent="0.25">
      <c r="G1487"/>
    </row>
    <row r="1488" spans="7:7" x14ac:dyDescent="0.25">
      <c r="G1488"/>
    </row>
    <row r="1489" spans="7:7" x14ac:dyDescent="0.25">
      <c r="G1489"/>
    </row>
    <row r="1490" spans="7:7" x14ac:dyDescent="0.25">
      <c r="G1490"/>
    </row>
    <row r="1491" spans="7:7" x14ac:dyDescent="0.25">
      <c r="G1491"/>
    </row>
    <row r="1492" spans="7:7" x14ac:dyDescent="0.25">
      <c r="G1492"/>
    </row>
    <row r="1493" spans="7:7" x14ac:dyDescent="0.25">
      <c r="G1493"/>
    </row>
    <row r="1494" spans="7:7" x14ac:dyDescent="0.25">
      <c r="G1494"/>
    </row>
    <row r="1495" spans="7:7" x14ac:dyDescent="0.25">
      <c r="G1495"/>
    </row>
    <row r="1496" spans="7:7" x14ac:dyDescent="0.25">
      <c r="G1496"/>
    </row>
    <row r="1497" spans="7:7" x14ac:dyDescent="0.25">
      <c r="G1497"/>
    </row>
    <row r="1498" spans="7:7" x14ac:dyDescent="0.25">
      <c r="G1498"/>
    </row>
    <row r="1499" spans="7:7" x14ac:dyDescent="0.25">
      <c r="G1499"/>
    </row>
    <row r="1500" spans="7:7" x14ac:dyDescent="0.25">
      <c r="G1500"/>
    </row>
    <row r="1501" spans="7:7" x14ac:dyDescent="0.25">
      <c r="G1501"/>
    </row>
    <row r="1502" spans="7:7" x14ac:dyDescent="0.25">
      <c r="G1502"/>
    </row>
    <row r="1503" spans="7:7" x14ac:dyDescent="0.25">
      <c r="G1503"/>
    </row>
    <row r="1504" spans="7:7" x14ac:dyDescent="0.25">
      <c r="G1504"/>
    </row>
    <row r="1505" spans="7:7" x14ac:dyDescent="0.25">
      <c r="G1505"/>
    </row>
    <row r="1506" spans="7:7" x14ac:dyDescent="0.25">
      <c r="G1506"/>
    </row>
    <row r="1507" spans="7:7" x14ac:dyDescent="0.25">
      <c r="G1507"/>
    </row>
    <row r="1508" spans="7:7" x14ac:dyDescent="0.25">
      <c r="G1508"/>
    </row>
    <row r="1509" spans="7:7" x14ac:dyDescent="0.25">
      <c r="G1509"/>
    </row>
    <row r="1510" spans="7:7" x14ac:dyDescent="0.25">
      <c r="G1510"/>
    </row>
    <row r="1511" spans="7:7" x14ac:dyDescent="0.25">
      <c r="G1511"/>
    </row>
    <row r="1512" spans="7:7" x14ac:dyDescent="0.25">
      <c r="G1512"/>
    </row>
    <row r="1513" spans="7:7" x14ac:dyDescent="0.25">
      <c r="G1513"/>
    </row>
    <row r="1514" spans="7:7" x14ac:dyDescent="0.25">
      <c r="G1514"/>
    </row>
    <row r="1515" spans="7:7" x14ac:dyDescent="0.25">
      <c r="G1515"/>
    </row>
    <row r="1516" spans="7:7" x14ac:dyDescent="0.25">
      <c r="G1516"/>
    </row>
    <row r="1517" spans="7:7" x14ac:dyDescent="0.25">
      <c r="G1517"/>
    </row>
    <row r="1518" spans="7:7" x14ac:dyDescent="0.25">
      <c r="G1518"/>
    </row>
    <row r="1519" spans="7:7" x14ac:dyDescent="0.25">
      <c r="G1519"/>
    </row>
    <row r="1520" spans="7:7" x14ac:dyDescent="0.25">
      <c r="G1520"/>
    </row>
    <row r="1521" spans="7:7" x14ac:dyDescent="0.25">
      <c r="G1521"/>
    </row>
    <row r="1522" spans="7:7" x14ac:dyDescent="0.25">
      <c r="G1522"/>
    </row>
    <row r="1523" spans="7:7" x14ac:dyDescent="0.25">
      <c r="G1523"/>
    </row>
    <row r="1524" spans="7:7" x14ac:dyDescent="0.25">
      <c r="G1524"/>
    </row>
    <row r="1525" spans="7:7" x14ac:dyDescent="0.25">
      <c r="G1525"/>
    </row>
    <row r="1526" spans="7:7" x14ac:dyDescent="0.25">
      <c r="G1526"/>
    </row>
    <row r="1527" spans="7:7" x14ac:dyDescent="0.25">
      <c r="G1527"/>
    </row>
    <row r="1528" spans="7:7" x14ac:dyDescent="0.25">
      <c r="G1528"/>
    </row>
    <row r="1529" spans="7:7" x14ac:dyDescent="0.25">
      <c r="G1529"/>
    </row>
    <row r="1530" spans="7:7" x14ac:dyDescent="0.25">
      <c r="G1530"/>
    </row>
    <row r="1531" spans="7:7" x14ac:dyDescent="0.25">
      <c r="G1531"/>
    </row>
    <row r="1532" spans="7:7" x14ac:dyDescent="0.25">
      <c r="G1532"/>
    </row>
    <row r="1533" spans="7:7" x14ac:dyDescent="0.25">
      <c r="G1533"/>
    </row>
    <row r="1534" spans="7:7" x14ac:dyDescent="0.25">
      <c r="G1534"/>
    </row>
    <row r="1535" spans="7:7" x14ac:dyDescent="0.25">
      <c r="G1535"/>
    </row>
    <row r="1536" spans="7:7" x14ac:dyDescent="0.25">
      <c r="G1536"/>
    </row>
    <row r="1537" spans="7:7" x14ac:dyDescent="0.25">
      <c r="G1537"/>
    </row>
    <row r="1538" spans="7:7" x14ac:dyDescent="0.25">
      <c r="G1538"/>
    </row>
    <row r="1539" spans="7:7" x14ac:dyDescent="0.25">
      <c r="G1539"/>
    </row>
    <row r="1540" spans="7:7" x14ac:dyDescent="0.25">
      <c r="G1540"/>
    </row>
    <row r="1541" spans="7:7" x14ac:dyDescent="0.25">
      <c r="G1541"/>
    </row>
    <row r="1542" spans="7:7" x14ac:dyDescent="0.25">
      <c r="G1542"/>
    </row>
    <row r="1543" spans="7:7" x14ac:dyDescent="0.25">
      <c r="G1543"/>
    </row>
    <row r="1544" spans="7:7" x14ac:dyDescent="0.25">
      <c r="G1544"/>
    </row>
    <row r="1545" spans="7:7" x14ac:dyDescent="0.25">
      <c r="G1545"/>
    </row>
    <row r="1546" spans="7:7" x14ac:dyDescent="0.25">
      <c r="G1546"/>
    </row>
    <row r="1547" spans="7:7" x14ac:dyDescent="0.25">
      <c r="G1547"/>
    </row>
    <row r="1548" spans="7:7" x14ac:dyDescent="0.25">
      <c r="G1548"/>
    </row>
    <row r="1549" spans="7:7" x14ac:dyDescent="0.25">
      <c r="G1549"/>
    </row>
    <row r="1550" spans="7:7" x14ac:dyDescent="0.25">
      <c r="G1550"/>
    </row>
    <row r="1551" spans="7:7" x14ac:dyDescent="0.25">
      <c r="G1551"/>
    </row>
    <row r="1552" spans="7:7" x14ac:dyDescent="0.25">
      <c r="G1552"/>
    </row>
    <row r="1553" spans="7:7" x14ac:dyDescent="0.25">
      <c r="G1553"/>
    </row>
    <row r="1554" spans="7:7" x14ac:dyDescent="0.25">
      <c r="G1554"/>
    </row>
    <row r="1555" spans="7:7" x14ac:dyDescent="0.25">
      <c r="G1555"/>
    </row>
    <row r="1556" spans="7:7" x14ac:dyDescent="0.25">
      <c r="G1556"/>
    </row>
    <row r="1557" spans="7:7" x14ac:dyDescent="0.25">
      <c r="G1557"/>
    </row>
    <row r="1558" spans="7:7" x14ac:dyDescent="0.25">
      <c r="G1558"/>
    </row>
    <row r="1559" spans="7:7" x14ac:dyDescent="0.25">
      <c r="G1559"/>
    </row>
    <row r="1560" spans="7:7" x14ac:dyDescent="0.25">
      <c r="G1560"/>
    </row>
    <row r="1561" spans="7:7" x14ac:dyDescent="0.25">
      <c r="G1561"/>
    </row>
    <row r="1562" spans="7:7" x14ac:dyDescent="0.25">
      <c r="G1562"/>
    </row>
    <row r="1563" spans="7:7" x14ac:dyDescent="0.25">
      <c r="G1563"/>
    </row>
    <row r="1564" spans="7:7" x14ac:dyDescent="0.25">
      <c r="G1564"/>
    </row>
    <row r="1565" spans="7:7" x14ac:dyDescent="0.25">
      <c r="G1565"/>
    </row>
    <row r="1566" spans="7:7" x14ac:dyDescent="0.25">
      <c r="G1566"/>
    </row>
    <row r="1567" spans="7:7" x14ac:dyDescent="0.25">
      <c r="G1567"/>
    </row>
    <row r="1568" spans="7:7" x14ac:dyDescent="0.25">
      <c r="G1568"/>
    </row>
    <row r="1569" spans="7:7" x14ac:dyDescent="0.25">
      <c r="G1569"/>
    </row>
    <row r="1570" spans="7:7" x14ac:dyDescent="0.25">
      <c r="G1570"/>
    </row>
    <row r="1571" spans="7:7" x14ac:dyDescent="0.25">
      <c r="G1571"/>
    </row>
    <row r="1572" spans="7:7" x14ac:dyDescent="0.25">
      <c r="G1572"/>
    </row>
    <row r="1573" spans="7:7" x14ac:dyDescent="0.25">
      <c r="G1573"/>
    </row>
    <row r="1574" spans="7:7" x14ac:dyDescent="0.25">
      <c r="G1574"/>
    </row>
    <row r="1575" spans="7:7" x14ac:dyDescent="0.25">
      <c r="G1575"/>
    </row>
    <row r="1576" spans="7:7" x14ac:dyDescent="0.25">
      <c r="G1576"/>
    </row>
    <row r="1577" spans="7:7" x14ac:dyDescent="0.25">
      <c r="G1577"/>
    </row>
    <row r="1578" spans="7:7" x14ac:dyDescent="0.25">
      <c r="G1578"/>
    </row>
    <row r="1579" spans="7:7" x14ac:dyDescent="0.25">
      <c r="G1579"/>
    </row>
    <row r="1580" spans="7:7" x14ac:dyDescent="0.25">
      <c r="G1580"/>
    </row>
    <row r="1581" spans="7:7" x14ac:dyDescent="0.25">
      <c r="G1581"/>
    </row>
    <row r="1582" spans="7:7" x14ac:dyDescent="0.25">
      <c r="G1582"/>
    </row>
    <row r="1583" spans="7:7" x14ac:dyDescent="0.25">
      <c r="G1583"/>
    </row>
    <row r="1584" spans="7:7" x14ac:dyDescent="0.25">
      <c r="G1584"/>
    </row>
    <row r="1585" spans="7:7" x14ac:dyDescent="0.25">
      <c r="G1585"/>
    </row>
    <row r="1586" spans="7:7" x14ac:dyDescent="0.25">
      <c r="G1586"/>
    </row>
    <row r="1587" spans="7:7" x14ac:dyDescent="0.25">
      <c r="G1587"/>
    </row>
    <row r="1588" spans="7:7" x14ac:dyDescent="0.25">
      <c r="G1588"/>
    </row>
    <row r="1589" spans="7:7" x14ac:dyDescent="0.25">
      <c r="G1589"/>
    </row>
    <row r="1590" spans="7:7" x14ac:dyDescent="0.25">
      <c r="G1590"/>
    </row>
    <row r="1591" spans="7:7" x14ac:dyDescent="0.25">
      <c r="G1591"/>
    </row>
    <row r="1592" spans="7:7" x14ac:dyDescent="0.25">
      <c r="G1592"/>
    </row>
    <row r="1593" spans="7:7" x14ac:dyDescent="0.25">
      <c r="G1593"/>
    </row>
    <row r="1594" spans="7:7" x14ac:dyDescent="0.25">
      <c r="G1594"/>
    </row>
    <row r="1595" spans="7:7" x14ac:dyDescent="0.25">
      <c r="G1595"/>
    </row>
    <row r="1596" spans="7:7" x14ac:dyDescent="0.25">
      <c r="G1596"/>
    </row>
    <row r="1597" spans="7:7" x14ac:dyDescent="0.25">
      <c r="G1597"/>
    </row>
    <row r="1598" spans="7:7" x14ac:dyDescent="0.25">
      <c r="G1598"/>
    </row>
    <row r="1599" spans="7:7" x14ac:dyDescent="0.25">
      <c r="G1599"/>
    </row>
    <row r="1600" spans="7:7" x14ac:dyDescent="0.25">
      <c r="G1600"/>
    </row>
    <row r="1601" spans="7:7" x14ac:dyDescent="0.25">
      <c r="G1601"/>
    </row>
    <row r="1602" spans="7:7" x14ac:dyDescent="0.25">
      <c r="G1602"/>
    </row>
    <row r="1603" spans="7:7" x14ac:dyDescent="0.25">
      <c r="G1603"/>
    </row>
    <row r="1604" spans="7:7" x14ac:dyDescent="0.25">
      <c r="G1604"/>
    </row>
    <row r="1605" spans="7:7" x14ac:dyDescent="0.25">
      <c r="G1605"/>
    </row>
    <row r="1606" spans="7:7" x14ac:dyDescent="0.25">
      <c r="G1606"/>
    </row>
    <row r="1607" spans="7:7" x14ac:dyDescent="0.25">
      <c r="G1607"/>
    </row>
    <row r="1608" spans="7:7" x14ac:dyDescent="0.25">
      <c r="G1608"/>
    </row>
    <row r="1609" spans="7:7" x14ac:dyDescent="0.25">
      <c r="G1609"/>
    </row>
    <row r="1610" spans="7:7" x14ac:dyDescent="0.25">
      <c r="G1610"/>
    </row>
    <row r="1611" spans="7:7" x14ac:dyDescent="0.25">
      <c r="G1611"/>
    </row>
    <row r="1612" spans="7:7" x14ac:dyDescent="0.25">
      <c r="G1612"/>
    </row>
    <row r="1613" spans="7:7" x14ac:dyDescent="0.25">
      <c r="G1613"/>
    </row>
    <row r="1614" spans="7:7" x14ac:dyDescent="0.25">
      <c r="G1614"/>
    </row>
    <row r="1615" spans="7:7" x14ac:dyDescent="0.25">
      <c r="G1615"/>
    </row>
    <row r="1616" spans="7:7" x14ac:dyDescent="0.25">
      <c r="G1616"/>
    </row>
    <row r="1617" spans="7:7" x14ac:dyDescent="0.25">
      <c r="G1617"/>
    </row>
    <row r="1618" spans="7:7" x14ac:dyDescent="0.25">
      <c r="G1618"/>
    </row>
    <row r="1619" spans="7:7" x14ac:dyDescent="0.25">
      <c r="G1619"/>
    </row>
    <row r="1620" spans="7:7" x14ac:dyDescent="0.25">
      <c r="G1620"/>
    </row>
    <row r="1621" spans="7:7" x14ac:dyDescent="0.25">
      <c r="G1621"/>
    </row>
    <row r="1622" spans="7:7" x14ac:dyDescent="0.25">
      <c r="G1622"/>
    </row>
    <row r="1623" spans="7:7" x14ac:dyDescent="0.25">
      <c r="G1623"/>
    </row>
    <row r="1624" spans="7:7" x14ac:dyDescent="0.25">
      <c r="G1624"/>
    </row>
    <row r="1625" spans="7:7" x14ac:dyDescent="0.25">
      <c r="G1625"/>
    </row>
    <row r="1626" spans="7:7" x14ac:dyDescent="0.25">
      <c r="G1626"/>
    </row>
    <row r="1627" spans="7:7" x14ac:dyDescent="0.25">
      <c r="G1627"/>
    </row>
    <row r="1628" spans="7:7" x14ac:dyDescent="0.25">
      <c r="G1628"/>
    </row>
    <row r="1629" spans="7:7" x14ac:dyDescent="0.25">
      <c r="G1629"/>
    </row>
    <row r="1630" spans="7:7" x14ac:dyDescent="0.25">
      <c r="G1630"/>
    </row>
    <row r="1631" spans="7:7" x14ac:dyDescent="0.25">
      <c r="G1631"/>
    </row>
    <row r="1632" spans="7:7" x14ac:dyDescent="0.25">
      <c r="G1632"/>
    </row>
    <row r="1633" spans="7:7" x14ac:dyDescent="0.25">
      <c r="G1633"/>
    </row>
    <row r="1634" spans="7:7" x14ac:dyDescent="0.25">
      <c r="G1634"/>
    </row>
    <row r="1635" spans="7:7" x14ac:dyDescent="0.25">
      <c r="G1635"/>
    </row>
    <row r="1636" spans="7:7" x14ac:dyDescent="0.25">
      <c r="G1636"/>
    </row>
    <row r="1637" spans="7:7" x14ac:dyDescent="0.25">
      <c r="G1637"/>
    </row>
    <row r="1638" spans="7:7" x14ac:dyDescent="0.25">
      <c r="G1638"/>
    </row>
    <row r="1639" spans="7:7" x14ac:dyDescent="0.25">
      <c r="G1639"/>
    </row>
    <row r="1640" spans="7:7" x14ac:dyDescent="0.25">
      <c r="G1640"/>
    </row>
    <row r="1641" spans="7:7" x14ac:dyDescent="0.25">
      <c r="G1641"/>
    </row>
    <row r="1642" spans="7:7" x14ac:dyDescent="0.25">
      <c r="G1642"/>
    </row>
    <row r="1643" spans="7:7" x14ac:dyDescent="0.25">
      <c r="G1643"/>
    </row>
    <row r="1644" spans="7:7" x14ac:dyDescent="0.25">
      <c r="G1644"/>
    </row>
    <row r="1645" spans="7:7" x14ac:dyDescent="0.25">
      <c r="G1645"/>
    </row>
    <row r="1646" spans="7:7" x14ac:dyDescent="0.25">
      <c r="G1646"/>
    </row>
    <row r="1647" spans="7:7" x14ac:dyDescent="0.25">
      <c r="G1647"/>
    </row>
  </sheetData>
  <sheetProtection formatColumns="0" formatRows="0"/>
  <mergeCells count="6">
    <mergeCell ref="L2:O3"/>
    <mergeCell ref="F26:F50"/>
    <mergeCell ref="F4:F24"/>
    <mergeCell ref="J1:K2"/>
    <mergeCell ref="A54:D57"/>
    <mergeCell ref="A53:D53"/>
  </mergeCells>
  <conditionalFormatting sqref="D51">
    <cfRule type="expression" dxfId="9" priority="1">
      <formula>AND($D$51&lt;=0)</formula>
    </cfRule>
  </conditionalFormatting>
  <conditionalFormatting sqref="A4:E24 A26:E50">
    <cfRule type="expression" dxfId="8" priority="4120">
      <formula>$E4&lt;$K$17</formula>
    </cfRule>
    <cfRule type="expression" dxfId="7" priority="4121">
      <formula>AND($C4&gt;0,$B4=0)</formula>
    </cfRule>
    <cfRule type="expression" dxfId="6" priority="4122">
      <formula>AND($E4&lt;$K$16,$E4&gt;$K$17)</formula>
    </cfRule>
    <cfRule type="expression" dxfId="5" priority="4123">
      <formula>AND($E4&gt;=$K$16)</formula>
    </cfRule>
  </conditionalFormatting>
  <dataValidations count="4">
    <dataValidation type="list" allowBlank="1" showInputMessage="1" showErrorMessage="1" sqref="J15:K15" xr:uid="{8840B203-922B-43A4-8A8F-43CF2E921FA1}">
      <formula1>$M$22:$M$23</formula1>
    </dataValidation>
    <dataValidation type="list" allowBlank="1" showInputMessage="1" showErrorMessage="1" sqref="K16" xr:uid="{6D291672-4AB1-4265-AD16-6190AC596F66}">
      <formula1>$J$8:$J$11</formula1>
    </dataValidation>
    <dataValidation type="list" allowBlank="1" showInputMessage="1" showErrorMessage="1" sqref="K17" xr:uid="{9E1AD0C6-0058-499A-A44C-6BBBC30775BC}">
      <formula1>$K$8:$K$10</formula1>
    </dataValidation>
    <dataValidation type="list" allowBlank="1" showInputMessage="1" showErrorMessage="1" sqref="M20" xr:uid="{BEDBEB25-2697-4E99-BB1B-4D1E6AA202C6}">
      <formula1>$L$14:$L$16</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theme="9" tint="0.39997558519241921"/>
  </sheetPr>
  <dimension ref="A1:Z79"/>
  <sheetViews>
    <sheetView zoomScale="150" zoomScaleNormal="150" workbookViewId="0">
      <selection activeCell="G27" sqref="G27"/>
    </sheetView>
  </sheetViews>
  <sheetFormatPr baseColWidth="10" defaultRowHeight="15" x14ac:dyDescent="0.25"/>
  <cols>
    <col min="1" max="1" width="18.42578125" style="4" customWidth="1"/>
    <col min="2" max="2" width="9.28515625" style="6" customWidth="1"/>
    <col min="3" max="3" width="9.140625" style="2" customWidth="1"/>
    <col min="4" max="4" width="31.7109375" style="2" bestFit="1" customWidth="1"/>
    <col min="5" max="5" width="23.85546875" customWidth="1"/>
    <col min="6" max="6" width="11.42578125" style="166"/>
    <col min="17" max="17" width="11.42578125" style="2"/>
  </cols>
  <sheetData>
    <row r="1" spans="1:23" x14ac:dyDescent="0.25">
      <c r="A1" s="165">
        <f>IF(ISBLANK('PREVISIONNEL-PARAMETRAGE'!C30),0,DATEVALUE('PREVISIONNEL-PARAMETRAGE'!C30&amp;"/"&amp;'PREVISIONNEL-PARAMETRAGE'!$J$1&amp;"/"&amp;'PREVISIONNEL-PARAMETRAGE'!$E$2))</f>
        <v>44743</v>
      </c>
      <c r="B1" s="5">
        <f>'PREVISIONNEL-PARAMETRAGE'!B30</f>
        <v>985</v>
      </c>
      <c r="C1" s="1"/>
      <c r="D1" s="1" t="s">
        <v>53</v>
      </c>
      <c r="E1" s="1" t="str">
        <f>'PREVISIONNEL-PARAMETRAGE'!A30</f>
        <v>LOYER</v>
      </c>
      <c r="F1" s="47">
        <f>IF(A1&lt;&gt;0,1,0)</f>
        <v>1</v>
      </c>
      <c r="G1" s="47">
        <f t="shared" ref="G1:O1" si="0">IF(B1&lt;&gt;0,1,0)</f>
        <v>1</v>
      </c>
      <c r="H1" s="47">
        <f t="shared" si="0"/>
        <v>0</v>
      </c>
      <c r="I1" s="47">
        <f t="shared" si="0"/>
        <v>1</v>
      </c>
      <c r="J1" s="47">
        <f t="shared" si="0"/>
        <v>1</v>
      </c>
      <c r="K1" s="47">
        <f t="shared" si="0"/>
        <v>1</v>
      </c>
      <c r="L1" s="47">
        <f t="shared" si="0"/>
        <v>1</v>
      </c>
      <c r="M1" s="47">
        <f t="shared" si="0"/>
        <v>0</v>
      </c>
      <c r="N1" s="47">
        <f t="shared" si="0"/>
        <v>1</v>
      </c>
      <c r="O1" s="47">
        <f t="shared" si="0"/>
        <v>1</v>
      </c>
      <c r="P1" s="63"/>
      <c r="Q1" s="38"/>
    </row>
    <row r="2" spans="1:23" x14ac:dyDescent="0.25">
      <c r="A2" s="165">
        <f>IF(ISBLANK('PREVISIONNEL-PARAMETRAGE'!C31),0,DATEVALUE('PREVISIONNEL-PARAMETRAGE'!C31&amp;"/"&amp;'PREVISIONNEL-PARAMETRAGE'!$J$1&amp;"/"&amp;'PREVISIONNEL-PARAMETRAGE'!$E$2))</f>
        <v>44745</v>
      </c>
      <c r="B2" s="5">
        <f>'PREVISIONNEL-PARAMETRAGE'!B31</f>
        <v>240</v>
      </c>
      <c r="C2" s="1"/>
      <c r="D2" s="1" t="s">
        <v>53</v>
      </c>
      <c r="E2" s="1" t="str">
        <f>'PREVISIONNEL-PARAMETRAGE'!A31</f>
        <v>ALTERNA</v>
      </c>
      <c r="F2" s="47">
        <f>IF(A2&lt;&gt;0,F1+1,F1)</f>
        <v>2</v>
      </c>
      <c r="G2" s="47">
        <f t="shared" ref="G2:O17" si="1">IF(B2&lt;&gt;0,G1+1,G1)</f>
        <v>2</v>
      </c>
      <c r="H2" s="47">
        <f t="shared" si="1"/>
        <v>0</v>
      </c>
      <c r="I2" s="47">
        <f t="shared" si="1"/>
        <v>2</v>
      </c>
      <c r="J2" s="47">
        <f t="shared" si="1"/>
        <v>2</v>
      </c>
      <c r="K2" s="47">
        <f t="shared" si="1"/>
        <v>2</v>
      </c>
      <c r="L2" s="47">
        <f t="shared" si="1"/>
        <v>2</v>
      </c>
      <c r="M2" s="47">
        <f t="shared" si="1"/>
        <v>0</v>
      </c>
      <c r="N2" s="47">
        <f t="shared" si="1"/>
        <v>2</v>
      </c>
      <c r="O2" s="47">
        <f t="shared" si="1"/>
        <v>2</v>
      </c>
      <c r="P2" s="63"/>
      <c r="Q2" s="38"/>
    </row>
    <row r="3" spans="1:23" x14ac:dyDescent="0.25">
      <c r="A3" s="165">
        <f>IF(ISBLANK('PREVISIONNEL-PARAMETRAGE'!C32),0,DATEVALUE('PREVISIONNEL-PARAMETRAGE'!C32&amp;"/"&amp;'PREVISIONNEL-PARAMETRAGE'!$J$1&amp;"/"&amp;'PREVISIONNEL-PARAMETRAGE'!$E$2))</f>
        <v>44747</v>
      </c>
      <c r="B3" s="5">
        <f>'PREVISIONNEL-PARAMETRAGE'!B32</f>
        <v>54.64</v>
      </c>
      <c r="C3" s="1"/>
      <c r="D3" s="1" t="s">
        <v>53</v>
      </c>
      <c r="E3" s="1" t="str">
        <f>'PREVISIONNEL-PARAMETRAGE'!A32</f>
        <v>ASS.MOTO</v>
      </c>
      <c r="F3" s="47">
        <f t="shared" ref="F3:F25" si="2">IF(A3&lt;&gt;0,F2+1,F2)</f>
        <v>3</v>
      </c>
      <c r="G3" s="47">
        <f t="shared" si="1"/>
        <v>3</v>
      </c>
      <c r="H3" s="47">
        <f t="shared" si="1"/>
        <v>0</v>
      </c>
      <c r="I3" s="47">
        <f t="shared" si="1"/>
        <v>3</v>
      </c>
      <c r="J3" s="47">
        <f t="shared" si="1"/>
        <v>3</v>
      </c>
      <c r="K3" s="47">
        <f t="shared" si="1"/>
        <v>3</v>
      </c>
      <c r="L3" s="47">
        <f t="shared" si="1"/>
        <v>3</v>
      </c>
      <c r="M3" s="47">
        <f t="shared" si="1"/>
        <v>0</v>
      </c>
      <c r="N3" s="47">
        <f t="shared" si="1"/>
        <v>3</v>
      </c>
      <c r="O3" s="47">
        <f t="shared" si="1"/>
        <v>3</v>
      </c>
      <c r="P3" s="63"/>
      <c r="Q3" s="38"/>
    </row>
    <row r="4" spans="1:23" x14ac:dyDescent="0.25">
      <c r="A4" s="165">
        <f>IF(ISBLANK('PREVISIONNEL-PARAMETRAGE'!C33),0,DATEVALUE('PREVISIONNEL-PARAMETRAGE'!C33&amp;"/"&amp;'PREVISIONNEL-PARAMETRAGE'!$J$1&amp;"/"&amp;'PREVISIONNEL-PARAMETRAGE'!$E$2))</f>
        <v>44747</v>
      </c>
      <c r="B4" s="5">
        <f>'PREVISIONNEL-PARAMETRAGE'!B33</f>
        <v>94.78</v>
      </c>
      <c r="C4" s="1"/>
      <c r="D4" s="1" t="s">
        <v>53</v>
      </c>
      <c r="E4" s="1" t="str">
        <f>'PREVISIONNEL-PARAMETRAGE'!A33</f>
        <v>ASSURANCE</v>
      </c>
      <c r="F4" s="47">
        <f t="shared" si="2"/>
        <v>4</v>
      </c>
      <c r="G4" s="47">
        <f t="shared" si="1"/>
        <v>4</v>
      </c>
      <c r="H4" s="47">
        <f t="shared" si="1"/>
        <v>0</v>
      </c>
      <c r="I4" s="47">
        <f t="shared" si="1"/>
        <v>4</v>
      </c>
      <c r="J4" s="47">
        <f t="shared" si="1"/>
        <v>4</v>
      </c>
      <c r="K4" s="47">
        <f t="shared" si="1"/>
        <v>4</v>
      </c>
      <c r="L4" s="47">
        <f t="shared" si="1"/>
        <v>4</v>
      </c>
      <c r="M4" s="47">
        <f t="shared" si="1"/>
        <v>0</v>
      </c>
      <c r="N4" s="47">
        <f t="shared" si="1"/>
        <v>4</v>
      </c>
      <c r="O4" s="47">
        <f t="shared" si="1"/>
        <v>4</v>
      </c>
      <c r="P4" s="63"/>
      <c r="Q4" s="38"/>
    </row>
    <row r="5" spans="1:23" x14ac:dyDescent="0.25">
      <c r="A5" s="165">
        <f>IF(ISBLANK('PREVISIONNEL-PARAMETRAGE'!C34),0,DATEVALUE('PREVISIONNEL-PARAMETRAGE'!C34&amp;"/"&amp;'PREVISIONNEL-PARAMETRAGE'!$J$1&amp;"/"&amp;'PREVISIONNEL-PARAMETRAGE'!$E$2))</f>
        <v>44751</v>
      </c>
      <c r="B5" s="5">
        <f>'PREVISIONNEL-PARAMETRAGE'!B34</f>
        <v>262.99</v>
      </c>
      <c r="C5" s="1"/>
      <c r="D5" s="1" t="s">
        <v>53</v>
      </c>
      <c r="E5" s="1" t="str">
        <f>'PREVISIONNEL-PARAMETRAGE'!A34</f>
        <v>ENERGIE</v>
      </c>
      <c r="F5" s="47">
        <f t="shared" si="2"/>
        <v>5</v>
      </c>
      <c r="G5" s="47">
        <f t="shared" si="1"/>
        <v>5</v>
      </c>
      <c r="H5" s="47">
        <f t="shared" si="1"/>
        <v>0</v>
      </c>
      <c r="I5" s="47">
        <f t="shared" si="1"/>
        <v>5</v>
      </c>
      <c r="J5" s="47">
        <f t="shared" si="1"/>
        <v>5</v>
      </c>
      <c r="K5" s="47">
        <f t="shared" si="1"/>
        <v>5</v>
      </c>
      <c r="L5" s="47">
        <f t="shared" si="1"/>
        <v>5</v>
      </c>
      <c r="M5" s="47">
        <f t="shared" si="1"/>
        <v>0</v>
      </c>
      <c r="N5" s="47">
        <f t="shared" si="1"/>
        <v>5</v>
      </c>
      <c r="O5" s="47">
        <f t="shared" si="1"/>
        <v>5</v>
      </c>
      <c r="P5" s="63"/>
      <c r="Q5" s="38"/>
    </row>
    <row r="6" spans="1:23" x14ac:dyDescent="0.25">
      <c r="A6" s="165">
        <f>IF(ISBLANK('PREVISIONNEL-PARAMETRAGE'!C35),0,DATEVALUE('PREVISIONNEL-PARAMETRAGE'!C35&amp;"/"&amp;'PREVISIONNEL-PARAMETRAGE'!$J$1&amp;"/"&amp;'PREVISIONNEL-PARAMETRAGE'!$E$2))</f>
        <v>44751</v>
      </c>
      <c r="B6" s="5">
        <f>'PREVISIONNEL-PARAMETRAGE'!B35</f>
        <v>45</v>
      </c>
      <c r="C6" s="1"/>
      <c r="D6" s="1" t="s">
        <v>53</v>
      </c>
      <c r="E6" s="1" t="str">
        <f>'PREVISIONNEL-PARAMETRAGE'!A35</f>
        <v>INTERNET</v>
      </c>
      <c r="F6" s="47">
        <f t="shared" si="2"/>
        <v>6</v>
      </c>
      <c r="G6" s="47">
        <f t="shared" si="1"/>
        <v>6</v>
      </c>
      <c r="H6" s="47">
        <f t="shared" si="1"/>
        <v>0</v>
      </c>
      <c r="I6" s="47">
        <f t="shared" si="1"/>
        <v>6</v>
      </c>
      <c r="J6" s="47">
        <f t="shared" si="1"/>
        <v>6</v>
      </c>
      <c r="K6" s="47">
        <f t="shared" si="1"/>
        <v>6</v>
      </c>
      <c r="L6" s="47">
        <f t="shared" si="1"/>
        <v>6</v>
      </c>
      <c r="M6" s="47">
        <f t="shared" si="1"/>
        <v>0</v>
      </c>
      <c r="N6" s="47">
        <f t="shared" si="1"/>
        <v>6</v>
      </c>
      <c r="O6" s="47">
        <f t="shared" si="1"/>
        <v>6</v>
      </c>
      <c r="P6" s="63"/>
      <c r="Q6" s="38"/>
    </row>
    <row r="7" spans="1:23" x14ac:dyDescent="0.25">
      <c r="A7" s="165">
        <f>IF(ISBLANK('PREVISIONNEL-PARAMETRAGE'!C36),0,DATEVALUE('PREVISIONNEL-PARAMETRAGE'!C36&amp;"/"&amp;'PREVISIONNEL-PARAMETRAGE'!$J$1&amp;"/"&amp;'PREVISIONNEL-PARAMETRAGE'!$E$2))</f>
        <v>44752</v>
      </c>
      <c r="B7" s="5">
        <f>'PREVISIONNEL-PARAMETRAGE'!B36</f>
        <v>23.97</v>
      </c>
      <c r="C7" s="1"/>
      <c r="D7" s="1" t="s">
        <v>53</v>
      </c>
      <c r="E7" s="1" t="str">
        <f>'PREVISIONNEL-PARAMETRAGE'!A36</f>
        <v>EAU</v>
      </c>
      <c r="F7" s="47">
        <f t="shared" si="2"/>
        <v>7</v>
      </c>
      <c r="G7" s="47">
        <f t="shared" si="1"/>
        <v>7</v>
      </c>
      <c r="H7" s="47">
        <f t="shared" si="1"/>
        <v>0</v>
      </c>
      <c r="I7" s="47">
        <f t="shared" si="1"/>
        <v>7</v>
      </c>
      <c r="J7" s="47">
        <f t="shared" si="1"/>
        <v>7</v>
      </c>
      <c r="K7" s="47">
        <f t="shared" si="1"/>
        <v>7</v>
      </c>
      <c r="L7" s="47">
        <f t="shared" si="1"/>
        <v>7</v>
      </c>
      <c r="M7" s="47">
        <f t="shared" si="1"/>
        <v>0</v>
      </c>
      <c r="N7" s="47">
        <f t="shared" si="1"/>
        <v>7</v>
      </c>
      <c r="O7" s="47">
        <f t="shared" si="1"/>
        <v>7</v>
      </c>
      <c r="P7" s="63"/>
      <c r="Q7" s="38"/>
      <c r="W7" s="59"/>
    </row>
    <row r="8" spans="1:23" x14ac:dyDescent="0.25">
      <c r="A8" s="165">
        <f>IF(ISBLANK('PREVISIONNEL-PARAMETRAGE'!C37),0,DATEVALUE('PREVISIONNEL-PARAMETRAGE'!C37&amp;"/"&amp;'PREVISIONNEL-PARAMETRAGE'!$J$1&amp;"/"&amp;'PREVISIONNEL-PARAMETRAGE'!$E$2))</f>
        <v>44757</v>
      </c>
      <c r="B8" s="5">
        <f>'PREVISIONNEL-PARAMETRAGE'!B37</f>
        <v>60</v>
      </c>
      <c r="C8" s="1"/>
      <c r="D8" s="1" t="s">
        <v>53</v>
      </c>
      <c r="E8" s="1" t="str">
        <f>'PREVISIONNEL-PARAMETRAGE'!A37</f>
        <v>IMPOT</v>
      </c>
      <c r="F8" s="47">
        <f t="shared" si="2"/>
        <v>8</v>
      </c>
      <c r="G8" s="47">
        <f t="shared" si="1"/>
        <v>8</v>
      </c>
      <c r="H8" s="47">
        <f t="shared" si="1"/>
        <v>0</v>
      </c>
      <c r="I8" s="47">
        <f t="shared" si="1"/>
        <v>8</v>
      </c>
      <c r="J8" s="47">
        <f t="shared" si="1"/>
        <v>8</v>
      </c>
      <c r="K8" s="47">
        <f t="shared" si="1"/>
        <v>8</v>
      </c>
      <c r="L8" s="47">
        <f t="shared" si="1"/>
        <v>8</v>
      </c>
      <c r="M8" s="47">
        <f t="shared" si="1"/>
        <v>0</v>
      </c>
      <c r="N8" s="47">
        <f t="shared" si="1"/>
        <v>8</v>
      </c>
      <c r="O8" s="47">
        <f t="shared" si="1"/>
        <v>8</v>
      </c>
      <c r="P8" s="63"/>
      <c r="Q8" s="38"/>
    </row>
    <row r="9" spans="1:23" x14ac:dyDescent="0.25">
      <c r="A9" s="165">
        <f>IF(ISBLANK('PREVISIONNEL-PARAMETRAGE'!C38),0,DATEVALUE('PREVISIONNEL-PARAMETRAGE'!C38&amp;"/"&amp;'PREVISIONNEL-PARAMETRAGE'!$J$1&amp;"/"&amp;'PREVISIONNEL-PARAMETRAGE'!$E$2))</f>
        <v>44762</v>
      </c>
      <c r="B9" s="5">
        <f>'PREVISIONNEL-PARAMETRAGE'!B38</f>
        <v>15.66</v>
      </c>
      <c r="C9" s="1"/>
      <c r="D9" s="1" t="s">
        <v>53</v>
      </c>
      <c r="E9" s="1" t="str">
        <f>'PREVISIONNEL-PARAMETRAGE'!A38</f>
        <v>JAZZ</v>
      </c>
      <c r="F9" s="47">
        <f t="shared" si="2"/>
        <v>9</v>
      </c>
      <c r="G9" s="47">
        <f t="shared" si="1"/>
        <v>9</v>
      </c>
      <c r="H9" s="47">
        <f t="shared" si="1"/>
        <v>0</v>
      </c>
      <c r="I9" s="47">
        <f t="shared" si="1"/>
        <v>9</v>
      </c>
      <c r="J9" s="47">
        <f t="shared" si="1"/>
        <v>9</v>
      </c>
      <c r="K9" s="47">
        <f t="shared" si="1"/>
        <v>9</v>
      </c>
      <c r="L9" s="47">
        <f t="shared" si="1"/>
        <v>9</v>
      </c>
      <c r="M9" s="47">
        <f t="shared" si="1"/>
        <v>0</v>
      </c>
      <c r="N9" s="47">
        <f t="shared" si="1"/>
        <v>9</v>
      </c>
      <c r="O9" s="47">
        <f t="shared" si="1"/>
        <v>9</v>
      </c>
      <c r="P9" s="63"/>
      <c r="Q9" s="38"/>
    </row>
    <row r="10" spans="1:23" x14ac:dyDescent="0.25">
      <c r="A10" s="165">
        <f>IF(ISBLANK('PREVISIONNEL-PARAMETRAGE'!C39),0,DATEVALUE('PREVISIONNEL-PARAMETRAGE'!C39&amp;"/"&amp;'PREVISIONNEL-PARAMETRAGE'!$J$1&amp;"/"&amp;'PREVISIONNEL-PARAMETRAGE'!$E$2))</f>
        <v>0</v>
      </c>
      <c r="B10" s="5">
        <f>'PREVISIONNEL-PARAMETRAGE'!B39</f>
        <v>0</v>
      </c>
      <c r="C10" s="1"/>
      <c r="D10" s="1" t="s">
        <v>53</v>
      </c>
      <c r="E10" s="1" t="str">
        <f>'PREVISIONNEL-PARAMETRAGE'!A39</f>
        <v>CREDIT</v>
      </c>
      <c r="F10" s="47">
        <f t="shared" si="2"/>
        <v>9</v>
      </c>
      <c r="G10" s="47">
        <f t="shared" si="1"/>
        <v>9</v>
      </c>
      <c r="H10" s="47">
        <f t="shared" si="1"/>
        <v>0</v>
      </c>
      <c r="I10" s="47">
        <f t="shared" si="1"/>
        <v>10</v>
      </c>
      <c r="J10" s="47">
        <f t="shared" si="1"/>
        <v>10</v>
      </c>
      <c r="K10" s="47">
        <f t="shared" si="1"/>
        <v>10</v>
      </c>
      <c r="L10" s="47">
        <f t="shared" si="1"/>
        <v>10</v>
      </c>
      <c r="M10" s="47">
        <f t="shared" si="1"/>
        <v>0</v>
      </c>
      <c r="N10" s="47">
        <f t="shared" si="1"/>
        <v>10</v>
      </c>
      <c r="O10" s="47">
        <f t="shared" si="1"/>
        <v>10</v>
      </c>
      <c r="P10" s="38"/>
      <c r="Q10" s="38"/>
    </row>
    <row r="11" spans="1:23" x14ac:dyDescent="0.25">
      <c r="A11" s="165">
        <f>IF(ISBLANK('PREVISIONNEL-PARAMETRAGE'!C40),0,DATEVALUE('PREVISIONNEL-PARAMETRAGE'!C40&amp;"/"&amp;'PREVISIONNEL-PARAMETRAGE'!$J$1&amp;"/"&amp;'PREVISIONNEL-PARAMETRAGE'!$E$2))</f>
        <v>44763</v>
      </c>
      <c r="B11" s="5">
        <f>'PREVISIONNEL-PARAMETRAGE'!B40</f>
        <v>32</v>
      </c>
      <c r="C11" s="1"/>
      <c r="D11" s="1" t="s">
        <v>53</v>
      </c>
      <c r="E11" s="1" t="str">
        <f>'PREVISIONNEL-PARAMETRAGE'!A40</f>
        <v>MOBILE CH+ML</v>
      </c>
      <c r="F11" s="47">
        <f t="shared" si="2"/>
        <v>10</v>
      </c>
      <c r="G11" s="47">
        <f t="shared" si="1"/>
        <v>10</v>
      </c>
      <c r="H11" s="47">
        <f t="shared" si="1"/>
        <v>0</v>
      </c>
      <c r="I11" s="47">
        <f t="shared" si="1"/>
        <v>11</v>
      </c>
      <c r="J11" s="47">
        <f t="shared" si="1"/>
        <v>11</v>
      </c>
      <c r="K11" s="47">
        <f t="shared" si="1"/>
        <v>11</v>
      </c>
      <c r="L11" s="47">
        <f t="shared" si="1"/>
        <v>11</v>
      </c>
      <c r="M11" s="47">
        <f t="shared" si="1"/>
        <v>0</v>
      </c>
      <c r="N11" s="47">
        <f t="shared" si="1"/>
        <v>11</v>
      </c>
      <c r="O11" s="47">
        <f t="shared" si="1"/>
        <v>11</v>
      </c>
      <c r="P11" s="38"/>
      <c r="Q11" s="38"/>
    </row>
    <row r="12" spans="1:23" x14ac:dyDescent="0.25">
      <c r="A12" s="165">
        <f>IF(ISBLANK('PREVISIONNEL-PARAMETRAGE'!C41),0,DATEVALUE('PREVISIONNEL-PARAMETRAGE'!C41&amp;"/"&amp;'PREVISIONNEL-PARAMETRAGE'!$J$1&amp;"/"&amp;'PREVISIONNEL-PARAMETRAGE'!$E$2))</f>
        <v>0</v>
      </c>
      <c r="B12" s="5">
        <f>'PREVISIONNEL-PARAMETRAGE'!B41</f>
        <v>0</v>
      </c>
      <c r="C12" s="1"/>
      <c r="D12" s="1" t="s">
        <v>53</v>
      </c>
      <c r="E12" s="1" t="str">
        <f>'PREVISIONNEL-PARAMETRAGE'!A41</f>
        <v>LIBRE</v>
      </c>
      <c r="F12" s="47">
        <f t="shared" si="2"/>
        <v>10</v>
      </c>
      <c r="G12" s="47">
        <f t="shared" si="1"/>
        <v>10</v>
      </c>
      <c r="H12" s="47">
        <f t="shared" si="1"/>
        <v>0</v>
      </c>
      <c r="I12" s="47">
        <f t="shared" si="1"/>
        <v>12</v>
      </c>
      <c r="J12" s="47">
        <f t="shared" si="1"/>
        <v>12</v>
      </c>
      <c r="K12" s="47">
        <f t="shared" si="1"/>
        <v>12</v>
      </c>
      <c r="L12" s="47">
        <f t="shared" si="1"/>
        <v>12</v>
      </c>
      <c r="M12" s="47">
        <f t="shared" si="1"/>
        <v>0</v>
      </c>
      <c r="N12" s="47">
        <f t="shared" si="1"/>
        <v>12</v>
      </c>
      <c r="O12" s="47">
        <f t="shared" si="1"/>
        <v>12</v>
      </c>
      <c r="P12" s="38"/>
      <c r="Q12" s="38"/>
    </row>
    <row r="13" spans="1:23" x14ac:dyDescent="0.25">
      <c r="A13" s="165">
        <f>IF(ISBLANK('PREVISIONNEL-PARAMETRAGE'!C42),0,DATEVALUE('PREVISIONNEL-PARAMETRAGE'!C42&amp;"/"&amp;'PREVISIONNEL-PARAMETRAGE'!$J$1&amp;"/"&amp;'PREVISIONNEL-PARAMETRAGE'!$E$2))</f>
        <v>0</v>
      </c>
      <c r="B13" s="5">
        <f>'PREVISIONNEL-PARAMETRAGE'!B42</f>
        <v>0</v>
      </c>
      <c r="C13" s="1"/>
      <c r="D13" s="1" t="s">
        <v>53</v>
      </c>
      <c r="E13" s="1" t="str">
        <f>'PREVISIONNEL-PARAMETRAGE'!A42</f>
        <v>LIBRE</v>
      </c>
      <c r="F13" s="47">
        <f t="shared" si="2"/>
        <v>10</v>
      </c>
      <c r="G13" s="47">
        <f t="shared" si="1"/>
        <v>10</v>
      </c>
      <c r="H13" s="47">
        <f t="shared" si="1"/>
        <v>0</v>
      </c>
      <c r="I13" s="47">
        <f t="shared" si="1"/>
        <v>13</v>
      </c>
      <c r="J13" s="47">
        <f t="shared" si="1"/>
        <v>13</v>
      </c>
      <c r="K13" s="47">
        <f t="shared" si="1"/>
        <v>13</v>
      </c>
      <c r="L13" s="47">
        <f t="shared" si="1"/>
        <v>13</v>
      </c>
      <c r="M13" s="47">
        <f t="shared" si="1"/>
        <v>0</v>
      </c>
      <c r="N13" s="47">
        <f t="shared" si="1"/>
        <v>13</v>
      </c>
      <c r="O13" s="47">
        <f t="shared" si="1"/>
        <v>13</v>
      </c>
      <c r="P13" s="38"/>
      <c r="Q13" s="38"/>
    </row>
    <row r="14" spans="1:23" x14ac:dyDescent="0.25">
      <c r="A14" s="165">
        <f>IF(ISBLANK('PREVISIONNEL-PARAMETRAGE'!C43),0,DATEVALUE('PREVISIONNEL-PARAMETRAGE'!C43&amp;"/"&amp;'PREVISIONNEL-PARAMETRAGE'!$J$1&amp;"/"&amp;'PREVISIONNEL-PARAMETRAGE'!$E$2))</f>
        <v>0</v>
      </c>
      <c r="B14" s="5">
        <f>'PREVISIONNEL-PARAMETRAGE'!B43</f>
        <v>0</v>
      </c>
      <c r="C14" s="1"/>
      <c r="D14" s="1" t="s">
        <v>53</v>
      </c>
      <c r="E14" s="1" t="str">
        <f>'PREVISIONNEL-PARAMETRAGE'!A43</f>
        <v>LIBRE</v>
      </c>
      <c r="F14" s="47">
        <f t="shared" si="2"/>
        <v>10</v>
      </c>
      <c r="G14" s="47">
        <f t="shared" si="1"/>
        <v>10</v>
      </c>
      <c r="H14" s="47">
        <f t="shared" si="1"/>
        <v>0</v>
      </c>
      <c r="I14" s="47">
        <f t="shared" si="1"/>
        <v>14</v>
      </c>
      <c r="J14" s="47">
        <f t="shared" si="1"/>
        <v>14</v>
      </c>
      <c r="K14" s="47">
        <f t="shared" si="1"/>
        <v>14</v>
      </c>
      <c r="L14" s="47">
        <f t="shared" si="1"/>
        <v>14</v>
      </c>
      <c r="M14" s="47">
        <f t="shared" si="1"/>
        <v>0</v>
      </c>
      <c r="N14" s="47">
        <f t="shared" si="1"/>
        <v>14</v>
      </c>
      <c r="O14" s="47">
        <f t="shared" si="1"/>
        <v>14</v>
      </c>
      <c r="P14" s="38"/>
      <c r="Q14" s="38"/>
    </row>
    <row r="15" spans="1:23" x14ac:dyDescent="0.25">
      <c r="A15" s="165">
        <f>IF(ISBLANK('PREVISIONNEL-PARAMETRAGE'!C44),0,DATEVALUE('PREVISIONNEL-PARAMETRAGE'!C44&amp;"/"&amp;'PREVISIONNEL-PARAMETRAGE'!$J$1&amp;"/"&amp;'PREVISIONNEL-PARAMETRAGE'!$E$2))</f>
        <v>0</v>
      </c>
      <c r="B15" s="5">
        <f>'PREVISIONNEL-PARAMETRAGE'!B44</f>
        <v>0</v>
      </c>
      <c r="C15" s="1"/>
      <c r="D15" s="1" t="s">
        <v>53</v>
      </c>
      <c r="E15" s="1" t="str">
        <f>'PREVISIONNEL-PARAMETRAGE'!A44</f>
        <v>LIBRE</v>
      </c>
      <c r="F15" s="47">
        <f t="shared" si="2"/>
        <v>10</v>
      </c>
      <c r="G15" s="47">
        <f t="shared" si="1"/>
        <v>10</v>
      </c>
      <c r="H15" s="47">
        <f t="shared" si="1"/>
        <v>0</v>
      </c>
      <c r="I15" s="47">
        <f t="shared" si="1"/>
        <v>15</v>
      </c>
      <c r="J15" s="47">
        <f t="shared" si="1"/>
        <v>15</v>
      </c>
      <c r="K15" s="47">
        <f t="shared" si="1"/>
        <v>15</v>
      </c>
      <c r="L15" s="47">
        <f t="shared" si="1"/>
        <v>15</v>
      </c>
      <c r="M15" s="47">
        <f t="shared" si="1"/>
        <v>0</v>
      </c>
      <c r="N15" s="47">
        <f t="shared" si="1"/>
        <v>15</v>
      </c>
      <c r="O15" s="47">
        <f t="shared" si="1"/>
        <v>15</v>
      </c>
      <c r="P15" s="38"/>
      <c r="Q15" s="38"/>
    </row>
    <row r="16" spans="1:23" x14ac:dyDescent="0.25">
      <c r="A16" s="165">
        <f>IF(ISBLANK('PREVISIONNEL-PARAMETRAGE'!C45),0,DATEVALUE('PREVISIONNEL-PARAMETRAGE'!C45&amp;"/"&amp;'PREVISIONNEL-PARAMETRAGE'!$J$1&amp;"/"&amp;'PREVISIONNEL-PARAMETRAGE'!$E$2))</f>
        <v>0</v>
      </c>
      <c r="B16" s="5">
        <f>'PREVISIONNEL-PARAMETRAGE'!B45</f>
        <v>0</v>
      </c>
      <c r="C16" s="1"/>
      <c r="D16" s="1" t="s">
        <v>53</v>
      </c>
      <c r="E16" s="1" t="str">
        <f>'PREVISIONNEL-PARAMETRAGE'!A45</f>
        <v>LIBRE</v>
      </c>
      <c r="F16" s="47">
        <f t="shared" si="2"/>
        <v>10</v>
      </c>
      <c r="G16" s="47">
        <f t="shared" si="1"/>
        <v>10</v>
      </c>
      <c r="H16" s="47">
        <f t="shared" si="1"/>
        <v>0</v>
      </c>
      <c r="I16" s="47">
        <f t="shared" si="1"/>
        <v>16</v>
      </c>
      <c r="J16" s="47">
        <f t="shared" si="1"/>
        <v>16</v>
      </c>
      <c r="K16" s="47">
        <f t="shared" si="1"/>
        <v>16</v>
      </c>
      <c r="L16" s="47">
        <f t="shared" si="1"/>
        <v>16</v>
      </c>
      <c r="M16" s="47">
        <f t="shared" si="1"/>
        <v>0</v>
      </c>
      <c r="N16" s="47">
        <f t="shared" si="1"/>
        <v>16</v>
      </c>
      <c r="O16" s="47">
        <f t="shared" si="1"/>
        <v>16</v>
      </c>
      <c r="P16" s="38"/>
      <c r="Q16" s="38"/>
    </row>
    <row r="17" spans="1:26" x14ac:dyDescent="0.25">
      <c r="A17" s="165">
        <f>IF(ISBLANK('PREVISIONNEL-PARAMETRAGE'!C46),0,DATEVALUE('PREVISIONNEL-PARAMETRAGE'!C46&amp;"/"&amp;'PREVISIONNEL-PARAMETRAGE'!$J$1&amp;"/"&amp;'PREVISIONNEL-PARAMETRAGE'!$E$2))</f>
        <v>0</v>
      </c>
      <c r="B17" s="5">
        <f>'PREVISIONNEL-PARAMETRAGE'!B46</f>
        <v>0</v>
      </c>
      <c r="C17" s="1"/>
      <c r="D17" s="1" t="s">
        <v>53</v>
      </c>
      <c r="E17" s="1" t="str">
        <f>'PREVISIONNEL-PARAMETRAGE'!A46</f>
        <v>LIBRE</v>
      </c>
      <c r="F17" s="47">
        <f t="shared" si="2"/>
        <v>10</v>
      </c>
      <c r="G17" s="47">
        <f t="shared" si="1"/>
        <v>10</v>
      </c>
      <c r="H17" s="47">
        <f t="shared" si="1"/>
        <v>0</v>
      </c>
      <c r="I17" s="47">
        <f t="shared" si="1"/>
        <v>17</v>
      </c>
      <c r="J17" s="47">
        <f t="shared" si="1"/>
        <v>17</v>
      </c>
      <c r="K17" s="47">
        <f t="shared" si="1"/>
        <v>17</v>
      </c>
      <c r="L17" s="47">
        <f t="shared" si="1"/>
        <v>17</v>
      </c>
      <c r="M17" s="47">
        <f t="shared" si="1"/>
        <v>0</v>
      </c>
      <c r="N17" s="47">
        <f t="shared" si="1"/>
        <v>17</v>
      </c>
      <c r="O17" s="47">
        <f t="shared" si="1"/>
        <v>17</v>
      </c>
      <c r="P17" s="38"/>
      <c r="Q17" s="38"/>
    </row>
    <row r="18" spans="1:26" x14ac:dyDescent="0.25">
      <c r="A18" s="165">
        <f>IF(ISBLANK('PREVISIONNEL-PARAMETRAGE'!C47),0,DATEVALUE('PREVISIONNEL-PARAMETRAGE'!C47&amp;"/"&amp;'PREVISIONNEL-PARAMETRAGE'!$J$1&amp;"/"&amp;'PREVISIONNEL-PARAMETRAGE'!$E$2))</f>
        <v>0</v>
      </c>
      <c r="B18" s="5">
        <f>'PREVISIONNEL-PARAMETRAGE'!B47</f>
        <v>0</v>
      </c>
      <c r="C18" s="1"/>
      <c r="D18" s="1" t="s">
        <v>53</v>
      </c>
      <c r="E18" s="1" t="str">
        <f>'PREVISIONNEL-PARAMETRAGE'!A47</f>
        <v>LIBRE</v>
      </c>
      <c r="F18" s="47">
        <f t="shared" si="2"/>
        <v>10</v>
      </c>
      <c r="G18" s="47">
        <f t="shared" ref="G18:G25" si="3">IF(B18&lt;&gt;0,G17+1,G17)</f>
        <v>10</v>
      </c>
      <c r="H18" s="47">
        <f t="shared" ref="H18:H25" si="4">IF(C18&lt;&gt;0,H17+1,H17)</f>
        <v>0</v>
      </c>
      <c r="I18" s="47">
        <f t="shared" ref="I18:I25" si="5">IF(D18&lt;&gt;0,I17+1,I17)</f>
        <v>18</v>
      </c>
      <c r="J18" s="47">
        <f t="shared" ref="J18:J25" si="6">IF(E18&lt;&gt;0,J17+1,J17)</f>
        <v>18</v>
      </c>
      <c r="K18" s="47">
        <f t="shared" ref="K18:K25" si="7">IF(F18&lt;&gt;0,K17+1,K17)</f>
        <v>18</v>
      </c>
      <c r="L18" s="47">
        <f t="shared" ref="L18:L25" si="8">IF(G18&lt;&gt;0,L17+1,L17)</f>
        <v>18</v>
      </c>
      <c r="M18" s="47">
        <f t="shared" ref="M18:M25" si="9">IF(H18&lt;&gt;0,M17+1,M17)</f>
        <v>0</v>
      </c>
      <c r="N18" s="47">
        <f t="shared" ref="N18:N25" si="10">IF(I18&lt;&gt;0,N17+1,N17)</f>
        <v>18</v>
      </c>
      <c r="O18" s="47">
        <f t="shared" ref="O18:O25" si="11">IF(J18&lt;&gt;0,O17+1,O17)</f>
        <v>18</v>
      </c>
      <c r="P18" s="38"/>
      <c r="Q18" s="38"/>
    </row>
    <row r="19" spans="1:26" x14ac:dyDescent="0.25">
      <c r="A19" s="165">
        <f>IF(ISBLANK('PREVISIONNEL-PARAMETRAGE'!C48),0,DATEVALUE('PREVISIONNEL-PARAMETRAGE'!C48&amp;"/"&amp;'PREVISIONNEL-PARAMETRAGE'!$J$1&amp;"/"&amp;'PREVISIONNEL-PARAMETRAGE'!$E$2))</f>
        <v>0</v>
      </c>
      <c r="B19" s="5">
        <f>'PREVISIONNEL-PARAMETRAGE'!B48</f>
        <v>0</v>
      </c>
      <c r="C19" s="1"/>
      <c r="D19" s="1" t="s">
        <v>53</v>
      </c>
      <c r="E19" s="1" t="str">
        <f>'PREVISIONNEL-PARAMETRAGE'!A48</f>
        <v>LIBRE</v>
      </c>
      <c r="F19" s="47">
        <f t="shared" si="2"/>
        <v>10</v>
      </c>
      <c r="G19" s="47">
        <f t="shared" si="3"/>
        <v>10</v>
      </c>
      <c r="H19" s="47">
        <f t="shared" si="4"/>
        <v>0</v>
      </c>
      <c r="I19" s="47">
        <f t="shared" si="5"/>
        <v>19</v>
      </c>
      <c r="J19" s="47">
        <f t="shared" si="6"/>
        <v>19</v>
      </c>
      <c r="K19" s="47">
        <f t="shared" si="7"/>
        <v>19</v>
      </c>
      <c r="L19" s="47">
        <f t="shared" si="8"/>
        <v>19</v>
      </c>
      <c r="M19" s="47">
        <f t="shared" si="9"/>
        <v>0</v>
      </c>
      <c r="N19" s="47">
        <f t="shared" si="10"/>
        <v>19</v>
      </c>
      <c r="O19" s="47">
        <f t="shared" si="11"/>
        <v>19</v>
      </c>
      <c r="P19" s="38"/>
      <c r="Q19" s="38"/>
    </row>
    <row r="20" spans="1:26" x14ac:dyDescent="0.25">
      <c r="A20" s="165">
        <f>IF(ISBLANK('PREVISIONNEL-PARAMETRAGE'!C49),0,DATEVALUE('PREVISIONNEL-PARAMETRAGE'!C49&amp;"/"&amp;'PREVISIONNEL-PARAMETRAGE'!$J$1&amp;"/"&amp;'PREVISIONNEL-PARAMETRAGE'!$E$2))</f>
        <v>0</v>
      </c>
      <c r="B20" s="5">
        <f>'PREVISIONNEL-PARAMETRAGE'!B49</f>
        <v>0</v>
      </c>
      <c r="C20" s="1"/>
      <c r="D20" s="1" t="s">
        <v>53</v>
      </c>
      <c r="E20" s="1" t="str">
        <f>'PREVISIONNEL-PARAMETRAGE'!A49</f>
        <v>LIBRE</v>
      </c>
      <c r="F20" s="47">
        <f t="shared" si="2"/>
        <v>10</v>
      </c>
      <c r="G20" s="47">
        <f t="shared" si="3"/>
        <v>10</v>
      </c>
      <c r="H20" s="47">
        <f t="shared" si="4"/>
        <v>0</v>
      </c>
      <c r="I20" s="47">
        <f t="shared" si="5"/>
        <v>20</v>
      </c>
      <c r="J20" s="47">
        <f t="shared" si="6"/>
        <v>20</v>
      </c>
      <c r="K20" s="47">
        <f t="shared" si="7"/>
        <v>20</v>
      </c>
      <c r="L20" s="47">
        <f t="shared" si="8"/>
        <v>20</v>
      </c>
      <c r="M20" s="47">
        <f t="shared" si="9"/>
        <v>0</v>
      </c>
      <c r="N20" s="47">
        <f t="shared" si="10"/>
        <v>20</v>
      </c>
      <c r="O20" s="47">
        <f t="shared" si="11"/>
        <v>20</v>
      </c>
      <c r="P20" s="38"/>
      <c r="Q20" s="38"/>
    </row>
    <row r="21" spans="1:26" x14ac:dyDescent="0.25">
      <c r="A21" s="165">
        <f>IF(ISBLANK('PREVISIONNEL-PARAMETRAGE'!C50),0,DATEVALUE('PREVISIONNEL-PARAMETRAGE'!C50&amp;"/"&amp;'PREVISIONNEL-PARAMETRAGE'!$J$1&amp;"/"&amp;'PREVISIONNEL-PARAMETRAGE'!$E$2))</f>
        <v>0</v>
      </c>
      <c r="B21" s="5">
        <f>'PREVISIONNEL-PARAMETRAGE'!B50</f>
        <v>0</v>
      </c>
      <c r="C21" s="1"/>
      <c r="D21" s="1" t="s">
        <v>53</v>
      </c>
      <c r="E21" s="1" t="str">
        <f>'PREVISIONNEL-PARAMETRAGE'!A50</f>
        <v>LIBRE</v>
      </c>
      <c r="F21" s="47">
        <f t="shared" si="2"/>
        <v>10</v>
      </c>
      <c r="G21" s="47">
        <f t="shared" si="3"/>
        <v>10</v>
      </c>
      <c r="H21" s="47">
        <f t="shared" si="4"/>
        <v>0</v>
      </c>
      <c r="I21" s="47">
        <f t="shared" si="5"/>
        <v>21</v>
      </c>
      <c r="J21" s="47">
        <f t="shared" si="6"/>
        <v>21</v>
      </c>
      <c r="K21" s="47">
        <f t="shared" si="7"/>
        <v>21</v>
      </c>
      <c r="L21" s="47">
        <f t="shared" si="8"/>
        <v>21</v>
      </c>
      <c r="M21" s="47">
        <f t="shared" si="9"/>
        <v>0</v>
      </c>
      <c r="N21" s="47">
        <f t="shared" si="10"/>
        <v>21</v>
      </c>
      <c r="O21" s="47">
        <f t="shared" si="11"/>
        <v>21</v>
      </c>
      <c r="P21" s="38"/>
      <c r="Q21" s="38"/>
    </row>
    <row r="22" spans="1:26" x14ac:dyDescent="0.25">
      <c r="A22" s="165">
        <f>IF(ISBLANK('PREVISIONNEL-PARAMETRAGE'!C51),0,DATEVALUE('PREVISIONNEL-PARAMETRAGE'!C51&amp;"/"&amp;'PREVISIONNEL-PARAMETRAGE'!$J$1&amp;"/"&amp;'PREVISIONNEL-PARAMETRAGE'!$E$2))</f>
        <v>0</v>
      </c>
      <c r="B22" s="5">
        <f>'PREVISIONNEL-PARAMETRAGE'!B51</f>
        <v>0</v>
      </c>
      <c r="C22" s="1"/>
      <c r="D22" s="1" t="s">
        <v>53</v>
      </c>
      <c r="E22" s="1" t="str">
        <f>'PREVISIONNEL-PARAMETRAGE'!A51</f>
        <v>LIBRE</v>
      </c>
      <c r="F22" s="47">
        <f t="shared" si="2"/>
        <v>10</v>
      </c>
      <c r="G22" s="47">
        <f t="shared" si="3"/>
        <v>10</v>
      </c>
      <c r="H22" s="47">
        <f t="shared" si="4"/>
        <v>0</v>
      </c>
      <c r="I22" s="47">
        <f t="shared" si="5"/>
        <v>22</v>
      </c>
      <c r="J22" s="47">
        <f t="shared" si="6"/>
        <v>22</v>
      </c>
      <c r="K22" s="47">
        <f t="shared" si="7"/>
        <v>22</v>
      </c>
      <c r="L22" s="47">
        <f t="shared" si="8"/>
        <v>22</v>
      </c>
      <c r="M22" s="47">
        <f t="shared" si="9"/>
        <v>0</v>
      </c>
      <c r="N22" s="47">
        <f t="shared" si="10"/>
        <v>22</v>
      </c>
      <c r="O22" s="47">
        <f t="shared" si="11"/>
        <v>22</v>
      </c>
      <c r="P22" s="38"/>
      <c r="Q22" s="38"/>
    </row>
    <row r="23" spans="1:26" x14ac:dyDescent="0.25">
      <c r="A23" s="165">
        <f>IF(ISBLANK('PREVISIONNEL-PARAMETRAGE'!C52),0,DATEVALUE('PREVISIONNEL-PARAMETRAGE'!C52&amp;"/"&amp;'PREVISIONNEL-PARAMETRAGE'!$J$1&amp;"/"&amp;'PREVISIONNEL-PARAMETRAGE'!$E$2))</f>
        <v>0</v>
      </c>
      <c r="B23" s="5">
        <f>'PREVISIONNEL-PARAMETRAGE'!B52</f>
        <v>0</v>
      </c>
      <c r="C23" s="1"/>
      <c r="D23" s="1" t="s">
        <v>53</v>
      </c>
      <c r="E23" s="1" t="str">
        <f>'PREVISIONNEL-PARAMETRAGE'!A52</f>
        <v>LIBRE</v>
      </c>
      <c r="F23" s="47">
        <f t="shared" si="2"/>
        <v>10</v>
      </c>
      <c r="G23" s="47">
        <f t="shared" si="3"/>
        <v>10</v>
      </c>
      <c r="H23" s="47">
        <f t="shared" si="4"/>
        <v>0</v>
      </c>
      <c r="I23" s="47">
        <f t="shared" si="5"/>
        <v>23</v>
      </c>
      <c r="J23" s="47">
        <f t="shared" si="6"/>
        <v>23</v>
      </c>
      <c r="K23" s="47">
        <f t="shared" si="7"/>
        <v>23</v>
      </c>
      <c r="L23" s="47">
        <f t="shared" si="8"/>
        <v>23</v>
      </c>
      <c r="M23" s="47">
        <f t="shared" si="9"/>
        <v>0</v>
      </c>
      <c r="N23" s="47">
        <f t="shared" si="10"/>
        <v>23</v>
      </c>
      <c r="O23" s="47">
        <f t="shared" si="11"/>
        <v>23</v>
      </c>
      <c r="P23" s="38"/>
      <c r="Q23" s="38"/>
    </row>
    <row r="24" spans="1:26" x14ac:dyDescent="0.25">
      <c r="A24" s="169">
        <f>IF(ISBLANK('PREVISIONNEL-PARAMETRAGE'!C53),0,DATEVALUE('PREVISIONNEL-PARAMETRAGE'!C53&amp;"/"&amp;'PREVISIONNEL-PARAMETRAGE'!$J$1&amp;"/"&amp;'PREVISIONNEL-PARAMETRAGE'!$E$2))</f>
        <v>0</v>
      </c>
      <c r="B24" s="170">
        <f>'PREVISIONNEL-PARAMETRAGE'!B53</f>
        <v>0</v>
      </c>
      <c r="C24" s="171"/>
      <c r="D24" s="171" t="s">
        <v>53</v>
      </c>
      <c r="E24" s="171" t="str">
        <f>'PREVISIONNEL-PARAMETRAGE'!A53</f>
        <v>LIBRE</v>
      </c>
      <c r="F24" s="47">
        <f t="shared" si="2"/>
        <v>10</v>
      </c>
      <c r="G24" s="47">
        <f t="shared" si="3"/>
        <v>10</v>
      </c>
      <c r="H24" s="47">
        <f t="shared" si="4"/>
        <v>0</v>
      </c>
      <c r="I24" s="47">
        <f t="shared" si="5"/>
        <v>24</v>
      </c>
      <c r="J24" s="47">
        <f t="shared" si="6"/>
        <v>24</v>
      </c>
      <c r="K24" s="47">
        <f t="shared" si="7"/>
        <v>24</v>
      </c>
      <c r="L24" s="47">
        <f t="shared" si="8"/>
        <v>24</v>
      </c>
      <c r="M24" s="47">
        <f t="shared" si="9"/>
        <v>0</v>
      </c>
      <c r="N24" s="47">
        <f t="shared" si="10"/>
        <v>24</v>
      </c>
      <c r="O24" s="47">
        <f t="shared" si="11"/>
        <v>24</v>
      </c>
      <c r="P24" s="38"/>
      <c r="Q24" s="38"/>
    </row>
    <row r="25" spans="1:26" x14ac:dyDescent="0.25">
      <c r="A25" s="172">
        <f>IF(ISBLANK('PREVISIONNEL-PARAMETRAGE'!C54),0,DATEVALUE('PREVISIONNEL-PARAMETRAGE'!C54&amp;"/"&amp;'PREVISIONNEL-PARAMETRAGE'!$J$1&amp;"/"&amp;'PREVISIONNEL-PARAMETRAGE'!$E$2))</f>
        <v>0</v>
      </c>
      <c r="B25" s="6">
        <f>'PREVISIONNEL-PARAMETRAGE'!B54</f>
        <v>0</v>
      </c>
      <c r="D25" s="2" t="s">
        <v>53</v>
      </c>
      <c r="E25" s="2" t="str">
        <f>'PREVISIONNEL-PARAMETRAGE'!A54</f>
        <v>LIBRE</v>
      </c>
      <c r="F25" s="47">
        <f t="shared" si="2"/>
        <v>10</v>
      </c>
      <c r="G25" s="47">
        <f t="shared" si="3"/>
        <v>10</v>
      </c>
      <c r="H25" s="47">
        <f t="shared" si="4"/>
        <v>0</v>
      </c>
      <c r="I25" s="47">
        <f t="shared" si="5"/>
        <v>25</v>
      </c>
      <c r="J25" s="47">
        <f t="shared" si="6"/>
        <v>25</v>
      </c>
      <c r="K25" s="47">
        <f t="shared" si="7"/>
        <v>25</v>
      </c>
      <c r="L25" s="47">
        <f t="shared" si="8"/>
        <v>25</v>
      </c>
      <c r="M25" s="47">
        <f t="shared" si="9"/>
        <v>0</v>
      </c>
      <c r="N25" s="47">
        <f t="shared" si="10"/>
        <v>25</v>
      </c>
      <c r="O25" s="47">
        <f t="shared" si="11"/>
        <v>25</v>
      </c>
      <c r="P25" s="38"/>
      <c r="Q25" s="38"/>
    </row>
    <row r="26" spans="1:26" x14ac:dyDescent="0.25">
      <c r="A26" s="173"/>
      <c r="B26" s="174"/>
      <c r="C26" s="11"/>
      <c r="D26" s="11"/>
      <c r="E26" s="11"/>
      <c r="F26" s="47"/>
      <c r="G26" s="47"/>
      <c r="H26" s="47"/>
      <c r="I26" s="47"/>
      <c r="J26" s="47"/>
      <c r="K26" s="47"/>
      <c r="L26" s="47"/>
      <c r="M26" s="47"/>
      <c r="N26" s="47"/>
      <c r="O26" s="38"/>
      <c r="P26" s="38"/>
      <c r="Q26" s="38"/>
      <c r="Z26" s="3"/>
    </row>
    <row r="27" spans="1:26" x14ac:dyDescent="0.25">
      <c r="A27" s="173"/>
      <c r="B27" s="174"/>
      <c r="C27" s="11"/>
      <c r="D27" s="11"/>
      <c r="E27" s="11"/>
      <c r="F27" s="47"/>
      <c r="G27" s="47"/>
      <c r="H27" s="47"/>
      <c r="I27" s="47"/>
      <c r="J27" s="47"/>
      <c r="K27" s="47"/>
      <c r="L27" s="47"/>
      <c r="M27" s="47"/>
      <c r="N27" s="47"/>
      <c r="O27" s="38"/>
      <c r="P27" s="38"/>
      <c r="Q27" s="38"/>
      <c r="Z27" s="3"/>
    </row>
    <row r="28" spans="1:26" x14ac:dyDescent="0.25">
      <c r="A28" s="173"/>
      <c r="B28" s="174"/>
      <c r="C28" s="11"/>
      <c r="D28" s="11"/>
      <c r="E28" s="11"/>
      <c r="F28" s="47"/>
      <c r="G28" s="47"/>
      <c r="H28" s="47"/>
      <c r="I28" s="47"/>
      <c r="J28" s="47"/>
      <c r="K28" s="47"/>
      <c r="L28" s="47"/>
      <c r="M28" s="47"/>
      <c r="N28" s="47"/>
      <c r="O28" s="38"/>
      <c r="P28" s="38"/>
      <c r="Q28" s="38"/>
      <c r="Z28" s="3"/>
    </row>
    <row r="29" spans="1:26" x14ac:dyDescent="0.25">
      <c r="A29" s="173"/>
      <c r="B29" s="174"/>
      <c r="C29" s="11"/>
      <c r="D29" s="11"/>
      <c r="E29" s="11"/>
      <c r="F29" s="47"/>
      <c r="G29" s="47"/>
      <c r="H29" s="47"/>
      <c r="I29" s="47"/>
      <c r="J29" s="47"/>
      <c r="K29" s="47"/>
      <c r="L29" s="47"/>
      <c r="M29" s="47"/>
      <c r="N29" s="47"/>
      <c r="O29" s="38"/>
      <c r="P29" s="38"/>
      <c r="Q29" s="38"/>
    </row>
    <row r="30" spans="1:26" x14ac:dyDescent="0.25">
      <c r="A30" s="173"/>
      <c r="B30" s="174"/>
      <c r="C30" s="11"/>
      <c r="D30" s="11"/>
      <c r="E30" s="11"/>
      <c r="F30" s="47"/>
      <c r="G30" s="47"/>
      <c r="H30" s="47"/>
      <c r="I30" s="47"/>
      <c r="J30" s="47"/>
      <c r="K30" s="47"/>
      <c r="L30" s="47"/>
      <c r="M30" s="47"/>
      <c r="N30" s="47"/>
      <c r="O30" s="38"/>
      <c r="P30" s="38"/>
      <c r="Q30" s="38"/>
    </row>
    <row r="31" spans="1:26" x14ac:dyDescent="0.25">
      <c r="A31" s="173"/>
      <c r="B31" s="174"/>
      <c r="C31" s="11"/>
      <c r="D31" s="11"/>
      <c r="E31" s="11"/>
      <c r="F31" s="47"/>
      <c r="G31" s="47"/>
      <c r="H31" s="47"/>
      <c r="I31" s="47"/>
      <c r="J31" s="47"/>
      <c r="K31" s="47"/>
      <c r="L31" s="47"/>
      <c r="M31" s="47"/>
      <c r="N31" s="47"/>
      <c r="O31" s="38"/>
      <c r="P31" s="38"/>
      <c r="Q31" s="38"/>
    </row>
    <row r="32" spans="1:26" x14ac:dyDescent="0.25">
      <c r="A32" s="173"/>
      <c r="B32" s="174"/>
      <c r="C32" s="11"/>
      <c r="D32" s="11"/>
      <c r="E32" s="11"/>
      <c r="F32" s="47"/>
      <c r="G32" s="47"/>
      <c r="H32" s="47"/>
      <c r="I32" s="47"/>
      <c r="J32" s="47"/>
      <c r="K32" s="47"/>
      <c r="L32" s="47"/>
      <c r="M32" s="47"/>
      <c r="N32" s="47"/>
      <c r="O32" s="38"/>
      <c r="P32" s="38"/>
      <c r="Q32" s="38"/>
    </row>
    <row r="33" spans="1:17" x14ac:dyDescent="0.25">
      <c r="A33" s="173"/>
      <c r="B33" s="174"/>
      <c r="C33" s="11"/>
      <c r="D33" s="11"/>
      <c r="E33" s="11"/>
      <c r="F33" s="47"/>
      <c r="G33" s="47"/>
      <c r="H33" s="47"/>
      <c r="I33" s="47"/>
      <c r="J33" s="47"/>
      <c r="K33" s="47"/>
      <c r="L33" s="47"/>
      <c r="M33" s="47"/>
      <c r="N33" s="47"/>
      <c r="O33" s="38"/>
      <c r="P33" s="38"/>
      <c r="Q33" s="38"/>
    </row>
    <row r="34" spans="1:17" x14ac:dyDescent="0.25">
      <c r="A34" s="173"/>
      <c r="B34" s="174"/>
      <c r="C34" s="11"/>
      <c r="D34" s="11"/>
      <c r="E34" s="11"/>
      <c r="F34" s="47"/>
      <c r="G34" s="47"/>
      <c r="H34" s="47"/>
      <c r="I34" s="47"/>
      <c r="J34" s="47"/>
      <c r="K34" s="47"/>
      <c r="L34" s="47"/>
      <c r="M34" s="47"/>
      <c r="N34" s="47"/>
      <c r="O34" s="38"/>
      <c r="P34" s="38"/>
      <c r="Q34" s="38"/>
    </row>
    <row r="35" spans="1:17" x14ac:dyDescent="0.25">
      <c r="A35" s="173"/>
      <c r="B35" s="174"/>
      <c r="C35" s="11"/>
      <c r="D35" s="11"/>
      <c r="E35" s="11"/>
      <c r="F35" s="47"/>
      <c r="G35" s="47"/>
      <c r="H35" s="47"/>
      <c r="I35" s="47"/>
      <c r="J35" s="47"/>
      <c r="K35" s="47"/>
      <c r="L35" s="47"/>
      <c r="M35" s="47"/>
      <c r="N35" s="47"/>
      <c r="O35" s="38"/>
      <c r="P35" s="38"/>
      <c r="Q35" s="38"/>
    </row>
    <row r="36" spans="1:17" x14ac:dyDescent="0.25">
      <c r="A36" s="173"/>
      <c r="B36" s="174"/>
      <c r="C36" s="11"/>
      <c r="D36" s="11"/>
      <c r="E36" s="11"/>
      <c r="F36" s="47"/>
      <c r="G36" s="47"/>
      <c r="H36" s="47"/>
      <c r="I36" s="47"/>
      <c r="J36" s="47"/>
      <c r="K36" s="47"/>
      <c r="L36" s="47"/>
      <c r="M36" s="47"/>
      <c r="N36" s="47"/>
      <c r="O36" s="38"/>
      <c r="P36" s="38"/>
      <c r="Q36" s="38"/>
    </row>
    <row r="37" spans="1:17" x14ac:dyDescent="0.25">
      <c r="A37" s="173"/>
      <c r="B37" s="174"/>
      <c r="C37" s="11"/>
      <c r="D37" s="11"/>
      <c r="E37" s="11"/>
      <c r="F37" s="47"/>
      <c r="G37" s="47"/>
      <c r="H37" s="47"/>
      <c r="I37" s="47"/>
      <c r="J37" s="47"/>
      <c r="K37" s="47"/>
      <c r="L37" s="47"/>
      <c r="M37" s="47"/>
      <c r="N37" s="47"/>
      <c r="O37" s="38"/>
      <c r="P37" s="38"/>
      <c r="Q37" s="38"/>
    </row>
    <row r="38" spans="1:17" x14ac:dyDescent="0.25">
      <c r="A38" s="173"/>
      <c r="B38" s="174"/>
      <c r="C38" s="11"/>
      <c r="D38" s="11"/>
      <c r="E38" s="11"/>
      <c r="F38" s="47"/>
      <c r="G38" s="47"/>
      <c r="H38" s="47"/>
      <c r="I38" s="47"/>
      <c r="J38" s="47"/>
      <c r="K38" s="47"/>
      <c r="L38" s="47"/>
      <c r="M38" s="47"/>
      <c r="N38" s="47"/>
      <c r="O38" s="38"/>
      <c r="P38" s="38"/>
      <c r="Q38" s="38"/>
    </row>
    <row r="39" spans="1:17" x14ac:dyDescent="0.25">
      <c r="A39" s="173"/>
      <c r="B39" s="174"/>
      <c r="C39" s="11"/>
      <c r="D39" s="11"/>
      <c r="E39" s="11"/>
      <c r="F39" s="47"/>
      <c r="G39" s="47"/>
      <c r="H39" s="47"/>
      <c r="I39" s="47"/>
      <c r="J39" s="47"/>
      <c r="K39" s="47"/>
      <c r="L39" s="47"/>
      <c r="M39" s="47"/>
      <c r="N39" s="47"/>
      <c r="O39" s="38"/>
      <c r="P39" s="38"/>
      <c r="Q39" s="38"/>
    </row>
    <row r="40" spans="1:17" x14ac:dyDescent="0.25">
      <c r="A40" s="173"/>
      <c r="B40" s="174"/>
      <c r="C40" s="11"/>
      <c r="D40" s="11"/>
      <c r="E40" s="11"/>
      <c r="F40" s="47"/>
      <c r="G40" s="47"/>
      <c r="H40" s="47"/>
      <c r="I40" s="47"/>
      <c r="J40" s="47"/>
      <c r="K40" s="47"/>
      <c r="L40" s="47"/>
      <c r="M40" s="47"/>
      <c r="N40" s="47"/>
      <c r="O40" s="38"/>
      <c r="P40" s="38"/>
      <c r="Q40" s="38"/>
    </row>
    <row r="41" spans="1:17" x14ac:dyDescent="0.25">
      <c r="A41" s="173"/>
      <c r="B41" s="174"/>
      <c r="C41" s="11"/>
      <c r="D41" s="11"/>
      <c r="E41" s="11"/>
      <c r="F41" s="47"/>
      <c r="G41" s="47"/>
      <c r="H41" s="47"/>
      <c r="I41" s="47"/>
      <c r="J41" s="47"/>
      <c r="K41" s="47"/>
      <c r="L41" s="47"/>
      <c r="M41" s="47"/>
      <c r="N41" s="47"/>
      <c r="O41" s="38"/>
      <c r="P41" s="38"/>
      <c r="Q41" s="38"/>
    </row>
    <row r="42" spans="1:17" x14ac:dyDescent="0.25">
      <c r="A42" s="173"/>
      <c r="B42" s="174"/>
      <c r="C42" s="11"/>
      <c r="D42" s="11"/>
      <c r="E42" s="11"/>
      <c r="F42" s="47"/>
      <c r="G42" s="47"/>
      <c r="H42" s="47"/>
      <c r="I42" s="47"/>
      <c r="J42" s="47"/>
      <c r="K42" s="47"/>
      <c r="L42" s="47"/>
      <c r="M42" s="47"/>
      <c r="N42" s="47"/>
      <c r="O42" s="38"/>
      <c r="P42" s="38"/>
      <c r="Q42" s="38"/>
    </row>
    <row r="43" spans="1:17" x14ac:dyDescent="0.25">
      <c r="A43" s="173"/>
      <c r="B43" s="174"/>
      <c r="C43" s="11"/>
      <c r="D43" s="11"/>
      <c r="E43" s="11"/>
      <c r="F43" s="47"/>
      <c r="G43" s="47"/>
      <c r="H43" s="47"/>
      <c r="I43" s="47"/>
      <c r="J43" s="47"/>
      <c r="K43" s="47"/>
      <c r="L43" s="47"/>
      <c r="M43" s="47"/>
      <c r="N43" s="47"/>
      <c r="O43" s="38"/>
      <c r="P43" s="38"/>
      <c r="Q43" s="38"/>
    </row>
    <row r="44" spans="1:17" x14ac:dyDescent="0.25">
      <c r="A44" s="173"/>
      <c r="B44" s="174"/>
      <c r="C44" s="11"/>
      <c r="D44" s="11"/>
      <c r="E44" s="11"/>
      <c r="F44" s="47"/>
      <c r="G44" s="47"/>
      <c r="H44" s="47"/>
      <c r="I44" s="47"/>
      <c r="J44" s="47"/>
      <c r="K44" s="47"/>
      <c r="L44" s="47"/>
      <c r="M44" s="47"/>
      <c r="N44" s="47"/>
      <c r="O44" s="38"/>
      <c r="P44" s="38"/>
      <c r="Q44" s="38"/>
    </row>
    <row r="45" spans="1:17" x14ac:dyDescent="0.25">
      <c r="A45" s="173"/>
      <c r="B45" s="174"/>
      <c r="C45" s="11"/>
      <c r="D45" s="11"/>
      <c r="E45" s="11"/>
      <c r="F45" s="47"/>
      <c r="G45" s="47"/>
      <c r="H45" s="47"/>
      <c r="I45" s="47"/>
      <c r="J45" s="47"/>
      <c r="K45" s="47"/>
      <c r="L45" s="47"/>
      <c r="M45" s="47"/>
      <c r="N45" s="47"/>
      <c r="O45" s="38"/>
      <c r="P45" s="38"/>
      <c r="Q45" s="38"/>
    </row>
    <row r="46" spans="1:17" x14ac:dyDescent="0.25">
      <c r="A46" s="173"/>
      <c r="B46" s="174"/>
      <c r="C46" s="11"/>
      <c r="D46" s="11"/>
      <c r="E46" s="11"/>
      <c r="F46" s="47"/>
      <c r="G46" s="47"/>
      <c r="H46" s="47"/>
      <c r="I46" s="47"/>
      <c r="J46" s="47"/>
      <c r="K46" s="47"/>
      <c r="L46" s="47"/>
      <c r="M46" s="47"/>
      <c r="N46" s="47"/>
      <c r="O46" s="38"/>
      <c r="P46" s="38"/>
      <c r="Q46" s="38"/>
    </row>
    <row r="47" spans="1:17" x14ac:dyDescent="0.25">
      <c r="A47" s="173"/>
      <c r="B47" s="174"/>
      <c r="C47" s="11"/>
      <c r="D47" s="11"/>
      <c r="E47" s="11"/>
      <c r="F47" s="47"/>
      <c r="G47" s="47"/>
      <c r="H47" s="47"/>
      <c r="I47" s="47"/>
      <c r="J47" s="47"/>
      <c r="K47" s="47"/>
      <c r="L47" s="47"/>
      <c r="M47" s="47"/>
      <c r="N47" s="47"/>
      <c r="O47" s="38"/>
      <c r="P47" s="38"/>
      <c r="Q47" s="38"/>
    </row>
    <row r="48" spans="1:17" x14ac:dyDescent="0.25">
      <c r="A48" s="173"/>
      <c r="B48" s="174"/>
      <c r="C48" s="11"/>
      <c r="D48" s="11"/>
      <c r="E48" s="11"/>
      <c r="F48" s="47"/>
      <c r="G48" s="47"/>
      <c r="H48" s="47"/>
      <c r="I48" s="47"/>
      <c r="J48" s="47"/>
      <c r="K48" s="47"/>
      <c r="L48" s="47"/>
      <c r="M48" s="47"/>
      <c r="N48" s="47"/>
      <c r="O48" s="38"/>
      <c r="P48" s="38"/>
      <c r="Q48" s="38"/>
    </row>
    <row r="49" spans="1:17" x14ac:dyDescent="0.25">
      <c r="A49" s="173"/>
      <c r="B49" s="174"/>
      <c r="C49" s="11"/>
      <c r="D49" s="11"/>
      <c r="E49" s="11"/>
      <c r="F49" s="47"/>
      <c r="G49" s="47"/>
      <c r="H49" s="47"/>
      <c r="I49" s="47"/>
      <c r="J49" s="47"/>
      <c r="K49" s="47"/>
      <c r="L49" s="47"/>
      <c r="M49" s="47"/>
      <c r="N49" s="47"/>
      <c r="O49" s="38"/>
      <c r="P49" s="38"/>
      <c r="Q49" s="38"/>
    </row>
    <row r="50" spans="1:17" x14ac:dyDescent="0.25">
      <c r="A50" s="173"/>
      <c r="B50" s="174"/>
      <c r="C50" s="11"/>
      <c r="D50" s="11"/>
      <c r="E50" s="11"/>
      <c r="F50" s="47"/>
      <c r="G50" s="47"/>
      <c r="H50" s="47"/>
      <c r="I50" s="47"/>
      <c r="J50" s="47"/>
      <c r="K50" s="47"/>
      <c r="L50" s="47"/>
      <c r="M50" s="47"/>
      <c r="N50" s="47"/>
      <c r="O50" s="38"/>
      <c r="P50" s="38"/>
      <c r="Q50" s="38"/>
    </row>
    <row r="51" spans="1:17" x14ac:dyDescent="0.25">
      <c r="A51" s="173"/>
      <c r="B51" s="174"/>
      <c r="C51" s="11"/>
      <c r="D51" s="11"/>
      <c r="E51" s="11"/>
      <c r="F51" s="47"/>
      <c r="G51" s="47"/>
      <c r="H51" s="47"/>
      <c r="I51" s="47"/>
      <c r="J51" s="47"/>
      <c r="K51" s="47"/>
      <c r="L51" s="47"/>
      <c r="M51" s="47"/>
      <c r="N51" s="47"/>
      <c r="O51" s="38"/>
      <c r="P51" s="38"/>
      <c r="Q51" s="38"/>
    </row>
    <row r="52" spans="1:17" x14ac:dyDescent="0.25">
      <c r="A52" s="173"/>
      <c r="B52" s="174"/>
      <c r="C52" s="11"/>
      <c r="D52" s="11"/>
      <c r="E52" s="11"/>
      <c r="F52" s="47"/>
      <c r="G52" s="47"/>
      <c r="H52" s="47"/>
      <c r="I52" s="47"/>
      <c r="J52" s="47"/>
      <c r="K52" s="47"/>
      <c r="L52" s="47"/>
      <c r="M52" s="47"/>
      <c r="N52" s="47"/>
      <c r="O52" s="38"/>
      <c r="P52" s="38"/>
      <c r="Q52" s="38"/>
    </row>
    <row r="53" spans="1:17" x14ac:dyDescent="0.25">
      <c r="A53" s="173"/>
      <c r="B53" s="174"/>
      <c r="C53" s="11"/>
      <c r="D53" s="11"/>
      <c r="E53" s="11"/>
      <c r="F53" s="47"/>
      <c r="G53" s="47"/>
      <c r="H53" s="47"/>
      <c r="I53" s="47"/>
      <c r="J53" s="47"/>
      <c r="K53" s="47"/>
      <c r="L53" s="47"/>
      <c r="M53" s="47"/>
      <c r="N53" s="47"/>
      <c r="O53" s="38"/>
      <c r="P53" s="38"/>
      <c r="Q53" s="38"/>
    </row>
    <row r="54" spans="1:17" x14ac:dyDescent="0.25">
      <c r="A54" s="173"/>
      <c r="B54" s="174"/>
      <c r="C54" s="11"/>
      <c r="D54" s="11"/>
      <c r="E54" s="11"/>
      <c r="F54" s="47"/>
      <c r="G54" s="47"/>
      <c r="H54" s="47"/>
      <c r="I54" s="47"/>
      <c r="J54" s="47"/>
      <c r="K54" s="47"/>
      <c r="L54" s="47"/>
      <c r="M54" s="47"/>
      <c r="N54" s="47"/>
      <c r="O54" s="38"/>
      <c r="P54" s="38"/>
      <c r="Q54" s="38"/>
    </row>
    <row r="55" spans="1:17" x14ac:dyDescent="0.25">
      <c r="A55" s="173"/>
      <c r="B55" s="174"/>
      <c r="C55" s="11"/>
      <c r="D55" s="11"/>
      <c r="E55" s="11"/>
      <c r="F55" s="47"/>
      <c r="G55" s="47"/>
      <c r="H55" s="47"/>
      <c r="I55" s="47"/>
      <c r="J55" s="47"/>
      <c r="K55" s="47"/>
      <c r="L55" s="47"/>
      <c r="M55" s="47"/>
      <c r="N55" s="47"/>
      <c r="O55" s="38"/>
      <c r="P55" s="38"/>
      <c r="Q55" s="38"/>
    </row>
    <row r="56" spans="1:17" x14ac:dyDescent="0.25">
      <c r="A56" s="173"/>
      <c r="B56" s="174"/>
      <c r="C56" s="11"/>
      <c r="D56" s="11"/>
      <c r="E56" s="11"/>
      <c r="F56" s="47"/>
      <c r="G56" s="47"/>
      <c r="H56" s="47"/>
      <c r="I56" s="47"/>
      <c r="J56" s="47"/>
      <c r="K56" s="47"/>
      <c r="L56" s="47"/>
      <c r="M56" s="47"/>
      <c r="N56" s="47"/>
      <c r="O56" s="38"/>
      <c r="P56" s="38"/>
      <c r="Q56" s="38"/>
    </row>
    <row r="57" spans="1:17" x14ac:dyDescent="0.25">
      <c r="A57" s="173"/>
      <c r="B57" s="174"/>
      <c r="C57" s="11"/>
      <c r="D57" s="11"/>
      <c r="E57" s="11"/>
      <c r="F57" s="47"/>
      <c r="G57" s="47"/>
      <c r="H57" s="47"/>
      <c r="I57" s="47"/>
      <c r="J57" s="47"/>
      <c r="K57" s="47"/>
      <c r="L57" s="47"/>
      <c r="M57" s="47"/>
      <c r="N57" s="47"/>
      <c r="O57" s="38"/>
      <c r="P57" s="38"/>
      <c r="Q57" s="38"/>
    </row>
    <row r="58" spans="1:17" x14ac:dyDescent="0.25">
      <c r="A58" s="173"/>
      <c r="B58" s="174"/>
      <c r="C58" s="11"/>
      <c r="D58" s="11"/>
      <c r="E58" s="11"/>
      <c r="F58" s="47"/>
      <c r="G58" s="47"/>
      <c r="H58" s="47"/>
      <c r="I58" s="47"/>
      <c r="J58" s="47"/>
      <c r="K58" s="47"/>
      <c r="L58" s="47"/>
      <c r="M58" s="47"/>
      <c r="N58" s="47"/>
      <c r="O58" s="38"/>
      <c r="P58" s="38"/>
      <c r="Q58" s="38"/>
    </row>
    <row r="59" spans="1:17" x14ac:dyDescent="0.25">
      <c r="A59" s="173"/>
      <c r="B59" s="174"/>
      <c r="C59" s="11"/>
      <c r="D59" s="11"/>
      <c r="E59" s="11"/>
      <c r="F59" s="47"/>
      <c r="G59" s="47"/>
      <c r="H59" s="47"/>
      <c r="I59" s="47"/>
      <c r="J59" s="47"/>
      <c r="K59" s="47"/>
      <c r="L59" s="47"/>
      <c r="M59" s="47"/>
      <c r="N59" s="47"/>
      <c r="O59" s="38"/>
      <c r="P59" s="38"/>
      <c r="Q59" s="38"/>
    </row>
    <row r="60" spans="1:17" x14ac:dyDescent="0.25">
      <c r="A60" s="173"/>
      <c r="B60" s="174"/>
      <c r="C60" s="11"/>
      <c r="D60" s="11"/>
      <c r="E60" s="11"/>
      <c r="F60" s="47"/>
      <c r="G60" s="47"/>
      <c r="H60" s="47"/>
      <c r="I60" s="47"/>
      <c r="J60" s="47"/>
      <c r="K60" s="47"/>
      <c r="L60" s="47"/>
      <c r="M60" s="47"/>
      <c r="N60" s="47"/>
      <c r="O60" s="38"/>
      <c r="P60" s="38"/>
      <c r="Q60" s="38"/>
    </row>
    <row r="61" spans="1:17" x14ac:dyDescent="0.25">
      <c r="A61" s="173"/>
      <c r="B61" s="174"/>
      <c r="C61" s="11"/>
      <c r="D61" s="11"/>
      <c r="E61" s="11"/>
      <c r="F61" s="47"/>
      <c r="G61" s="47"/>
      <c r="H61" s="47"/>
      <c r="I61" s="47"/>
      <c r="J61" s="47"/>
      <c r="K61" s="47"/>
      <c r="L61" s="47"/>
      <c r="M61" s="47"/>
      <c r="N61" s="47"/>
      <c r="O61" s="38"/>
      <c r="P61" s="38"/>
      <c r="Q61" s="38"/>
    </row>
    <row r="62" spans="1:17" x14ac:dyDescent="0.25">
      <c r="A62" s="173"/>
      <c r="B62" s="174"/>
      <c r="C62" s="11"/>
      <c r="D62" s="11"/>
      <c r="E62" s="11"/>
      <c r="F62" s="47"/>
      <c r="G62" s="47"/>
      <c r="H62" s="47"/>
      <c r="I62" s="47"/>
      <c r="J62" s="47"/>
      <c r="K62" s="47"/>
      <c r="L62" s="47"/>
      <c r="M62" s="47"/>
      <c r="N62" s="47"/>
      <c r="O62" s="38"/>
      <c r="P62" s="38"/>
      <c r="Q62" s="38"/>
    </row>
    <row r="63" spans="1:17" x14ac:dyDescent="0.25">
      <c r="A63" s="173"/>
      <c r="B63" s="174"/>
      <c r="C63" s="11"/>
      <c r="D63" s="11"/>
      <c r="E63" s="11"/>
      <c r="F63" s="47"/>
      <c r="G63" s="47"/>
      <c r="H63" s="47"/>
      <c r="I63" s="47"/>
      <c r="J63" s="47"/>
      <c r="K63" s="47"/>
      <c r="L63" s="47"/>
      <c r="M63" s="47"/>
      <c r="N63" s="47"/>
      <c r="O63" s="38"/>
      <c r="P63" s="38"/>
      <c r="Q63" s="38"/>
    </row>
    <row r="64" spans="1:17" x14ac:dyDescent="0.25">
      <c r="A64" s="173"/>
      <c r="B64" s="174"/>
      <c r="C64" s="11"/>
      <c r="D64" s="11"/>
      <c r="E64" s="11"/>
      <c r="F64" s="47"/>
      <c r="G64" s="47"/>
      <c r="H64" s="47"/>
      <c r="I64" s="47"/>
      <c r="J64" s="47"/>
      <c r="K64" s="47"/>
      <c r="L64" s="47"/>
      <c r="M64" s="47"/>
      <c r="N64" s="47"/>
      <c r="O64" s="38"/>
      <c r="P64" s="38"/>
      <c r="Q64" s="38"/>
    </row>
    <row r="65" spans="1:17" x14ac:dyDescent="0.25">
      <c r="A65" s="173"/>
      <c r="B65" s="174"/>
      <c r="C65" s="11"/>
      <c r="D65" s="11"/>
      <c r="E65" s="11"/>
      <c r="F65" s="47"/>
      <c r="G65" s="47"/>
      <c r="H65" s="47"/>
      <c r="I65" s="47"/>
      <c r="J65" s="47"/>
      <c r="K65" s="47"/>
      <c r="L65" s="47"/>
      <c r="M65" s="47"/>
      <c r="N65" s="47"/>
      <c r="O65" s="38"/>
      <c r="P65" s="38"/>
      <c r="Q65" s="38"/>
    </row>
    <row r="66" spans="1:17" x14ac:dyDescent="0.25">
      <c r="A66" s="173"/>
      <c r="B66" s="174"/>
      <c r="C66" s="11"/>
      <c r="D66" s="11"/>
      <c r="E66" s="11"/>
      <c r="F66" s="47"/>
      <c r="G66" s="47"/>
      <c r="H66" s="47"/>
      <c r="I66" s="47"/>
      <c r="J66" s="47"/>
      <c r="K66" s="47"/>
      <c r="L66" s="47"/>
      <c r="M66" s="47"/>
      <c r="N66" s="47"/>
      <c r="O66" s="38"/>
      <c r="P66" s="38"/>
      <c r="Q66" s="38"/>
    </row>
    <row r="67" spans="1:17" x14ac:dyDescent="0.25">
      <c r="A67" s="173"/>
      <c r="B67" s="174"/>
      <c r="C67" s="11"/>
      <c r="D67" s="11"/>
      <c r="E67" s="11"/>
      <c r="F67" s="47"/>
      <c r="G67" s="47"/>
      <c r="H67" s="47"/>
      <c r="I67" s="47"/>
      <c r="J67" s="47"/>
      <c r="K67" s="47"/>
      <c r="L67" s="47"/>
      <c r="M67" s="47"/>
      <c r="N67" s="47"/>
      <c r="O67" s="38"/>
      <c r="P67" s="38"/>
      <c r="Q67" s="38"/>
    </row>
    <row r="68" spans="1:17" x14ac:dyDescent="0.25">
      <c r="A68" s="173"/>
      <c r="B68" s="174"/>
      <c r="C68" s="11"/>
      <c r="D68" s="11"/>
      <c r="E68" s="11"/>
      <c r="F68" s="47"/>
      <c r="G68" s="47"/>
      <c r="H68" s="47"/>
      <c r="I68" s="47"/>
      <c r="J68" s="47"/>
      <c r="K68" s="47"/>
      <c r="L68" s="47"/>
      <c r="M68" s="47"/>
      <c r="N68" s="47"/>
      <c r="O68" s="38"/>
      <c r="P68" s="38"/>
      <c r="Q68" s="38"/>
    </row>
    <row r="69" spans="1:17" x14ac:dyDescent="0.25">
      <c r="A69" s="173"/>
      <c r="B69" s="174"/>
      <c r="C69" s="11"/>
      <c r="D69" s="11"/>
      <c r="E69" s="11"/>
      <c r="F69" s="47"/>
      <c r="G69" s="47"/>
      <c r="H69" s="47"/>
      <c r="I69" s="47"/>
      <c r="J69" s="47"/>
      <c r="K69" s="47"/>
      <c r="L69" s="47"/>
      <c r="M69" s="47"/>
      <c r="N69" s="47"/>
      <c r="O69" s="38"/>
      <c r="P69" s="38"/>
      <c r="Q69" s="38"/>
    </row>
    <row r="70" spans="1:17" x14ac:dyDescent="0.25">
      <c r="A70" s="173"/>
      <c r="B70" s="174"/>
      <c r="C70" s="11"/>
      <c r="D70" s="11"/>
      <c r="E70" s="11"/>
      <c r="F70" s="47"/>
      <c r="G70" s="47"/>
      <c r="H70" s="47"/>
      <c r="I70" s="47"/>
      <c r="J70" s="47"/>
      <c r="K70" s="47"/>
      <c r="L70" s="47"/>
      <c r="M70" s="47"/>
      <c r="N70" s="47"/>
      <c r="O70" s="38"/>
      <c r="P70" s="38"/>
      <c r="Q70" s="38"/>
    </row>
    <row r="71" spans="1:17" x14ac:dyDescent="0.25">
      <c r="A71" s="173"/>
      <c r="B71" s="174"/>
      <c r="C71" s="11"/>
      <c r="D71" s="11"/>
      <c r="E71" s="11"/>
      <c r="F71" s="47"/>
      <c r="G71" s="47"/>
      <c r="H71" s="47"/>
      <c r="I71" s="47"/>
      <c r="J71" s="47"/>
      <c r="K71" s="47"/>
      <c r="L71" s="47"/>
      <c r="M71" s="47"/>
      <c r="N71" s="47"/>
      <c r="O71" s="38"/>
      <c r="P71" s="38"/>
      <c r="Q71" s="38"/>
    </row>
    <row r="72" spans="1:17" x14ac:dyDescent="0.25">
      <c r="A72" s="173"/>
      <c r="B72" s="174"/>
      <c r="C72" s="11"/>
      <c r="D72" s="11"/>
      <c r="E72" s="11"/>
      <c r="F72" s="47"/>
      <c r="G72" s="47"/>
      <c r="H72" s="47"/>
      <c r="I72" s="47"/>
      <c r="J72" s="47"/>
      <c r="K72" s="47"/>
      <c r="L72" s="47"/>
      <c r="M72" s="47"/>
      <c r="N72" s="47"/>
      <c r="O72" s="38"/>
      <c r="P72" s="38"/>
      <c r="Q72" s="38"/>
    </row>
    <row r="73" spans="1:17" x14ac:dyDescent="0.25">
      <c r="A73" s="173"/>
      <c r="B73" s="174"/>
      <c r="C73" s="11"/>
      <c r="D73" s="11"/>
      <c r="E73" s="11"/>
      <c r="F73" s="47"/>
      <c r="G73" s="47"/>
      <c r="H73" s="47"/>
      <c r="I73" s="47"/>
      <c r="J73" s="47"/>
      <c r="K73" s="47"/>
      <c r="L73" s="47"/>
      <c r="M73" s="47"/>
      <c r="N73" s="47"/>
      <c r="O73" s="38"/>
      <c r="P73" s="38"/>
      <c r="Q73" s="38"/>
    </row>
    <row r="74" spans="1:17" x14ac:dyDescent="0.25">
      <c r="A74" s="173"/>
      <c r="B74" s="174"/>
      <c r="C74" s="11"/>
      <c r="D74" s="11"/>
      <c r="E74" s="11"/>
      <c r="F74" s="47"/>
      <c r="G74" s="47"/>
      <c r="H74" s="47"/>
      <c r="I74" s="47"/>
      <c r="J74" s="47"/>
      <c r="K74" s="47"/>
      <c r="L74" s="47"/>
      <c r="M74" s="47"/>
      <c r="N74" s="47"/>
      <c r="O74" s="38"/>
      <c r="P74" s="38"/>
      <c r="Q74" s="38"/>
    </row>
    <row r="75" spans="1:17" x14ac:dyDescent="0.25">
      <c r="A75" s="173"/>
      <c r="B75" s="174"/>
      <c r="C75" s="11"/>
      <c r="D75" s="11"/>
      <c r="E75" s="11"/>
      <c r="F75" s="47"/>
      <c r="G75" s="47"/>
      <c r="H75" s="47"/>
      <c r="I75" s="47"/>
      <c r="J75" s="47"/>
      <c r="K75" s="47"/>
      <c r="L75" s="47"/>
      <c r="M75" s="47"/>
      <c r="N75" s="47"/>
      <c r="O75" s="38"/>
      <c r="P75" s="38"/>
      <c r="Q75" s="38"/>
    </row>
    <row r="76" spans="1:17" x14ac:dyDescent="0.25">
      <c r="A76" s="173"/>
      <c r="B76" s="174"/>
      <c r="C76" s="11"/>
      <c r="D76" s="11"/>
      <c r="E76" s="11"/>
      <c r="F76" s="47"/>
      <c r="G76" s="47"/>
      <c r="H76" s="47"/>
      <c r="I76" s="47"/>
      <c r="J76" s="47"/>
      <c r="K76" s="47"/>
      <c r="L76" s="47"/>
      <c r="M76" s="47"/>
      <c r="N76" s="47"/>
      <c r="O76" s="38"/>
      <c r="P76" s="38"/>
      <c r="Q76" s="38"/>
    </row>
    <row r="77" spans="1:17" x14ac:dyDescent="0.25">
      <c r="A77" s="173"/>
      <c r="B77" s="174"/>
      <c r="C77" s="11"/>
      <c r="D77" s="11"/>
      <c r="E77" s="11"/>
      <c r="F77" s="47"/>
      <c r="G77" s="47"/>
      <c r="H77" s="47"/>
      <c r="I77" s="47"/>
      <c r="J77" s="47"/>
      <c r="K77" s="47"/>
      <c r="L77" s="47"/>
      <c r="M77" s="47"/>
      <c r="N77" s="47"/>
      <c r="O77" s="38"/>
      <c r="P77" s="38"/>
      <c r="Q77" s="38"/>
    </row>
    <row r="78" spans="1:17" x14ac:dyDescent="0.25">
      <c r="A78" s="173"/>
      <c r="B78" s="174"/>
      <c r="C78" s="11"/>
      <c r="D78" s="11"/>
      <c r="E78" s="11"/>
      <c r="F78" s="47"/>
      <c r="G78" s="47"/>
      <c r="H78" s="47"/>
      <c r="I78" s="47"/>
      <c r="J78" s="47"/>
      <c r="K78" s="47"/>
      <c r="L78" s="47"/>
      <c r="M78" s="47"/>
      <c r="N78" s="47"/>
      <c r="O78" s="38"/>
      <c r="P78" s="38"/>
      <c r="Q78" s="38"/>
    </row>
    <row r="79" spans="1:17" x14ac:dyDescent="0.25">
      <c r="A79" s="173"/>
      <c r="B79" s="174"/>
      <c r="C79" s="11"/>
      <c r="D79" s="11"/>
      <c r="E79" s="11"/>
      <c r="F79" s="47"/>
      <c r="G79" s="47"/>
      <c r="H79" s="47"/>
      <c r="I79" s="47"/>
      <c r="J79" s="47"/>
      <c r="K79" s="47"/>
      <c r="L79" s="47"/>
      <c r="M79" s="47"/>
      <c r="N79" s="47"/>
      <c r="O79" s="38"/>
      <c r="P79" s="38"/>
      <c r="Q79" s="38"/>
    </row>
  </sheetData>
  <sheetProtection algorithmName="SHA-512" hashValue="uAQlJAnlOb2O72uH9713IiaponorCHb4MWStZJsVpwB3AY46YqEZEWaHzoxrNBxnV+9saL/Gk0ILkT2hFuwAog==" saltValue="CRgnqkQhl9A3qSFSjlH83A==" spinCount="100000" sheet="1" formatColumns="0" formatRows="0"/>
  <sortState xmlns:xlrd2="http://schemas.microsoft.com/office/spreadsheetml/2017/richdata2" ref="A1:E15">
    <sortCondition ref="A1:A15"/>
  </sortState>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expression" priority="6" id="{E3E3436B-D5E1-4621-95C5-C1DC278837EB}">
            <xm:f>'PREVISIONNEL-PARAMETRAGE'!$C30=0</xm:f>
            <x14:dxf>
              <font>
                <color theme="0" tint="-0.14996795556505021"/>
              </font>
              <fill>
                <patternFill>
                  <bgColor theme="0" tint="-0.14996795556505021"/>
                </patternFill>
              </fill>
              <border>
                <left/>
                <right/>
                <top/>
                <bottom/>
              </border>
            </x14:dxf>
          </x14:cfRule>
          <xm:sqref>A1:E25</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r:uid="{00000000-0002-0000-0200-000000000000}">
          <x14:formula1>
            <xm:f>'PREVISIONNEL-PARAMETRAGE'!$A$30:$A$54</xm:f>
          </x14:formula1>
          <xm:sqref>E1:E25 D26:D79</xm:sqref>
        </x14:dataValidation>
        <x14:dataValidation type="list" allowBlank="1" showInputMessage="1" showErrorMessage="1" xr:uid="{00000000-0002-0000-0200-000001000000}">
          <x14:formula1>
            <xm:f>'MOYENS DE PAIEMENT'!#REF!</xm:f>
          </x14:formula1>
          <xm:sqref>E26:E79</xm:sqref>
        </x14:dataValidation>
        <x14:dataValidation type="list" allowBlank="1" showInputMessage="1" showErrorMessage="1" xr:uid="{63FF704A-B14F-44E3-9F17-9717F8EDF60F}">
          <x14:formula1>
            <xm:f>'MOYENS DE PAIEMENT'!$D$3:$D$13</xm:f>
          </x14:formula1>
          <xm:sqref>D1:D25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tabColor theme="8" tint="-0.249977111117893"/>
  </sheetPr>
  <dimension ref="A1:N23"/>
  <sheetViews>
    <sheetView zoomScale="160" zoomScaleNormal="160" workbookViewId="0">
      <selection activeCell="D10" sqref="D10"/>
    </sheetView>
  </sheetViews>
  <sheetFormatPr baseColWidth="10" defaultRowHeight="15" x14ac:dyDescent="0.25"/>
  <cols>
    <col min="1" max="1" width="19.140625" bestFit="1" customWidth="1"/>
    <col min="4" max="4" width="19.140625" bestFit="1" customWidth="1"/>
  </cols>
  <sheetData>
    <row r="1" spans="1:14" x14ac:dyDescent="0.25">
      <c r="A1" s="12"/>
      <c r="B1" s="12"/>
      <c r="C1" s="12"/>
      <c r="D1" s="12"/>
      <c r="E1" s="12"/>
      <c r="F1" s="12"/>
      <c r="G1" s="12"/>
      <c r="H1" s="12"/>
      <c r="I1" s="12"/>
      <c r="J1" s="12"/>
      <c r="K1" s="12"/>
      <c r="L1" s="12"/>
      <c r="M1" s="12"/>
      <c r="N1" s="12"/>
    </row>
    <row r="2" spans="1:14" x14ac:dyDescent="0.25">
      <c r="A2" s="12"/>
      <c r="B2" s="12"/>
      <c r="C2" s="12"/>
      <c r="D2" s="12"/>
      <c r="E2" s="12"/>
      <c r="F2" s="12"/>
      <c r="G2" s="12"/>
      <c r="H2" s="12"/>
      <c r="I2" s="12"/>
      <c r="J2" s="12"/>
      <c r="K2" s="12"/>
      <c r="L2" s="12"/>
      <c r="M2" s="12"/>
      <c r="N2" s="12"/>
    </row>
    <row r="3" spans="1:14" x14ac:dyDescent="0.25">
      <c r="A3" s="12"/>
      <c r="B3" s="12"/>
      <c r="C3" s="12"/>
      <c r="D3" s="36" t="s">
        <v>65</v>
      </c>
      <c r="E3" s="12"/>
      <c r="F3" s="12"/>
      <c r="G3" s="12"/>
      <c r="H3" s="12"/>
      <c r="I3" s="12"/>
      <c r="J3" s="12"/>
      <c r="K3" s="12"/>
      <c r="L3" s="12"/>
      <c r="M3" s="12"/>
      <c r="N3" s="12"/>
    </row>
    <row r="4" spans="1:14" x14ac:dyDescent="0.25">
      <c r="A4" s="12"/>
      <c r="B4" s="12"/>
      <c r="C4" s="12"/>
      <c r="D4" s="36" t="s">
        <v>51</v>
      </c>
      <c r="E4" s="12"/>
      <c r="F4" s="12"/>
      <c r="G4" s="12"/>
      <c r="H4" s="12"/>
      <c r="I4" s="12"/>
      <c r="J4" s="72"/>
      <c r="K4" s="12"/>
      <c r="L4" s="12"/>
      <c r="M4" s="12"/>
      <c r="N4" s="12"/>
    </row>
    <row r="5" spans="1:14" x14ac:dyDescent="0.25">
      <c r="A5" s="12"/>
      <c r="B5" s="12"/>
      <c r="C5" s="12"/>
      <c r="D5" s="36" t="s">
        <v>53</v>
      </c>
      <c r="E5" s="12"/>
      <c r="F5" s="12"/>
      <c r="G5" s="12"/>
      <c r="H5" s="12"/>
      <c r="I5" s="12"/>
      <c r="J5" s="12"/>
      <c r="K5" s="12"/>
      <c r="L5" s="12"/>
      <c r="M5" s="12"/>
      <c r="N5" s="12"/>
    </row>
    <row r="6" spans="1:14" x14ac:dyDescent="0.25">
      <c r="A6" s="12"/>
      <c r="B6" s="12"/>
      <c r="C6" s="12"/>
      <c r="D6" s="36" t="s">
        <v>1</v>
      </c>
      <c r="E6" s="12"/>
      <c r="F6" s="12"/>
      <c r="G6" s="12"/>
      <c r="H6" s="12"/>
      <c r="I6" s="12"/>
      <c r="J6" s="12"/>
      <c r="K6" s="12"/>
      <c r="L6" s="12"/>
      <c r="M6" s="12"/>
      <c r="N6" s="12"/>
    </row>
    <row r="7" spans="1:14" x14ac:dyDescent="0.25">
      <c r="A7" s="12"/>
      <c r="B7" s="12"/>
      <c r="C7" s="12"/>
      <c r="D7" s="36" t="s">
        <v>2</v>
      </c>
      <c r="E7" s="12"/>
      <c r="F7" s="12"/>
      <c r="G7" s="12"/>
      <c r="H7" s="12"/>
      <c r="I7" s="12"/>
      <c r="J7" s="12"/>
      <c r="K7" s="12"/>
      <c r="L7" s="12"/>
      <c r="M7" s="12"/>
      <c r="N7" s="12"/>
    </row>
    <row r="8" spans="1:14" x14ac:dyDescent="0.25">
      <c r="A8" s="12"/>
      <c r="B8" s="12"/>
      <c r="C8" s="12"/>
      <c r="D8" s="36" t="s">
        <v>63</v>
      </c>
      <c r="E8" s="12"/>
      <c r="F8" s="12"/>
      <c r="G8" s="12"/>
      <c r="H8" s="12"/>
      <c r="I8" s="12"/>
      <c r="J8" s="12"/>
      <c r="K8" s="12"/>
      <c r="L8" s="12"/>
      <c r="M8" s="12"/>
      <c r="N8" s="12"/>
    </row>
    <row r="9" spans="1:14" x14ac:dyDescent="0.25">
      <c r="A9" s="12"/>
      <c r="B9" s="12"/>
      <c r="C9" s="12"/>
      <c r="D9" s="36" t="s">
        <v>64</v>
      </c>
      <c r="E9" s="12"/>
      <c r="F9" s="12"/>
      <c r="G9" s="12"/>
      <c r="H9" s="12"/>
      <c r="I9" s="12"/>
      <c r="J9" s="12"/>
      <c r="K9" s="12"/>
      <c r="L9" s="12"/>
      <c r="M9" s="12"/>
      <c r="N9" s="12"/>
    </row>
    <row r="10" spans="1:14" x14ac:dyDescent="0.25">
      <c r="A10" s="12"/>
      <c r="B10" s="12"/>
      <c r="C10" s="12"/>
      <c r="D10" s="36" t="s">
        <v>66</v>
      </c>
      <c r="E10" s="12"/>
      <c r="F10" s="12"/>
      <c r="G10" s="12"/>
      <c r="H10" s="12"/>
      <c r="I10" s="12"/>
      <c r="J10" s="12"/>
      <c r="K10" s="12"/>
      <c r="L10" s="12"/>
      <c r="M10" s="12"/>
      <c r="N10" s="12"/>
    </row>
    <row r="11" spans="1:14" x14ac:dyDescent="0.25">
      <c r="A11" s="12"/>
      <c r="B11" s="12"/>
      <c r="C11" s="12"/>
      <c r="D11" s="36" t="s">
        <v>41</v>
      </c>
      <c r="E11" s="12"/>
      <c r="F11" s="12"/>
      <c r="G11" s="12"/>
      <c r="H11" s="12"/>
      <c r="I11" s="12"/>
      <c r="J11" s="12"/>
      <c r="K11" s="12"/>
      <c r="L11" s="12"/>
      <c r="M11" s="12"/>
      <c r="N11" s="12"/>
    </row>
    <row r="12" spans="1:14" x14ac:dyDescent="0.25">
      <c r="A12" s="12"/>
      <c r="B12" s="12"/>
      <c r="C12" s="12"/>
      <c r="D12" s="36" t="s">
        <v>41</v>
      </c>
      <c r="E12" s="12"/>
      <c r="F12" s="12"/>
      <c r="G12" s="12"/>
      <c r="H12" s="12"/>
      <c r="I12" s="12"/>
      <c r="J12" s="12"/>
      <c r="K12" s="12"/>
      <c r="L12" s="12"/>
      <c r="M12" s="12"/>
      <c r="N12" s="12"/>
    </row>
    <row r="13" spans="1:14" x14ac:dyDescent="0.25">
      <c r="A13" s="12"/>
      <c r="B13" s="12"/>
      <c r="C13" s="12"/>
      <c r="D13" s="36" t="s">
        <v>41</v>
      </c>
      <c r="E13" s="12"/>
      <c r="F13" s="12"/>
      <c r="G13" s="12"/>
      <c r="H13" s="12"/>
      <c r="I13" s="12"/>
      <c r="J13" s="12"/>
      <c r="K13" s="12"/>
      <c r="L13" s="12"/>
      <c r="M13" s="12"/>
      <c r="N13" s="12"/>
    </row>
    <row r="14" spans="1:14" x14ac:dyDescent="0.25">
      <c r="A14" s="12"/>
      <c r="B14" s="12"/>
      <c r="C14" s="12"/>
      <c r="D14" s="12"/>
      <c r="E14" s="12"/>
      <c r="F14" s="12"/>
      <c r="G14" s="12"/>
      <c r="H14" s="12"/>
      <c r="I14" s="12"/>
      <c r="J14" s="12"/>
      <c r="K14" s="12"/>
      <c r="L14" s="12"/>
      <c r="M14" s="12"/>
      <c r="N14" s="12"/>
    </row>
    <row r="15" spans="1:14" x14ac:dyDescent="0.25">
      <c r="A15" s="12"/>
      <c r="B15" s="12"/>
      <c r="C15" s="12"/>
      <c r="D15" s="12"/>
      <c r="E15" s="12"/>
      <c r="F15" s="12"/>
      <c r="G15" s="12"/>
      <c r="H15" s="12"/>
      <c r="I15" s="12"/>
      <c r="J15" s="12"/>
      <c r="K15" s="12"/>
      <c r="L15" s="12"/>
      <c r="M15" s="12"/>
      <c r="N15" s="12"/>
    </row>
    <row r="16" spans="1:14" x14ac:dyDescent="0.25">
      <c r="A16" s="12"/>
      <c r="B16" s="12"/>
      <c r="C16" s="12"/>
      <c r="D16" s="12"/>
      <c r="E16" s="12"/>
      <c r="F16" s="12"/>
      <c r="G16" s="12"/>
      <c r="H16" s="12"/>
      <c r="I16" s="12"/>
      <c r="J16" s="12"/>
      <c r="K16" s="12"/>
      <c r="L16" s="12"/>
      <c r="M16" s="12"/>
      <c r="N16" s="12"/>
    </row>
    <row r="17" spans="1:14" x14ac:dyDescent="0.25">
      <c r="A17" s="12"/>
      <c r="B17" s="12"/>
      <c r="C17" s="12"/>
      <c r="D17" s="12"/>
      <c r="E17" s="12"/>
      <c r="F17" s="12"/>
      <c r="G17" s="12"/>
      <c r="H17" s="12"/>
      <c r="I17" s="12"/>
      <c r="J17" s="12"/>
      <c r="K17" s="12"/>
      <c r="L17" s="12"/>
      <c r="M17" s="12"/>
      <c r="N17" s="12"/>
    </row>
    <row r="18" spans="1:14" x14ac:dyDescent="0.25">
      <c r="A18" s="12"/>
      <c r="B18" s="12"/>
      <c r="C18" s="12"/>
      <c r="D18" s="12"/>
      <c r="E18" s="12"/>
      <c r="F18" s="12"/>
      <c r="G18" s="12"/>
      <c r="H18" s="12"/>
      <c r="I18" s="12"/>
      <c r="J18" s="12"/>
      <c r="K18" s="12"/>
      <c r="L18" s="12"/>
      <c r="M18" s="12"/>
      <c r="N18" s="12"/>
    </row>
    <row r="19" spans="1:14" x14ac:dyDescent="0.25">
      <c r="A19" s="12"/>
      <c r="B19" s="12"/>
      <c r="C19" s="12"/>
      <c r="D19" s="12"/>
      <c r="E19" s="12"/>
      <c r="F19" s="12"/>
      <c r="G19" s="12"/>
      <c r="H19" s="12"/>
      <c r="I19" s="12"/>
      <c r="J19" s="12"/>
      <c r="K19" s="12"/>
      <c r="L19" s="12"/>
      <c r="M19" s="12"/>
      <c r="N19" s="12"/>
    </row>
    <row r="20" spans="1:14" x14ac:dyDescent="0.25">
      <c r="A20" s="12"/>
      <c r="B20" s="12"/>
      <c r="C20" s="12"/>
      <c r="D20" s="12"/>
      <c r="E20" s="12"/>
      <c r="F20" s="12"/>
      <c r="G20" s="12"/>
      <c r="H20" s="12"/>
      <c r="I20" s="12"/>
      <c r="J20" s="12"/>
      <c r="K20" s="12"/>
      <c r="L20" s="12"/>
      <c r="M20" s="12"/>
      <c r="N20" s="12"/>
    </row>
    <row r="21" spans="1:14" x14ac:dyDescent="0.25">
      <c r="A21" s="12"/>
      <c r="B21" s="12"/>
      <c r="C21" s="12"/>
      <c r="D21" s="12"/>
      <c r="E21" s="12"/>
      <c r="F21" s="12"/>
      <c r="G21" s="12"/>
      <c r="H21" s="12"/>
      <c r="I21" s="12"/>
      <c r="J21" s="12"/>
      <c r="K21" s="12"/>
      <c r="L21" s="12"/>
      <c r="M21" s="12"/>
      <c r="N21" s="12"/>
    </row>
    <row r="22" spans="1:14" x14ac:dyDescent="0.25">
      <c r="A22" s="12"/>
      <c r="B22" s="12"/>
      <c r="C22" s="12"/>
      <c r="D22" s="12"/>
      <c r="E22" s="12"/>
      <c r="F22" s="12"/>
      <c r="G22" s="12"/>
      <c r="H22" s="12"/>
      <c r="I22" s="12"/>
      <c r="J22" s="12"/>
      <c r="K22" s="12"/>
      <c r="L22" s="12"/>
      <c r="M22" s="12"/>
      <c r="N22" s="12"/>
    </row>
    <row r="23" spans="1:14" x14ac:dyDescent="0.25">
      <c r="A23" s="12"/>
      <c r="B23" s="12"/>
      <c r="C23" s="12"/>
      <c r="D23" s="12"/>
      <c r="E23" s="12"/>
      <c r="F23" s="12"/>
      <c r="G23" s="12"/>
      <c r="H23" s="12"/>
      <c r="I23" s="12"/>
      <c r="J23" s="12"/>
      <c r="K23" s="12"/>
      <c r="L23" s="12"/>
      <c r="M23" s="12"/>
      <c r="N23" s="12"/>
    </row>
  </sheetData>
  <sheetProtection algorithmName="SHA-512" hashValue="/5SKaUUah20LtZvL8nALbQPecOqklqGaN7bKyNf6x7wNpWqeMVsgRIjKAiCStv+XC5jlMaPuJ6n0Qu91l0ij0A==" saltValue="9AdHdonPxMhviG3bFZwImw==" spinCount="100000" sheet="1" objects="1" scenarios="1"/>
  <sortState xmlns:xlrd2="http://schemas.microsoft.com/office/spreadsheetml/2017/richdata2" ref="D3:D13">
    <sortCondition descending="1" ref="D3:D13"/>
  </sortState>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9B6EF0-88BA-4A4F-A927-797F70D8F0C5}">
  <sheetPr codeName="Feuil6"/>
  <dimension ref="A1:W49"/>
  <sheetViews>
    <sheetView workbookViewId="0">
      <selection activeCell="B8" sqref="B8:C8"/>
    </sheetView>
  </sheetViews>
  <sheetFormatPr baseColWidth="10" defaultRowHeight="15" x14ac:dyDescent="0.25"/>
  <cols>
    <col min="1" max="1" width="53.85546875" customWidth="1"/>
    <col min="2" max="2" width="29.28515625" customWidth="1"/>
    <col min="3" max="3" width="124.42578125" customWidth="1"/>
    <col min="4" max="4" width="22.140625" bestFit="1" customWidth="1"/>
  </cols>
  <sheetData>
    <row r="1" spans="1:21" ht="42.75" customHeight="1" thickBot="1" x14ac:dyDescent="0.3">
      <c r="A1" s="308" t="s">
        <v>82</v>
      </c>
      <c r="B1" s="308"/>
      <c r="C1" s="308"/>
      <c r="D1" s="308"/>
      <c r="E1" s="308"/>
      <c r="F1" s="308"/>
      <c r="G1" s="308"/>
      <c r="H1" s="125"/>
      <c r="I1" s="125"/>
    </row>
    <row r="2" spans="1:21" s="84" customFormat="1" ht="61.5" customHeight="1" thickBot="1" x14ac:dyDescent="0.5">
      <c r="A2" s="129"/>
      <c r="B2" s="309" t="s">
        <v>76</v>
      </c>
      <c r="C2" s="310"/>
      <c r="D2" s="168">
        <v>44960</v>
      </c>
      <c r="E2" s="130"/>
      <c r="F2" s="130"/>
      <c r="G2" s="130"/>
      <c r="H2" s="130"/>
      <c r="I2" s="130"/>
      <c r="J2" s="82"/>
      <c r="K2" s="82"/>
      <c r="L2" s="82"/>
      <c r="M2" s="83"/>
      <c r="N2" s="83"/>
      <c r="O2" s="83"/>
      <c r="P2" s="83"/>
      <c r="Q2" s="83"/>
      <c r="R2" s="83"/>
      <c r="S2" s="83"/>
      <c r="T2" s="83"/>
    </row>
    <row r="3" spans="1:21" s="84" customFormat="1" ht="46.5" customHeight="1" x14ac:dyDescent="0.45">
      <c r="A3" s="131"/>
      <c r="B3" s="306" t="s">
        <v>77</v>
      </c>
      <c r="C3" s="307"/>
      <c r="D3" s="168">
        <v>45140</v>
      </c>
      <c r="E3" s="130"/>
      <c r="F3" s="130"/>
      <c r="G3" s="130"/>
      <c r="H3" s="130"/>
      <c r="I3" s="130"/>
      <c r="J3" s="82"/>
      <c r="K3" s="82"/>
      <c r="L3" s="82"/>
      <c r="M3" s="83"/>
      <c r="N3" s="83"/>
      <c r="O3" s="83"/>
      <c r="P3" s="83"/>
      <c r="Q3" s="83"/>
      <c r="R3" s="83"/>
      <c r="S3" s="83"/>
      <c r="T3" s="83"/>
    </row>
    <row r="4" spans="1:21" s="84" customFormat="1" ht="39.950000000000003" customHeight="1" x14ac:dyDescent="0.45">
      <c r="A4" s="131"/>
      <c r="B4" s="155"/>
      <c r="C4" s="156" t="s">
        <v>94</v>
      </c>
      <c r="D4" s="130"/>
      <c r="E4" s="130"/>
      <c r="F4" s="130"/>
      <c r="G4" s="130"/>
      <c r="H4" s="130"/>
      <c r="I4" s="130"/>
      <c r="J4" s="82"/>
      <c r="K4" s="82"/>
      <c r="L4" s="82"/>
      <c r="M4" s="83"/>
      <c r="N4" s="83"/>
      <c r="O4" s="83"/>
      <c r="P4" s="83"/>
      <c r="Q4" s="83"/>
      <c r="R4" s="83"/>
      <c r="S4" s="83"/>
      <c r="T4" s="83"/>
    </row>
    <row r="5" spans="1:21" s="84" customFormat="1" ht="39.950000000000003" customHeight="1" x14ac:dyDescent="0.45">
      <c r="A5" s="131"/>
      <c r="B5" s="155"/>
      <c r="C5" s="156" t="s">
        <v>78</v>
      </c>
      <c r="D5" s="132"/>
      <c r="E5" s="132"/>
      <c r="F5" s="132"/>
      <c r="G5" s="132"/>
      <c r="H5" s="132"/>
      <c r="I5" s="132"/>
      <c r="J5" s="83"/>
      <c r="K5" s="83"/>
      <c r="L5" s="83"/>
      <c r="M5" s="83"/>
      <c r="N5" s="83"/>
      <c r="O5" s="83"/>
      <c r="P5" s="83"/>
      <c r="Q5" s="83"/>
      <c r="R5" s="83"/>
      <c r="S5" s="83"/>
    </row>
    <row r="6" spans="1:21" s="84" customFormat="1" ht="39.950000000000003" customHeight="1" x14ac:dyDescent="0.45">
      <c r="A6" s="131"/>
      <c r="B6" s="155"/>
      <c r="C6" s="156" t="s">
        <v>92</v>
      </c>
      <c r="D6" s="132"/>
      <c r="E6" s="132"/>
      <c r="F6" s="132"/>
      <c r="G6" s="132"/>
      <c r="H6" s="132"/>
      <c r="I6" s="132"/>
      <c r="J6" s="83"/>
      <c r="K6" s="83"/>
      <c r="L6" s="83"/>
      <c r="M6" s="83"/>
      <c r="N6" s="83"/>
      <c r="O6" s="83"/>
      <c r="P6" s="83"/>
      <c r="Q6" s="83"/>
      <c r="R6" s="83"/>
      <c r="S6" s="83"/>
      <c r="T6" s="83"/>
      <c r="U6" s="83"/>
    </row>
    <row r="7" spans="1:21" s="84" customFormat="1" ht="39.950000000000003" customHeight="1" thickBot="1" x14ac:dyDescent="0.5">
      <c r="A7" s="131"/>
      <c r="B7" s="155"/>
      <c r="C7" s="156" t="s">
        <v>93</v>
      </c>
      <c r="D7" s="132"/>
      <c r="E7" s="132"/>
      <c r="F7" s="132"/>
      <c r="G7" s="132"/>
      <c r="H7" s="132"/>
      <c r="I7" s="132"/>
      <c r="J7" s="83"/>
      <c r="K7" s="83"/>
      <c r="L7" s="83"/>
      <c r="M7" s="83"/>
      <c r="N7" s="83"/>
      <c r="O7" s="83"/>
      <c r="P7" s="83"/>
      <c r="Q7" s="83"/>
      <c r="R7" s="83"/>
      <c r="S7" s="83"/>
      <c r="T7" s="83"/>
      <c r="U7" s="83"/>
    </row>
    <row r="8" spans="1:21" s="84" customFormat="1" ht="93" customHeight="1" thickBot="1" x14ac:dyDescent="0.5">
      <c r="A8" s="131"/>
      <c r="B8" s="304" t="str">
        <f xml:space="preserve"> "CLIQUEZ ICI   pour choisir des dates d'importation entre le  " &amp;TEXT(D2,"jj/mm/aa")&amp;" et le "&amp;TEXT(D3,"jj/mm/aa") &amp; "  (dates proposées par votre banque)"</f>
        <v>CLIQUEZ ICI   pour choisir des dates d'importation entre le  03/02/23 et le 02/08/23  (dates proposées par votre banque)</v>
      </c>
      <c r="C8" s="305"/>
      <c r="D8" s="132"/>
      <c r="E8" s="132"/>
      <c r="F8" s="132"/>
      <c r="G8" s="132"/>
      <c r="H8" s="132"/>
      <c r="I8" s="132"/>
      <c r="J8" s="83"/>
      <c r="K8" s="83"/>
      <c r="L8" s="83"/>
      <c r="M8" s="83"/>
      <c r="N8" s="83"/>
      <c r="O8" s="83"/>
      <c r="P8" s="83"/>
      <c r="Q8" s="83"/>
      <c r="R8" s="83"/>
      <c r="S8" s="83"/>
      <c r="T8" s="83"/>
      <c r="U8" s="83"/>
    </row>
    <row r="9" spans="1:21" s="84" customFormat="1" ht="81" customHeight="1" x14ac:dyDescent="0.45">
      <c r="A9" s="131"/>
      <c r="B9" s="154"/>
      <c r="C9" s="132"/>
      <c r="D9" s="132"/>
      <c r="E9" s="132"/>
      <c r="F9" s="132"/>
      <c r="G9" s="132"/>
      <c r="H9" s="132"/>
      <c r="I9" s="132"/>
      <c r="J9" s="83"/>
      <c r="K9" s="83"/>
      <c r="L9" s="83"/>
      <c r="M9" s="83"/>
      <c r="N9" s="83"/>
      <c r="O9" s="83"/>
      <c r="P9" s="83"/>
      <c r="Q9" s="83"/>
      <c r="R9" s="83"/>
      <c r="S9" s="83"/>
      <c r="T9" s="83"/>
    </row>
    <row r="10" spans="1:21" ht="49.5" customHeight="1" x14ac:dyDescent="0.5">
      <c r="A10" s="125"/>
      <c r="B10" s="133"/>
      <c r="C10" s="133"/>
      <c r="D10" s="133"/>
      <c r="E10" s="133"/>
      <c r="F10" s="132"/>
      <c r="G10" s="133"/>
      <c r="H10" s="133"/>
      <c r="I10" s="133"/>
      <c r="J10" s="81"/>
      <c r="K10" s="81"/>
      <c r="L10" s="81"/>
      <c r="M10" s="81"/>
      <c r="N10" s="81"/>
      <c r="O10" s="81"/>
      <c r="P10" s="81"/>
      <c r="Q10" s="81"/>
      <c r="R10" s="81"/>
      <c r="S10" s="81"/>
      <c r="T10" s="81"/>
    </row>
    <row r="11" spans="1:21" ht="49.5" customHeight="1" x14ac:dyDescent="0.5">
      <c r="A11" s="125"/>
      <c r="B11" s="133"/>
      <c r="C11" s="133"/>
      <c r="D11" s="133"/>
      <c r="E11" s="133"/>
      <c r="F11" s="132"/>
      <c r="G11" s="133"/>
      <c r="H11" s="133"/>
      <c r="I11" s="133"/>
      <c r="J11" s="81"/>
      <c r="K11" s="81"/>
      <c r="L11" s="81"/>
      <c r="M11" s="81"/>
      <c r="N11" s="81"/>
      <c r="O11" s="81"/>
      <c r="P11" s="81"/>
      <c r="Q11" s="81"/>
      <c r="R11" s="81"/>
      <c r="S11" s="81"/>
      <c r="T11" s="81"/>
    </row>
    <row r="12" spans="1:21" ht="49.5" customHeight="1" x14ac:dyDescent="0.5">
      <c r="A12" s="125"/>
      <c r="B12" s="125"/>
      <c r="C12" s="125"/>
      <c r="D12" s="125"/>
      <c r="E12" s="125"/>
      <c r="F12" s="125"/>
      <c r="G12" s="132"/>
      <c r="H12" s="133"/>
      <c r="I12" s="133"/>
      <c r="J12" s="81"/>
      <c r="K12" s="81"/>
      <c r="L12" s="81"/>
      <c r="M12" s="81"/>
      <c r="N12" s="81"/>
      <c r="O12" s="81"/>
      <c r="P12" s="81"/>
      <c r="Q12" s="81"/>
      <c r="R12" s="81"/>
      <c r="S12" s="81"/>
      <c r="T12" s="81"/>
      <c r="U12" s="81"/>
    </row>
    <row r="13" spans="1:21" ht="49.5" customHeight="1" x14ac:dyDescent="0.5">
      <c r="A13" s="125"/>
      <c r="B13" s="125"/>
      <c r="C13" s="125"/>
      <c r="D13" s="125"/>
      <c r="E13" s="125"/>
      <c r="F13" s="125"/>
      <c r="G13" s="132"/>
      <c r="H13" s="133"/>
      <c r="I13" s="133"/>
      <c r="J13" s="81"/>
      <c r="K13" s="81"/>
      <c r="L13" s="81"/>
      <c r="M13" s="81"/>
      <c r="N13" s="81"/>
      <c r="O13" s="81"/>
      <c r="P13" s="81"/>
      <c r="Q13" s="81"/>
      <c r="R13" s="81"/>
      <c r="S13" s="81"/>
      <c r="T13" s="81"/>
      <c r="U13" s="81"/>
    </row>
    <row r="14" spans="1:21" ht="49.5" customHeight="1" x14ac:dyDescent="0.5">
      <c r="A14" s="125"/>
      <c r="B14" s="125"/>
      <c r="C14" s="125"/>
      <c r="D14" s="125"/>
      <c r="E14" s="125"/>
      <c r="F14" s="125"/>
      <c r="G14" s="132"/>
      <c r="H14" s="133"/>
      <c r="I14" s="133"/>
      <c r="J14" s="81"/>
      <c r="K14" s="81"/>
      <c r="L14" s="81"/>
      <c r="M14" s="81"/>
      <c r="N14" s="81"/>
      <c r="O14" s="81"/>
      <c r="P14" s="81"/>
      <c r="Q14" s="81"/>
      <c r="R14" s="81"/>
      <c r="S14" s="81"/>
      <c r="T14" s="81"/>
      <c r="U14" s="81"/>
    </row>
    <row r="15" spans="1:21" ht="49.5" customHeight="1" x14ac:dyDescent="0.5">
      <c r="A15" s="12"/>
      <c r="B15" s="125"/>
      <c r="C15" s="125"/>
      <c r="D15" s="125"/>
      <c r="E15" s="125"/>
      <c r="F15" s="125"/>
      <c r="G15" s="132"/>
      <c r="H15" s="133"/>
      <c r="I15" s="133"/>
      <c r="J15" s="81"/>
      <c r="K15" s="81"/>
      <c r="L15" s="81"/>
      <c r="M15" s="81"/>
      <c r="N15" s="81"/>
      <c r="O15" s="81"/>
      <c r="P15" s="81"/>
      <c r="Q15" s="81"/>
      <c r="R15" s="81"/>
      <c r="S15" s="81"/>
      <c r="T15" s="81"/>
      <c r="U15" s="81"/>
    </row>
    <row r="16" spans="1:21" ht="49.5" customHeight="1" x14ac:dyDescent="0.5">
      <c r="A16" s="12"/>
      <c r="B16" s="125"/>
      <c r="C16" s="125"/>
      <c r="D16" s="125"/>
      <c r="E16" s="125"/>
      <c r="F16" s="125"/>
      <c r="G16" s="132"/>
      <c r="H16" s="133"/>
      <c r="I16" s="133"/>
      <c r="J16" s="81"/>
      <c r="K16" s="81"/>
      <c r="L16" s="81"/>
      <c r="M16" s="81"/>
      <c r="N16" s="81"/>
      <c r="O16" s="81"/>
      <c r="P16" s="81"/>
      <c r="Q16" s="81"/>
      <c r="R16" s="81"/>
      <c r="S16" s="81"/>
      <c r="T16" s="81"/>
      <c r="U16" s="81"/>
    </row>
    <row r="17" spans="1:23" ht="49.5" customHeight="1" x14ac:dyDescent="0.5">
      <c r="A17" s="12"/>
      <c r="B17" s="125"/>
      <c r="C17" s="125"/>
      <c r="D17" s="125"/>
      <c r="E17" s="125"/>
      <c r="F17" s="125"/>
      <c r="G17" s="132"/>
      <c r="H17" s="133"/>
      <c r="I17" s="133"/>
      <c r="J17" s="81"/>
      <c r="K17" s="81"/>
      <c r="L17" s="81"/>
      <c r="M17" s="81"/>
      <c r="N17" s="81"/>
      <c r="O17" s="81"/>
      <c r="P17" s="81"/>
      <c r="Q17" s="81"/>
      <c r="R17" s="81"/>
      <c r="S17" s="81"/>
      <c r="T17" s="81"/>
      <c r="U17" s="81"/>
    </row>
    <row r="18" spans="1:23" ht="49.5" customHeight="1" x14ac:dyDescent="0.5">
      <c r="A18" s="12"/>
      <c r="B18" s="125"/>
      <c r="C18" s="125"/>
      <c r="D18" s="125"/>
      <c r="E18" s="125"/>
      <c r="F18" s="125"/>
      <c r="G18" s="132"/>
      <c r="H18" s="133"/>
      <c r="I18" s="133"/>
      <c r="J18" s="81"/>
      <c r="K18" s="81"/>
      <c r="L18" s="81"/>
      <c r="M18" s="81"/>
      <c r="N18" s="81"/>
      <c r="O18" s="81"/>
      <c r="P18" s="81"/>
      <c r="Q18" s="81"/>
      <c r="R18" s="81"/>
      <c r="S18" s="81"/>
      <c r="T18" s="81"/>
      <c r="U18" s="81"/>
    </row>
    <row r="19" spans="1:23" ht="49.5" customHeight="1" x14ac:dyDescent="0.5">
      <c r="A19" s="92"/>
      <c r="B19" s="133"/>
      <c r="C19" s="133"/>
      <c r="D19" s="133"/>
      <c r="E19" s="133"/>
      <c r="F19" s="133"/>
      <c r="G19" s="132"/>
      <c r="H19" s="133"/>
      <c r="I19" s="133"/>
      <c r="J19" s="81"/>
      <c r="K19" s="81"/>
      <c r="L19" s="81"/>
      <c r="M19" s="81"/>
      <c r="N19" s="81"/>
      <c r="O19" s="81"/>
      <c r="P19" s="81"/>
      <c r="Q19" s="81"/>
      <c r="R19" s="81"/>
      <c r="S19" s="81"/>
      <c r="T19" s="81"/>
      <c r="U19" s="81"/>
      <c r="V19" s="81"/>
    </row>
    <row r="20" spans="1:23" ht="49.5" customHeight="1" x14ac:dyDescent="0.5">
      <c r="A20" s="92"/>
      <c r="B20" s="167"/>
      <c r="C20" s="133"/>
      <c r="D20" s="133"/>
      <c r="E20" s="133"/>
      <c r="F20" s="133"/>
      <c r="G20" s="133"/>
      <c r="H20" s="133"/>
      <c r="I20" s="133"/>
      <c r="J20" s="81"/>
      <c r="K20" s="81"/>
      <c r="L20" s="81"/>
      <c r="M20" s="81"/>
      <c r="N20" s="81"/>
      <c r="O20" s="81"/>
      <c r="P20" s="81"/>
      <c r="Q20" s="81"/>
      <c r="R20" s="81"/>
      <c r="S20" s="81"/>
      <c r="T20" s="81"/>
      <c r="U20" s="81"/>
      <c r="V20" s="81"/>
      <c r="W20" s="81"/>
    </row>
    <row r="21" spans="1:23" ht="33.75" x14ac:dyDescent="0.5">
      <c r="A21" s="92"/>
      <c r="B21" s="133"/>
      <c r="C21" s="133"/>
      <c r="D21" s="133"/>
      <c r="E21" s="133"/>
      <c r="F21" s="133"/>
      <c r="G21" s="133"/>
      <c r="H21" s="133"/>
      <c r="I21" s="133"/>
      <c r="J21" s="81"/>
      <c r="K21" s="81"/>
      <c r="L21" s="81"/>
      <c r="M21" s="81"/>
      <c r="N21" s="81"/>
      <c r="O21" s="81"/>
      <c r="P21" s="81"/>
      <c r="Q21" s="81"/>
      <c r="R21" s="81"/>
      <c r="S21" s="81"/>
      <c r="T21" s="81"/>
      <c r="U21" s="81"/>
      <c r="V21" s="81"/>
    </row>
    <row r="22" spans="1:23" ht="33.75" x14ac:dyDescent="0.5">
      <c r="A22" s="92"/>
      <c r="B22" s="133"/>
      <c r="C22" s="133"/>
      <c r="D22" s="133"/>
      <c r="E22" s="133"/>
      <c r="F22" s="133"/>
      <c r="G22" s="133"/>
      <c r="H22" s="133"/>
      <c r="I22" s="133"/>
      <c r="J22" s="81"/>
      <c r="K22" s="81"/>
      <c r="L22" s="81"/>
      <c r="M22" s="81"/>
      <c r="N22" s="81"/>
      <c r="O22" s="81"/>
      <c r="P22" s="81"/>
      <c r="Q22" s="81"/>
      <c r="R22" s="81"/>
      <c r="S22" s="81"/>
      <c r="T22" s="81"/>
      <c r="U22" s="81"/>
      <c r="V22" s="81"/>
      <c r="W22" s="81"/>
    </row>
    <row r="23" spans="1:23" ht="33.75" x14ac:dyDescent="0.5">
      <c r="A23" s="92"/>
      <c r="B23" s="133"/>
      <c r="C23" s="133"/>
      <c r="D23" s="133"/>
      <c r="E23" s="133"/>
      <c r="F23" s="133"/>
      <c r="G23" s="133"/>
      <c r="H23" s="133"/>
      <c r="I23" s="133"/>
      <c r="J23" s="81"/>
      <c r="K23" s="81"/>
      <c r="L23" s="81"/>
      <c r="M23" s="81"/>
      <c r="N23" s="81"/>
      <c r="O23" s="81"/>
      <c r="P23" s="81"/>
      <c r="Q23" s="81"/>
      <c r="R23" s="81"/>
      <c r="S23" s="81"/>
      <c r="T23" s="81"/>
      <c r="U23" s="81"/>
      <c r="V23" s="81"/>
      <c r="W23" s="81"/>
    </row>
    <row r="24" spans="1:23" ht="33.75" x14ac:dyDescent="0.5">
      <c r="A24" s="92"/>
      <c r="B24" s="133"/>
      <c r="C24" s="133"/>
      <c r="D24" s="133"/>
      <c r="E24" s="133"/>
      <c r="F24" s="133"/>
      <c r="G24" s="133"/>
      <c r="H24" s="133"/>
      <c r="I24" s="133"/>
      <c r="J24" s="81"/>
      <c r="K24" s="81"/>
      <c r="L24" s="81"/>
      <c r="M24" s="81"/>
      <c r="N24" s="81"/>
      <c r="O24" s="81"/>
      <c r="P24" s="81"/>
      <c r="Q24" s="81"/>
      <c r="R24" s="81"/>
      <c r="S24" s="81"/>
      <c r="T24" s="81"/>
      <c r="U24" s="81"/>
      <c r="V24" s="81"/>
      <c r="W24" s="81"/>
    </row>
    <row r="25" spans="1:23" ht="33.75" x14ac:dyDescent="0.5">
      <c r="A25" s="92"/>
      <c r="B25" s="133"/>
      <c r="C25" s="133"/>
      <c r="D25" s="133"/>
      <c r="E25" s="133"/>
      <c r="F25" s="133"/>
      <c r="G25" s="133"/>
      <c r="H25" s="133"/>
      <c r="I25" s="133"/>
      <c r="J25" s="81"/>
      <c r="K25" s="81"/>
      <c r="L25" s="81"/>
      <c r="M25" s="81"/>
      <c r="N25" s="81"/>
      <c r="O25" s="81"/>
      <c r="P25" s="81"/>
      <c r="Q25" s="81"/>
      <c r="R25" s="81"/>
      <c r="S25" s="81"/>
      <c r="T25" s="81"/>
      <c r="U25" s="81"/>
      <c r="V25" s="81"/>
      <c r="W25" s="81"/>
    </row>
    <row r="26" spans="1:23" ht="33.75" x14ac:dyDescent="0.5">
      <c r="A26" s="92"/>
      <c r="B26" s="133"/>
      <c r="C26" s="133"/>
      <c r="D26" s="133"/>
      <c r="E26" s="133"/>
      <c r="F26" s="133"/>
      <c r="G26" s="133"/>
      <c r="H26" s="133"/>
      <c r="I26" s="133"/>
      <c r="J26" s="81"/>
      <c r="K26" s="81"/>
      <c r="L26" s="81"/>
      <c r="M26" s="81"/>
      <c r="N26" s="81"/>
      <c r="O26" s="81"/>
      <c r="P26" s="81"/>
      <c r="Q26" s="81"/>
      <c r="R26" s="81"/>
      <c r="S26" s="81"/>
      <c r="T26" s="81"/>
      <c r="U26" s="81"/>
      <c r="V26" s="81"/>
      <c r="W26" s="81"/>
    </row>
    <row r="27" spans="1:23" ht="33.75" x14ac:dyDescent="0.5">
      <c r="A27" s="92"/>
      <c r="B27" s="133"/>
      <c r="C27" s="133"/>
      <c r="D27" s="133"/>
      <c r="E27" s="133"/>
      <c r="F27" s="133"/>
      <c r="G27" s="133"/>
      <c r="H27" s="133"/>
      <c r="I27" s="133"/>
      <c r="J27" s="81"/>
      <c r="K27" s="81"/>
      <c r="L27" s="81"/>
      <c r="M27" s="81"/>
      <c r="N27" s="81"/>
      <c r="O27" s="81"/>
      <c r="P27" s="81"/>
      <c r="Q27" s="81"/>
      <c r="R27" s="81"/>
      <c r="S27" s="81"/>
      <c r="T27" s="81"/>
      <c r="U27" s="81"/>
      <c r="V27" s="81"/>
      <c r="W27" s="81"/>
    </row>
    <row r="28" spans="1:23" ht="33.75" x14ac:dyDescent="0.5">
      <c r="A28" s="92"/>
      <c r="B28" s="133"/>
      <c r="C28" s="133"/>
      <c r="D28" s="133"/>
      <c r="E28" s="133"/>
      <c r="F28" s="133"/>
      <c r="G28" s="133"/>
      <c r="H28" s="133"/>
      <c r="I28" s="133"/>
      <c r="J28" s="81"/>
      <c r="K28" s="81"/>
      <c r="L28" s="81"/>
      <c r="M28" s="81"/>
      <c r="N28" s="81"/>
      <c r="O28" s="81"/>
      <c r="P28" s="81"/>
      <c r="Q28" s="81"/>
      <c r="R28" s="81"/>
      <c r="S28" s="81"/>
      <c r="T28" s="81"/>
      <c r="U28" s="81"/>
      <c r="V28" s="81"/>
      <c r="W28" s="81"/>
    </row>
    <row r="29" spans="1:23" ht="33.75" x14ac:dyDescent="0.5">
      <c r="A29" s="92"/>
      <c r="B29" s="133"/>
      <c r="C29" s="133"/>
      <c r="D29" s="133"/>
      <c r="E29" s="133"/>
      <c r="F29" s="133"/>
      <c r="G29" s="133"/>
      <c r="H29" s="133"/>
      <c r="I29" s="133"/>
      <c r="J29" s="81"/>
      <c r="K29" s="81"/>
      <c r="L29" s="81"/>
      <c r="M29" s="81"/>
      <c r="N29" s="81"/>
      <c r="O29" s="81"/>
      <c r="P29" s="81"/>
      <c r="Q29" s="81"/>
      <c r="R29" s="81"/>
      <c r="S29" s="81"/>
      <c r="T29" s="81"/>
      <c r="U29" s="81"/>
      <c r="V29" s="81"/>
      <c r="W29" s="81"/>
    </row>
    <row r="30" spans="1:23" ht="33.75" x14ac:dyDescent="0.5">
      <c r="A30" s="92"/>
      <c r="B30" s="133"/>
      <c r="C30" s="133"/>
      <c r="D30" s="133"/>
      <c r="E30" s="133"/>
      <c r="F30" s="133"/>
      <c r="G30" s="133"/>
      <c r="H30" s="133"/>
      <c r="I30" s="133"/>
      <c r="J30" s="81"/>
      <c r="K30" s="81"/>
      <c r="L30" s="81"/>
      <c r="M30" s="81"/>
      <c r="N30" s="81"/>
      <c r="O30" s="81"/>
      <c r="P30" s="81"/>
      <c r="Q30" s="81"/>
      <c r="R30" s="81"/>
      <c r="S30" s="81"/>
      <c r="T30" s="81"/>
      <c r="U30" s="81"/>
      <c r="V30" s="81"/>
      <c r="W30" s="81"/>
    </row>
    <row r="31" spans="1:23" ht="33.75" x14ac:dyDescent="0.5">
      <c r="A31" s="92"/>
      <c r="B31" s="133"/>
      <c r="C31" s="133"/>
      <c r="D31" s="133"/>
      <c r="E31" s="133"/>
      <c r="F31" s="133"/>
      <c r="G31" s="133"/>
      <c r="H31" s="133"/>
      <c r="I31" s="133"/>
      <c r="J31" s="81"/>
      <c r="K31" s="81"/>
      <c r="L31" s="81"/>
      <c r="M31" s="81"/>
      <c r="N31" s="81"/>
      <c r="O31" s="81"/>
      <c r="P31" s="81"/>
      <c r="Q31" s="81"/>
      <c r="R31" s="81"/>
      <c r="S31" s="81"/>
      <c r="T31" s="81"/>
      <c r="U31" s="81"/>
      <c r="V31" s="81"/>
      <c r="W31" s="81"/>
    </row>
    <row r="32" spans="1:23" ht="33.75" x14ac:dyDescent="0.5">
      <c r="A32" s="92"/>
      <c r="B32" s="133"/>
      <c r="C32" s="133"/>
      <c r="D32" s="133"/>
      <c r="E32" s="133"/>
      <c r="F32" s="133"/>
      <c r="G32" s="133"/>
      <c r="H32" s="133"/>
      <c r="I32" s="133"/>
      <c r="J32" s="81"/>
      <c r="K32" s="81"/>
      <c r="L32" s="81"/>
      <c r="M32" s="81"/>
      <c r="N32" s="81"/>
      <c r="O32" s="81"/>
      <c r="P32" s="81"/>
      <c r="Q32" s="81"/>
      <c r="R32" s="81"/>
      <c r="S32" s="81"/>
      <c r="T32" s="81"/>
      <c r="U32" s="81"/>
      <c r="V32" s="81"/>
      <c r="W32" s="81"/>
    </row>
    <row r="33" spans="1:23" ht="33.75" x14ac:dyDescent="0.5">
      <c r="A33" s="92"/>
      <c r="B33" s="133"/>
      <c r="C33" s="133"/>
      <c r="D33" s="133"/>
      <c r="E33" s="133"/>
      <c r="F33" s="133"/>
      <c r="G33" s="133"/>
      <c r="H33" s="133"/>
      <c r="I33" s="133"/>
      <c r="J33" s="81"/>
      <c r="K33" s="81"/>
      <c r="L33" s="81"/>
      <c r="M33" s="81"/>
      <c r="N33" s="81"/>
      <c r="O33" s="81"/>
      <c r="P33" s="81"/>
      <c r="Q33" s="81"/>
      <c r="R33" s="81"/>
      <c r="S33" s="81"/>
      <c r="T33" s="81"/>
      <c r="U33" s="81"/>
      <c r="V33" s="81"/>
      <c r="W33" s="81"/>
    </row>
    <row r="34" spans="1:23" ht="33.75" x14ac:dyDescent="0.5">
      <c r="A34" s="92"/>
      <c r="B34" s="133"/>
      <c r="C34" s="133"/>
      <c r="D34" s="133"/>
      <c r="E34" s="133"/>
      <c r="F34" s="133"/>
      <c r="G34" s="133"/>
      <c r="H34" s="133"/>
      <c r="I34" s="133"/>
      <c r="J34" s="81"/>
      <c r="K34" s="81"/>
      <c r="L34" s="81"/>
      <c r="M34" s="81"/>
      <c r="N34" s="81"/>
      <c r="O34" s="81"/>
      <c r="P34" s="81"/>
      <c r="Q34" s="81"/>
      <c r="R34" s="81"/>
      <c r="S34" s="81"/>
      <c r="T34" s="81"/>
      <c r="U34" s="81"/>
      <c r="V34" s="81"/>
      <c r="W34" s="81"/>
    </row>
    <row r="35" spans="1:23" ht="33.75" x14ac:dyDescent="0.5">
      <c r="A35" s="92"/>
      <c r="B35" s="133"/>
      <c r="C35" s="133"/>
      <c r="D35" s="133"/>
      <c r="E35" s="133"/>
      <c r="F35" s="133"/>
      <c r="G35" s="133"/>
      <c r="H35" s="133"/>
      <c r="I35" s="133"/>
      <c r="J35" s="81"/>
      <c r="K35" s="81"/>
      <c r="L35" s="81"/>
      <c r="M35" s="81"/>
      <c r="N35" s="81"/>
      <c r="O35" s="81"/>
      <c r="P35" s="81"/>
      <c r="Q35" s="81"/>
      <c r="R35" s="81"/>
      <c r="S35" s="81"/>
      <c r="T35" s="81"/>
      <c r="U35" s="81"/>
      <c r="V35" s="81"/>
      <c r="W35" s="81"/>
    </row>
    <row r="36" spans="1:23" ht="60.75" customHeight="1" x14ac:dyDescent="0.5">
      <c r="A36" s="117" t="s">
        <v>71</v>
      </c>
      <c r="B36" s="125"/>
      <c r="C36" s="133"/>
      <c r="D36" s="133"/>
      <c r="E36" s="133"/>
      <c r="F36" s="133"/>
      <c r="G36" s="133"/>
      <c r="H36" s="133"/>
      <c r="I36" s="133"/>
      <c r="J36" s="81"/>
      <c r="K36" s="81"/>
      <c r="L36" s="81"/>
      <c r="M36" s="81"/>
      <c r="N36" s="81"/>
      <c r="O36" s="81"/>
      <c r="P36" s="81"/>
      <c r="Q36" s="81"/>
      <c r="R36" s="81"/>
      <c r="S36" s="81"/>
      <c r="T36" s="81"/>
      <c r="U36" s="81"/>
      <c r="V36" s="81"/>
      <c r="W36" s="81"/>
    </row>
    <row r="37" spans="1:23" ht="54" customHeight="1" x14ac:dyDescent="0.5">
      <c r="A37" s="92" t="str">
        <f>MID(A36,1,83)</f>
        <v>PRELEVEMENT EUROPEEN 2301725381 DE: SFR-SOCIETE FRANCAISE DU RADIOTELEP HONE - SF I</v>
      </c>
      <c r="B37" s="125"/>
      <c r="C37" s="125"/>
      <c r="D37" s="125"/>
      <c r="E37" s="125"/>
      <c r="F37" s="125"/>
      <c r="G37" s="125"/>
      <c r="H37" s="125"/>
      <c r="I37" s="125"/>
    </row>
    <row r="38" spans="1:23" ht="33.75" x14ac:dyDescent="0.5">
      <c r="A38" s="92" t="s">
        <v>70</v>
      </c>
      <c r="B38" s="125"/>
      <c r="C38" s="125"/>
      <c r="D38" s="125"/>
      <c r="E38" s="125"/>
      <c r="F38" s="125"/>
      <c r="G38" s="125"/>
      <c r="H38" s="125"/>
      <c r="I38" s="125"/>
    </row>
    <row r="39" spans="1:23" ht="33.75" x14ac:dyDescent="0.5">
      <c r="A39" s="92" t="str">
        <f>MID(A38,7,8)</f>
        <v xml:space="preserve">    2915</v>
      </c>
      <c r="B39" s="125"/>
      <c r="C39" s="125"/>
      <c r="D39" s="125"/>
      <c r="E39" s="125"/>
      <c r="F39" s="125"/>
      <c r="G39" s="125"/>
      <c r="H39" s="125"/>
      <c r="I39" s="125"/>
    </row>
    <row r="40" spans="1:23" ht="33.75" x14ac:dyDescent="0.5">
      <c r="A40" s="92"/>
      <c r="B40" s="125"/>
      <c r="C40" s="125"/>
      <c r="D40" s="125"/>
      <c r="E40" s="125"/>
      <c r="F40" s="125"/>
      <c r="G40" s="125"/>
      <c r="H40" s="125"/>
      <c r="I40" s="125"/>
    </row>
    <row r="41" spans="1:23" ht="33.75" x14ac:dyDescent="0.5">
      <c r="A41" s="92"/>
      <c r="B41" s="125"/>
      <c r="C41" s="125"/>
      <c r="D41" s="125"/>
      <c r="E41" s="125"/>
      <c r="F41" s="125"/>
      <c r="G41" s="125"/>
      <c r="H41" s="125"/>
      <c r="I41" s="125"/>
    </row>
    <row r="42" spans="1:23" ht="33.75" x14ac:dyDescent="0.5">
      <c r="A42" s="92"/>
      <c r="B42" s="125"/>
      <c r="C42" s="125"/>
      <c r="D42" s="125"/>
      <c r="E42" s="125"/>
      <c r="F42" s="125"/>
      <c r="G42" s="125"/>
      <c r="H42" s="125"/>
      <c r="I42" s="125"/>
    </row>
    <row r="43" spans="1:23" ht="33.75" x14ac:dyDescent="0.5">
      <c r="A43" s="92"/>
      <c r="B43" s="125"/>
      <c r="C43" s="125"/>
      <c r="D43" s="125"/>
      <c r="E43" s="125"/>
      <c r="F43" s="125"/>
      <c r="G43" s="125"/>
      <c r="H43" s="125"/>
      <c r="I43" s="125"/>
    </row>
    <row r="44" spans="1:23" ht="33.75" x14ac:dyDescent="0.5">
      <c r="A44" s="92"/>
      <c r="B44" s="125"/>
      <c r="C44" s="125"/>
      <c r="D44" s="125"/>
      <c r="E44" s="125"/>
      <c r="F44" s="125"/>
      <c r="G44" s="125"/>
      <c r="H44" s="125"/>
      <c r="I44" s="125"/>
    </row>
    <row r="45" spans="1:23" ht="33.75" x14ac:dyDescent="0.5">
      <c r="A45" s="92"/>
      <c r="B45" s="125"/>
      <c r="C45" s="125"/>
      <c r="D45" s="125"/>
      <c r="E45" s="125"/>
      <c r="F45" s="125"/>
      <c r="G45" s="125"/>
      <c r="H45" s="125"/>
      <c r="I45" s="125"/>
    </row>
    <row r="46" spans="1:23" ht="33.75" x14ac:dyDescent="0.5">
      <c r="A46" s="92"/>
      <c r="B46" s="125"/>
      <c r="C46" s="125"/>
      <c r="D46" s="125"/>
      <c r="E46" s="125"/>
      <c r="F46" s="125"/>
      <c r="G46" s="125"/>
      <c r="H46" s="125"/>
      <c r="I46" s="125"/>
    </row>
    <row r="47" spans="1:23" ht="33.75" x14ac:dyDescent="0.5">
      <c r="A47" s="92"/>
      <c r="B47" s="125"/>
      <c r="C47" s="125"/>
      <c r="D47" s="125"/>
      <c r="E47" s="125"/>
      <c r="F47" s="125"/>
      <c r="G47" s="125"/>
      <c r="H47" s="125"/>
      <c r="I47" s="125"/>
    </row>
    <row r="48" spans="1:23" ht="33.75" x14ac:dyDescent="0.5">
      <c r="A48" s="92"/>
      <c r="B48" s="125"/>
      <c r="C48" s="125"/>
      <c r="D48" s="125"/>
      <c r="E48" s="125"/>
      <c r="F48" s="125"/>
      <c r="G48" s="125"/>
      <c r="H48" s="125"/>
      <c r="I48" s="125"/>
    </row>
    <row r="49" spans="1:9" ht="33.75" x14ac:dyDescent="0.5">
      <c r="A49" s="92"/>
      <c r="B49" s="125"/>
      <c r="C49" s="125"/>
      <c r="D49" s="125"/>
      <c r="E49" s="125"/>
      <c r="F49" s="125"/>
      <c r="G49" s="125"/>
      <c r="H49" s="125"/>
      <c r="I49" s="125"/>
    </row>
  </sheetData>
  <sheetProtection algorithmName="SHA-512" hashValue="2IKTAuYMcbwB9vBsV3jFw7esHp173Jx/p6f/fhO+csJa73zxmYqY8th57dZv5TW1pp1fu5XhhNW5j16+Y0sVsQ==" saltValue="e6d32L+MTRqD10MXKMfjSw==" spinCount="100000" sheet="1" objects="1" scenarios="1"/>
  <mergeCells count="4">
    <mergeCell ref="B8:C8"/>
    <mergeCell ref="B3:C3"/>
    <mergeCell ref="A1:G1"/>
    <mergeCell ref="B2:C2"/>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204C6C-BFDA-4541-8762-8C342DCC4980}">
  <sheetPr codeName="Feuil8"/>
  <dimension ref="A1:AH79"/>
  <sheetViews>
    <sheetView workbookViewId="0">
      <selection activeCell="A2" sqref="A2"/>
    </sheetView>
  </sheetViews>
  <sheetFormatPr baseColWidth="10" defaultRowHeight="15" x14ac:dyDescent="0.25"/>
  <cols>
    <col min="1" max="1" width="50.5703125" customWidth="1"/>
    <col min="2" max="2" width="22.85546875" customWidth="1"/>
    <col min="3" max="3" width="1.5703125" customWidth="1"/>
    <col min="4" max="10" width="13.140625" customWidth="1"/>
    <col min="11" max="11" width="1.85546875" customWidth="1"/>
    <col min="12" max="12" width="11.5703125" bestFit="1" customWidth="1"/>
    <col min="13" max="13" width="13.140625" bestFit="1" customWidth="1"/>
    <col min="14" max="14" width="10.7109375" bestFit="1" customWidth="1"/>
    <col min="15" max="15" width="8.7109375" customWidth="1"/>
  </cols>
  <sheetData>
    <row r="1" spans="1:34" ht="43.5" customHeight="1" thickBot="1" x14ac:dyDescent="0.3">
      <c r="A1" s="123"/>
      <c r="B1" s="94" t="s">
        <v>0</v>
      </c>
      <c r="C1" s="311" t="s">
        <v>121</v>
      </c>
      <c r="D1" s="312"/>
      <c r="E1" s="312"/>
      <c r="F1" s="312"/>
      <c r="G1" s="312"/>
      <c r="H1" s="312"/>
      <c r="I1" s="312"/>
      <c r="J1" s="312"/>
      <c r="K1" s="312"/>
      <c r="L1" s="145" t="s">
        <v>54</v>
      </c>
      <c r="M1" s="127" t="s">
        <v>55</v>
      </c>
      <c r="N1" s="146">
        <f ca="1">TODAY()</f>
        <v>45141</v>
      </c>
      <c r="O1" s="123"/>
      <c r="P1" s="123"/>
      <c r="Q1" s="123"/>
      <c r="R1" s="123"/>
      <c r="S1" s="123"/>
      <c r="T1" s="123"/>
      <c r="U1" s="123"/>
      <c r="V1" s="123"/>
      <c r="W1" s="123"/>
      <c r="X1" s="123"/>
      <c r="Y1" s="123"/>
      <c r="Z1" s="123"/>
      <c r="AA1" s="123"/>
      <c r="AB1" s="123"/>
      <c r="AC1" s="45"/>
      <c r="AD1" s="45"/>
      <c r="AE1" s="45"/>
      <c r="AF1" s="45"/>
      <c r="AG1" s="45"/>
      <c r="AH1" s="45"/>
    </row>
    <row r="2" spans="1:34" ht="34.5" customHeight="1" thickBot="1" x14ac:dyDescent="0.3">
      <c r="A2" s="123"/>
      <c r="B2" s="146">
        <v>45122</v>
      </c>
      <c r="C2" s="147"/>
      <c r="D2" s="313">
        <f>L3</f>
        <v>45108</v>
      </c>
      <c r="E2" s="313"/>
      <c r="F2" s="313"/>
      <c r="G2" s="313"/>
      <c r="H2" s="313"/>
      <c r="I2" s="313"/>
      <c r="J2" s="313"/>
      <c r="K2" s="148"/>
      <c r="L2" s="145">
        <v>7</v>
      </c>
      <c r="M2" s="127">
        <v>2023</v>
      </c>
      <c r="N2" s="127"/>
      <c r="O2" s="143"/>
      <c r="P2" s="123"/>
      <c r="Q2" s="123"/>
      <c r="R2" s="123"/>
      <c r="S2" s="123"/>
      <c r="T2" s="123"/>
      <c r="U2" s="123"/>
      <c r="V2" s="123"/>
      <c r="W2" s="123"/>
      <c r="X2" s="123"/>
      <c r="Y2" s="123"/>
      <c r="Z2" s="123"/>
      <c r="AA2" s="123"/>
      <c r="AB2" s="123"/>
      <c r="AC2" s="45"/>
      <c r="AD2" s="45"/>
      <c r="AE2" s="45"/>
      <c r="AF2" s="45"/>
      <c r="AG2" s="45"/>
      <c r="AH2" s="45"/>
    </row>
    <row r="3" spans="1:34" ht="33" customHeight="1" x14ac:dyDescent="0.25">
      <c r="A3" s="123"/>
      <c r="B3" s="94"/>
      <c r="C3" s="134"/>
      <c r="D3" s="107" t="s">
        <v>56</v>
      </c>
      <c r="E3" s="107" t="s">
        <v>57</v>
      </c>
      <c r="F3" s="107" t="s">
        <v>58</v>
      </c>
      <c r="G3" s="107" t="s">
        <v>59</v>
      </c>
      <c r="H3" s="107" t="s">
        <v>60</v>
      </c>
      <c r="I3" s="107" t="s">
        <v>61</v>
      </c>
      <c r="J3" s="107" t="s">
        <v>62</v>
      </c>
      <c r="K3" s="137"/>
      <c r="L3" s="314">
        <f>DATEVALUE(L2&amp;"/"&amp;M2)</f>
        <v>45108</v>
      </c>
      <c r="M3" s="315"/>
      <c r="N3" s="127"/>
      <c r="O3" s="144"/>
      <c r="P3" s="123"/>
      <c r="Q3" s="123"/>
      <c r="R3" s="123"/>
      <c r="S3" s="123"/>
      <c r="T3" s="123"/>
      <c r="U3" s="123"/>
      <c r="V3" s="123"/>
      <c r="W3" s="123"/>
      <c r="X3" s="123"/>
      <c r="Y3" s="123"/>
      <c r="Z3" s="123"/>
      <c r="AA3" s="123"/>
      <c r="AB3" s="123"/>
      <c r="AC3" s="45"/>
      <c r="AD3" s="45"/>
      <c r="AE3" s="45"/>
      <c r="AF3" s="45"/>
      <c r="AG3" s="45"/>
      <c r="AH3" s="45"/>
    </row>
    <row r="4" spans="1:34" ht="67.5" customHeight="1" x14ac:dyDescent="0.25">
      <c r="A4" s="123"/>
      <c r="B4" s="123"/>
      <c r="C4" s="135"/>
      <c r="D4" s="108" t="str">
        <f>IF(WEEKDAY($D$2)=2,$D$2,"")</f>
        <v/>
      </c>
      <c r="E4" s="109" t="str">
        <f>IF(D4&lt;&gt;"",D4+1,IF(WEEKDAY($D$2)=3,$D$2,""))</f>
        <v/>
      </c>
      <c r="F4" s="109" t="str">
        <f>IF(E4&lt;&gt;"",E4+1,IF(WEEKDAY($D$2)=4,$D$2,""))</f>
        <v/>
      </c>
      <c r="G4" s="109" t="str">
        <f>IF(F4&lt;&gt;"",F4+1,IF(WEEKDAY($D$2)=5,$D$2,""))</f>
        <v/>
      </c>
      <c r="H4" s="109" t="str">
        <f>IF(G4&lt;&gt;"",G4+1,IF(WEEKDAY($D$2)=6,$D$2,""))</f>
        <v/>
      </c>
      <c r="I4" s="109">
        <f>IF(H4&lt;&gt;"",H4+1,IF(WEEKDAY($D$2)=7,$D$2,""))</f>
        <v>45108</v>
      </c>
      <c r="J4" s="110">
        <f>IF(I4&lt;&gt;"",I4+1,IF(WEEKDAY($D$2)=1,$D$2,""))</f>
        <v>45109</v>
      </c>
      <c r="K4" s="138"/>
      <c r="L4" s="127"/>
      <c r="M4" s="127"/>
      <c r="N4" s="127"/>
      <c r="O4" s="142"/>
      <c r="P4" s="123"/>
      <c r="Q4" s="142"/>
      <c r="R4" s="142"/>
      <c r="S4" s="142"/>
      <c r="T4" s="123"/>
      <c r="U4" s="123"/>
      <c r="V4" s="123"/>
      <c r="W4" s="123"/>
      <c r="X4" s="123"/>
      <c r="Y4" s="123"/>
      <c r="Z4" s="123"/>
      <c r="AA4" s="123"/>
      <c r="AB4" s="123"/>
      <c r="AC4" s="45"/>
      <c r="AD4" s="45"/>
      <c r="AE4" s="45"/>
      <c r="AF4" s="45"/>
      <c r="AG4" s="45"/>
      <c r="AH4" s="45"/>
    </row>
    <row r="5" spans="1:34" ht="67.5" customHeight="1" x14ac:dyDescent="0.25">
      <c r="A5" s="123"/>
      <c r="B5" s="123"/>
      <c r="C5" s="135"/>
      <c r="D5" s="111">
        <f>IF(J4&lt;&gt;"",J4+1,IF(WEEKDAY($D$2)=2,$D$2,""))</f>
        <v>45110</v>
      </c>
      <c r="E5" s="112">
        <f>IF(D5&lt;&gt;"",D5+1,IF(WEEKDAY($D$2)=3,$D$2,""))</f>
        <v>45111</v>
      </c>
      <c r="F5" s="112">
        <f>IF(E5&lt;&gt;"",E5+1,IF(WEEKDAY($D$2)=4,$D$2,""))</f>
        <v>45112</v>
      </c>
      <c r="G5" s="112">
        <f>IF(F5&lt;&gt;"",F5+1,IF(WEEKDAY($D$2)=5,$D$2,""))</f>
        <v>45113</v>
      </c>
      <c r="H5" s="112">
        <f>IF(G5&lt;&gt;"",G5+1,IF(WEEKDAY($D$2)=6,$D$2,""))</f>
        <v>45114</v>
      </c>
      <c r="I5" s="112">
        <f>IF(H5&lt;&gt;"",H5+1,IF(WEEKDAY($D$2)=5,$D$2,""))</f>
        <v>45115</v>
      </c>
      <c r="J5" s="113">
        <f>IF(I5&lt;&gt;"",I5+1,IF(WEEKDAY($D$2)=5,$D$2,""))</f>
        <v>45116</v>
      </c>
      <c r="K5" s="138"/>
      <c r="L5" s="142"/>
      <c r="M5" s="142"/>
      <c r="N5" s="142"/>
      <c r="O5" s="142"/>
      <c r="P5" s="123"/>
      <c r="Q5" s="142"/>
      <c r="R5" s="142"/>
      <c r="S5" s="142"/>
      <c r="T5" s="123"/>
      <c r="U5" s="123"/>
      <c r="V5" s="123"/>
      <c r="W5" s="123"/>
      <c r="X5" s="123"/>
      <c r="Y5" s="123"/>
      <c r="Z5" s="123"/>
      <c r="AA5" s="123"/>
      <c r="AB5" s="123"/>
      <c r="AC5" s="45"/>
      <c r="AD5" s="45"/>
      <c r="AE5" s="45"/>
      <c r="AF5" s="45"/>
      <c r="AG5" s="45"/>
      <c r="AH5" s="45"/>
    </row>
    <row r="6" spans="1:34" ht="67.5" customHeight="1" x14ac:dyDescent="0.25">
      <c r="A6" s="123"/>
      <c r="B6" s="123"/>
      <c r="C6" s="135"/>
      <c r="D6" s="111">
        <f>IF(J5&lt;&gt;"",J5+1,IF(WEEKDAY($D$2)=2,$D$2,""))</f>
        <v>45117</v>
      </c>
      <c r="E6" s="112">
        <f>IF(D6&lt;&gt;"",D6+1,IF(WEEKDAY($D$2)=3,$D$2,""))</f>
        <v>45118</v>
      </c>
      <c r="F6" s="112">
        <f>IF(E6&lt;&gt;"",E6+1,IF(WEEKDAY($D$2)=4,$D$2,""))</f>
        <v>45119</v>
      </c>
      <c r="G6" s="112">
        <f>IF(F6&lt;&gt;"",F6+1,IF(WEEKDAY($D$2)=5,$D$2,""))</f>
        <v>45120</v>
      </c>
      <c r="H6" s="112">
        <f>IF(G6&lt;&gt;"",G6+1,IF(WEEKDAY($D$2)=6,$D$2,""))</f>
        <v>45121</v>
      </c>
      <c r="I6" s="112">
        <f>IF(H6&lt;&gt;"",H6+1,IF(WEEKDAY($D$2)=7,$D$2,""))</f>
        <v>45122</v>
      </c>
      <c r="J6" s="113">
        <f>IF(I6&lt;&gt;"",I6+1,IF(WEEKDAY($D$2)=1,$D$2,""))</f>
        <v>45123</v>
      </c>
      <c r="K6" s="138"/>
      <c r="L6" s="142"/>
      <c r="M6" s="142"/>
      <c r="N6" s="142"/>
      <c r="O6" s="142"/>
      <c r="P6" s="123"/>
      <c r="Q6" s="123"/>
      <c r="R6" s="123"/>
      <c r="S6" s="123"/>
      <c r="T6" s="123"/>
      <c r="U6" s="123"/>
      <c r="V6" s="123"/>
      <c r="W6" s="123"/>
      <c r="X6" s="123"/>
      <c r="Y6" s="123"/>
      <c r="Z6" s="123"/>
      <c r="AA6" s="123"/>
      <c r="AB6" s="123"/>
      <c r="AC6" s="45"/>
      <c r="AD6" s="45"/>
      <c r="AE6" s="45"/>
      <c r="AF6" s="45"/>
      <c r="AG6" s="45"/>
      <c r="AH6" s="45"/>
    </row>
    <row r="7" spans="1:34" ht="67.5" customHeight="1" x14ac:dyDescent="0.25">
      <c r="A7" s="123"/>
      <c r="B7" s="123"/>
      <c r="C7" s="135"/>
      <c r="D7" s="111">
        <f>IF(J6&lt;&gt;"",J6+1,IF(WEEKDAY($D$2)=2,$D$2,""))</f>
        <v>45124</v>
      </c>
      <c r="E7" s="112">
        <f>IF(D7&lt;&gt;"",D7+1,IF(WEEKDAY($D$2)=3,$D$2,""))</f>
        <v>45125</v>
      </c>
      <c r="F7" s="112">
        <f>IF(E7&lt;&gt;"",E7+1,IF(WEEKDAY($D$2)=4,$D$2,""))</f>
        <v>45126</v>
      </c>
      <c r="G7" s="112">
        <f>IF(F7&lt;&gt;"",F7+1,IF(WEEKDAY($D$2)=5,$D$2,""))</f>
        <v>45127</v>
      </c>
      <c r="H7" s="112">
        <f>IF(G7&lt;&gt;"",G7+1,IF(WEEKDAY($D$2)=6,$D$2,""))</f>
        <v>45128</v>
      </c>
      <c r="I7" s="112">
        <f>IF(H7&lt;&gt;"",H7+1,IF(WEEKDAY($D$2)=7,$D$2,""))</f>
        <v>45129</v>
      </c>
      <c r="J7" s="113">
        <f>IF(I7&lt;&gt;"",I7+1,IF(WEEKDAY($D$2)=1,$D$2,""))</f>
        <v>45130</v>
      </c>
      <c r="K7" s="138"/>
      <c r="L7" s="142"/>
      <c r="M7" s="142"/>
      <c r="N7" s="142"/>
      <c r="O7" s="142"/>
      <c r="P7" s="123"/>
      <c r="Q7" s="123"/>
      <c r="R7" s="123"/>
      <c r="S7" s="123"/>
      <c r="T7" s="123"/>
      <c r="U7" s="123"/>
      <c r="V7" s="123"/>
      <c r="W7" s="123"/>
      <c r="X7" s="123"/>
      <c r="Y7" s="123"/>
      <c r="Z7" s="123"/>
      <c r="AA7" s="123"/>
      <c r="AB7" s="123"/>
      <c r="AC7" s="45"/>
      <c r="AD7" s="45"/>
      <c r="AE7" s="45"/>
      <c r="AF7" s="45"/>
      <c r="AG7" s="45"/>
      <c r="AH7" s="45"/>
    </row>
    <row r="8" spans="1:34" ht="67.5" customHeight="1" x14ac:dyDescent="0.25">
      <c r="A8" s="123"/>
      <c r="B8" s="123"/>
      <c r="C8" s="135"/>
      <c r="D8" s="111">
        <f>IF(J7&lt;EOMONTH($D$2,0),J7+1,"")</f>
        <v>45131</v>
      </c>
      <c r="E8" s="112">
        <f t="shared" ref="E8:J9" si="0">IF(D8&lt;EOMONTH($D$2,0),D8+1,"")</f>
        <v>45132</v>
      </c>
      <c r="F8" s="112">
        <f t="shared" si="0"/>
        <v>45133</v>
      </c>
      <c r="G8" s="112">
        <f t="shared" si="0"/>
        <v>45134</v>
      </c>
      <c r="H8" s="112">
        <f t="shared" si="0"/>
        <v>45135</v>
      </c>
      <c r="I8" s="112">
        <f t="shared" si="0"/>
        <v>45136</v>
      </c>
      <c r="J8" s="113">
        <f t="shared" si="0"/>
        <v>45137</v>
      </c>
      <c r="K8" s="138"/>
      <c r="L8" s="142"/>
      <c r="M8" s="142"/>
      <c r="N8" s="142"/>
      <c r="O8" s="142"/>
      <c r="P8" s="123"/>
      <c r="Q8" s="123"/>
      <c r="R8" s="123"/>
      <c r="S8" s="123"/>
      <c r="T8" s="123"/>
      <c r="U8" s="123"/>
      <c r="V8" s="123"/>
      <c r="W8" s="123"/>
      <c r="X8" s="123"/>
      <c r="Y8" s="123"/>
      <c r="Z8" s="123"/>
      <c r="AA8" s="123"/>
      <c r="AB8" s="123"/>
      <c r="AC8" s="45"/>
      <c r="AD8" s="45"/>
      <c r="AE8" s="45"/>
      <c r="AF8" s="45"/>
      <c r="AG8" s="45"/>
      <c r="AH8" s="45"/>
    </row>
    <row r="9" spans="1:34" ht="67.5" customHeight="1" x14ac:dyDescent="0.25">
      <c r="A9" s="123"/>
      <c r="B9" s="123"/>
      <c r="C9" s="135"/>
      <c r="D9" s="114">
        <f>IF(J8&lt;EOMONTH($D$2,0),J8+1,"")</f>
        <v>45138</v>
      </c>
      <c r="E9" s="115" t="str">
        <f t="shared" si="0"/>
        <v/>
      </c>
      <c r="F9" s="115" t="str">
        <f t="shared" si="0"/>
        <v/>
      </c>
      <c r="G9" s="115" t="str">
        <f t="shared" si="0"/>
        <v/>
      </c>
      <c r="H9" s="115" t="str">
        <f t="shared" si="0"/>
        <v/>
      </c>
      <c r="I9" s="115" t="str">
        <f t="shared" si="0"/>
        <v/>
      </c>
      <c r="J9" s="116" t="str">
        <f t="shared" si="0"/>
        <v/>
      </c>
      <c r="K9" s="138"/>
      <c r="L9" s="142"/>
      <c r="M9" s="142"/>
      <c r="N9" s="142"/>
      <c r="O9" s="142"/>
      <c r="P9" s="123"/>
      <c r="Q9" s="123"/>
      <c r="R9" s="123"/>
      <c r="S9" s="123"/>
      <c r="T9" s="123"/>
      <c r="U9" s="123"/>
      <c r="V9" s="123"/>
      <c r="W9" s="123"/>
      <c r="X9" s="123"/>
      <c r="Y9" s="123"/>
      <c r="Z9" s="123"/>
      <c r="AA9" s="123"/>
      <c r="AB9" s="123"/>
      <c r="AC9" s="45"/>
      <c r="AD9" s="45"/>
      <c r="AE9" s="45"/>
      <c r="AF9" s="45"/>
      <c r="AG9" s="45"/>
      <c r="AH9" s="45"/>
    </row>
    <row r="10" spans="1:34" ht="7.5" customHeight="1" thickBot="1" x14ac:dyDescent="0.3">
      <c r="A10" s="123"/>
      <c r="B10" s="123"/>
      <c r="C10" s="136"/>
      <c r="D10" s="140"/>
      <c r="E10" s="140"/>
      <c r="F10" s="141"/>
      <c r="G10" s="141"/>
      <c r="H10" s="141"/>
      <c r="I10" s="141"/>
      <c r="J10" s="141"/>
      <c r="K10" s="139"/>
      <c r="L10" s="123"/>
      <c r="M10" s="123"/>
      <c r="N10" s="123"/>
      <c r="O10" s="123"/>
      <c r="P10" s="123"/>
      <c r="Q10" s="123"/>
      <c r="R10" s="123"/>
      <c r="S10" s="123"/>
      <c r="T10" s="123"/>
      <c r="U10" s="123"/>
      <c r="V10" s="123"/>
      <c r="W10" s="123"/>
      <c r="X10" s="123"/>
      <c r="Y10" s="123"/>
      <c r="Z10" s="123"/>
      <c r="AA10" s="123"/>
      <c r="AB10" s="123"/>
      <c r="AC10" s="45"/>
      <c r="AD10" s="45"/>
      <c r="AE10" s="45"/>
      <c r="AF10" s="45"/>
      <c r="AG10" s="45"/>
      <c r="AH10" s="45"/>
    </row>
    <row r="11" spans="1:34" x14ac:dyDescent="0.25">
      <c r="A11" s="123"/>
      <c r="B11" s="123"/>
      <c r="C11" s="123"/>
      <c r="D11" s="123"/>
      <c r="E11" s="123"/>
      <c r="F11" s="123"/>
      <c r="G11" s="123"/>
      <c r="H11" s="123"/>
      <c r="I11" s="123"/>
      <c r="J11" s="123"/>
      <c r="K11" s="123"/>
      <c r="L11" s="123"/>
      <c r="M11" s="123"/>
      <c r="N11" s="123"/>
      <c r="O11" s="123"/>
      <c r="P11" s="123"/>
      <c r="Q11" s="123"/>
      <c r="R11" s="123"/>
      <c r="S11" s="123"/>
      <c r="T11" s="123"/>
      <c r="U11" s="123"/>
      <c r="V11" s="123"/>
      <c r="W11" s="123"/>
      <c r="X11" s="123"/>
      <c r="Y11" s="123"/>
      <c r="Z11" s="123"/>
      <c r="AA11" s="123"/>
      <c r="AB11" s="123"/>
      <c r="AC11" s="45"/>
      <c r="AD11" s="45"/>
      <c r="AE11" s="45"/>
      <c r="AF11" s="45"/>
      <c r="AG11" s="45"/>
      <c r="AH11" s="45"/>
    </row>
    <row r="12" spans="1:34" x14ac:dyDescent="0.25">
      <c r="A12" s="123"/>
      <c r="B12" s="123"/>
      <c r="C12" s="123"/>
      <c r="D12" s="123"/>
      <c r="E12" s="123"/>
      <c r="F12" s="123"/>
      <c r="G12" s="123"/>
      <c r="H12" s="123"/>
      <c r="I12" s="123"/>
      <c r="J12" s="123"/>
      <c r="K12" s="123"/>
      <c r="L12" s="123"/>
      <c r="M12" s="123"/>
      <c r="N12" s="123"/>
      <c r="O12" s="123"/>
      <c r="P12" s="123"/>
      <c r="Q12" s="123"/>
      <c r="R12" s="123"/>
      <c r="S12" s="123"/>
      <c r="T12" s="123"/>
      <c r="U12" s="123"/>
      <c r="V12" s="123"/>
      <c r="W12" s="123"/>
      <c r="X12" s="123"/>
      <c r="Y12" s="123"/>
      <c r="Z12" s="123"/>
      <c r="AA12" s="123"/>
      <c r="AB12" s="123"/>
      <c r="AC12" s="45"/>
      <c r="AD12" s="45"/>
      <c r="AE12" s="45"/>
      <c r="AF12" s="45"/>
      <c r="AG12" s="45"/>
      <c r="AH12" s="45"/>
    </row>
    <row r="13" spans="1:34" x14ac:dyDescent="0.25">
      <c r="A13" s="123"/>
      <c r="B13" s="123"/>
      <c r="C13" s="123"/>
      <c r="D13" s="123"/>
      <c r="E13" s="123"/>
      <c r="F13" s="123"/>
      <c r="G13" s="123"/>
      <c r="H13" s="123"/>
      <c r="I13" s="123"/>
      <c r="J13" s="123"/>
      <c r="K13" s="123"/>
      <c r="L13" s="123"/>
      <c r="M13" s="123"/>
      <c r="N13" s="123"/>
      <c r="O13" s="123"/>
      <c r="P13" s="123"/>
      <c r="Q13" s="123"/>
      <c r="R13" s="123"/>
      <c r="S13" s="123"/>
      <c r="T13" s="123"/>
      <c r="U13" s="123"/>
      <c r="V13" s="123"/>
      <c r="W13" s="123"/>
      <c r="X13" s="123"/>
      <c r="Y13" s="123"/>
      <c r="Z13" s="123"/>
      <c r="AA13" s="123"/>
      <c r="AB13" s="123"/>
      <c r="AC13" s="45"/>
      <c r="AD13" s="45"/>
      <c r="AE13" s="45"/>
      <c r="AF13" s="45"/>
      <c r="AG13" s="45"/>
      <c r="AH13" s="45"/>
    </row>
    <row r="14" spans="1:34" x14ac:dyDescent="0.25">
      <c r="A14" s="123"/>
      <c r="B14" s="123"/>
      <c r="C14" s="123"/>
      <c r="D14" s="123"/>
      <c r="E14" s="123"/>
      <c r="F14" s="123"/>
      <c r="G14" s="123"/>
      <c r="H14" s="123"/>
      <c r="I14" s="123"/>
      <c r="J14" s="123"/>
      <c r="K14" s="123"/>
      <c r="L14" s="123"/>
      <c r="M14" s="123"/>
      <c r="N14" s="123"/>
      <c r="O14" s="123"/>
      <c r="P14" s="123"/>
      <c r="Q14" s="123"/>
      <c r="R14" s="123"/>
      <c r="S14" s="123"/>
      <c r="T14" s="123"/>
      <c r="U14" s="123"/>
      <c r="V14" s="123"/>
      <c r="W14" s="123"/>
      <c r="X14" s="123"/>
      <c r="Y14" s="123"/>
      <c r="Z14" s="123"/>
      <c r="AA14" s="123"/>
      <c r="AB14" s="123"/>
      <c r="AC14" s="45"/>
      <c r="AD14" s="45"/>
      <c r="AE14" s="45"/>
      <c r="AF14" s="45"/>
      <c r="AG14" s="45"/>
      <c r="AH14" s="45"/>
    </row>
    <row r="15" spans="1:34" x14ac:dyDescent="0.25">
      <c r="A15" s="123"/>
      <c r="B15" s="123"/>
      <c r="C15" s="123"/>
      <c r="D15" s="123"/>
      <c r="E15" s="123"/>
      <c r="F15" s="123"/>
      <c r="G15" s="123"/>
      <c r="H15" s="123"/>
      <c r="I15" s="123"/>
      <c r="J15" s="123"/>
      <c r="K15" s="123"/>
      <c r="L15" s="123"/>
      <c r="M15" s="123"/>
      <c r="N15" s="123"/>
      <c r="O15" s="123"/>
      <c r="P15" s="123"/>
      <c r="Q15" s="123"/>
      <c r="R15" s="123"/>
      <c r="S15" s="123"/>
      <c r="T15" s="123"/>
      <c r="U15" s="123"/>
      <c r="V15" s="123"/>
      <c r="W15" s="123"/>
      <c r="X15" s="123"/>
      <c r="Y15" s="123"/>
      <c r="Z15" s="123"/>
      <c r="AA15" s="123"/>
      <c r="AB15" s="123"/>
      <c r="AC15" s="45"/>
      <c r="AD15" s="45"/>
      <c r="AE15" s="45"/>
      <c r="AF15" s="45"/>
      <c r="AG15" s="45"/>
      <c r="AH15" s="45"/>
    </row>
    <row r="16" spans="1:34" x14ac:dyDescent="0.25">
      <c r="A16" s="123"/>
      <c r="B16" s="123"/>
      <c r="C16" s="123"/>
      <c r="D16" s="123"/>
      <c r="E16" s="123"/>
      <c r="F16" s="123"/>
      <c r="G16" s="123"/>
      <c r="H16" s="123"/>
      <c r="I16" s="123"/>
      <c r="J16" s="123"/>
      <c r="K16" s="123"/>
      <c r="L16" s="123"/>
      <c r="M16" s="123"/>
      <c r="N16" s="123"/>
      <c r="O16" s="123"/>
      <c r="P16" s="123"/>
      <c r="Q16" s="123"/>
      <c r="R16" s="123"/>
      <c r="S16" s="123"/>
      <c r="T16" s="123"/>
      <c r="U16" s="123"/>
      <c r="V16" s="123"/>
      <c r="W16" s="123"/>
      <c r="X16" s="123"/>
      <c r="Y16" s="123"/>
      <c r="Z16" s="123"/>
      <c r="AA16" s="123"/>
      <c r="AB16" s="123"/>
      <c r="AC16" s="45"/>
      <c r="AD16" s="45"/>
      <c r="AE16" s="45"/>
      <c r="AF16" s="45"/>
      <c r="AG16" s="45"/>
      <c r="AH16" s="45"/>
    </row>
    <row r="17" spans="1:34" x14ac:dyDescent="0.25">
      <c r="A17" s="123"/>
      <c r="B17" s="123"/>
      <c r="C17" s="123"/>
      <c r="D17" s="123"/>
      <c r="E17" s="123"/>
      <c r="F17" s="123"/>
      <c r="G17" s="123"/>
      <c r="H17" s="123"/>
      <c r="I17" s="123"/>
      <c r="J17" s="123"/>
      <c r="K17" s="123"/>
      <c r="L17" s="123"/>
      <c r="M17" s="123"/>
      <c r="N17" s="123"/>
      <c r="O17" s="123"/>
      <c r="P17" s="123"/>
      <c r="Q17" s="123"/>
      <c r="R17" s="123"/>
      <c r="S17" s="123"/>
      <c r="T17" s="123"/>
      <c r="U17" s="123"/>
      <c r="V17" s="123"/>
      <c r="W17" s="123"/>
      <c r="X17" s="123"/>
      <c r="Y17" s="123"/>
      <c r="Z17" s="123"/>
      <c r="AA17" s="123"/>
      <c r="AB17" s="123"/>
      <c r="AC17" s="45"/>
      <c r="AD17" s="45"/>
      <c r="AE17" s="45"/>
      <c r="AF17" s="45"/>
      <c r="AG17" s="45"/>
      <c r="AH17" s="45"/>
    </row>
    <row r="18" spans="1:34" x14ac:dyDescent="0.25">
      <c r="A18" s="123"/>
      <c r="B18" s="123"/>
      <c r="C18" s="123"/>
      <c r="D18" s="123"/>
      <c r="E18" s="123"/>
      <c r="F18" s="123"/>
      <c r="G18" s="123"/>
      <c r="H18" s="123"/>
      <c r="I18" s="123"/>
      <c r="J18" s="123"/>
      <c r="K18" s="123"/>
      <c r="L18" s="123"/>
      <c r="M18" s="123"/>
      <c r="N18" s="123"/>
      <c r="O18" s="123"/>
      <c r="P18" s="123"/>
      <c r="Q18" s="123"/>
      <c r="R18" s="123"/>
      <c r="S18" s="123"/>
      <c r="T18" s="123"/>
      <c r="U18" s="123"/>
      <c r="V18" s="123"/>
      <c r="W18" s="123"/>
      <c r="X18" s="123"/>
      <c r="Y18" s="123"/>
      <c r="Z18" s="123"/>
      <c r="AA18" s="123"/>
      <c r="AB18" s="123"/>
      <c r="AC18" s="45"/>
      <c r="AD18" s="45"/>
      <c r="AE18" s="45"/>
      <c r="AF18" s="45"/>
      <c r="AG18" s="45"/>
      <c r="AH18" s="45"/>
    </row>
    <row r="19" spans="1:34" x14ac:dyDescent="0.25">
      <c r="A19" s="123"/>
      <c r="B19" s="123"/>
      <c r="C19" s="123"/>
      <c r="D19" s="123"/>
      <c r="E19" s="123"/>
      <c r="F19" s="123"/>
      <c r="G19" s="123"/>
      <c r="H19" s="123"/>
      <c r="I19" s="123"/>
      <c r="J19" s="123"/>
      <c r="K19" s="123"/>
      <c r="L19" s="123"/>
      <c r="M19" s="123"/>
      <c r="N19" s="123"/>
      <c r="O19" s="123"/>
      <c r="P19" s="123"/>
      <c r="Q19" s="123"/>
      <c r="R19" s="123"/>
      <c r="S19" s="123"/>
      <c r="T19" s="123"/>
      <c r="U19" s="123"/>
      <c r="V19" s="123"/>
      <c r="W19" s="123"/>
      <c r="X19" s="123"/>
      <c r="Y19" s="123"/>
      <c r="Z19" s="123"/>
      <c r="AA19" s="123"/>
      <c r="AB19" s="123"/>
      <c r="AC19" s="45"/>
      <c r="AD19" s="45"/>
      <c r="AE19" s="45"/>
      <c r="AF19" s="45"/>
      <c r="AG19" s="45"/>
      <c r="AH19" s="45"/>
    </row>
    <row r="20" spans="1:34" x14ac:dyDescent="0.25">
      <c r="A20" s="123"/>
      <c r="B20" s="123"/>
      <c r="C20" s="123"/>
      <c r="D20" s="123"/>
      <c r="E20" s="123"/>
      <c r="F20" s="123"/>
      <c r="G20" s="123"/>
      <c r="H20" s="123"/>
      <c r="I20" s="123"/>
      <c r="J20" s="123"/>
      <c r="K20" s="123"/>
      <c r="L20" s="123"/>
      <c r="M20" s="123"/>
      <c r="N20" s="123"/>
      <c r="O20" s="123"/>
      <c r="P20" s="123"/>
      <c r="Q20" s="123"/>
      <c r="R20" s="123"/>
      <c r="S20" s="123"/>
      <c r="T20" s="123"/>
      <c r="U20" s="123"/>
      <c r="V20" s="123"/>
      <c r="W20" s="123"/>
      <c r="X20" s="123"/>
      <c r="Y20" s="123"/>
      <c r="Z20" s="123"/>
      <c r="AA20" s="123"/>
      <c r="AB20" s="123"/>
      <c r="AC20" s="45"/>
      <c r="AD20" s="45"/>
      <c r="AE20" s="45"/>
      <c r="AF20" s="45"/>
      <c r="AG20" s="45"/>
      <c r="AH20" s="45"/>
    </row>
    <row r="21" spans="1:34" x14ac:dyDescent="0.25">
      <c r="A21" s="123"/>
      <c r="B21" s="123"/>
      <c r="C21" s="123"/>
      <c r="D21" s="123"/>
      <c r="E21" s="123"/>
      <c r="F21" s="123"/>
      <c r="G21" s="123"/>
      <c r="H21" s="123"/>
      <c r="I21" s="123"/>
      <c r="J21" s="123"/>
      <c r="K21" s="123"/>
      <c r="L21" s="123"/>
      <c r="M21" s="123"/>
      <c r="N21" s="123"/>
      <c r="O21" s="123"/>
      <c r="P21" s="123"/>
      <c r="Q21" s="123"/>
      <c r="R21" s="123"/>
      <c r="S21" s="123"/>
      <c r="T21" s="123"/>
      <c r="U21" s="123"/>
      <c r="V21" s="123"/>
      <c r="W21" s="123"/>
      <c r="X21" s="123"/>
      <c r="Y21" s="123"/>
      <c r="Z21" s="123"/>
      <c r="AA21" s="123"/>
      <c r="AB21" s="123"/>
      <c r="AC21" s="45"/>
      <c r="AD21" s="45"/>
      <c r="AE21" s="45"/>
      <c r="AF21" s="45"/>
      <c r="AG21" s="45"/>
      <c r="AH21" s="45"/>
    </row>
    <row r="22" spans="1:34" x14ac:dyDescent="0.25">
      <c r="A22" s="123"/>
      <c r="B22" s="123"/>
      <c r="C22" s="123"/>
      <c r="D22" s="123"/>
      <c r="E22" s="123"/>
      <c r="F22" s="123"/>
      <c r="G22" s="123"/>
      <c r="H22" s="123"/>
      <c r="I22" s="123"/>
      <c r="J22" s="123"/>
      <c r="K22" s="123"/>
      <c r="L22" s="123"/>
      <c r="M22" s="123"/>
      <c r="N22" s="123"/>
      <c r="O22" s="123"/>
      <c r="P22" s="123"/>
      <c r="Q22" s="123"/>
      <c r="R22" s="123"/>
      <c r="S22" s="123"/>
      <c r="T22" s="123"/>
      <c r="U22" s="123"/>
      <c r="V22" s="123"/>
      <c r="W22" s="123"/>
      <c r="X22" s="123"/>
      <c r="Y22" s="123"/>
      <c r="Z22" s="123"/>
      <c r="AA22" s="123"/>
      <c r="AB22" s="123"/>
      <c r="AC22" s="45"/>
      <c r="AD22" s="45"/>
      <c r="AE22" s="45"/>
      <c r="AF22" s="45"/>
      <c r="AG22" s="45"/>
      <c r="AH22" s="45"/>
    </row>
    <row r="23" spans="1:34" x14ac:dyDescent="0.25">
      <c r="A23" s="123"/>
      <c r="B23" s="123"/>
      <c r="C23" s="123"/>
      <c r="D23" s="123"/>
      <c r="E23" s="123"/>
      <c r="F23" s="123"/>
      <c r="G23" s="123"/>
      <c r="H23" s="123"/>
      <c r="I23" s="123"/>
      <c r="J23" s="123"/>
      <c r="K23" s="123"/>
      <c r="L23" s="123"/>
      <c r="M23" s="123"/>
      <c r="N23" s="123"/>
      <c r="O23" s="123"/>
      <c r="P23" s="123"/>
      <c r="Q23" s="123"/>
      <c r="R23" s="123"/>
      <c r="S23" s="123"/>
      <c r="T23" s="123"/>
      <c r="U23" s="123"/>
      <c r="V23" s="123"/>
      <c r="W23" s="123"/>
      <c r="X23" s="123"/>
      <c r="Y23" s="123"/>
      <c r="Z23" s="123"/>
      <c r="AA23" s="123"/>
      <c r="AB23" s="123"/>
      <c r="AC23" s="45"/>
      <c r="AD23" s="45"/>
      <c r="AE23" s="45"/>
      <c r="AF23" s="45"/>
      <c r="AG23" s="45"/>
      <c r="AH23" s="45"/>
    </row>
    <row r="24" spans="1:34" x14ac:dyDescent="0.25">
      <c r="A24" s="123"/>
      <c r="B24" s="123"/>
      <c r="C24" s="123"/>
      <c r="D24" s="123"/>
      <c r="E24" s="123"/>
      <c r="F24" s="123"/>
      <c r="G24" s="123"/>
      <c r="H24" s="123"/>
      <c r="I24" s="123"/>
      <c r="J24" s="123"/>
      <c r="K24" s="123"/>
      <c r="L24" s="123"/>
      <c r="M24" s="123"/>
      <c r="N24" s="123"/>
      <c r="O24" s="123"/>
      <c r="P24" s="123"/>
      <c r="Q24" s="123"/>
      <c r="R24" s="123"/>
      <c r="S24" s="123"/>
      <c r="T24" s="123"/>
      <c r="U24" s="123"/>
      <c r="V24" s="123"/>
      <c r="W24" s="123"/>
      <c r="X24" s="123"/>
      <c r="Y24" s="123"/>
      <c r="Z24" s="123"/>
      <c r="AA24" s="123"/>
      <c r="AB24" s="123"/>
      <c r="AC24" s="45"/>
      <c r="AD24" s="45"/>
      <c r="AE24" s="45"/>
      <c r="AF24" s="45"/>
      <c r="AG24" s="45"/>
      <c r="AH24" s="45"/>
    </row>
    <row r="25" spans="1:34" x14ac:dyDescent="0.25">
      <c r="A25" s="123"/>
      <c r="B25" s="123"/>
      <c r="C25" s="123"/>
      <c r="D25" s="123"/>
      <c r="E25" s="123"/>
      <c r="F25" s="123"/>
      <c r="G25" s="123"/>
      <c r="H25" s="123"/>
      <c r="I25" s="123"/>
      <c r="J25" s="123"/>
      <c r="K25" s="123"/>
      <c r="L25" s="123"/>
      <c r="M25" s="123"/>
      <c r="N25" s="123"/>
      <c r="O25" s="123"/>
      <c r="P25" s="123"/>
      <c r="Q25" s="123"/>
      <c r="R25" s="123"/>
      <c r="S25" s="123"/>
      <c r="T25" s="123"/>
      <c r="U25" s="123"/>
      <c r="V25" s="123"/>
      <c r="W25" s="123"/>
      <c r="X25" s="123"/>
      <c r="Y25" s="123"/>
      <c r="Z25" s="123"/>
      <c r="AA25" s="123"/>
      <c r="AB25" s="123"/>
      <c r="AC25" s="45"/>
      <c r="AD25" s="45"/>
      <c r="AE25" s="45"/>
      <c r="AF25" s="45"/>
      <c r="AG25" s="45"/>
      <c r="AH25" s="45"/>
    </row>
    <row r="26" spans="1:34" x14ac:dyDescent="0.25">
      <c r="A26" s="123"/>
      <c r="B26" s="123"/>
      <c r="C26" s="123"/>
      <c r="D26" s="123"/>
      <c r="E26" s="123"/>
      <c r="F26" s="123"/>
      <c r="G26" s="123"/>
      <c r="H26" s="123"/>
      <c r="I26" s="123"/>
      <c r="J26" s="123"/>
      <c r="K26" s="123"/>
      <c r="L26" s="123"/>
      <c r="M26" s="123"/>
      <c r="N26" s="123"/>
      <c r="O26" s="123"/>
      <c r="P26" s="123"/>
      <c r="Q26" s="123"/>
      <c r="R26" s="123"/>
      <c r="S26" s="123"/>
      <c r="T26" s="123"/>
      <c r="U26" s="123"/>
      <c r="V26" s="123"/>
      <c r="W26" s="123"/>
      <c r="X26" s="123"/>
      <c r="Y26" s="123"/>
      <c r="Z26" s="123"/>
      <c r="AA26" s="123"/>
      <c r="AB26" s="123"/>
      <c r="AC26" s="45"/>
      <c r="AD26" s="45"/>
      <c r="AE26" s="45"/>
      <c r="AF26" s="45"/>
      <c r="AG26" s="45"/>
      <c r="AH26" s="45"/>
    </row>
    <row r="27" spans="1:34" x14ac:dyDescent="0.25">
      <c r="A27" s="123"/>
      <c r="B27" s="123"/>
      <c r="C27" s="123"/>
      <c r="D27" s="123"/>
      <c r="E27" s="123"/>
      <c r="F27" s="123"/>
      <c r="G27" s="123"/>
      <c r="H27" s="123"/>
      <c r="I27" s="123"/>
      <c r="J27" s="123"/>
      <c r="K27" s="123"/>
      <c r="L27" s="123"/>
      <c r="M27" s="123"/>
      <c r="N27" s="123"/>
      <c r="O27" s="123"/>
      <c r="P27" s="123"/>
      <c r="Q27" s="123"/>
      <c r="R27" s="123"/>
      <c r="S27" s="123"/>
      <c r="T27" s="123"/>
      <c r="U27" s="123"/>
      <c r="V27" s="123"/>
      <c r="W27" s="123"/>
      <c r="X27" s="123"/>
      <c r="Y27" s="123"/>
      <c r="Z27" s="123"/>
      <c r="AA27" s="123"/>
      <c r="AB27" s="123"/>
      <c r="AC27" s="45"/>
      <c r="AD27" s="45"/>
      <c r="AE27" s="45"/>
      <c r="AF27" s="45"/>
      <c r="AG27" s="45"/>
      <c r="AH27" s="45"/>
    </row>
    <row r="28" spans="1:34" x14ac:dyDescent="0.25">
      <c r="A28" s="123"/>
      <c r="B28" s="123"/>
      <c r="C28" s="123"/>
      <c r="D28" s="123"/>
      <c r="E28" s="123"/>
      <c r="F28" s="123"/>
      <c r="G28" s="123"/>
      <c r="H28" s="123"/>
      <c r="I28" s="123"/>
      <c r="J28" s="123"/>
      <c r="K28" s="123"/>
      <c r="L28" s="123"/>
      <c r="M28" s="123"/>
      <c r="N28" s="123"/>
      <c r="O28" s="123"/>
      <c r="P28" s="123"/>
      <c r="Q28" s="123"/>
      <c r="R28" s="123"/>
      <c r="S28" s="123"/>
      <c r="T28" s="123"/>
      <c r="U28" s="123"/>
      <c r="V28" s="123"/>
      <c r="W28" s="123"/>
      <c r="X28" s="123"/>
      <c r="Y28" s="123"/>
      <c r="Z28" s="123"/>
      <c r="AA28" s="123"/>
      <c r="AB28" s="123"/>
      <c r="AC28" s="45"/>
      <c r="AD28" s="45"/>
      <c r="AE28" s="45"/>
      <c r="AF28" s="45"/>
      <c r="AG28" s="45"/>
      <c r="AH28" s="45"/>
    </row>
    <row r="29" spans="1:34" x14ac:dyDescent="0.25">
      <c r="A29" s="123"/>
      <c r="B29" s="123"/>
      <c r="C29" s="123"/>
      <c r="D29" s="123"/>
      <c r="E29" s="123"/>
      <c r="F29" s="123"/>
      <c r="G29" s="123"/>
      <c r="H29" s="123"/>
      <c r="I29" s="123"/>
      <c r="J29" s="123"/>
      <c r="K29" s="123"/>
      <c r="L29" s="123"/>
      <c r="M29" s="123"/>
      <c r="N29" s="123"/>
      <c r="O29" s="123"/>
      <c r="P29" s="123"/>
      <c r="Q29" s="123"/>
      <c r="R29" s="123"/>
      <c r="S29" s="123"/>
      <c r="T29" s="123"/>
      <c r="U29" s="123"/>
      <c r="V29" s="123"/>
      <c r="W29" s="123"/>
      <c r="X29" s="123"/>
      <c r="Y29" s="123"/>
      <c r="Z29" s="123"/>
      <c r="AA29" s="123"/>
      <c r="AB29" s="123"/>
      <c r="AC29" s="45"/>
      <c r="AD29" s="45"/>
      <c r="AE29" s="45"/>
      <c r="AF29" s="45"/>
      <c r="AG29" s="45"/>
      <c r="AH29" s="45"/>
    </row>
    <row r="30" spans="1:34" x14ac:dyDescent="0.25">
      <c r="A30" s="123"/>
      <c r="B30" s="123"/>
      <c r="C30" s="123"/>
      <c r="D30" s="123"/>
      <c r="E30" s="123"/>
      <c r="F30" s="123"/>
      <c r="G30" s="123"/>
      <c r="H30" s="123"/>
      <c r="I30" s="123"/>
      <c r="J30" s="123"/>
      <c r="K30" s="123"/>
      <c r="L30" s="123"/>
      <c r="M30" s="123"/>
      <c r="N30" s="123"/>
      <c r="O30" s="123"/>
      <c r="P30" s="123"/>
      <c r="Q30" s="123"/>
      <c r="R30" s="123"/>
      <c r="S30" s="123"/>
      <c r="T30" s="123"/>
      <c r="U30" s="123"/>
      <c r="V30" s="123"/>
      <c r="W30" s="123"/>
      <c r="X30" s="123"/>
      <c r="Y30" s="123"/>
      <c r="Z30" s="123"/>
      <c r="AA30" s="123"/>
      <c r="AB30" s="123"/>
      <c r="AC30" s="45"/>
      <c r="AD30" s="45"/>
      <c r="AE30" s="45"/>
      <c r="AF30" s="45"/>
      <c r="AG30" s="45"/>
      <c r="AH30" s="45"/>
    </row>
    <row r="31" spans="1:34" x14ac:dyDescent="0.25">
      <c r="A31" s="123"/>
      <c r="B31" s="123"/>
      <c r="C31" s="123"/>
      <c r="D31" s="123"/>
      <c r="E31" s="123"/>
      <c r="F31" s="123"/>
      <c r="G31" s="123"/>
      <c r="H31" s="123"/>
      <c r="I31" s="123"/>
      <c r="J31" s="123"/>
      <c r="K31" s="123"/>
      <c r="L31" s="123"/>
      <c r="M31" s="123"/>
      <c r="N31" s="123"/>
      <c r="O31" s="123"/>
      <c r="P31" s="123"/>
      <c r="Q31" s="123"/>
      <c r="R31" s="123"/>
      <c r="S31" s="123"/>
      <c r="T31" s="123"/>
      <c r="U31" s="123"/>
      <c r="V31" s="123"/>
      <c r="W31" s="123"/>
      <c r="X31" s="123"/>
      <c r="Y31" s="123"/>
      <c r="Z31" s="123"/>
      <c r="AA31" s="123"/>
      <c r="AB31" s="123"/>
      <c r="AC31" s="45"/>
      <c r="AD31" s="45"/>
      <c r="AE31" s="45"/>
      <c r="AF31" s="45"/>
      <c r="AG31" s="45"/>
      <c r="AH31" s="45"/>
    </row>
    <row r="32" spans="1:34" x14ac:dyDescent="0.25">
      <c r="A32" s="123"/>
      <c r="B32" s="123"/>
      <c r="C32" s="123"/>
      <c r="D32" s="123"/>
      <c r="E32" s="123"/>
      <c r="F32" s="123"/>
      <c r="G32" s="123"/>
      <c r="H32" s="123"/>
      <c r="I32" s="123"/>
      <c r="J32" s="123"/>
      <c r="K32" s="123"/>
      <c r="L32" s="123"/>
      <c r="M32" s="123"/>
      <c r="N32" s="123"/>
      <c r="O32" s="123"/>
      <c r="P32" s="123"/>
      <c r="Q32" s="123"/>
      <c r="R32" s="123"/>
      <c r="S32" s="123"/>
      <c r="T32" s="123"/>
      <c r="U32" s="123"/>
      <c r="V32" s="123"/>
      <c r="W32" s="123"/>
      <c r="X32" s="123"/>
      <c r="Y32" s="123"/>
      <c r="Z32" s="123"/>
      <c r="AA32" s="123"/>
      <c r="AB32" s="123"/>
      <c r="AC32" s="45"/>
      <c r="AD32" s="45"/>
      <c r="AE32" s="45"/>
      <c r="AF32" s="45"/>
      <c r="AG32" s="45"/>
      <c r="AH32" s="45"/>
    </row>
    <row r="33" spans="1:34" x14ac:dyDescent="0.25">
      <c r="A33" s="123"/>
      <c r="B33" s="123"/>
      <c r="C33" s="123"/>
      <c r="D33" s="123"/>
      <c r="E33" s="123"/>
      <c r="F33" s="123"/>
      <c r="G33" s="123"/>
      <c r="H33" s="123"/>
      <c r="I33" s="123"/>
      <c r="J33" s="123"/>
      <c r="K33" s="123"/>
      <c r="L33" s="123"/>
      <c r="M33" s="123"/>
      <c r="N33" s="123"/>
      <c r="O33" s="123"/>
      <c r="P33" s="123"/>
      <c r="Q33" s="123"/>
      <c r="R33" s="123"/>
      <c r="S33" s="123"/>
      <c r="T33" s="123"/>
      <c r="U33" s="123"/>
      <c r="V33" s="123"/>
      <c r="W33" s="123"/>
      <c r="X33" s="123"/>
      <c r="Y33" s="123"/>
      <c r="Z33" s="123"/>
      <c r="AA33" s="123"/>
      <c r="AB33" s="123"/>
      <c r="AC33" s="45"/>
      <c r="AD33" s="45"/>
      <c r="AE33" s="45"/>
      <c r="AF33" s="45"/>
      <c r="AG33" s="45"/>
      <c r="AH33" s="45"/>
    </row>
    <row r="34" spans="1:34" x14ac:dyDescent="0.25">
      <c r="A34" s="123"/>
      <c r="B34" s="123"/>
      <c r="C34" s="123"/>
      <c r="D34" s="123"/>
      <c r="E34" s="123"/>
      <c r="F34" s="123"/>
      <c r="G34" s="123"/>
      <c r="H34" s="123"/>
      <c r="I34" s="123"/>
      <c r="J34" s="123"/>
      <c r="K34" s="123"/>
      <c r="L34" s="123"/>
      <c r="M34" s="123"/>
      <c r="N34" s="123"/>
      <c r="O34" s="123"/>
      <c r="P34" s="123"/>
      <c r="Q34" s="123"/>
      <c r="R34" s="123"/>
      <c r="S34" s="123"/>
      <c r="T34" s="123"/>
      <c r="U34" s="123"/>
      <c r="V34" s="123"/>
      <c r="W34" s="123"/>
      <c r="X34" s="123"/>
      <c r="Y34" s="123"/>
      <c r="Z34" s="123"/>
      <c r="AA34" s="123"/>
      <c r="AB34" s="123"/>
      <c r="AC34" s="45"/>
      <c r="AD34" s="45"/>
      <c r="AE34" s="45"/>
      <c r="AF34" s="45"/>
      <c r="AG34" s="45"/>
      <c r="AH34" s="45"/>
    </row>
    <row r="35" spans="1:34" x14ac:dyDescent="0.25">
      <c r="A35" s="123"/>
      <c r="B35" s="123"/>
      <c r="C35" s="123"/>
      <c r="D35" s="123"/>
      <c r="E35" s="123"/>
      <c r="F35" s="123"/>
      <c r="G35" s="123"/>
      <c r="H35" s="123"/>
      <c r="I35" s="123"/>
      <c r="J35" s="123"/>
      <c r="K35" s="123"/>
      <c r="L35" s="123"/>
      <c r="M35" s="123"/>
      <c r="N35" s="123"/>
      <c r="O35" s="123"/>
      <c r="P35" s="123"/>
      <c r="Q35" s="123"/>
      <c r="R35" s="123"/>
      <c r="S35" s="123"/>
      <c r="T35" s="123"/>
      <c r="U35" s="123"/>
      <c r="V35" s="123"/>
      <c r="W35" s="123"/>
      <c r="X35" s="123"/>
      <c r="Y35" s="123"/>
      <c r="Z35" s="123"/>
      <c r="AA35" s="123"/>
      <c r="AB35" s="123"/>
      <c r="AC35" s="45"/>
      <c r="AD35" s="45"/>
      <c r="AE35" s="45"/>
      <c r="AF35" s="45"/>
      <c r="AG35" s="45"/>
      <c r="AH35" s="45"/>
    </row>
    <row r="36" spans="1:34" x14ac:dyDescent="0.25">
      <c r="A36" s="123"/>
      <c r="B36" s="123"/>
      <c r="C36" s="123"/>
      <c r="D36" s="123"/>
      <c r="E36" s="123"/>
      <c r="F36" s="123"/>
      <c r="G36" s="123"/>
      <c r="H36" s="123"/>
      <c r="I36" s="123"/>
      <c r="J36" s="123"/>
      <c r="K36" s="123"/>
      <c r="L36" s="123"/>
      <c r="M36" s="123"/>
      <c r="N36" s="123"/>
      <c r="O36" s="123"/>
      <c r="P36" s="123"/>
      <c r="Q36" s="123"/>
      <c r="R36" s="123"/>
      <c r="S36" s="123"/>
      <c r="T36" s="123"/>
      <c r="U36" s="123"/>
      <c r="V36" s="123"/>
      <c r="W36" s="123"/>
      <c r="X36" s="123"/>
      <c r="Y36" s="123"/>
      <c r="Z36" s="123"/>
      <c r="AA36" s="123"/>
      <c r="AB36" s="123"/>
      <c r="AC36" s="45"/>
      <c r="AD36" s="45"/>
      <c r="AE36" s="45"/>
      <c r="AF36" s="45"/>
      <c r="AG36" s="45"/>
      <c r="AH36" s="45"/>
    </row>
    <row r="37" spans="1:34" x14ac:dyDescent="0.25">
      <c r="A37" s="123"/>
      <c r="B37" s="123"/>
      <c r="C37" s="123"/>
      <c r="D37" s="123"/>
      <c r="E37" s="123"/>
      <c r="F37" s="123"/>
      <c r="G37" s="123"/>
      <c r="H37" s="123"/>
      <c r="I37" s="123"/>
      <c r="J37" s="123"/>
      <c r="K37" s="123"/>
      <c r="L37" s="123"/>
      <c r="M37" s="123"/>
      <c r="N37" s="123"/>
      <c r="O37" s="123"/>
      <c r="P37" s="123"/>
      <c r="Q37" s="123"/>
      <c r="R37" s="123"/>
      <c r="S37" s="123"/>
      <c r="T37" s="123"/>
      <c r="U37" s="123"/>
      <c r="V37" s="123"/>
      <c r="W37" s="123"/>
      <c r="X37" s="123"/>
      <c r="Y37" s="123"/>
      <c r="Z37" s="123"/>
      <c r="AA37" s="123"/>
      <c r="AB37" s="123"/>
      <c r="AC37" s="45"/>
      <c r="AD37" s="45"/>
      <c r="AE37" s="45"/>
      <c r="AF37" s="45"/>
      <c r="AG37" s="45"/>
      <c r="AH37" s="45"/>
    </row>
    <row r="38" spans="1:34" x14ac:dyDescent="0.25">
      <c r="A38" s="123"/>
      <c r="B38" s="123"/>
      <c r="C38" s="123"/>
      <c r="D38" s="123"/>
      <c r="E38" s="123"/>
      <c r="F38" s="123"/>
      <c r="G38" s="123"/>
      <c r="H38" s="123"/>
      <c r="I38" s="123"/>
      <c r="J38" s="123"/>
      <c r="K38" s="123"/>
      <c r="L38" s="123"/>
      <c r="M38" s="123"/>
      <c r="N38" s="123"/>
      <c r="O38" s="123"/>
      <c r="P38" s="123"/>
      <c r="Q38" s="123"/>
      <c r="R38" s="123"/>
      <c r="S38" s="123"/>
      <c r="T38" s="123"/>
      <c r="U38" s="123"/>
      <c r="V38" s="123"/>
      <c r="W38" s="123"/>
      <c r="X38" s="123"/>
      <c r="Y38" s="123"/>
      <c r="Z38" s="123"/>
      <c r="AA38" s="123"/>
      <c r="AB38" s="123"/>
      <c r="AC38" s="45"/>
      <c r="AD38" s="45"/>
      <c r="AE38" s="45"/>
      <c r="AF38" s="45"/>
      <c r="AG38" s="45"/>
      <c r="AH38" s="45"/>
    </row>
    <row r="39" spans="1:34" x14ac:dyDescent="0.25">
      <c r="A39" s="123"/>
      <c r="B39" s="123"/>
      <c r="C39" s="123"/>
      <c r="D39" s="123"/>
      <c r="E39" s="123"/>
      <c r="F39" s="123"/>
      <c r="G39" s="123"/>
      <c r="H39" s="123"/>
      <c r="I39" s="123"/>
      <c r="J39" s="123"/>
      <c r="K39" s="123"/>
      <c r="L39" s="123"/>
      <c r="M39" s="123"/>
      <c r="N39" s="123"/>
      <c r="O39" s="123"/>
      <c r="P39" s="123"/>
      <c r="Q39" s="123"/>
      <c r="R39" s="123"/>
      <c r="S39" s="123"/>
      <c r="T39" s="123"/>
      <c r="U39" s="123"/>
      <c r="V39" s="123"/>
      <c r="W39" s="123"/>
      <c r="X39" s="123"/>
      <c r="Y39" s="123"/>
      <c r="Z39" s="123"/>
      <c r="AA39" s="123"/>
      <c r="AB39" s="123"/>
      <c r="AC39" s="45"/>
      <c r="AD39" s="45"/>
      <c r="AE39" s="45"/>
      <c r="AF39" s="45"/>
      <c r="AG39" s="45"/>
      <c r="AH39" s="45"/>
    </row>
    <row r="40" spans="1:34" x14ac:dyDescent="0.25">
      <c r="A40" s="123"/>
      <c r="B40" s="123"/>
      <c r="C40" s="123"/>
      <c r="D40" s="123"/>
      <c r="E40" s="123"/>
      <c r="F40" s="123"/>
      <c r="G40" s="123"/>
      <c r="H40" s="123"/>
      <c r="I40" s="123"/>
      <c r="J40" s="123"/>
      <c r="K40" s="123"/>
      <c r="L40" s="123"/>
      <c r="M40" s="123"/>
      <c r="N40" s="123"/>
      <c r="O40" s="123"/>
      <c r="P40" s="123"/>
      <c r="Q40" s="123"/>
      <c r="R40" s="123"/>
      <c r="S40" s="123"/>
      <c r="T40" s="123"/>
      <c r="U40" s="123"/>
      <c r="V40" s="123"/>
      <c r="W40" s="123"/>
      <c r="X40" s="123"/>
      <c r="Y40" s="123"/>
      <c r="Z40" s="123"/>
      <c r="AA40" s="123"/>
      <c r="AB40" s="123"/>
      <c r="AC40" s="45"/>
      <c r="AD40" s="45"/>
      <c r="AE40" s="45"/>
      <c r="AF40" s="45"/>
      <c r="AG40" s="45"/>
      <c r="AH40" s="45"/>
    </row>
    <row r="41" spans="1:34" x14ac:dyDescent="0.25">
      <c r="A41" s="123"/>
      <c r="B41" s="123"/>
      <c r="C41" s="123"/>
      <c r="D41" s="123"/>
      <c r="E41" s="123"/>
      <c r="F41" s="123"/>
      <c r="G41" s="123"/>
      <c r="H41" s="123"/>
      <c r="I41" s="123"/>
      <c r="J41" s="123"/>
      <c r="K41" s="123"/>
      <c r="L41" s="123"/>
      <c r="M41" s="123"/>
      <c r="N41" s="123"/>
      <c r="O41" s="123"/>
      <c r="P41" s="123"/>
      <c r="Q41" s="123"/>
      <c r="R41" s="123"/>
      <c r="S41" s="123"/>
      <c r="T41" s="123"/>
      <c r="U41" s="123"/>
      <c r="V41" s="123"/>
      <c r="W41" s="123"/>
      <c r="X41" s="123"/>
      <c r="Y41" s="123"/>
      <c r="Z41" s="123"/>
      <c r="AA41" s="123"/>
      <c r="AB41" s="123"/>
      <c r="AC41" s="45"/>
      <c r="AD41" s="45"/>
      <c r="AE41" s="45"/>
      <c r="AF41" s="45"/>
      <c r="AG41" s="45"/>
      <c r="AH41" s="45"/>
    </row>
    <row r="42" spans="1:34" x14ac:dyDescent="0.25">
      <c r="A42" s="123"/>
      <c r="B42" s="123"/>
      <c r="C42" s="123"/>
      <c r="D42" s="123"/>
      <c r="E42" s="123"/>
      <c r="F42" s="123"/>
      <c r="G42" s="123"/>
      <c r="H42" s="123"/>
      <c r="I42" s="123"/>
      <c r="J42" s="123"/>
      <c r="K42" s="123"/>
      <c r="L42" s="123"/>
      <c r="M42" s="123"/>
      <c r="N42" s="123"/>
      <c r="O42" s="123"/>
      <c r="P42" s="123"/>
      <c r="Q42" s="123"/>
      <c r="R42" s="123"/>
      <c r="S42" s="123"/>
      <c r="T42" s="123"/>
      <c r="U42" s="123"/>
      <c r="V42" s="123"/>
      <c r="W42" s="123"/>
      <c r="X42" s="123"/>
      <c r="Y42" s="123"/>
      <c r="Z42" s="123"/>
      <c r="AA42" s="123"/>
      <c r="AB42" s="123"/>
      <c r="AC42" s="45"/>
      <c r="AD42" s="45"/>
      <c r="AE42" s="45"/>
      <c r="AF42" s="45"/>
      <c r="AG42" s="45"/>
      <c r="AH42" s="45"/>
    </row>
    <row r="43" spans="1:34" x14ac:dyDescent="0.25">
      <c r="A43" s="123"/>
      <c r="B43" s="123"/>
      <c r="C43" s="123"/>
      <c r="D43" s="123"/>
      <c r="E43" s="123"/>
      <c r="F43" s="123"/>
      <c r="G43" s="123"/>
      <c r="H43" s="123"/>
      <c r="I43" s="123"/>
      <c r="J43" s="123"/>
      <c r="K43" s="123"/>
      <c r="L43" s="123"/>
      <c r="M43" s="123"/>
      <c r="N43" s="123"/>
      <c r="O43" s="123"/>
      <c r="P43" s="123"/>
      <c r="Q43" s="123"/>
      <c r="R43" s="123"/>
      <c r="S43" s="123"/>
      <c r="T43" s="123"/>
      <c r="U43" s="123"/>
      <c r="V43" s="123"/>
      <c r="W43" s="123"/>
      <c r="X43" s="123"/>
      <c r="Y43" s="123"/>
      <c r="Z43" s="123"/>
      <c r="AA43" s="123"/>
      <c r="AB43" s="123"/>
      <c r="AC43" s="45"/>
      <c r="AD43" s="45"/>
      <c r="AE43" s="45"/>
      <c r="AF43" s="45"/>
      <c r="AG43" s="45"/>
      <c r="AH43" s="45"/>
    </row>
    <row r="44" spans="1:34" x14ac:dyDescent="0.25">
      <c r="A44" s="123"/>
      <c r="B44" s="123"/>
      <c r="C44" s="123"/>
      <c r="D44" s="123"/>
      <c r="E44" s="123"/>
      <c r="F44" s="123"/>
      <c r="G44" s="123"/>
      <c r="H44" s="123"/>
      <c r="I44" s="123"/>
      <c r="J44" s="123"/>
      <c r="K44" s="123"/>
      <c r="L44" s="123"/>
      <c r="M44" s="123"/>
      <c r="N44" s="123"/>
      <c r="O44" s="123"/>
      <c r="P44" s="123"/>
      <c r="Q44" s="123"/>
      <c r="R44" s="123"/>
      <c r="S44" s="123"/>
      <c r="T44" s="123"/>
      <c r="U44" s="123"/>
      <c r="V44" s="123"/>
      <c r="W44" s="123"/>
      <c r="X44" s="123"/>
      <c r="Y44" s="123"/>
      <c r="Z44" s="123"/>
      <c r="AA44" s="123"/>
      <c r="AB44" s="123"/>
      <c r="AC44" s="45"/>
      <c r="AD44" s="45"/>
      <c r="AE44" s="45"/>
      <c r="AF44" s="45"/>
      <c r="AG44" s="45"/>
      <c r="AH44" s="45"/>
    </row>
    <row r="45" spans="1:34" x14ac:dyDescent="0.25">
      <c r="A45" s="123"/>
      <c r="B45" s="123"/>
      <c r="C45" s="123"/>
      <c r="D45" s="123"/>
      <c r="E45" s="123"/>
      <c r="F45" s="123"/>
      <c r="G45" s="123"/>
      <c r="H45" s="123"/>
      <c r="I45" s="123"/>
      <c r="J45" s="123"/>
      <c r="K45" s="123"/>
      <c r="L45" s="123"/>
      <c r="M45" s="123"/>
      <c r="N45" s="123"/>
      <c r="O45" s="123"/>
      <c r="P45" s="123"/>
      <c r="Q45" s="123"/>
      <c r="R45" s="123"/>
      <c r="S45" s="123"/>
      <c r="T45" s="123"/>
      <c r="U45" s="123"/>
      <c r="V45" s="123"/>
      <c r="W45" s="123"/>
      <c r="X45" s="123"/>
      <c r="Y45" s="123"/>
      <c r="Z45" s="123"/>
      <c r="AA45" s="123"/>
      <c r="AB45" s="123"/>
      <c r="AC45" s="45"/>
      <c r="AD45" s="45"/>
      <c r="AE45" s="45"/>
      <c r="AF45" s="45"/>
      <c r="AG45" s="45"/>
      <c r="AH45" s="45"/>
    </row>
    <row r="46" spans="1:34" x14ac:dyDescent="0.25">
      <c r="A46" s="123"/>
      <c r="B46" s="123"/>
      <c r="C46" s="123"/>
      <c r="D46" s="123"/>
      <c r="E46" s="123"/>
      <c r="F46" s="123"/>
      <c r="G46" s="123"/>
      <c r="H46" s="123"/>
      <c r="I46" s="123"/>
      <c r="J46" s="123"/>
      <c r="K46" s="123"/>
      <c r="L46" s="123"/>
      <c r="M46" s="123"/>
      <c r="N46" s="123"/>
      <c r="O46" s="123"/>
      <c r="P46" s="123"/>
      <c r="Q46" s="123"/>
      <c r="R46" s="123"/>
      <c r="S46" s="123"/>
      <c r="T46" s="123"/>
      <c r="U46" s="123"/>
      <c r="V46" s="123"/>
      <c r="W46" s="123"/>
      <c r="X46" s="123"/>
      <c r="Y46" s="123"/>
      <c r="Z46" s="123"/>
      <c r="AA46" s="123"/>
      <c r="AB46" s="123"/>
      <c r="AC46" s="45"/>
      <c r="AD46" s="45"/>
      <c r="AE46" s="45"/>
      <c r="AF46" s="45"/>
      <c r="AG46" s="45"/>
      <c r="AH46" s="45"/>
    </row>
    <row r="47" spans="1:34" x14ac:dyDescent="0.25">
      <c r="A47" s="123"/>
      <c r="B47" s="123"/>
      <c r="C47" s="123"/>
      <c r="D47" s="123"/>
      <c r="E47" s="123"/>
      <c r="F47" s="123"/>
      <c r="G47" s="123"/>
      <c r="H47" s="123"/>
      <c r="I47" s="123"/>
      <c r="J47" s="123"/>
      <c r="K47" s="123"/>
      <c r="L47" s="123"/>
      <c r="M47" s="123"/>
      <c r="N47" s="123"/>
      <c r="O47" s="123"/>
      <c r="P47" s="123"/>
      <c r="Q47" s="123"/>
      <c r="R47" s="123"/>
      <c r="S47" s="123"/>
      <c r="T47" s="123"/>
      <c r="U47" s="123"/>
      <c r="V47" s="123"/>
      <c r="W47" s="123"/>
      <c r="X47" s="123"/>
      <c r="Y47" s="123"/>
      <c r="Z47" s="123"/>
      <c r="AA47" s="123"/>
      <c r="AB47" s="123"/>
      <c r="AC47" s="45"/>
      <c r="AD47" s="45"/>
      <c r="AE47" s="45"/>
      <c r="AF47" s="45"/>
      <c r="AG47" s="45"/>
      <c r="AH47" s="45"/>
    </row>
    <row r="48" spans="1:34" x14ac:dyDescent="0.25">
      <c r="A48" s="123"/>
      <c r="B48" s="123"/>
      <c r="C48" s="123"/>
      <c r="D48" s="123"/>
      <c r="E48" s="123"/>
      <c r="F48" s="123"/>
      <c r="G48" s="123"/>
      <c r="H48" s="123"/>
      <c r="I48" s="123"/>
      <c r="J48" s="123"/>
      <c r="K48" s="123"/>
      <c r="L48" s="123"/>
      <c r="M48" s="123"/>
      <c r="N48" s="123"/>
      <c r="O48" s="123"/>
      <c r="P48" s="123"/>
      <c r="Q48" s="123"/>
      <c r="R48" s="123"/>
      <c r="S48" s="123"/>
      <c r="T48" s="123"/>
      <c r="U48" s="123"/>
      <c r="V48" s="123"/>
      <c r="W48" s="123"/>
      <c r="X48" s="123"/>
      <c r="Y48" s="123"/>
      <c r="Z48" s="123"/>
      <c r="AA48" s="123"/>
      <c r="AB48" s="123"/>
      <c r="AC48" s="45"/>
      <c r="AD48" s="45"/>
      <c r="AE48" s="45"/>
      <c r="AF48" s="45"/>
      <c r="AG48" s="45"/>
      <c r="AH48" s="45"/>
    </row>
    <row r="49" spans="1:34" x14ac:dyDescent="0.25">
      <c r="A49" s="123"/>
      <c r="B49" s="123"/>
      <c r="C49" s="123"/>
      <c r="D49" s="123"/>
      <c r="E49" s="123"/>
      <c r="F49" s="123"/>
      <c r="G49" s="123"/>
      <c r="H49" s="123"/>
      <c r="I49" s="123"/>
      <c r="J49" s="123"/>
      <c r="K49" s="123"/>
      <c r="L49" s="123"/>
      <c r="M49" s="123"/>
      <c r="N49" s="123"/>
      <c r="O49" s="123"/>
      <c r="P49" s="123"/>
      <c r="Q49" s="123"/>
      <c r="R49" s="123"/>
      <c r="S49" s="123"/>
      <c r="T49" s="123"/>
      <c r="U49" s="123"/>
      <c r="V49" s="123"/>
      <c r="W49" s="123"/>
      <c r="X49" s="123"/>
      <c r="Y49" s="123"/>
      <c r="Z49" s="123"/>
      <c r="AA49" s="123"/>
      <c r="AB49" s="123"/>
      <c r="AC49" s="45"/>
      <c r="AD49" s="45"/>
      <c r="AE49" s="45"/>
      <c r="AF49" s="45"/>
      <c r="AG49" s="45"/>
      <c r="AH49" s="45"/>
    </row>
    <row r="50" spans="1:34" x14ac:dyDescent="0.25">
      <c r="A50" s="45"/>
      <c r="B50" s="45"/>
      <c r="C50" s="45"/>
      <c r="D50" s="45"/>
      <c r="E50" s="45"/>
      <c r="F50" s="45"/>
      <c r="G50" s="45"/>
      <c r="H50" s="45"/>
      <c r="I50" s="45"/>
      <c r="J50" s="45"/>
      <c r="K50" s="45"/>
      <c r="L50" s="45"/>
      <c r="M50" s="45"/>
      <c r="N50" s="45"/>
      <c r="O50" s="45"/>
      <c r="P50" s="45"/>
      <c r="Q50" s="45"/>
      <c r="R50" s="45"/>
      <c r="S50" s="45"/>
      <c r="T50" s="45"/>
      <c r="U50" s="45"/>
      <c r="V50" s="45"/>
      <c r="W50" s="45"/>
      <c r="X50" s="45"/>
      <c r="Y50" s="45"/>
      <c r="Z50" s="45"/>
      <c r="AA50" s="45"/>
      <c r="AB50" s="45"/>
      <c r="AC50" s="45"/>
      <c r="AD50" s="45"/>
      <c r="AE50" s="45"/>
      <c r="AF50" s="45"/>
      <c r="AG50" s="45"/>
      <c r="AH50" s="45"/>
    </row>
    <row r="51" spans="1:34" x14ac:dyDescent="0.25">
      <c r="A51" s="45"/>
      <c r="B51" s="45"/>
      <c r="C51" s="45"/>
      <c r="D51" s="45"/>
      <c r="E51" s="45"/>
      <c r="F51" s="45"/>
      <c r="G51" s="45"/>
      <c r="H51" s="45"/>
      <c r="I51" s="45"/>
      <c r="J51" s="45"/>
      <c r="K51" s="45"/>
      <c r="L51" s="45"/>
      <c r="M51" s="45"/>
      <c r="N51" s="45"/>
      <c r="O51" s="45"/>
      <c r="P51" s="45"/>
      <c r="Q51" s="45"/>
      <c r="R51" s="45"/>
      <c r="S51" s="45"/>
      <c r="T51" s="45"/>
      <c r="U51" s="45"/>
      <c r="V51" s="45"/>
      <c r="W51" s="45"/>
      <c r="X51" s="45"/>
      <c r="Y51" s="45"/>
      <c r="Z51" s="45"/>
      <c r="AA51" s="45"/>
      <c r="AB51" s="45"/>
      <c r="AC51" s="45"/>
      <c r="AD51" s="45"/>
      <c r="AE51" s="45"/>
      <c r="AF51" s="45"/>
      <c r="AG51" s="45"/>
      <c r="AH51" s="45"/>
    </row>
    <row r="52" spans="1:34" x14ac:dyDescent="0.25">
      <c r="A52" s="45"/>
      <c r="B52" s="45"/>
      <c r="C52" s="45"/>
      <c r="D52" s="45"/>
      <c r="E52" s="45"/>
      <c r="F52" s="45"/>
      <c r="G52" s="45"/>
      <c r="H52" s="45"/>
      <c r="I52" s="45"/>
      <c r="J52" s="45"/>
      <c r="K52" s="45"/>
      <c r="L52" s="45"/>
      <c r="M52" s="45"/>
      <c r="N52" s="45"/>
      <c r="O52" s="45"/>
      <c r="P52" s="45"/>
      <c r="Q52" s="45"/>
      <c r="R52" s="45"/>
      <c r="S52" s="45"/>
      <c r="T52" s="45"/>
      <c r="U52" s="45"/>
      <c r="V52" s="45"/>
      <c r="W52" s="45"/>
      <c r="X52" s="45"/>
      <c r="Y52" s="45"/>
      <c r="Z52" s="45"/>
      <c r="AA52" s="45"/>
      <c r="AB52" s="45"/>
      <c r="AC52" s="45"/>
      <c r="AD52" s="45"/>
      <c r="AE52" s="45"/>
      <c r="AF52" s="45"/>
      <c r="AG52" s="45"/>
      <c r="AH52" s="45"/>
    </row>
    <row r="53" spans="1:34" x14ac:dyDescent="0.25">
      <c r="A53" s="45"/>
      <c r="B53" s="45"/>
      <c r="C53" s="45"/>
      <c r="D53" s="45"/>
      <c r="E53" s="45"/>
      <c r="F53" s="45"/>
      <c r="G53" s="45"/>
      <c r="H53" s="45"/>
      <c r="I53" s="45"/>
      <c r="J53" s="45"/>
      <c r="K53" s="45"/>
      <c r="L53" s="45"/>
      <c r="M53" s="45"/>
      <c r="N53" s="45"/>
      <c r="O53" s="45"/>
      <c r="P53" s="45"/>
      <c r="Q53" s="45"/>
      <c r="R53" s="45"/>
      <c r="S53" s="45"/>
      <c r="T53" s="45"/>
      <c r="U53" s="45"/>
      <c r="V53" s="45"/>
      <c r="W53" s="45"/>
      <c r="X53" s="45"/>
      <c r="Y53" s="45"/>
      <c r="Z53" s="45"/>
      <c r="AA53" s="45"/>
      <c r="AB53" s="45"/>
      <c r="AC53" s="45"/>
      <c r="AD53" s="45"/>
      <c r="AE53" s="45"/>
      <c r="AF53" s="45"/>
      <c r="AG53" s="45"/>
      <c r="AH53" s="45"/>
    </row>
    <row r="54" spans="1:34" x14ac:dyDescent="0.25">
      <c r="A54" s="45"/>
      <c r="B54" s="45"/>
      <c r="C54" s="45"/>
      <c r="D54" s="45"/>
      <c r="E54" s="45"/>
      <c r="F54" s="45"/>
      <c r="G54" s="45"/>
      <c r="H54" s="45"/>
      <c r="I54" s="45"/>
      <c r="J54" s="45"/>
      <c r="K54" s="45"/>
      <c r="L54" s="45"/>
      <c r="M54" s="45"/>
      <c r="N54" s="45"/>
      <c r="O54" s="45"/>
      <c r="P54" s="45"/>
      <c r="Q54" s="45"/>
      <c r="R54" s="45"/>
      <c r="S54" s="45"/>
      <c r="T54" s="45"/>
      <c r="U54" s="45"/>
      <c r="V54" s="45"/>
      <c r="W54" s="45"/>
      <c r="X54" s="45"/>
      <c r="Y54" s="45"/>
      <c r="Z54" s="45"/>
      <c r="AA54" s="45"/>
      <c r="AB54" s="45"/>
      <c r="AC54" s="45"/>
      <c r="AD54" s="45"/>
      <c r="AE54" s="45"/>
      <c r="AF54" s="45"/>
      <c r="AG54" s="45"/>
      <c r="AH54" s="45"/>
    </row>
    <row r="55" spans="1:34" x14ac:dyDescent="0.25">
      <c r="A55" s="45"/>
      <c r="B55" s="45"/>
      <c r="C55" s="45"/>
      <c r="D55" s="45"/>
      <c r="E55" s="45"/>
      <c r="F55" s="45"/>
      <c r="G55" s="45"/>
      <c r="H55" s="45"/>
      <c r="I55" s="45"/>
      <c r="J55" s="45"/>
      <c r="K55" s="45"/>
      <c r="L55" s="45"/>
      <c r="M55" s="45"/>
      <c r="N55" s="45"/>
      <c r="O55" s="45"/>
      <c r="P55" s="45"/>
      <c r="Q55" s="45"/>
      <c r="R55" s="45"/>
      <c r="S55" s="45"/>
      <c r="T55" s="45"/>
      <c r="U55" s="45"/>
      <c r="V55" s="45"/>
      <c r="W55" s="45"/>
      <c r="X55" s="45"/>
      <c r="Y55" s="45"/>
      <c r="Z55" s="45"/>
      <c r="AA55" s="45"/>
      <c r="AB55" s="45"/>
      <c r="AC55" s="45"/>
      <c r="AD55" s="45"/>
      <c r="AE55" s="45"/>
      <c r="AF55" s="45"/>
      <c r="AG55" s="45"/>
      <c r="AH55" s="45"/>
    </row>
    <row r="56" spans="1:34" x14ac:dyDescent="0.25">
      <c r="A56" s="45"/>
      <c r="B56" s="45"/>
      <c r="C56" s="45"/>
      <c r="D56" s="45"/>
      <c r="E56" s="45"/>
      <c r="F56" s="45"/>
      <c r="G56" s="45"/>
      <c r="H56" s="45"/>
      <c r="I56" s="45"/>
      <c r="J56" s="45"/>
      <c r="K56" s="45"/>
      <c r="L56" s="45"/>
      <c r="M56" s="45"/>
      <c r="N56" s="45"/>
      <c r="O56" s="45"/>
      <c r="P56" s="45"/>
      <c r="Q56" s="45"/>
      <c r="R56" s="45"/>
      <c r="S56" s="45"/>
      <c r="T56" s="45"/>
      <c r="U56" s="45"/>
      <c r="V56" s="45"/>
      <c r="W56" s="45"/>
      <c r="X56" s="45"/>
      <c r="Y56" s="45"/>
      <c r="Z56" s="45"/>
      <c r="AA56" s="45"/>
      <c r="AB56" s="45"/>
      <c r="AC56" s="45"/>
      <c r="AD56" s="45"/>
      <c r="AE56" s="45"/>
      <c r="AF56" s="45"/>
      <c r="AG56" s="45"/>
      <c r="AH56" s="45"/>
    </row>
    <row r="57" spans="1:34" x14ac:dyDescent="0.25">
      <c r="A57" s="45"/>
      <c r="B57" s="45"/>
      <c r="C57" s="45"/>
      <c r="D57" s="45"/>
      <c r="E57" s="45"/>
      <c r="F57" s="45"/>
      <c r="G57" s="45"/>
      <c r="H57" s="45"/>
      <c r="I57" s="45"/>
      <c r="J57" s="45"/>
      <c r="K57" s="45"/>
      <c r="L57" s="45"/>
      <c r="M57" s="45"/>
      <c r="N57" s="45"/>
      <c r="O57" s="45"/>
      <c r="P57" s="45"/>
      <c r="Q57" s="45"/>
      <c r="R57" s="45"/>
      <c r="S57" s="45"/>
      <c r="T57" s="45"/>
      <c r="U57" s="45"/>
      <c r="V57" s="45"/>
      <c r="W57" s="45"/>
      <c r="X57" s="45"/>
      <c r="Y57" s="45"/>
      <c r="Z57" s="45"/>
      <c r="AA57" s="45"/>
      <c r="AB57" s="45"/>
      <c r="AC57" s="45"/>
      <c r="AD57" s="45"/>
      <c r="AE57" s="45"/>
      <c r="AF57" s="45"/>
      <c r="AG57" s="45"/>
      <c r="AH57" s="45"/>
    </row>
    <row r="58" spans="1:34" x14ac:dyDescent="0.25">
      <c r="A58" s="45"/>
      <c r="B58" s="45"/>
      <c r="C58" s="45"/>
      <c r="D58" s="45"/>
      <c r="E58" s="45"/>
      <c r="F58" s="45"/>
      <c r="G58" s="45"/>
      <c r="H58" s="45"/>
      <c r="I58" s="45"/>
      <c r="J58" s="45"/>
      <c r="K58" s="45"/>
      <c r="L58" s="45"/>
      <c r="M58" s="45"/>
      <c r="N58" s="45"/>
      <c r="O58" s="45"/>
      <c r="P58" s="45"/>
      <c r="Q58" s="45"/>
      <c r="R58" s="45"/>
      <c r="S58" s="45"/>
      <c r="T58" s="45"/>
      <c r="U58" s="45"/>
      <c r="V58" s="45"/>
      <c r="W58" s="45"/>
      <c r="X58" s="45"/>
      <c r="Y58" s="45"/>
      <c r="Z58" s="45"/>
      <c r="AA58" s="45"/>
      <c r="AB58" s="45"/>
      <c r="AC58" s="45"/>
      <c r="AD58" s="45"/>
      <c r="AE58" s="45"/>
      <c r="AF58" s="45"/>
      <c r="AG58" s="45"/>
      <c r="AH58" s="45"/>
    </row>
    <row r="59" spans="1:34" x14ac:dyDescent="0.25">
      <c r="A59" s="45"/>
      <c r="B59" s="45"/>
      <c r="C59" s="45"/>
      <c r="D59" s="45"/>
      <c r="E59" s="45"/>
      <c r="F59" s="45"/>
      <c r="G59" s="45"/>
      <c r="H59" s="45"/>
      <c r="I59" s="45"/>
      <c r="J59" s="45"/>
      <c r="K59" s="45"/>
      <c r="L59" s="45"/>
      <c r="M59" s="45"/>
      <c r="N59" s="45"/>
      <c r="O59" s="45"/>
      <c r="P59" s="45"/>
      <c r="Q59" s="45"/>
      <c r="R59" s="45"/>
      <c r="S59" s="45"/>
      <c r="T59" s="45"/>
      <c r="U59" s="45"/>
      <c r="V59" s="45"/>
      <c r="W59" s="45"/>
      <c r="X59" s="45"/>
      <c r="Y59" s="45"/>
      <c r="Z59" s="45"/>
      <c r="AA59" s="45"/>
      <c r="AB59" s="45"/>
      <c r="AC59" s="45"/>
      <c r="AD59" s="45"/>
      <c r="AE59" s="45"/>
      <c r="AF59" s="45"/>
      <c r="AG59" s="45"/>
      <c r="AH59" s="45"/>
    </row>
    <row r="60" spans="1:34" x14ac:dyDescent="0.25">
      <c r="A60" s="45"/>
      <c r="B60" s="45"/>
      <c r="C60" s="45"/>
      <c r="D60" s="45"/>
      <c r="E60" s="45"/>
      <c r="F60" s="45"/>
      <c r="G60" s="45"/>
      <c r="H60" s="45"/>
      <c r="I60" s="45"/>
      <c r="J60" s="45"/>
      <c r="K60" s="45"/>
      <c r="L60" s="45"/>
      <c r="M60" s="45"/>
      <c r="N60" s="45"/>
      <c r="O60" s="45"/>
      <c r="P60" s="45"/>
      <c r="Q60" s="45"/>
      <c r="R60" s="45"/>
      <c r="S60" s="45"/>
      <c r="T60" s="45"/>
      <c r="U60" s="45"/>
      <c r="V60" s="45"/>
      <c r="W60" s="45"/>
      <c r="X60" s="45"/>
      <c r="Y60" s="45"/>
      <c r="Z60" s="45"/>
      <c r="AA60" s="45"/>
      <c r="AB60" s="45"/>
      <c r="AC60" s="45"/>
      <c r="AD60" s="45"/>
      <c r="AE60" s="45"/>
      <c r="AF60" s="45"/>
      <c r="AG60" s="45"/>
      <c r="AH60" s="45"/>
    </row>
    <row r="61" spans="1:34" x14ac:dyDescent="0.25">
      <c r="A61" s="45"/>
      <c r="B61" s="45"/>
      <c r="C61" s="45"/>
      <c r="D61" s="45"/>
      <c r="E61" s="45"/>
      <c r="F61" s="45"/>
      <c r="G61" s="45"/>
      <c r="H61" s="45"/>
      <c r="I61" s="45"/>
      <c r="J61" s="45"/>
      <c r="K61" s="45"/>
      <c r="L61" s="45"/>
      <c r="M61" s="45"/>
      <c r="N61" s="45"/>
      <c r="O61" s="45"/>
      <c r="P61" s="45"/>
      <c r="Q61" s="45"/>
      <c r="R61" s="45"/>
      <c r="S61" s="45"/>
      <c r="T61" s="45"/>
      <c r="U61" s="45"/>
      <c r="V61" s="45"/>
      <c r="W61" s="45"/>
      <c r="X61" s="45"/>
      <c r="Y61" s="45"/>
      <c r="Z61" s="45"/>
      <c r="AA61" s="45"/>
      <c r="AB61" s="45"/>
      <c r="AC61" s="45"/>
      <c r="AD61" s="45"/>
      <c r="AE61" s="45"/>
      <c r="AF61" s="45"/>
      <c r="AG61" s="45"/>
      <c r="AH61" s="45"/>
    </row>
    <row r="62" spans="1:34" x14ac:dyDescent="0.25">
      <c r="A62" s="45"/>
      <c r="B62" s="45"/>
      <c r="C62" s="45"/>
      <c r="D62" s="45"/>
      <c r="E62" s="45"/>
      <c r="F62" s="45"/>
      <c r="G62" s="45"/>
      <c r="H62" s="45"/>
      <c r="I62" s="45"/>
      <c r="J62" s="45"/>
      <c r="K62" s="45"/>
      <c r="L62" s="45"/>
      <c r="M62" s="45"/>
      <c r="N62" s="45"/>
      <c r="O62" s="45"/>
      <c r="P62" s="45"/>
      <c r="Q62" s="45"/>
      <c r="R62" s="45"/>
      <c r="S62" s="45"/>
      <c r="T62" s="45"/>
      <c r="U62" s="45"/>
      <c r="V62" s="45"/>
      <c r="W62" s="45"/>
      <c r="X62" s="45"/>
      <c r="Y62" s="45"/>
      <c r="Z62" s="45"/>
      <c r="AA62" s="45"/>
      <c r="AB62" s="45"/>
      <c r="AC62" s="45"/>
      <c r="AD62" s="45"/>
      <c r="AE62" s="45"/>
      <c r="AF62" s="45"/>
      <c r="AG62" s="45"/>
      <c r="AH62" s="45"/>
    </row>
    <row r="63" spans="1:34" x14ac:dyDescent="0.25">
      <c r="A63" s="45"/>
      <c r="B63" s="45"/>
      <c r="C63" s="45"/>
      <c r="D63" s="45"/>
      <c r="E63" s="45"/>
      <c r="F63" s="45"/>
      <c r="G63" s="45"/>
      <c r="H63" s="45"/>
      <c r="I63" s="45"/>
      <c r="J63" s="45"/>
      <c r="K63" s="45"/>
      <c r="L63" s="45"/>
      <c r="M63" s="45"/>
      <c r="N63" s="45"/>
      <c r="O63" s="45"/>
      <c r="P63" s="45"/>
      <c r="Q63" s="45"/>
      <c r="R63" s="45"/>
      <c r="S63" s="45"/>
      <c r="T63" s="45"/>
      <c r="U63" s="45"/>
      <c r="V63" s="45"/>
      <c r="W63" s="45"/>
      <c r="X63" s="45"/>
      <c r="Y63" s="45"/>
      <c r="Z63" s="45"/>
      <c r="AA63" s="45"/>
      <c r="AB63" s="45"/>
      <c r="AC63" s="45"/>
      <c r="AD63" s="45"/>
      <c r="AE63" s="45"/>
      <c r="AF63" s="45"/>
      <c r="AG63" s="45"/>
      <c r="AH63" s="45"/>
    </row>
    <row r="64" spans="1:34" x14ac:dyDescent="0.25">
      <c r="A64" s="45"/>
      <c r="B64" s="45"/>
      <c r="C64" s="45"/>
      <c r="D64" s="45"/>
      <c r="E64" s="45"/>
      <c r="F64" s="45"/>
      <c r="G64" s="45"/>
      <c r="H64" s="45"/>
      <c r="I64" s="45"/>
      <c r="J64" s="45"/>
      <c r="K64" s="45"/>
      <c r="L64" s="45"/>
      <c r="M64" s="45"/>
      <c r="N64" s="45"/>
      <c r="O64" s="45"/>
      <c r="P64" s="45"/>
      <c r="Q64" s="45"/>
      <c r="R64" s="45"/>
      <c r="S64" s="45"/>
      <c r="T64" s="45"/>
      <c r="U64" s="45"/>
      <c r="V64" s="45"/>
      <c r="W64" s="45"/>
      <c r="X64" s="45"/>
      <c r="Y64" s="45"/>
      <c r="Z64" s="45"/>
      <c r="AA64" s="45"/>
      <c r="AB64" s="45"/>
      <c r="AC64" s="45"/>
      <c r="AD64" s="45"/>
      <c r="AE64" s="45"/>
      <c r="AF64" s="45"/>
      <c r="AG64" s="45"/>
      <c r="AH64" s="45"/>
    </row>
    <row r="65" spans="1:34" x14ac:dyDescent="0.25">
      <c r="A65" s="45"/>
      <c r="B65" s="45"/>
      <c r="C65" s="45"/>
      <c r="D65" s="45"/>
      <c r="E65" s="45"/>
      <c r="F65" s="45"/>
      <c r="G65" s="45"/>
      <c r="H65" s="45"/>
      <c r="I65" s="45"/>
      <c r="J65" s="45"/>
      <c r="K65" s="45"/>
      <c r="L65" s="45"/>
      <c r="M65" s="45"/>
      <c r="N65" s="45"/>
      <c r="O65" s="45"/>
      <c r="P65" s="45"/>
      <c r="Q65" s="45"/>
      <c r="R65" s="45"/>
      <c r="S65" s="45"/>
      <c r="T65" s="45"/>
      <c r="U65" s="45"/>
      <c r="V65" s="45"/>
      <c r="W65" s="45"/>
      <c r="X65" s="45"/>
      <c r="Y65" s="45"/>
      <c r="Z65" s="45"/>
      <c r="AA65" s="45"/>
      <c r="AB65" s="45"/>
      <c r="AC65" s="45"/>
      <c r="AD65" s="45"/>
      <c r="AE65" s="45"/>
      <c r="AF65" s="45"/>
      <c r="AG65" s="45"/>
      <c r="AH65" s="45"/>
    </row>
    <row r="66" spans="1:34" x14ac:dyDescent="0.25">
      <c r="A66" s="45"/>
      <c r="B66" s="45"/>
      <c r="C66" s="45"/>
      <c r="D66" s="45"/>
      <c r="E66" s="45"/>
      <c r="F66" s="45"/>
      <c r="G66" s="45"/>
      <c r="H66" s="45"/>
      <c r="I66" s="45"/>
      <c r="J66" s="45"/>
      <c r="K66" s="45"/>
      <c r="L66" s="45"/>
      <c r="M66" s="45"/>
      <c r="N66" s="45"/>
      <c r="O66" s="45"/>
      <c r="P66" s="45"/>
      <c r="Q66" s="45"/>
      <c r="R66" s="45"/>
      <c r="S66" s="45"/>
      <c r="T66" s="45"/>
      <c r="U66" s="45"/>
      <c r="V66" s="45"/>
      <c r="W66" s="45"/>
      <c r="X66" s="45"/>
      <c r="Y66" s="45"/>
      <c r="Z66" s="45"/>
      <c r="AA66" s="45"/>
      <c r="AB66" s="45"/>
      <c r="AC66" s="45"/>
      <c r="AD66" s="45"/>
      <c r="AE66" s="45"/>
      <c r="AF66" s="45"/>
      <c r="AG66" s="45"/>
      <c r="AH66" s="45"/>
    </row>
    <row r="67" spans="1:34" x14ac:dyDescent="0.25">
      <c r="A67" s="45"/>
      <c r="B67" s="45"/>
      <c r="C67" s="45"/>
      <c r="D67" s="45"/>
      <c r="E67" s="45"/>
      <c r="F67" s="45"/>
      <c r="G67" s="45"/>
      <c r="H67" s="45"/>
      <c r="I67" s="45"/>
      <c r="J67" s="45"/>
      <c r="K67" s="45"/>
      <c r="L67" s="45"/>
      <c r="M67" s="45"/>
      <c r="N67" s="45"/>
      <c r="O67" s="45"/>
      <c r="P67" s="45"/>
      <c r="Q67" s="45"/>
      <c r="R67" s="45"/>
      <c r="S67" s="45"/>
      <c r="T67" s="45"/>
      <c r="U67" s="45"/>
      <c r="V67" s="45"/>
      <c r="W67" s="45"/>
      <c r="X67" s="45"/>
      <c r="Y67" s="45"/>
      <c r="Z67" s="45"/>
      <c r="AA67" s="45"/>
      <c r="AB67" s="45"/>
      <c r="AC67" s="45"/>
      <c r="AD67" s="45"/>
      <c r="AE67" s="45"/>
      <c r="AF67" s="45"/>
      <c r="AG67" s="45"/>
      <c r="AH67" s="45"/>
    </row>
    <row r="68" spans="1:34" x14ac:dyDescent="0.25">
      <c r="A68" s="45"/>
      <c r="B68" s="45"/>
      <c r="C68" s="45"/>
      <c r="D68" s="45"/>
      <c r="E68" s="45"/>
      <c r="F68" s="45"/>
      <c r="G68" s="45"/>
      <c r="H68" s="45"/>
      <c r="I68" s="45"/>
      <c r="J68" s="45"/>
      <c r="K68" s="45"/>
      <c r="L68" s="45"/>
      <c r="M68" s="45"/>
      <c r="N68" s="45"/>
      <c r="O68" s="45"/>
      <c r="P68" s="45"/>
      <c r="Q68" s="45"/>
      <c r="R68" s="45"/>
      <c r="S68" s="45"/>
      <c r="T68" s="45"/>
      <c r="U68" s="45"/>
      <c r="V68" s="45"/>
      <c r="W68" s="45"/>
      <c r="X68" s="45"/>
      <c r="Y68" s="45"/>
      <c r="Z68" s="45"/>
      <c r="AA68" s="45"/>
      <c r="AB68" s="45"/>
      <c r="AC68" s="45"/>
      <c r="AD68" s="45"/>
      <c r="AE68" s="45"/>
      <c r="AF68" s="45"/>
      <c r="AG68" s="45"/>
      <c r="AH68" s="45"/>
    </row>
    <row r="69" spans="1:34" x14ac:dyDescent="0.25">
      <c r="A69" s="45"/>
      <c r="B69" s="45"/>
      <c r="C69" s="45"/>
      <c r="D69" s="45"/>
      <c r="E69" s="45"/>
      <c r="F69" s="45"/>
      <c r="G69" s="45"/>
      <c r="H69" s="45"/>
      <c r="I69" s="45"/>
      <c r="J69" s="45"/>
      <c r="K69" s="45"/>
      <c r="L69" s="45"/>
      <c r="M69" s="45"/>
      <c r="N69" s="45"/>
      <c r="O69" s="45"/>
      <c r="P69" s="45"/>
      <c r="Q69" s="45"/>
      <c r="R69" s="45"/>
      <c r="S69" s="45"/>
      <c r="T69" s="45"/>
      <c r="U69" s="45"/>
      <c r="V69" s="45"/>
      <c r="W69" s="45"/>
      <c r="X69" s="45"/>
      <c r="Y69" s="45"/>
      <c r="Z69" s="45"/>
      <c r="AA69" s="45"/>
      <c r="AB69" s="45"/>
      <c r="AC69" s="45"/>
      <c r="AD69" s="45"/>
      <c r="AE69" s="45"/>
      <c r="AF69" s="45"/>
      <c r="AG69" s="45"/>
      <c r="AH69" s="45"/>
    </row>
    <row r="70" spans="1:34" x14ac:dyDescent="0.25">
      <c r="A70" s="45"/>
      <c r="B70" s="45"/>
      <c r="C70" s="45"/>
      <c r="D70" s="45"/>
      <c r="E70" s="45"/>
      <c r="F70" s="45"/>
      <c r="G70" s="45"/>
      <c r="H70" s="45"/>
      <c r="I70" s="45"/>
      <c r="J70" s="45"/>
      <c r="K70" s="45"/>
      <c r="L70" s="45"/>
      <c r="M70" s="45"/>
      <c r="N70" s="45"/>
      <c r="O70" s="45"/>
      <c r="P70" s="45"/>
      <c r="Q70" s="45"/>
      <c r="R70" s="45"/>
      <c r="S70" s="45"/>
      <c r="T70" s="45"/>
      <c r="U70" s="45"/>
      <c r="V70" s="45"/>
      <c r="W70" s="45"/>
      <c r="X70" s="45"/>
      <c r="Y70" s="45"/>
      <c r="Z70" s="45"/>
      <c r="AA70" s="45"/>
      <c r="AB70" s="45"/>
      <c r="AC70" s="45"/>
      <c r="AD70" s="45"/>
      <c r="AE70" s="45"/>
      <c r="AF70" s="45"/>
      <c r="AG70" s="45"/>
      <c r="AH70" s="45"/>
    </row>
    <row r="71" spans="1:34" x14ac:dyDescent="0.25">
      <c r="A71" s="45"/>
      <c r="B71" s="45"/>
      <c r="C71" s="45"/>
      <c r="D71" s="45"/>
      <c r="E71" s="45"/>
      <c r="F71" s="45"/>
      <c r="G71" s="45"/>
      <c r="H71" s="45"/>
      <c r="I71" s="45"/>
      <c r="J71" s="45"/>
      <c r="K71" s="45"/>
      <c r="L71" s="45"/>
      <c r="M71" s="45"/>
      <c r="N71" s="45"/>
      <c r="O71" s="45"/>
      <c r="P71" s="45"/>
      <c r="Q71" s="45"/>
      <c r="R71" s="45"/>
      <c r="S71" s="45"/>
      <c r="T71" s="45"/>
      <c r="U71" s="45"/>
      <c r="V71" s="45"/>
      <c r="W71" s="45"/>
      <c r="X71" s="45"/>
      <c r="Y71" s="45"/>
      <c r="Z71" s="45"/>
      <c r="AA71" s="45"/>
      <c r="AB71" s="45"/>
      <c r="AC71" s="45"/>
      <c r="AD71" s="45"/>
      <c r="AE71" s="45"/>
      <c r="AF71" s="45"/>
      <c r="AG71" s="45"/>
      <c r="AH71" s="45"/>
    </row>
    <row r="72" spans="1:34" x14ac:dyDescent="0.25">
      <c r="A72" s="45"/>
      <c r="B72" s="45"/>
      <c r="C72" s="45"/>
      <c r="D72" s="45"/>
      <c r="E72" s="45"/>
      <c r="F72" s="45"/>
      <c r="G72" s="45"/>
      <c r="H72" s="45"/>
      <c r="I72" s="45"/>
      <c r="J72" s="45"/>
      <c r="K72" s="45"/>
      <c r="L72" s="45"/>
      <c r="M72" s="45"/>
      <c r="N72" s="45"/>
      <c r="O72" s="45"/>
      <c r="P72" s="45"/>
      <c r="Q72" s="45"/>
      <c r="R72" s="45"/>
      <c r="S72" s="45"/>
      <c r="T72" s="45"/>
      <c r="U72" s="45"/>
      <c r="V72" s="45"/>
      <c r="W72" s="45"/>
      <c r="X72" s="45"/>
      <c r="Y72" s="45"/>
      <c r="Z72" s="45"/>
      <c r="AA72" s="45"/>
      <c r="AB72" s="45"/>
      <c r="AC72" s="45"/>
      <c r="AD72" s="45"/>
      <c r="AE72" s="45"/>
      <c r="AF72" s="45"/>
      <c r="AG72" s="45"/>
      <c r="AH72" s="45"/>
    </row>
    <row r="73" spans="1:34" x14ac:dyDescent="0.25">
      <c r="A73" s="45"/>
      <c r="B73" s="45"/>
      <c r="C73" s="45"/>
      <c r="D73" s="45"/>
      <c r="E73" s="45"/>
      <c r="F73" s="45"/>
      <c r="G73" s="45"/>
      <c r="H73" s="45"/>
      <c r="I73" s="45"/>
      <c r="J73" s="45"/>
      <c r="K73" s="45"/>
      <c r="L73" s="45"/>
      <c r="M73" s="45"/>
      <c r="N73" s="45"/>
      <c r="O73" s="45"/>
      <c r="P73" s="45"/>
      <c r="Q73" s="45"/>
      <c r="R73" s="45"/>
      <c r="S73" s="45"/>
      <c r="T73" s="45"/>
      <c r="U73" s="45"/>
      <c r="V73" s="45"/>
      <c r="W73" s="45"/>
      <c r="X73" s="45"/>
      <c r="Y73" s="45"/>
      <c r="Z73" s="45"/>
      <c r="AA73" s="45"/>
      <c r="AB73" s="45"/>
      <c r="AC73" s="45"/>
      <c r="AD73" s="45"/>
      <c r="AE73" s="45"/>
      <c r="AF73" s="45"/>
      <c r="AG73" s="45"/>
      <c r="AH73" s="45"/>
    </row>
    <row r="74" spans="1:34" x14ac:dyDescent="0.25">
      <c r="A74" s="45"/>
      <c r="B74" s="45"/>
      <c r="C74" s="45"/>
      <c r="D74" s="45"/>
      <c r="E74" s="45"/>
      <c r="F74" s="45"/>
      <c r="G74" s="45"/>
      <c r="H74" s="45"/>
      <c r="I74" s="45"/>
      <c r="J74" s="45"/>
      <c r="K74" s="45"/>
      <c r="L74" s="45"/>
      <c r="M74" s="45"/>
      <c r="N74" s="45"/>
      <c r="O74" s="45"/>
      <c r="P74" s="45"/>
      <c r="Q74" s="45"/>
      <c r="R74" s="45"/>
      <c r="S74" s="45"/>
      <c r="T74" s="45"/>
      <c r="U74" s="45"/>
      <c r="V74" s="45"/>
      <c r="W74" s="45"/>
      <c r="X74" s="45"/>
      <c r="Y74" s="45"/>
      <c r="Z74" s="45"/>
      <c r="AA74" s="45"/>
      <c r="AB74" s="45"/>
      <c r="AC74" s="45"/>
      <c r="AD74" s="45"/>
      <c r="AE74" s="45"/>
      <c r="AF74" s="45"/>
      <c r="AG74" s="45"/>
      <c r="AH74" s="45"/>
    </row>
    <row r="75" spans="1:34" x14ac:dyDescent="0.25">
      <c r="A75" s="45"/>
      <c r="B75" s="45"/>
      <c r="C75" s="45"/>
      <c r="D75" s="45"/>
      <c r="E75" s="45"/>
      <c r="F75" s="45"/>
      <c r="G75" s="45"/>
      <c r="H75" s="45"/>
      <c r="I75" s="45"/>
      <c r="J75" s="45"/>
      <c r="K75" s="45"/>
      <c r="L75" s="45"/>
      <c r="M75" s="45"/>
      <c r="N75" s="45"/>
      <c r="O75" s="45"/>
      <c r="P75" s="45"/>
      <c r="Q75" s="45"/>
      <c r="R75" s="45"/>
      <c r="S75" s="45"/>
      <c r="T75" s="45"/>
      <c r="U75" s="45"/>
      <c r="V75" s="45"/>
      <c r="W75" s="45"/>
      <c r="X75" s="45"/>
      <c r="Y75" s="45"/>
      <c r="Z75" s="45"/>
      <c r="AA75" s="45"/>
      <c r="AB75" s="45"/>
      <c r="AC75" s="45"/>
      <c r="AD75" s="45"/>
      <c r="AE75" s="45"/>
      <c r="AF75" s="45"/>
      <c r="AG75" s="45"/>
      <c r="AH75" s="45"/>
    </row>
    <row r="76" spans="1:34" x14ac:dyDescent="0.25">
      <c r="A76" s="45"/>
      <c r="B76" s="45"/>
      <c r="C76" s="45"/>
      <c r="D76" s="45"/>
      <c r="E76" s="45"/>
      <c r="F76" s="45"/>
      <c r="G76" s="45"/>
      <c r="H76" s="45"/>
      <c r="I76" s="45"/>
      <c r="J76" s="45"/>
      <c r="K76" s="45"/>
      <c r="L76" s="45"/>
      <c r="M76" s="45"/>
      <c r="N76" s="45"/>
      <c r="O76" s="45"/>
      <c r="P76" s="45"/>
      <c r="Q76" s="45"/>
      <c r="R76" s="45"/>
      <c r="S76" s="45"/>
      <c r="T76" s="45"/>
      <c r="U76" s="45"/>
      <c r="V76" s="45"/>
      <c r="W76" s="45"/>
      <c r="X76" s="45"/>
      <c r="Y76" s="45"/>
      <c r="Z76" s="45"/>
      <c r="AA76" s="45"/>
      <c r="AB76" s="45"/>
      <c r="AC76" s="45"/>
      <c r="AD76" s="45"/>
      <c r="AE76" s="45"/>
      <c r="AF76" s="45"/>
      <c r="AG76" s="45"/>
      <c r="AH76" s="45"/>
    </row>
    <row r="77" spans="1:34" x14ac:dyDescent="0.25">
      <c r="A77" s="45"/>
      <c r="B77" s="45"/>
      <c r="C77" s="45"/>
      <c r="D77" s="45"/>
      <c r="E77" s="45"/>
      <c r="F77" s="45"/>
      <c r="G77" s="45"/>
      <c r="H77" s="45"/>
      <c r="I77" s="45"/>
      <c r="J77" s="45"/>
      <c r="K77" s="45"/>
      <c r="L77" s="45"/>
      <c r="M77" s="45"/>
      <c r="N77" s="45"/>
      <c r="O77" s="45"/>
      <c r="P77" s="45"/>
      <c r="Q77" s="45"/>
      <c r="R77" s="45"/>
      <c r="S77" s="45"/>
      <c r="T77" s="45"/>
      <c r="U77" s="45"/>
      <c r="V77" s="45"/>
      <c r="W77" s="45"/>
      <c r="X77" s="45"/>
      <c r="Y77" s="45"/>
      <c r="Z77" s="45"/>
      <c r="AA77" s="45"/>
      <c r="AB77" s="45"/>
      <c r="AC77" s="45"/>
      <c r="AD77" s="45"/>
      <c r="AE77" s="45"/>
      <c r="AF77" s="45"/>
      <c r="AG77" s="45"/>
      <c r="AH77" s="45"/>
    </row>
    <row r="78" spans="1:34" x14ac:dyDescent="0.25">
      <c r="A78" s="45"/>
      <c r="B78" s="45"/>
      <c r="C78" s="45"/>
      <c r="D78" s="45"/>
      <c r="E78" s="45"/>
      <c r="F78" s="45"/>
      <c r="G78" s="45"/>
      <c r="H78" s="45"/>
      <c r="I78" s="45"/>
      <c r="J78" s="45"/>
      <c r="K78" s="45"/>
      <c r="L78" s="45"/>
      <c r="M78" s="45"/>
      <c r="N78" s="45"/>
      <c r="O78" s="45"/>
      <c r="P78" s="45"/>
      <c r="Q78" s="45"/>
      <c r="R78" s="45"/>
      <c r="S78" s="45"/>
      <c r="T78" s="45"/>
      <c r="U78" s="45"/>
      <c r="V78" s="45"/>
      <c r="W78" s="45"/>
      <c r="X78" s="45"/>
      <c r="Y78" s="45"/>
      <c r="Z78" s="45"/>
      <c r="AA78" s="45"/>
      <c r="AB78" s="45"/>
      <c r="AC78" s="45"/>
      <c r="AD78" s="45"/>
      <c r="AE78" s="45"/>
      <c r="AF78" s="45"/>
      <c r="AG78" s="45"/>
      <c r="AH78" s="45"/>
    </row>
    <row r="79" spans="1:34" x14ac:dyDescent="0.25">
      <c r="A79" s="45"/>
      <c r="B79" s="45"/>
      <c r="C79" s="45"/>
      <c r="D79" s="45"/>
      <c r="E79" s="45"/>
      <c r="F79" s="45"/>
      <c r="G79" s="45"/>
      <c r="H79" s="45"/>
      <c r="I79" s="45"/>
      <c r="J79" s="45"/>
      <c r="K79" s="45"/>
      <c r="L79" s="45"/>
      <c r="M79" s="45"/>
      <c r="N79" s="45"/>
      <c r="O79" s="45"/>
      <c r="P79" s="45"/>
      <c r="Q79" s="45"/>
      <c r="R79" s="45"/>
      <c r="S79" s="45"/>
      <c r="T79" s="45"/>
      <c r="U79" s="45"/>
      <c r="V79" s="45"/>
      <c r="W79" s="45"/>
      <c r="X79" s="45"/>
      <c r="Y79" s="45"/>
      <c r="Z79" s="45"/>
      <c r="AA79" s="45"/>
      <c r="AB79" s="45"/>
      <c r="AC79" s="45"/>
      <c r="AD79" s="45"/>
      <c r="AE79" s="45"/>
      <c r="AF79" s="45"/>
      <c r="AG79" s="45"/>
      <c r="AH79" s="45"/>
    </row>
  </sheetData>
  <mergeCells count="3">
    <mergeCell ref="C1:K1"/>
    <mergeCell ref="D2:J2"/>
    <mergeCell ref="L3:M3"/>
  </mergeCells>
  <conditionalFormatting sqref="D3:J9">
    <cfRule type="cellIs" dxfId="3" priority="2" operator="equal">
      <formula>""</formula>
    </cfRule>
  </conditionalFormatting>
  <conditionalFormatting sqref="D4:J9">
    <cfRule type="cellIs" dxfId="2" priority="4138" operator="equal">
      <formula>$N$1</formula>
    </cfRule>
  </conditionalFormatting>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06B492-4EE4-4D88-93A8-79D053BB0EB5}">
  <sheetPr codeName="Feuil9"/>
  <dimension ref="A1:X53"/>
  <sheetViews>
    <sheetView tabSelected="1" workbookViewId="0">
      <selection activeCell="A3" sqref="A3"/>
    </sheetView>
  </sheetViews>
  <sheetFormatPr baseColWidth="10" defaultRowHeight="15" x14ac:dyDescent="0.25"/>
  <cols>
    <col min="1" max="1" width="50.5703125" customWidth="1"/>
    <col min="2" max="2" width="22.42578125" customWidth="1"/>
    <col min="3" max="3" width="1.5703125" customWidth="1"/>
    <col min="4" max="10" width="13.140625" customWidth="1"/>
    <col min="11" max="11" width="1.7109375" customWidth="1"/>
    <col min="12" max="12" width="11.5703125" bestFit="1" customWidth="1"/>
    <col min="13" max="13" width="13.140625" bestFit="1" customWidth="1"/>
    <col min="14" max="14" width="10.7109375" bestFit="1" customWidth="1"/>
    <col min="15" max="15" width="8.7109375" customWidth="1"/>
  </cols>
  <sheetData>
    <row r="1" spans="1:24" ht="45" customHeight="1" thickBot="1" x14ac:dyDescent="0.3">
      <c r="A1" s="94">
        <v>0</v>
      </c>
      <c r="B1" s="94"/>
      <c r="C1" s="316" t="s">
        <v>122</v>
      </c>
      <c r="D1" s="317"/>
      <c r="E1" s="317"/>
      <c r="F1" s="317"/>
      <c r="G1" s="317"/>
      <c r="H1" s="317"/>
      <c r="I1" s="317"/>
      <c r="J1" s="317"/>
      <c r="K1" s="318"/>
      <c r="L1" s="145" t="s">
        <v>54</v>
      </c>
      <c r="M1" s="127" t="s">
        <v>55</v>
      </c>
      <c r="N1" s="146">
        <f ca="1">TODAY()</f>
        <v>45141</v>
      </c>
      <c r="O1" s="123"/>
      <c r="P1" s="123"/>
      <c r="Q1" s="123"/>
      <c r="R1" s="123"/>
      <c r="S1" s="123"/>
      <c r="T1" s="123"/>
      <c r="U1" s="123"/>
      <c r="V1" s="123"/>
      <c r="W1" s="123"/>
      <c r="X1" s="123"/>
    </row>
    <row r="2" spans="1:24" ht="34.5" customHeight="1" thickBot="1" x14ac:dyDescent="0.3">
      <c r="A2" s="94"/>
      <c r="B2" s="150">
        <v>45122</v>
      </c>
      <c r="C2" s="147"/>
      <c r="D2" s="313">
        <f>L3</f>
        <v>45108</v>
      </c>
      <c r="E2" s="313"/>
      <c r="F2" s="313"/>
      <c r="G2" s="313"/>
      <c r="H2" s="313"/>
      <c r="I2" s="313"/>
      <c r="J2" s="313"/>
      <c r="K2" s="149"/>
      <c r="L2" s="145">
        <v>7</v>
      </c>
      <c r="M2" s="127">
        <v>2023</v>
      </c>
      <c r="N2" s="127"/>
      <c r="O2" s="143"/>
      <c r="P2" s="123"/>
      <c r="Q2" s="123"/>
      <c r="R2" s="123"/>
      <c r="S2" s="123"/>
      <c r="T2" s="123"/>
      <c r="U2" s="123"/>
      <c r="V2" s="123"/>
      <c r="W2" s="123"/>
      <c r="X2" s="123"/>
    </row>
    <row r="3" spans="1:24" ht="33.75" customHeight="1" x14ac:dyDescent="0.25">
      <c r="A3" s="125"/>
      <c r="B3" s="123"/>
      <c r="C3" s="134"/>
      <c r="D3" s="107" t="s">
        <v>56</v>
      </c>
      <c r="E3" s="107" t="s">
        <v>57</v>
      </c>
      <c r="F3" s="107" t="s">
        <v>58</v>
      </c>
      <c r="G3" s="107" t="s">
        <v>59</v>
      </c>
      <c r="H3" s="107" t="s">
        <v>60</v>
      </c>
      <c r="I3" s="107" t="s">
        <v>61</v>
      </c>
      <c r="J3" s="107" t="s">
        <v>62</v>
      </c>
      <c r="K3" s="138"/>
      <c r="L3" s="314">
        <f>DATEVALUE(L2&amp;"/"&amp;M2)</f>
        <v>45108</v>
      </c>
      <c r="M3" s="315"/>
      <c r="N3" s="127"/>
      <c r="O3" s="144"/>
      <c r="P3" s="123"/>
      <c r="Q3" s="123"/>
      <c r="R3" s="123"/>
      <c r="S3" s="123"/>
      <c r="T3" s="123"/>
      <c r="U3" s="123"/>
      <c r="V3" s="123"/>
      <c r="W3" s="123"/>
      <c r="X3" s="123"/>
    </row>
    <row r="4" spans="1:24" ht="68.25" customHeight="1" x14ac:dyDescent="0.25">
      <c r="A4" s="123"/>
      <c r="B4" s="123"/>
      <c r="C4" s="135"/>
      <c r="D4" s="108" t="str">
        <f>IF(WEEKDAY($D$2)=2,$D$2,"")</f>
        <v/>
      </c>
      <c r="E4" s="109" t="str">
        <f>IF(D4&lt;&gt;"",D4+1,IF(WEEKDAY($D$2)=3,$D$2,""))</f>
        <v/>
      </c>
      <c r="F4" s="109" t="str">
        <f>IF(E4&lt;&gt;"",E4+1,IF(WEEKDAY($D$2)=4,$D$2,""))</f>
        <v/>
      </c>
      <c r="G4" s="109" t="str">
        <f>IF(F4&lt;&gt;"",F4+1,IF(WEEKDAY($D$2)=5,$D$2,""))</f>
        <v/>
      </c>
      <c r="H4" s="109" t="str">
        <f>IF(G4&lt;&gt;"",G4+1,IF(WEEKDAY($D$2)=6,$D$2,""))</f>
        <v/>
      </c>
      <c r="I4" s="109">
        <f>IF(H4&lt;&gt;"",H4+1,IF(WEEKDAY($D$2)=7,$D$2,""))</f>
        <v>45108</v>
      </c>
      <c r="J4" s="110">
        <f>IF(I4&lt;&gt;"",I4+1,IF(WEEKDAY($D$2)=1,$D$2,""))</f>
        <v>45109</v>
      </c>
      <c r="K4" s="138"/>
      <c r="L4" s="142"/>
      <c r="M4" s="142"/>
      <c r="N4" s="142"/>
      <c r="O4" s="142"/>
      <c r="P4" s="123"/>
      <c r="Q4" s="142"/>
      <c r="R4" s="142"/>
      <c r="S4" s="142"/>
      <c r="T4" s="123"/>
      <c r="U4" s="123"/>
      <c r="V4" s="123"/>
      <c r="W4" s="123"/>
      <c r="X4" s="123"/>
    </row>
    <row r="5" spans="1:24" ht="68.25" customHeight="1" x14ac:dyDescent="0.25">
      <c r="A5" s="123"/>
      <c r="B5" s="123"/>
      <c r="C5" s="135"/>
      <c r="D5" s="111">
        <f>IF(J4&lt;&gt;"",J4+1,IF(WEEKDAY($D$2)=2,$D$2,""))</f>
        <v>45110</v>
      </c>
      <c r="E5" s="112">
        <f>IF(D5&lt;&gt;"",D5+1,IF(WEEKDAY($D$2)=3,$D$2,""))</f>
        <v>45111</v>
      </c>
      <c r="F5" s="112">
        <f>IF(E5&lt;&gt;"",E5+1,IF(WEEKDAY($D$2)=4,$D$2,""))</f>
        <v>45112</v>
      </c>
      <c r="G5" s="112">
        <f>IF(F5&lt;&gt;"",F5+1,IF(WEEKDAY($D$2)=5,$D$2,""))</f>
        <v>45113</v>
      </c>
      <c r="H5" s="112">
        <f>IF(G5&lt;&gt;"",G5+1,IF(WEEKDAY($D$2)=6,$D$2,""))</f>
        <v>45114</v>
      </c>
      <c r="I5" s="112">
        <f>IF(H5&lt;&gt;"",H5+1,IF(WEEKDAY($D$2)=5,$D$2,""))</f>
        <v>45115</v>
      </c>
      <c r="J5" s="113">
        <f>IF(I5&lt;&gt;"",I5+1,IF(WEEKDAY($D$2)=5,$D$2,""))</f>
        <v>45116</v>
      </c>
      <c r="K5" s="138"/>
      <c r="L5" s="142"/>
      <c r="M5" s="142"/>
      <c r="N5" s="142"/>
      <c r="O5" s="142"/>
      <c r="P5" s="151"/>
      <c r="Q5" s="142"/>
      <c r="R5" s="142"/>
      <c r="S5" s="142"/>
      <c r="T5" s="123"/>
      <c r="U5" s="123"/>
      <c r="V5" s="123"/>
      <c r="W5" s="123"/>
      <c r="X5" s="123"/>
    </row>
    <row r="6" spans="1:24" ht="68.25" customHeight="1" x14ac:dyDescent="0.25">
      <c r="A6" s="123"/>
      <c r="B6" s="123"/>
      <c r="C6" s="135"/>
      <c r="D6" s="111">
        <f>IF(J5&lt;&gt;"",J5+1,IF(WEEKDAY($D$2)=2,$D$2,""))</f>
        <v>45117</v>
      </c>
      <c r="E6" s="112">
        <f>IF(D6&lt;&gt;"",D6+1,IF(WEEKDAY($D$2)=3,$D$2,""))</f>
        <v>45118</v>
      </c>
      <c r="F6" s="112">
        <f>IF(E6&lt;&gt;"",E6+1,IF(WEEKDAY($D$2)=4,$D$2,""))</f>
        <v>45119</v>
      </c>
      <c r="G6" s="112">
        <f>IF(F6&lt;&gt;"",F6+1,IF(WEEKDAY($D$2)=5,$D$2,""))</f>
        <v>45120</v>
      </c>
      <c r="H6" s="112">
        <f>IF(G6&lt;&gt;"",G6+1,IF(WEEKDAY($D$2)=6,$D$2,""))</f>
        <v>45121</v>
      </c>
      <c r="I6" s="112">
        <f>IF(H6&lt;&gt;"",H6+1,IF(WEEKDAY($D$2)=7,$D$2,""))</f>
        <v>45122</v>
      </c>
      <c r="J6" s="113">
        <f>IF(I6&lt;&gt;"",I6+1,IF(WEEKDAY($D$2)=1,$D$2,""))</f>
        <v>45123</v>
      </c>
      <c r="K6" s="138"/>
      <c r="L6" s="142"/>
      <c r="M6" s="142"/>
      <c r="N6" s="142"/>
      <c r="O6" s="142"/>
      <c r="P6" s="123"/>
      <c r="Q6" s="123"/>
      <c r="R6" s="123"/>
      <c r="S6" s="123"/>
      <c r="T6" s="123"/>
      <c r="U6" s="123"/>
      <c r="V6" s="123"/>
      <c r="W6" s="123"/>
      <c r="X6" s="123"/>
    </row>
    <row r="7" spans="1:24" ht="68.25" customHeight="1" x14ac:dyDescent="0.25">
      <c r="A7" s="123"/>
      <c r="B7" s="123"/>
      <c r="C7" s="135"/>
      <c r="D7" s="111">
        <f>IF(J6&lt;&gt;"",J6+1,IF(WEEKDAY($D$2)=2,$D$2,""))</f>
        <v>45124</v>
      </c>
      <c r="E7" s="112">
        <f>IF(D7&lt;&gt;"",D7+1,IF(WEEKDAY($D$2)=3,$D$2,""))</f>
        <v>45125</v>
      </c>
      <c r="F7" s="112">
        <f>IF(E7&lt;&gt;"",E7+1,IF(WEEKDAY($D$2)=4,$D$2,""))</f>
        <v>45126</v>
      </c>
      <c r="G7" s="112">
        <f>IF(F7&lt;&gt;"",F7+1,IF(WEEKDAY($D$2)=5,$D$2,""))</f>
        <v>45127</v>
      </c>
      <c r="H7" s="112">
        <f>IF(G7&lt;&gt;"",G7+1,IF(WEEKDAY($D$2)=6,$D$2,""))</f>
        <v>45128</v>
      </c>
      <c r="I7" s="112">
        <f>IF(H7&lt;&gt;"",H7+1,IF(WEEKDAY($D$2)=7,$D$2,""))</f>
        <v>45129</v>
      </c>
      <c r="J7" s="113">
        <f>IF(I7&lt;&gt;"",I7+1,IF(WEEKDAY($D$2)=1,$D$2,""))</f>
        <v>45130</v>
      </c>
      <c r="K7" s="138"/>
      <c r="L7" s="142"/>
      <c r="M7" s="142"/>
      <c r="N7" s="142"/>
      <c r="O7" s="142"/>
      <c r="P7" s="123"/>
      <c r="Q7" s="123"/>
      <c r="R7" s="123"/>
      <c r="S7" s="123"/>
      <c r="T7" s="123"/>
      <c r="U7" s="123"/>
      <c r="V7" s="123"/>
      <c r="W7" s="123"/>
      <c r="X7" s="123"/>
    </row>
    <row r="8" spans="1:24" ht="68.25" customHeight="1" x14ac:dyDescent="0.25">
      <c r="A8" s="123"/>
      <c r="B8" s="123"/>
      <c r="C8" s="135"/>
      <c r="D8" s="111">
        <f>IF(J7&lt;EOMONTH($D$2,0),J7+1,"")</f>
        <v>45131</v>
      </c>
      <c r="E8" s="112">
        <f t="shared" ref="E8:J9" si="0">IF(D8&lt;EOMONTH($D$2,0),D8+1,"")</f>
        <v>45132</v>
      </c>
      <c r="F8" s="112">
        <f>IF(E8&lt;EOMONTH($D$2,0),E8+1,"")</f>
        <v>45133</v>
      </c>
      <c r="G8" s="112">
        <f t="shared" si="0"/>
        <v>45134</v>
      </c>
      <c r="H8" s="112">
        <f t="shared" si="0"/>
        <v>45135</v>
      </c>
      <c r="I8" s="112">
        <f t="shared" si="0"/>
        <v>45136</v>
      </c>
      <c r="J8" s="113">
        <f t="shared" si="0"/>
        <v>45137</v>
      </c>
      <c r="K8" s="138"/>
      <c r="L8" s="142"/>
      <c r="M8" s="142"/>
      <c r="N8" s="142"/>
      <c r="O8" s="142"/>
      <c r="P8" s="123"/>
      <c r="Q8" s="123"/>
      <c r="R8" s="123"/>
      <c r="S8" s="123"/>
      <c r="T8" s="123"/>
      <c r="U8" s="123"/>
      <c r="V8" s="123"/>
      <c r="W8" s="123"/>
      <c r="X8" s="123"/>
    </row>
    <row r="9" spans="1:24" ht="68.25" customHeight="1" x14ac:dyDescent="0.25">
      <c r="A9" s="123"/>
      <c r="B9" s="123"/>
      <c r="C9" s="135"/>
      <c r="D9" s="114">
        <f>IF(J8&lt;EOMONTH($D$2,0),J8+1,"")</f>
        <v>45138</v>
      </c>
      <c r="E9" s="115" t="str">
        <f t="shared" si="0"/>
        <v/>
      </c>
      <c r="F9" s="115" t="str">
        <f t="shared" si="0"/>
        <v/>
      </c>
      <c r="G9" s="115" t="str">
        <f t="shared" si="0"/>
        <v/>
      </c>
      <c r="H9" s="115" t="str">
        <f t="shared" si="0"/>
        <v/>
      </c>
      <c r="I9" s="115" t="str">
        <f t="shared" si="0"/>
        <v/>
      </c>
      <c r="J9" s="116" t="str">
        <f t="shared" si="0"/>
        <v/>
      </c>
      <c r="K9" s="138"/>
      <c r="L9" s="142"/>
      <c r="M9" s="142"/>
      <c r="N9" s="142"/>
      <c r="O9" s="142"/>
      <c r="P9" s="123"/>
      <c r="Q9" s="123"/>
      <c r="R9" s="123"/>
      <c r="S9" s="123"/>
      <c r="T9" s="123"/>
      <c r="U9" s="123"/>
      <c r="V9" s="123"/>
      <c r="W9" s="123"/>
      <c r="X9" s="123"/>
    </row>
    <row r="10" spans="1:24" ht="6.75" customHeight="1" thickBot="1" x14ac:dyDescent="0.3">
      <c r="A10" s="123"/>
      <c r="B10" s="123"/>
      <c r="C10" s="136"/>
      <c r="D10" s="140"/>
      <c r="E10" s="140"/>
      <c r="F10" s="141"/>
      <c r="G10" s="141"/>
      <c r="H10" s="141"/>
      <c r="I10" s="141"/>
      <c r="J10" s="141"/>
      <c r="K10" s="139"/>
      <c r="L10" s="123"/>
      <c r="M10" s="123"/>
      <c r="N10" s="123"/>
      <c r="O10" s="123"/>
      <c r="P10" s="123"/>
      <c r="Q10" s="123"/>
      <c r="R10" s="123"/>
      <c r="S10" s="123"/>
      <c r="T10" s="123"/>
      <c r="U10" s="123"/>
      <c r="V10" s="123"/>
      <c r="W10" s="123"/>
      <c r="X10" s="123"/>
    </row>
    <row r="11" spans="1:24" x14ac:dyDescent="0.25">
      <c r="A11" s="123"/>
      <c r="B11" s="123"/>
      <c r="C11" s="123"/>
      <c r="D11" s="123"/>
      <c r="E11" s="123"/>
      <c r="F11" s="123"/>
      <c r="G11" s="123"/>
      <c r="H11" s="123"/>
      <c r="I11" s="123"/>
      <c r="J11" s="123"/>
      <c r="K11" s="123"/>
      <c r="L11" s="123"/>
      <c r="M11" s="123"/>
      <c r="N11" s="123"/>
      <c r="O11" s="123"/>
      <c r="P11" s="123"/>
      <c r="Q11" s="123"/>
      <c r="R11" s="123"/>
      <c r="S11" s="123"/>
      <c r="T11" s="123"/>
      <c r="U11" s="123"/>
      <c r="V11" s="123"/>
      <c r="W11" s="123"/>
      <c r="X11" s="123"/>
    </row>
    <row r="12" spans="1:24" x14ac:dyDescent="0.25">
      <c r="A12" s="123"/>
      <c r="B12" s="123"/>
      <c r="C12" s="123"/>
      <c r="D12" s="123"/>
      <c r="E12" s="123"/>
      <c r="F12" s="123"/>
      <c r="G12" s="123"/>
      <c r="H12" s="123"/>
      <c r="I12" s="123"/>
      <c r="J12" s="123"/>
      <c r="K12" s="123"/>
      <c r="L12" s="123"/>
      <c r="M12" s="123"/>
      <c r="N12" s="123"/>
      <c r="O12" s="123"/>
      <c r="P12" s="123"/>
      <c r="Q12" s="123"/>
      <c r="R12" s="123"/>
      <c r="S12" s="123"/>
      <c r="T12" s="123"/>
      <c r="U12" s="123"/>
      <c r="V12" s="123"/>
      <c r="W12" s="123"/>
      <c r="X12" s="123"/>
    </row>
    <row r="13" spans="1:24" x14ac:dyDescent="0.25">
      <c r="A13" s="123"/>
      <c r="B13" s="123"/>
      <c r="C13" s="123"/>
      <c r="D13" s="123"/>
      <c r="E13" s="123"/>
      <c r="F13" s="123"/>
      <c r="G13" s="123"/>
      <c r="H13" s="123"/>
      <c r="I13" s="123"/>
      <c r="J13" s="123"/>
      <c r="K13" s="123"/>
      <c r="L13" s="123"/>
      <c r="M13" s="123"/>
      <c r="N13" s="123"/>
      <c r="O13" s="123"/>
      <c r="P13" s="123"/>
      <c r="Q13" s="123"/>
      <c r="R13" s="123"/>
      <c r="S13" s="123"/>
      <c r="T13" s="123"/>
      <c r="U13" s="123"/>
      <c r="V13" s="123"/>
      <c r="W13" s="123"/>
      <c r="X13" s="123"/>
    </row>
    <row r="14" spans="1:24" x14ac:dyDescent="0.25">
      <c r="A14" s="123"/>
      <c r="B14" s="123"/>
      <c r="C14" s="123"/>
      <c r="D14" s="123"/>
      <c r="E14" s="123"/>
      <c r="F14" s="123"/>
      <c r="G14" s="123"/>
      <c r="H14" s="123"/>
      <c r="I14" s="123"/>
      <c r="J14" s="123"/>
      <c r="K14" s="123"/>
      <c r="L14" s="123"/>
      <c r="M14" s="123"/>
      <c r="N14" s="123"/>
      <c r="O14" s="123"/>
      <c r="P14" s="123"/>
      <c r="Q14" s="123"/>
      <c r="R14" s="123"/>
      <c r="S14" s="123"/>
      <c r="T14" s="123"/>
      <c r="U14" s="123"/>
      <c r="V14" s="123"/>
      <c r="W14" s="123"/>
      <c r="X14" s="123"/>
    </row>
    <row r="15" spans="1:24" x14ac:dyDescent="0.25">
      <c r="A15" s="123"/>
      <c r="B15" s="123"/>
      <c r="C15" s="123"/>
      <c r="D15" s="123"/>
      <c r="E15" s="123"/>
      <c r="F15" s="123"/>
      <c r="G15" s="123"/>
      <c r="H15" s="123"/>
      <c r="I15" s="123"/>
      <c r="J15" s="123"/>
      <c r="K15" s="123"/>
      <c r="L15" s="123"/>
      <c r="M15" s="123"/>
      <c r="N15" s="123"/>
      <c r="O15" s="123"/>
      <c r="P15" s="123"/>
      <c r="Q15" s="123"/>
      <c r="R15" s="123"/>
      <c r="S15" s="123"/>
      <c r="T15" s="123"/>
      <c r="U15" s="123"/>
      <c r="V15" s="123"/>
      <c r="W15" s="123"/>
      <c r="X15" s="123"/>
    </row>
    <row r="16" spans="1:24" x14ac:dyDescent="0.25">
      <c r="A16" s="123"/>
      <c r="B16" s="123"/>
      <c r="C16" s="123"/>
      <c r="D16" s="123"/>
      <c r="E16" s="123"/>
      <c r="F16" s="123"/>
      <c r="G16" s="123"/>
      <c r="H16" s="123"/>
      <c r="I16" s="123"/>
      <c r="J16" s="123"/>
      <c r="K16" s="123"/>
      <c r="L16" s="123"/>
      <c r="M16" s="123"/>
      <c r="N16" s="123"/>
      <c r="O16" s="123"/>
      <c r="P16" s="123"/>
      <c r="Q16" s="123"/>
      <c r="R16" s="123"/>
      <c r="S16" s="123"/>
      <c r="T16" s="123"/>
      <c r="U16" s="123"/>
      <c r="V16" s="123"/>
      <c r="W16" s="123"/>
      <c r="X16" s="123"/>
    </row>
    <row r="17" spans="1:24" x14ac:dyDescent="0.25">
      <c r="A17" s="123"/>
      <c r="B17" s="123"/>
      <c r="C17" s="123"/>
      <c r="D17" s="123"/>
      <c r="E17" s="123"/>
      <c r="F17" s="123"/>
      <c r="G17" s="123"/>
      <c r="H17" s="123"/>
      <c r="I17" s="123"/>
      <c r="J17" s="123"/>
      <c r="K17" s="123"/>
      <c r="L17" s="123"/>
      <c r="M17" s="123"/>
      <c r="N17" s="123"/>
      <c r="O17" s="123"/>
      <c r="P17" s="123"/>
      <c r="Q17" s="123"/>
      <c r="R17" s="123"/>
      <c r="S17" s="123"/>
      <c r="T17" s="123"/>
      <c r="U17" s="123"/>
      <c r="V17" s="123"/>
      <c r="W17" s="123"/>
      <c r="X17" s="123"/>
    </row>
    <row r="18" spans="1:24" x14ac:dyDescent="0.25">
      <c r="A18" s="123"/>
      <c r="B18" s="123"/>
      <c r="C18" s="123"/>
      <c r="D18" s="123"/>
      <c r="E18" s="123"/>
      <c r="F18" s="123"/>
      <c r="G18" s="123"/>
      <c r="H18" s="123"/>
      <c r="I18" s="123"/>
      <c r="J18" s="123"/>
      <c r="K18" s="123"/>
      <c r="L18" s="123"/>
      <c r="M18" s="123"/>
      <c r="N18" s="123"/>
      <c r="O18" s="123"/>
      <c r="P18" s="123"/>
      <c r="Q18" s="123"/>
      <c r="R18" s="123"/>
      <c r="S18" s="123"/>
      <c r="T18" s="123"/>
      <c r="U18" s="123"/>
      <c r="V18" s="123"/>
      <c r="W18" s="123"/>
      <c r="X18" s="123"/>
    </row>
    <row r="19" spans="1:24" x14ac:dyDescent="0.25">
      <c r="A19" s="123"/>
      <c r="B19" s="123"/>
      <c r="C19" s="123"/>
      <c r="D19" s="123"/>
      <c r="E19" s="123"/>
      <c r="F19" s="123"/>
      <c r="G19" s="123"/>
      <c r="H19" s="123"/>
      <c r="I19" s="123"/>
      <c r="J19" s="123"/>
      <c r="K19" s="123"/>
      <c r="L19" s="123"/>
      <c r="M19" s="123"/>
      <c r="N19" s="123"/>
      <c r="O19" s="123"/>
      <c r="P19" s="123"/>
      <c r="Q19" s="123"/>
      <c r="R19" s="123"/>
      <c r="S19" s="123"/>
      <c r="T19" s="123"/>
      <c r="U19" s="123"/>
      <c r="V19" s="123"/>
      <c r="W19" s="123"/>
      <c r="X19" s="123"/>
    </row>
    <row r="20" spans="1:24" x14ac:dyDescent="0.25">
      <c r="A20" s="123"/>
      <c r="B20" s="123"/>
      <c r="C20" s="123"/>
      <c r="D20" s="123"/>
      <c r="E20" s="123"/>
      <c r="F20" s="123"/>
      <c r="G20" s="123"/>
      <c r="H20" s="123"/>
      <c r="I20" s="123"/>
      <c r="J20" s="123"/>
      <c r="K20" s="123"/>
      <c r="L20" s="123"/>
      <c r="M20" s="123"/>
      <c r="N20" s="123"/>
      <c r="O20" s="123"/>
      <c r="P20" s="123"/>
      <c r="Q20" s="123"/>
      <c r="R20" s="123"/>
      <c r="S20" s="123"/>
      <c r="T20" s="123"/>
      <c r="U20" s="123"/>
      <c r="V20" s="123"/>
      <c r="W20" s="123"/>
      <c r="X20" s="123"/>
    </row>
    <row r="21" spans="1:24" x14ac:dyDescent="0.25">
      <c r="A21" s="123"/>
      <c r="B21" s="123"/>
      <c r="C21" s="123"/>
      <c r="D21" s="123"/>
      <c r="E21" s="123"/>
      <c r="F21" s="123"/>
      <c r="G21" s="123"/>
      <c r="H21" s="123"/>
      <c r="I21" s="123"/>
      <c r="J21" s="123"/>
      <c r="K21" s="123"/>
      <c r="L21" s="123"/>
      <c r="M21" s="123"/>
      <c r="N21" s="123"/>
      <c r="O21" s="123"/>
      <c r="P21" s="123"/>
      <c r="Q21" s="123"/>
      <c r="R21" s="123"/>
      <c r="S21" s="123"/>
      <c r="T21" s="123"/>
      <c r="U21" s="123"/>
      <c r="V21" s="123"/>
      <c r="W21" s="123"/>
      <c r="X21" s="123"/>
    </row>
    <row r="22" spans="1:24" x14ac:dyDescent="0.25">
      <c r="A22" s="123"/>
      <c r="B22" s="123"/>
      <c r="C22" s="123"/>
      <c r="D22" s="123"/>
      <c r="E22" s="123"/>
      <c r="F22" s="123"/>
      <c r="G22" s="123"/>
      <c r="H22" s="123"/>
      <c r="I22" s="123"/>
      <c r="J22" s="123"/>
      <c r="K22" s="123"/>
      <c r="L22" s="123"/>
      <c r="M22" s="123"/>
      <c r="N22" s="123"/>
      <c r="O22" s="123"/>
      <c r="P22" s="123"/>
      <c r="Q22" s="123"/>
      <c r="R22" s="123"/>
      <c r="S22" s="123"/>
      <c r="T22" s="123"/>
      <c r="U22" s="123"/>
      <c r="V22" s="123"/>
      <c r="W22" s="123"/>
      <c r="X22" s="123"/>
    </row>
    <row r="23" spans="1:24" x14ac:dyDescent="0.25">
      <c r="A23" s="123"/>
      <c r="B23" s="123"/>
      <c r="C23" s="123"/>
      <c r="D23" s="123"/>
      <c r="E23" s="123"/>
      <c r="F23" s="123"/>
      <c r="G23" s="123"/>
      <c r="H23" s="123"/>
      <c r="I23" s="123"/>
      <c r="J23" s="123"/>
      <c r="K23" s="123"/>
      <c r="L23" s="123"/>
      <c r="M23" s="123"/>
      <c r="N23" s="123"/>
      <c r="O23" s="123"/>
      <c r="P23" s="123"/>
      <c r="Q23" s="123"/>
      <c r="R23" s="123"/>
      <c r="S23" s="123"/>
      <c r="T23" s="123"/>
      <c r="U23" s="123"/>
      <c r="V23" s="123"/>
      <c r="W23" s="123"/>
      <c r="X23" s="123"/>
    </row>
    <row r="24" spans="1:24" x14ac:dyDescent="0.25">
      <c r="A24" s="123"/>
      <c r="B24" s="123"/>
      <c r="C24" s="123"/>
      <c r="D24" s="123"/>
      <c r="E24" s="123"/>
      <c r="F24" s="123"/>
      <c r="G24" s="123"/>
      <c r="H24" s="123"/>
      <c r="I24" s="123"/>
      <c r="J24" s="123"/>
      <c r="K24" s="123"/>
      <c r="L24" s="123"/>
      <c r="M24" s="123"/>
      <c r="N24" s="123"/>
      <c r="O24" s="123"/>
      <c r="P24" s="123"/>
      <c r="Q24" s="123"/>
      <c r="R24" s="123"/>
      <c r="S24" s="123"/>
      <c r="T24" s="123"/>
      <c r="U24" s="123"/>
      <c r="V24" s="123"/>
      <c r="W24" s="123"/>
      <c r="X24" s="123"/>
    </row>
    <row r="25" spans="1:24" x14ac:dyDescent="0.25">
      <c r="A25" s="123"/>
      <c r="B25" s="123"/>
      <c r="C25" s="123"/>
      <c r="D25" s="123"/>
      <c r="E25" s="123"/>
      <c r="F25" s="123"/>
      <c r="G25" s="123"/>
      <c r="H25" s="123"/>
      <c r="I25" s="123"/>
      <c r="J25" s="123"/>
      <c r="K25" s="123"/>
      <c r="L25" s="123"/>
      <c r="M25" s="123"/>
      <c r="N25" s="123"/>
      <c r="O25" s="123"/>
      <c r="P25" s="123"/>
      <c r="Q25" s="123"/>
      <c r="R25" s="123"/>
      <c r="S25" s="123"/>
      <c r="T25" s="123"/>
      <c r="U25" s="123"/>
      <c r="V25" s="123"/>
      <c r="W25" s="123"/>
      <c r="X25" s="123"/>
    </row>
    <row r="26" spans="1:24" x14ac:dyDescent="0.25">
      <c r="A26" s="123"/>
      <c r="B26" s="123"/>
      <c r="C26" s="123"/>
      <c r="D26" s="123"/>
      <c r="E26" s="123"/>
      <c r="F26" s="123"/>
      <c r="G26" s="123"/>
      <c r="H26" s="123"/>
      <c r="I26" s="123"/>
      <c r="J26" s="123"/>
      <c r="K26" s="123"/>
      <c r="L26" s="123"/>
      <c r="M26" s="123"/>
      <c r="N26" s="123"/>
      <c r="O26" s="123"/>
      <c r="P26" s="123"/>
      <c r="Q26" s="123"/>
      <c r="R26" s="123"/>
      <c r="S26" s="123"/>
      <c r="T26" s="123"/>
      <c r="U26" s="123"/>
      <c r="V26" s="123"/>
      <c r="W26" s="123"/>
      <c r="X26" s="123"/>
    </row>
    <row r="27" spans="1:24" x14ac:dyDescent="0.25">
      <c r="A27" s="123"/>
      <c r="B27" s="123"/>
      <c r="C27" s="123"/>
      <c r="D27" s="123"/>
      <c r="E27" s="123"/>
      <c r="F27" s="123"/>
      <c r="G27" s="123"/>
      <c r="H27" s="123"/>
      <c r="I27" s="123"/>
      <c r="J27" s="123"/>
      <c r="K27" s="123"/>
      <c r="L27" s="123"/>
      <c r="M27" s="123"/>
      <c r="N27" s="123"/>
      <c r="O27" s="123"/>
      <c r="P27" s="123"/>
      <c r="Q27" s="123"/>
      <c r="R27" s="123"/>
      <c r="S27" s="123"/>
      <c r="T27" s="123"/>
      <c r="U27" s="123"/>
      <c r="V27" s="123"/>
      <c r="W27" s="123"/>
      <c r="X27" s="123"/>
    </row>
    <row r="28" spans="1:24" x14ac:dyDescent="0.25">
      <c r="A28" s="123"/>
      <c r="B28" s="123"/>
      <c r="C28" s="123"/>
      <c r="D28" s="123"/>
      <c r="E28" s="123"/>
      <c r="F28" s="123"/>
      <c r="G28" s="123"/>
      <c r="H28" s="123"/>
      <c r="I28" s="123"/>
      <c r="J28" s="123"/>
      <c r="K28" s="123"/>
      <c r="L28" s="123"/>
      <c r="M28" s="123"/>
      <c r="N28" s="123"/>
      <c r="O28" s="123"/>
      <c r="P28" s="123"/>
      <c r="Q28" s="123"/>
      <c r="R28" s="123"/>
      <c r="S28" s="123"/>
      <c r="T28" s="123"/>
      <c r="U28" s="123"/>
      <c r="V28" s="123"/>
      <c r="W28" s="123"/>
      <c r="X28" s="123"/>
    </row>
    <row r="29" spans="1:24" x14ac:dyDescent="0.25">
      <c r="A29" s="123"/>
      <c r="B29" s="123"/>
      <c r="C29" s="123"/>
      <c r="D29" s="123"/>
      <c r="E29" s="123"/>
      <c r="F29" s="123"/>
      <c r="G29" s="123"/>
      <c r="H29" s="123"/>
      <c r="I29" s="123"/>
      <c r="J29" s="123"/>
      <c r="K29" s="123"/>
      <c r="L29" s="123"/>
      <c r="M29" s="123"/>
      <c r="N29" s="123"/>
      <c r="O29" s="123"/>
      <c r="P29" s="123"/>
      <c r="Q29" s="123"/>
      <c r="R29" s="123"/>
      <c r="S29" s="123"/>
      <c r="T29" s="123"/>
      <c r="U29" s="123"/>
      <c r="V29" s="123"/>
      <c r="W29" s="123"/>
      <c r="X29" s="123"/>
    </row>
    <row r="30" spans="1:24" x14ac:dyDescent="0.25">
      <c r="A30" s="123"/>
      <c r="B30" s="123"/>
      <c r="C30" s="123"/>
      <c r="D30" s="123"/>
      <c r="E30" s="123"/>
      <c r="F30" s="123"/>
      <c r="G30" s="123"/>
      <c r="H30" s="123"/>
      <c r="I30" s="123"/>
      <c r="J30" s="123"/>
      <c r="K30" s="123"/>
      <c r="L30" s="123"/>
      <c r="M30" s="123"/>
      <c r="N30" s="123"/>
      <c r="O30" s="123"/>
      <c r="P30" s="123"/>
      <c r="Q30" s="123"/>
      <c r="R30" s="123"/>
      <c r="S30" s="123"/>
      <c r="T30" s="123"/>
      <c r="U30" s="123"/>
      <c r="V30" s="123"/>
      <c r="W30" s="123"/>
      <c r="X30" s="123"/>
    </row>
    <row r="31" spans="1:24" x14ac:dyDescent="0.25">
      <c r="A31" s="123"/>
      <c r="B31" s="123"/>
      <c r="C31" s="123"/>
      <c r="D31" s="123"/>
      <c r="E31" s="123"/>
      <c r="F31" s="123"/>
      <c r="G31" s="123"/>
      <c r="H31" s="123"/>
      <c r="I31" s="123"/>
      <c r="J31" s="123"/>
      <c r="K31" s="123"/>
      <c r="L31" s="123"/>
      <c r="M31" s="123"/>
      <c r="N31" s="123"/>
      <c r="O31" s="123"/>
      <c r="P31" s="123"/>
      <c r="Q31" s="123"/>
      <c r="R31" s="123"/>
      <c r="S31" s="123"/>
      <c r="T31" s="123"/>
      <c r="U31" s="123"/>
      <c r="V31" s="123"/>
      <c r="W31" s="123"/>
      <c r="X31" s="123"/>
    </row>
    <row r="32" spans="1:24" x14ac:dyDescent="0.25">
      <c r="A32" s="123"/>
      <c r="B32" s="123"/>
      <c r="C32" s="123"/>
      <c r="D32" s="123"/>
      <c r="E32" s="123"/>
      <c r="F32" s="123"/>
      <c r="G32" s="123"/>
      <c r="H32" s="123"/>
      <c r="I32" s="123"/>
      <c r="J32" s="123"/>
      <c r="K32" s="123"/>
      <c r="L32" s="123"/>
      <c r="M32" s="123"/>
      <c r="N32" s="123"/>
      <c r="O32" s="123"/>
      <c r="P32" s="123"/>
      <c r="Q32" s="123"/>
      <c r="R32" s="123"/>
      <c r="S32" s="123"/>
      <c r="T32" s="123"/>
      <c r="U32" s="123"/>
      <c r="V32" s="123"/>
      <c r="W32" s="123"/>
      <c r="X32" s="123"/>
    </row>
    <row r="33" spans="1:24" x14ac:dyDescent="0.25">
      <c r="A33" s="123"/>
      <c r="B33" s="123"/>
      <c r="C33" s="123"/>
      <c r="D33" s="123"/>
      <c r="E33" s="123"/>
      <c r="F33" s="123"/>
      <c r="G33" s="123"/>
      <c r="H33" s="123"/>
      <c r="I33" s="123"/>
      <c r="J33" s="123"/>
      <c r="K33" s="123"/>
      <c r="L33" s="123"/>
      <c r="M33" s="123"/>
      <c r="N33" s="123"/>
      <c r="O33" s="123"/>
      <c r="P33" s="123"/>
      <c r="Q33" s="123"/>
      <c r="R33" s="123"/>
      <c r="S33" s="123"/>
      <c r="T33" s="123"/>
      <c r="U33" s="123"/>
      <c r="V33" s="123"/>
      <c r="W33" s="123"/>
      <c r="X33" s="123"/>
    </row>
    <row r="34" spans="1:24" x14ac:dyDescent="0.25">
      <c r="A34" s="123"/>
      <c r="B34" s="123"/>
      <c r="C34" s="123"/>
      <c r="D34" s="123"/>
      <c r="E34" s="123"/>
      <c r="F34" s="123"/>
      <c r="G34" s="123"/>
      <c r="H34" s="123"/>
      <c r="I34" s="123"/>
      <c r="J34" s="123"/>
      <c r="K34" s="123"/>
      <c r="L34" s="123"/>
      <c r="M34" s="123"/>
      <c r="N34" s="123"/>
      <c r="O34" s="123"/>
      <c r="P34" s="123"/>
      <c r="Q34" s="123"/>
      <c r="R34" s="123"/>
      <c r="S34" s="123"/>
      <c r="T34" s="123"/>
      <c r="U34" s="123"/>
      <c r="V34" s="123"/>
      <c r="W34" s="123"/>
      <c r="X34" s="123"/>
    </row>
    <row r="35" spans="1:24" x14ac:dyDescent="0.25">
      <c r="A35" s="123"/>
      <c r="B35" s="123"/>
      <c r="C35" s="123"/>
      <c r="D35" s="123"/>
      <c r="E35" s="123"/>
      <c r="F35" s="123"/>
      <c r="G35" s="123"/>
      <c r="H35" s="123"/>
      <c r="I35" s="123"/>
      <c r="J35" s="123"/>
      <c r="K35" s="123"/>
      <c r="L35" s="123"/>
      <c r="M35" s="123"/>
      <c r="N35" s="123"/>
      <c r="O35" s="123"/>
      <c r="P35" s="123"/>
      <c r="Q35" s="123"/>
      <c r="R35" s="123"/>
      <c r="S35" s="123"/>
      <c r="T35" s="123"/>
      <c r="U35" s="123"/>
      <c r="V35" s="123"/>
      <c r="W35" s="123"/>
      <c r="X35" s="123"/>
    </row>
    <row r="36" spans="1:24" x14ac:dyDescent="0.25">
      <c r="A36" s="123"/>
      <c r="B36" s="123"/>
      <c r="C36" s="123"/>
      <c r="D36" s="123"/>
      <c r="E36" s="123"/>
      <c r="F36" s="123"/>
      <c r="G36" s="123"/>
      <c r="H36" s="123"/>
      <c r="I36" s="123"/>
      <c r="J36" s="123"/>
      <c r="K36" s="123"/>
      <c r="L36" s="123"/>
      <c r="M36" s="123"/>
      <c r="N36" s="123"/>
      <c r="O36" s="123"/>
      <c r="P36" s="123"/>
      <c r="Q36" s="123"/>
      <c r="R36" s="123"/>
      <c r="S36" s="123"/>
      <c r="T36" s="123"/>
      <c r="U36" s="123"/>
      <c r="V36" s="123"/>
      <c r="W36" s="123"/>
      <c r="X36" s="123"/>
    </row>
    <row r="37" spans="1:24" x14ac:dyDescent="0.25">
      <c r="A37" s="123"/>
      <c r="B37" s="123"/>
      <c r="C37" s="123"/>
      <c r="D37" s="123"/>
      <c r="E37" s="123"/>
      <c r="F37" s="123"/>
      <c r="G37" s="123"/>
      <c r="H37" s="123"/>
      <c r="I37" s="123"/>
      <c r="J37" s="123"/>
      <c r="K37" s="123"/>
      <c r="L37" s="123"/>
      <c r="M37" s="123"/>
      <c r="N37" s="123"/>
      <c r="O37" s="123"/>
      <c r="P37" s="123"/>
      <c r="Q37" s="123"/>
      <c r="R37" s="123"/>
      <c r="S37" s="123"/>
      <c r="T37" s="123"/>
      <c r="U37" s="123"/>
      <c r="V37" s="123"/>
      <c r="W37" s="123"/>
      <c r="X37" s="123"/>
    </row>
    <row r="38" spans="1:24" x14ac:dyDescent="0.25">
      <c r="A38" s="123"/>
      <c r="B38" s="123"/>
      <c r="C38" s="123"/>
      <c r="D38" s="123"/>
      <c r="E38" s="123"/>
      <c r="F38" s="123"/>
      <c r="G38" s="123"/>
      <c r="H38" s="123"/>
      <c r="I38" s="123"/>
      <c r="J38" s="123"/>
      <c r="K38" s="123"/>
      <c r="L38" s="123"/>
      <c r="M38" s="123"/>
      <c r="N38" s="123"/>
      <c r="O38" s="123"/>
      <c r="P38" s="123"/>
      <c r="Q38" s="123"/>
      <c r="R38" s="123"/>
      <c r="S38" s="123"/>
      <c r="T38" s="123"/>
      <c r="U38" s="123"/>
      <c r="V38" s="123"/>
      <c r="W38" s="123"/>
      <c r="X38" s="123"/>
    </row>
    <row r="39" spans="1:24" x14ac:dyDescent="0.25">
      <c r="A39" s="123"/>
      <c r="B39" s="123"/>
      <c r="C39" s="123"/>
      <c r="D39" s="123"/>
      <c r="E39" s="123"/>
      <c r="F39" s="123"/>
      <c r="G39" s="123"/>
      <c r="H39" s="123"/>
      <c r="I39" s="123"/>
      <c r="J39" s="123"/>
      <c r="K39" s="123"/>
      <c r="L39" s="123"/>
      <c r="M39" s="123"/>
      <c r="N39" s="123"/>
      <c r="O39" s="123"/>
      <c r="P39" s="123"/>
      <c r="Q39" s="123"/>
      <c r="R39" s="123"/>
      <c r="S39" s="123"/>
      <c r="T39" s="123"/>
      <c r="U39" s="123"/>
      <c r="V39" s="123"/>
      <c r="W39" s="123"/>
      <c r="X39" s="123"/>
    </row>
    <row r="40" spans="1:24" x14ac:dyDescent="0.25">
      <c r="A40" s="123"/>
      <c r="B40" s="123"/>
      <c r="C40" s="123"/>
      <c r="D40" s="123"/>
      <c r="E40" s="123"/>
      <c r="F40" s="123"/>
      <c r="G40" s="123"/>
      <c r="H40" s="123"/>
      <c r="I40" s="123"/>
      <c r="J40" s="123"/>
      <c r="K40" s="123"/>
      <c r="L40" s="123"/>
      <c r="M40" s="123"/>
      <c r="N40" s="123"/>
      <c r="O40" s="123"/>
      <c r="P40" s="123"/>
      <c r="Q40" s="123"/>
      <c r="R40" s="123"/>
      <c r="S40" s="123"/>
      <c r="T40" s="123"/>
      <c r="U40" s="123"/>
      <c r="V40" s="123"/>
      <c r="W40" s="123"/>
      <c r="X40" s="123"/>
    </row>
    <row r="41" spans="1:24" x14ac:dyDescent="0.25">
      <c r="A41" s="123"/>
      <c r="B41" s="123"/>
      <c r="C41" s="123"/>
      <c r="D41" s="123"/>
      <c r="E41" s="123"/>
      <c r="F41" s="123"/>
      <c r="G41" s="123"/>
      <c r="H41" s="123"/>
      <c r="I41" s="123"/>
      <c r="J41" s="123"/>
      <c r="K41" s="123"/>
      <c r="L41" s="123"/>
      <c r="M41" s="123"/>
      <c r="N41" s="123"/>
      <c r="O41" s="123"/>
      <c r="P41" s="123"/>
      <c r="Q41" s="123"/>
      <c r="R41" s="123"/>
      <c r="S41" s="123"/>
      <c r="T41" s="123"/>
      <c r="U41" s="123"/>
      <c r="V41" s="123"/>
      <c r="W41" s="123"/>
      <c r="X41" s="123"/>
    </row>
    <row r="42" spans="1:24" x14ac:dyDescent="0.25">
      <c r="A42" s="123"/>
      <c r="B42" s="123"/>
      <c r="C42" s="123"/>
      <c r="D42" s="123"/>
      <c r="E42" s="123"/>
      <c r="F42" s="123"/>
      <c r="G42" s="123"/>
      <c r="H42" s="123"/>
      <c r="I42" s="123"/>
      <c r="J42" s="123"/>
      <c r="K42" s="123"/>
      <c r="L42" s="123"/>
      <c r="M42" s="123"/>
      <c r="N42" s="123"/>
      <c r="O42" s="123"/>
      <c r="P42" s="123"/>
      <c r="Q42" s="123"/>
      <c r="R42" s="123"/>
      <c r="S42" s="123"/>
      <c r="T42" s="123"/>
      <c r="U42" s="123"/>
      <c r="V42" s="123"/>
      <c r="W42" s="123"/>
      <c r="X42" s="123"/>
    </row>
    <row r="43" spans="1:24" x14ac:dyDescent="0.25">
      <c r="A43" s="45"/>
      <c r="B43" s="45"/>
      <c r="C43" s="45"/>
      <c r="D43" s="45"/>
      <c r="E43" s="45"/>
      <c r="F43" s="45"/>
      <c r="G43" s="45"/>
      <c r="H43" s="45"/>
      <c r="I43" s="45"/>
      <c r="J43" s="45"/>
      <c r="K43" s="45"/>
      <c r="L43" s="45"/>
      <c r="M43" s="45"/>
      <c r="N43" s="45"/>
      <c r="O43" s="45"/>
      <c r="P43" s="45"/>
      <c r="Q43" s="45"/>
      <c r="R43" s="45"/>
      <c r="S43" s="45"/>
      <c r="T43" s="45"/>
      <c r="U43" s="45"/>
      <c r="V43" s="45"/>
      <c r="W43" s="45"/>
      <c r="X43" s="45"/>
    </row>
    <row r="44" spans="1:24" x14ac:dyDescent="0.25">
      <c r="A44" s="45"/>
      <c r="B44" s="45"/>
      <c r="C44" s="45"/>
      <c r="D44" s="45"/>
      <c r="E44" s="45"/>
      <c r="F44" s="45"/>
      <c r="G44" s="45"/>
      <c r="H44" s="45"/>
      <c r="I44" s="45"/>
      <c r="J44" s="45"/>
      <c r="K44" s="45"/>
      <c r="L44" s="45"/>
      <c r="M44" s="45"/>
      <c r="N44" s="45"/>
      <c r="O44" s="45"/>
      <c r="P44" s="45"/>
      <c r="Q44" s="45"/>
      <c r="R44" s="45"/>
      <c r="S44" s="45"/>
      <c r="T44" s="45"/>
      <c r="U44" s="45"/>
      <c r="V44" s="45"/>
      <c r="W44" s="45"/>
      <c r="X44" s="45"/>
    </row>
    <row r="45" spans="1:24" x14ac:dyDescent="0.25">
      <c r="A45" s="45"/>
      <c r="B45" s="45"/>
      <c r="C45" s="45"/>
      <c r="D45" s="45"/>
      <c r="E45" s="45"/>
      <c r="F45" s="45"/>
      <c r="G45" s="45"/>
      <c r="H45" s="45"/>
      <c r="I45" s="45"/>
      <c r="J45" s="45"/>
      <c r="K45" s="45"/>
      <c r="L45" s="45"/>
      <c r="M45" s="45"/>
      <c r="N45" s="45"/>
      <c r="O45" s="45"/>
      <c r="P45" s="45"/>
      <c r="Q45" s="45"/>
      <c r="R45" s="45"/>
      <c r="S45" s="45"/>
      <c r="T45" s="45"/>
      <c r="U45" s="45"/>
      <c r="V45" s="45"/>
      <c r="W45" s="45"/>
      <c r="X45" s="45"/>
    </row>
    <row r="46" spans="1:24" x14ac:dyDescent="0.25">
      <c r="A46" s="45"/>
      <c r="B46" s="45"/>
      <c r="C46" s="45"/>
      <c r="D46" s="45"/>
      <c r="E46" s="45"/>
      <c r="F46" s="45"/>
      <c r="G46" s="45"/>
      <c r="H46" s="45"/>
      <c r="I46" s="45"/>
      <c r="J46" s="45"/>
      <c r="K46" s="45"/>
      <c r="L46" s="45"/>
      <c r="M46" s="45"/>
      <c r="N46" s="45"/>
      <c r="O46" s="45"/>
      <c r="P46" s="45"/>
      <c r="Q46" s="45"/>
      <c r="R46" s="45"/>
      <c r="S46" s="45"/>
      <c r="T46" s="45"/>
      <c r="U46" s="45"/>
      <c r="V46" s="45"/>
      <c r="W46" s="45"/>
      <c r="X46" s="45"/>
    </row>
    <row r="47" spans="1:24" x14ac:dyDescent="0.25">
      <c r="A47" s="45"/>
      <c r="B47" s="45"/>
      <c r="C47" s="45"/>
      <c r="D47" s="45"/>
      <c r="E47" s="45"/>
      <c r="F47" s="45"/>
      <c r="G47" s="45"/>
      <c r="H47" s="45"/>
      <c r="I47" s="45"/>
      <c r="J47" s="45"/>
      <c r="K47" s="45"/>
      <c r="L47" s="45"/>
      <c r="M47" s="45"/>
      <c r="N47" s="45"/>
      <c r="O47" s="45"/>
      <c r="P47" s="45"/>
      <c r="Q47" s="45"/>
      <c r="R47" s="45"/>
      <c r="S47" s="45"/>
      <c r="T47" s="45"/>
      <c r="U47" s="45"/>
      <c r="V47" s="45"/>
      <c r="W47" s="45"/>
      <c r="X47" s="45"/>
    </row>
    <row r="48" spans="1:24" x14ac:dyDescent="0.25">
      <c r="A48" s="45"/>
      <c r="B48" s="45"/>
      <c r="C48" s="45"/>
      <c r="D48" s="45"/>
      <c r="E48" s="45"/>
      <c r="F48" s="45"/>
      <c r="G48" s="45"/>
      <c r="H48" s="45"/>
      <c r="I48" s="45"/>
      <c r="J48" s="45"/>
      <c r="K48" s="45"/>
      <c r="L48" s="45"/>
      <c r="M48" s="45"/>
      <c r="N48" s="45"/>
      <c r="O48" s="45"/>
      <c r="P48" s="45"/>
      <c r="Q48" s="45"/>
      <c r="R48" s="45"/>
      <c r="S48" s="45"/>
      <c r="T48" s="45"/>
      <c r="U48" s="45"/>
      <c r="V48" s="45"/>
      <c r="W48" s="45"/>
      <c r="X48" s="45"/>
    </row>
    <row r="49" spans="1:24" x14ac:dyDescent="0.25">
      <c r="A49" s="45"/>
      <c r="B49" s="45"/>
      <c r="C49" s="45"/>
      <c r="D49" s="45"/>
      <c r="E49" s="45"/>
      <c r="F49" s="45"/>
      <c r="G49" s="45"/>
      <c r="H49" s="45"/>
      <c r="I49" s="45"/>
      <c r="J49" s="45"/>
      <c r="K49" s="45"/>
      <c r="L49" s="45"/>
      <c r="M49" s="45"/>
      <c r="N49" s="45"/>
      <c r="O49" s="45"/>
      <c r="P49" s="45"/>
      <c r="Q49" s="45"/>
      <c r="R49" s="45"/>
      <c r="S49" s="45"/>
      <c r="T49" s="45"/>
      <c r="U49" s="45"/>
      <c r="V49" s="45"/>
      <c r="W49" s="45"/>
      <c r="X49" s="45"/>
    </row>
    <row r="50" spans="1:24" x14ac:dyDescent="0.25">
      <c r="A50" s="45"/>
      <c r="B50" s="45"/>
      <c r="C50" s="45"/>
      <c r="D50" s="45"/>
      <c r="E50" s="45"/>
      <c r="F50" s="45"/>
      <c r="G50" s="45"/>
      <c r="H50" s="45"/>
      <c r="I50" s="45"/>
      <c r="J50" s="45"/>
      <c r="K50" s="45"/>
      <c r="L50" s="45"/>
      <c r="M50" s="45"/>
      <c r="N50" s="45"/>
      <c r="O50" s="45"/>
      <c r="P50" s="45"/>
      <c r="Q50" s="45"/>
      <c r="R50" s="45"/>
      <c r="S50" s="45"/>
      <c r="T50" s="45"/>
      <c r="U50" s="45"/>
      <c r="V50" s="45"/>
      <c r="W50" s="45"/>
      <c r="X50" s="45"/>
    </row>
    <row r="51" spans="1:24" x14ac:dyDescent="0.25">
      <c r="A51" s="45"/>
      <c r="B51" s="45"/>
      <c r="C51" s="45"/>
      <c r="D51" s="45"/>
      <c r="E51" s="45"/>
      <c r="F51" s="45"/>
      <c r="G51" s="45"/>
      <c r="H51" s="45"/>
      <c r="I51" s="45"/>
      <c r="J51" s="45"/>
      <c r="K51" s="45"/>
      <c r="L51" s="45"/>
      <c r="M51" s="45"/>
      <c r="N51" s="45"/>
      <c r="O51" s="45"/>
      <c r="P51" s="45"/>
      <c r="Q51" s="45"/>
      <c r="R51" s="45"/>
      <c r="S51" s="45"/>
      <c r="T51" s="45"/>
      <c r="U51" s="45"/>
      <c r="V51" s="45"/>
      <c r="W51" s="45"/>
      <c r="X51" s="45"/>
    </row>
    <row r="52" spans="1:24" x14ac:dyDescent="0.25">
      <c r="A52" s="45"/>
      <c r="B52" s="45"/>
      <c r="C52" s="45"/>
      <c r="D52" s="45"/>
      <c r="E52" s="45"/>
      <c r="F52" s="45"/>
      <c r="G52" s="45"/>
      <c r="H52" s="45"/>
      <c r="I52" s="45"/>
      <c r="J52" s="45"/>
      <c r="K52" s="45"/>
      <c r="L52" s="45"/>
      <c r="M52" s="45"/>
      <c r="N52" s="45"/>
      <c r="O52" s="45"/>
      <c r="P52" s="45"/>
      <c r="Q52" s="45"/>
      <c r="R52" s="45"/>
      <c r="S52" s="45"/>
      <c r="T52" s="45"/>
      <c r="U52" s="45"/>
      <c r="V52" s="45"/>
      <c r="W52" s="45"/>
      <c r="X52" s="45"/>
    </row>
    <row r="53" spans="1:24" x14ac:dyDescent="0.25">
      <c r="A53" s="45"/>
      <c r="B53" s="45"/>
      <c r="C53" s="45"/>
      <c r="D53" s="45"/>
      <c r="E53" s="45"/>
      <c r="F53" s="45"/>
      <c r="G53" s="45"/>
      <c r="H53" s="45"/>
      <c r="I53" s="45"/>
      <c r="J53" s="45"/>
      <c r="K53" s="45"/>
      <c r="L53" s="45"/>
      <c r="M53" s="45"/>
      <c r="N53" s="45"/>
      <c r="O53" s="45"/>
      <c r="P53" s="45"/>
      <c r="Q53" s="45"/>
      <c r="R53" s="45"/>
      <c r="S53" s="45"/>
      <c r="T53" s="45"/>
      <c r="U53" s="45"/>
      <c r="V53" s="45"/>
      <c r="W53" s="45"/>
      <c r="X53" s="45"/>
    </row>
  </sheetData>
  <mergeCells count="3">
    <mergeCell ref="C1:K1"/>
    <mergeCell ref="D2:J2"/>
    <mergeCell ref="L3:M3"/>
  </mergeCells>
  <conditionalFormatting sqref="D3:J9">
    <cfRule type="cellIs" dxfId="1" priority="1" operator="equal">
      <formula>""</formula>
    </cfRule>
  </conditionalFormatting>
  <conditionalFormatting sqref="D4:J9">
    <cfRule type="cellIs" dxfId="0" priority="2" operator="equal">
      <formula>$N$1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PREVISIONNEL-PARAMETRAGE</vt:lpstr>
      <vt:lpstr>SAISIE_COMPTES</vt:lpstr>
      <vt:lpstr>GESTION DE BUDGET</vt:lpstr>
      <vt:lpstr>PRELEVEMENTS MENSUELS</vt:lpstr>
      <vt:lpstr>MOYENS DE PAIEMENT</vt:lpstr>
      <vt:lpstr>IMPORTATION</vt:lpstr>
      <vt:lpstr>Feuil8</vt:lpstr>
      <vt:lpstr>Feuil9</vt:lpstr>
      <vt:lpstr>SAISIE_COMPTES!Criteres</vt:lpstr>
      <vt:lpstr>REVENUS</vt:lpstr>
      <vt:lpstr>RUBRIQUES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dc:creator>
  <cp:lastModifiedBy>christian ramon</cp:lastModifiedBy>
  <cp:lastPrinted>2022-02-25T10:16:52Z</cp:lastPrinted>
  <dcterms:created xsi:type="dcterms:W3CDTF">2016-11-19T17:03:34Z</dcterms:created>
  <dcterms:modified xsi:type="dcterms:W3CDTF">2023-08-03T12:09:05Z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fed97735-27cf-4dae-a48c-c2860dfcb348</vt:lpwstr>
  </property>
  <property fmtid="{D5CDD505-2E9C-101B-9397-08002B2CF9AE}" pid="3" name="ConnectionInfosStorage">
    <vt:lpwstr>WorkbookXmlParts</vt:lpwstr>
  </property>
</Properties>
</file>