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UNOTTOS\Downloads\"/>
    </mc:Choice>
  </mc:AlternateContent>
  <xr:revisionPtr revIDLastSave="0" documentId="13_ncr:1_{1C1551D2-1A48-4434-B092-A0354AAC7D48}" xr6:coauthVersionLast="36" xr6:coauthVersionMax="36" xr10:uidLastSave="{00000000-0000-0000-0000-000000000000}"/>
  <bookViews>
    <workbookView xWindow="0" yWindow="0" windowWidth="19200" windowHeight="7524" activeTab="2" xr2:uid="{C9C9E895-626C-4F20-B08D-0B12A996084E}"/>
  </bookViews>
  <sheets>
    <sheet name="explication " sheetId="13" r:id="rId1"/>
    <sheet name="Matrice planning paire" sheetId="2" r:id="rId2"/>
    <sheet name="test OM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  <c r="J4" i="2"/>
  <c r="M4" i="2"/>
  <c r="P4" i="2"/>
  <c r="S4" i="2"/>
  <c r="V4" i="2"/>
  <c r="AA4" i="2"/>
  <c r="AD4" i="2"/>
  <c r="AG4" i="2"/>
  <c r="AJ4" i="2"/>
  <c r="AM4" i="2"/>
  <c r="BB4" i="2"/>
  <c r="BE4" i="2"/>
  <c r="BH4" i="2"/>
  <c r="E5" i="2"/>
  <c r="G5" i="2"/>
  <c r="H5" i="2"/>
  <c r="J5" i="2"/>
  <c r="K5" i="2"/>
  <c r="M5" i="2"/>
  <c r="N5" i="2"/>
  <c r="P5" i="2"/>
  <c r="Q5" i="2"/>
  <c r="S5" i="2"/>
  <c r="T5" i="2"/>
  <c r="V5" i="2"/>
  <c r="X5" i="2"/>
  <c r="Y5" i="2"/>
  <c r="AA5" i="2"/>
  <c r="AB5" i="2"/>
  <c r="AD5" i="2"/>
  <c r="AE5" i="2"/>
  <c r="AG5" i="2"/>
  <c r="AH5" i="2"/>
  <c r="AJ5" i="2"/>
  <c r="AK5" i="2"/>
  <c r="AM5" i="2"/>
  <c r="AY5" i="2"/>
  <c r="AZ5" i="2"/>
  <c r="BB5" i="2"/>
  <c r="BC5" i="2"/>
  <c r="BE5" i="2"/>
  <c r="BF5" i="2"/>
  <c r="BH5" i="2"/>
  <c r="G6" i="2"/>
  <c r="J6" i="2"/>
  <c r="M6" i="2"/>
  <c r="P6" i="2"/>
  <c r="S6" i="2"/>
  <c r="V6" i="2"/>
  <c r="AA6" i="2"/>
  <c r="AD6" i="2"/>
  <c r="AG6" i="2"/>
  <c r="AJ6" i="2"/>
  <c r="AM6" i="2"/>
  <c r="BB6" i="2"/>
  <c r="BE6" i="2"/>
  <c r="BH6" i="2"/>
  <c r="G7" i="2"/>
  <c r="J7" i="2"/>
  <c r="M7" i="2"/>
  <c r="P7" i="2"/>
  <c r="S7" i="2"/>
  <c r="V7" i="2"/>
  <c r="AA7" i="2"/>
  <c r="AD7" i="2"/>
  <c r="AG7" i="2"/>
  <c r="AJ7" i="2"/>
  <c r="AM7" i="2"/>
  <c r="BB7" i="2"/>
  <c r="BE7" i="2"/>
  <c r="BH7" i="2"/>
  <c r="G8" i="2"/>
  <c r="J8" i="2"/>
  <c r="M8" i="2"/>
  <c r="P8" i="2"/>
  <c r="S8" i="2"/>
  <c r="V8" i="2"/>
  <c r="AA8" i="2"/>
  <c r="AD8" i="2"/>
  <c r="AG8" i="2"/>
  <c r="AJ8" i="2"/>
  <c r="AM8" i="2"/>
  <c r="BB8" i="2"/>
  <c r="BE8" i="2"/>
  <c r="BH8" i="2"/>
  <c r="G9" i="2"/>
  <c r="J9" i="2"/>
  <c r="M9" i="2"/>
  <c r="P9" i="2"/>
  <c r="S9" i="2"/>
  <c r="V9" i="2"/>
  <c r="AA9" i="2"/>
  <c r="AD9" i="2"/>
  <c r="AG9" i="2"/>
  <c r="AJ9" i="2"/>
  <c r="AM9" i="2"/>
  <c r="BB9" i="2"/>
  <c r="BE9" i="2"/>
  <c r="BH9" i="2"/>
  <c r="G10" i="2"/>
  <c r="J10" i="2"/>
  <c r="M10" i="2"/>
  <c r="P10" i="2"/>
  <c r="S10" i="2"/>
  <c r="V10" i="2"/>
  <c r="AA10" i="2"/>
  <c r="AD10" i="2"/>
  <c r="AG10" i="2"/>
  <c r="AJ10" i="2"/>
  <c r="AM10" i="2"/>
  <c r="BB10" i="2"/>
  <c r="BE10" i="2"/>
  <c r="BH10" i="2"/>
  <c r="G11" i="2"/>
  <c r="J11" i="2"/>
  <c r="M11" i="2"/>
  <c r="P11" i="2"/>
  <c r="S11" i="2"/>
  <c r="V11" i="2"/>
  <c r="AA11" i="2"/>
  <c r="AD11" i="2"/>
  <c r="AG11" i="2"/>
  <c r="AJ11" i="2"/>
  <c r="AM11" i="2"/>
  <c r="BB11" i="2"/>
  <c r="BE11" i="2"/>
  <c r="BH11" i="2"/>
  <c r="G12" i="2"/>
  <c r="J12" i="2"/>
  <c r="M12" i="2"/>
  <c r="P12" i="2"/>
  <c r="S12" i="2"/>
  <c r="V12" i="2"/>
  <c r="AA12" i="2"/>
  <c r="AD12" i="2"/>
  <c r="AG12" i="2"/>
  <c r="AJ12" i="2"/>
  <c r="BB12" i="2"/>
  <c r="BE12" i="2"/>
  <c r="BH12" i="2"/>
  <c r="G13" i="2"/>
  <c r="J13" i="2"/>
  <c r="M13" i="2"/>
  <c r="P13" i="2"/>
  <c r="S13" i="2"/>
  <c r="V13" i="2"/>
  <c r="AA13" i="2"/>
  <c r="AD13" i="2"/>
  <c r="AG13" i="2"/>
  <c r="AJ13" i="2"/>
  <c r="AM13" i="2"/>
  <c r="BB13" i="2"/>
  <c r="BE13" i="2"/>
  <c r="BH13" i="2"/>
  <c r="G14" i="2"/>
  <c r="J14" i="2"/>
  <c r="M14" i="2"/>
  <c r="P14" i="2"/>
  <c r="S14" i="2"/>
  <c r="V14" i="2"/>
  <c r="AA14" i="2"/>
  <c r="AD14" i="2"/>
  <c r="AG14" i="2"/>
  <c r="AJ14" i="2"/>
  <c r="AM14" i="2"/>
  <c r="BB14" i="2"/>
  <c r="BE14" i="2"/>
  <c r="BH14" i="2"/>
  <c r="G15" i="2"/>
  <c r="J15" i="2"/>
  <c r="M15" i="2"/>
  <c r="P15" i="2"/>
  <c r="S15" i="2"/>
  <c r="V15" i="2"/>
  <c r="AA15" i="2"/>
  <c r="AD15" i="2"/>
  <c r="AG15" i="2"/>
  <c r="AJ15" i="2"/>
  <c r="AM15" i="2"/>
  <c r="BB15" i="2"/>
  <c r="BE15" i="2"/>
  <c r="BH15" i="2"/>
  <c r="G16" i="2"/>
  <c r="J16" i="2"/>
  <c r="M16" i="2"/>
  <c r="P16" i="2"/>
  <c r="S16" i="2"/>
  <c r="V16" i="2"/>
  <c r="AA16" i="2"/>
  <c r="AD16" i="2"/>
  <c r="AG16" i="2"/>
  <c r="AJ16" i="2"/>
  <c r="AM16" i="2"/>
  <c r="BB16" i="2"/>
  <c r="BE16" i="2"/>
  <c r="BH16" i="2"/>
  <c r="X19" i="2"/>
  <c r="AY19" i="2"/>
  <c r="G20" i="2"/>
  <c r="J20" i="2"/>
  <c r="M20" i="2"/>
  <c r="P20" i="2"/>
  <c r="S20" i="2"/>
  <c r="V20" i="2"/>
  <c r="AA20" i="2"/>
  <c r="AD20" i="2"/>
  <c r="AG20" i="2"/>
  <c r="AJ20" i="2"/>
  <c r="AM20" i="2"/>
  <c r="BB20" i="2"/>
  <c r="BE20" i="2"/>
  <c r="BH20" i="2"/>
  <c r="E21" i="2"/>
  <c r="G21" i="2"/>
  <c r="H21" i="2"/>
  <c r="J21" i="2"/>
  <c r="K21" i="2"/>
  <c r="M21" i="2"/>
  <c r="N21" i="2"/>
  <c r="P21" i="2"/>
  <c r="Q21" i="2"/>
  <c r="S21" i="2"/>
  <c r="T21" i="2"/>
  <c r="V21" i="2"/>
  <c r="Y21" i="2"/>
  <c r="AA21" i="2"/>
  <c r="AB21" i="2"/>
  <c r="AD21" i="2"/>
  <c r="AE21" i="2"/>
  <c r="AG21" i="2"/>
  <c r="AH21" i="2"/>
  <c r="AJ21" i="2"/>
  <c r="AK21" i="2"/>
  <c r="AM21" i="2"/>
  <c r="AZ21" i="2"/>
  <c r="BB21" i="2"/>
  <c r="BC21" i="2"/>
  <c r="BE21" i="2"/>
  <c r="BF21" i="2"/>
  <c r="BH21" i="2"/>
  <c r="G22" i="2"/>
  <c r="J22" i="2"/>
  <c r="M22" i="2"/>
  <c r="P22" i="2"/>
  <c r="S22" i="2"/>
  <c r="V22" i="2"/>
  <c r="AA22" i="2"/>
  <c r="AD22" i="2"/>
  <c r="AG22" i="2"/>
  <c r="AJ22" i="2"/>
  <c r="AM22" i="2"/>
  <c r="BB22" i="2"/>
  <c r="BE22" i="2"/>
  <c r="BH22" i="2"/>
  <c r="G23" i="2"/>
  <c r="J23" i="2"/>
  <c r="M23" i="2"/>
  <c r="P23" i="2"/>
  <c r="S23" i="2"/>
  <c r="V23" i="2"/>
  <c r="AA23" i="2"/>
  <c r="AD23" i="2"/>
  <c r="AG23" i="2"/>
  <c r="AJ23" i="2"/>
  <c r="AM23" i="2"/>
  <c r="BB23" i="2"/>
  <c r="BE23" i="2"/>
  <c r="BH23" i="2"/>
  <c r="G24" i="2"/>
  <c r="J24" i="2"/>
  <c r="M24" i="2"/>
  <c r="P24" i="2"/>
  <c r="S24" i="2"/>
  <c r="V24" i="2"/>
  <c r="AA24" i="2"/>
  <c r="AD24" i="2"/>
  <c r="AG24" i="2"/>
  <c r="AJ24" i="2"/>
  <c r="AM24" i="2"/>
  <c r="BB24" i="2"/>
  <c r="BE24" i="2"/>
  <c r="BH24" i="2"/>
  <c r="G25" i="2"/>
  <c r="J25" i="2"/>
  <c r="M25" i="2"/>
  <c r="P25" i="2"/>
  <c r="S25" i="2"/>
  <c r="V25" i="2"/>
  <c r="AA25" i="2"/>
  <c r="AD25" i="2"/>
  <c r="AG25" i="2"/>
  <c r="AJ25" i="2"/>
  <c r="AM25" i="2"/>
  <c r="BB25" i="2"/>
  <c r="BE25" i="2"/>
  <c r="BH25" i="2"/>
  <c r="G26" i="2"/>
  <c r="J26" i="2"/>
  <c r="M26" i="2"/>
  <c r="P26" i="2"/>
  <c r="S26" i="2"/>
  <c r="V26" i="2"/>
  <c r="AA26" i="2"/>
  <c r="AD26" i="2"/>
  <c r="AG26" i="2"/>
  <c r="AJ26" i="2"/>
  <c r="AM26" i="2"/>
  <c r="BB26" i="2"/>
  <c r="BE26" i="2"/>
  <c r="BH26" i="2"/>
  <c r="G27" i="2"/>
  <c r="J27" i="2"/>
  <c r="M27" i="2"/>
  <c r="P27" i="2"/>
  <c r="S27" i="2"/>
  <c r="V27" i="2"/>
  <c r="AA27" i="2"/>
  <c r="AD27" i="2"/>
  <c r="AG27" i="2"/>
  <c r="AJ27" i="2"/>
  <c r="AM27" i="2"/>
  <c r="BB27" i="2"/>
  <c r="BE27" i="2"/>
  <c r="BH27" i="2"/>
  <c r="G28" i="2"/>
  <c r="J28" i="2"/>
  <c r="M28" i="2"/>
  <c r="P28" i="2"/>
  <c r="S28" i="2"/>
  <c r="AA28" i="2"/>
  <c r="AD28" i="2"/>
  <c r="AG28" i="2"/>
  <c r="AJ28" i="2"/>
  <c r="AM28" i="2"/>
  <c r="BB28" i="2"/>
  <c r="BE28" i="2"/>
  <c r="BH28" i="2"/>
  <c r="G29" i="2"/>
  <c r="J29" i="2"/>
  <c r="M29" i="2"/>
  <c r="P29" i="2"/>
  <c r="S29" i="2"/>
  <c r="V29" i="2"/>
  <c r="AA29" i="2"/>
  <c r="AD29" i="2"/>
  <c r="AG29" i="2"/>
  <c r="AJ29" i="2"/>
  <c r="AM29" i="2"/>
  <c r="BB29" i="2"/>
  <c r="G30" i="2"/>
  <c r="J30" i="2"/>
  <c r="M30" i="2"/>
  <c r="P30" i="2"/>
  <c r="S30" i="2"/>
  <c r="V30" i="2"/>
  <c r="AA30" i="2"/>
  <c r="AD30" i="2"/>
  <c r="AG30" i="2"/>
  <c r="AJ30" i="2"/>
  <c r="AM30" i="2"/>
  <c r="BB30" i="2"/>
  <c r="BE30" i="2"/>
  <c r="BH30" i="2"/>
  <c r="G31" i="2"/>
  <c r="J31" i="2"/>
  <c r="M31" i="2"/>
  <c r="P31" i="2"/>
  <c r="S31" i="2"/>
  <c r="V31" i="2"/>
  <c r="AA31" i="2"/>
  <c r="AD31" i="2"/>
  <c r="AG31" i="2"/>
  <c r="AJ31" i="2"/>
  <c r="AM31" i="2"/>
  <c r="BB31" i="2"/>
  <c r="G32" i="2"/>
  <c r="J32" i="2"/>
  <c r="M32" i="2"/>
  <c r="P32" i="2"/>
  <c r="S32" i="2"/>
  <c r="V32" i="2"/>
  <c r="AA32" i="2"/>
  <c r="AD32" i="2"/>
  <c r="AG32" i="2"/>
  <c r="AJ32" i="2"/>
  <c r="AM32" i="2"/>
  <c r="BB32" i="2"/>
  <c r="BE32" i="2"/>
  <c r="BH32" i="2"/>
  <c r="X35" i="2"/>
  <c r="AY35" i="2"/>
  <c r="G36" i="2"/>
  <c r="J36" i="2"/>
  <c r="M36" i="2"/>
  <c r="P36" i="2"/>
  <c r="S36" i="2"/>
  <c r="V36" i="2"/>
  <c r="AA36" i="2"/>
  <c r="AD36" i="2"/>
  <c r="AG36" i="2"/>
  <c r="AJ36" i="2"/>
  <c r="AM36" i="2"/>
  <c r="BB36" i="2"/>
  <c r="BE36" i="2"/>
  <c r="BH36" i="2"/>
  <c r="E37" i="2"/>
  <c r="G37" i="2"/>
  <c r="H37" i="2"/>
  <c r="J37" i="2"/>
  <c r="K37" i="2"/>
  <c r="M37" i="2"/>
  <c r="N37" i="2"/>
  <c r="P37" i="2"/>
  <c r="Q37" i="2"/>
  <c r="S37" i="2"/>
  <c r="T37" i="2"/>
  <c r="V37" i="2"/>
  <c r="Y37" i="2"/>
  <c r="AA37" i="2"/>
  <c r="AB37" i="2"/>
  <c r="AD37" i="2"/>
  <c r="AE37" i="2"/>
  <c r="AG37" i="2"/>
  <c r="AH37" i="2"/>
  <c r="AJ37" i="2"/>
  <c r="AK37" i="2"/>
  <c r="AM37" i="2"/>
  <c r="AZ37" i="2"/>
  <c r="BB37" i="2"/>
  <c r="BC37" i="2"/>
  <c r="BE37" i="2"/>
  <c r="BF37" i="2"/>
  <c r="BH37" i="2"/>
  <c r="G38" i="2"/>
  <c r="J38" i="2"/>
  <c r="M38" i="2"/>
  <c r="P38" i="2"/>
  <c r="S38" i="2"/>
  <c r="V38" i="2"/>
  <c r="AA38" i="2"/>
  <c r="AD38" i="2"/>
  <c r="AG38" i="2"/>
  <c r="AJ38" i="2"/>
  <c r="AM38" i="2"/>
  <c r="BB38" i="2"/>
  <c r="BE38" i="2"/>
  <c r="BH38" i="2"/>
  <c r="G39" i="2"/>
  <c r="J39" i="2"/>
  <c r="M39" i="2"/>
  <c r="P39" i="2"/>
  <c r="S39" i="2"/>
  <c r="V39" i="2"/>
  <c r="AA39" i="2"/>
  <c r="AD39" i="2"/>
  <c r="AG39" i="2"/>
  <c r="AJ39" i="2"/>
  <c r="AM39" i="2"/>
  <c r="BB39" i="2"/>
  <c r="BE39" i="2"/>
  <c r="BH39" i="2"/>
  <c r="G40" i="2"/>
  <c r="J40" i="2"/>
  <c r="M40" i="2"/>
  <c r="P40" i="2"/>
  <c r="S40" i="2"/>
  <c r="V40" i="2"/>
  <c r="AA40" i="2"/>
  <c r="AD40" i="2"/>
  <c r="AG40" i="2"/>
  <c r="AJ40" i="2"/>
  <c r="AM40" i="2"/>
  <c r="BB40" i="2"/>
  <c r="BE40" i="2"/>
  <c r="BH40" i="2"/>
  <c r="G41" i="2"/>
  <c r="J41" i="2"/>
  <c r="M41" i="2"/>
  <c r="P41" i="2"/>
  <c r="S41" i="2"/>
  <c r="V41" i="2"/>
  <c r="AA41" i="2"/>
  <c r="AD41" i="2"/>
  <c r="AG41" i="2"/>
  <c r="AJ41" i="2"/>
  <c r="AM41" i="2"/>
  <c r="BB41" i="2"/>
  <c r="BE41" i="2"/>
  <c r="BH41" i="2"/>
  <c r="G42" i="2"/>
  <c r="J42" i="2"/>
  <c r="M42" i="2"/>
  <c r="P42" i="2"/>
  <c r="S42" i="2"/>
  <c r="V42" i="2"/>
  <c r="AA42" i="2"/>
  <c r="AD42" i="2"/>
  <c r="AG42" i="2"/>
  <c r="AJ42" i="2"/>
  <c r="AM42" i="2"/>
  <c r="BB42" i="2"/>
  <c r="BE42" i="2"/>
  <c r="BH42" i="2"/>
  <c r="G43" i="2"/>
  <c r="J43" i="2"/>
  <c r="M43" i="2"/>
  <c r="P43" i="2"/>
  <c r="S43" i="2"/>
  <c r="V43" i="2"/>
  <c r="AA43" i="2"/>
  <c r="AD43" i="2"/>
  <c r="AG43" i="2"/>
  <c r="AJ43" i="2"/>
  <c r="AM43" i="2"/>
  <c r="BB43" i="2"/>
  <c r="BE43" i="2"/>
  <c r="BH43" i="2"/>
  <c r="G44" i="2"/>
  <c r="J44" i="2"/>
  <c r="M44" i="2"/>
  <c r="P44" i="2"/>
  <c r="S44" i="2"/>
  <c r="V44" i="2"/>
  <c r="AA44" i="2"/>
  <c r="AD44" i="2"/>
  <c r="AG44" i="2"/>
  <c r="AJ44" i="2"/>
  <c r="AM44" i="2"/>
  <c r="G45" i="2"/>
  <c r="J45" i="2"/>
  <c r="M45" i="2"/>
  <c r="P45" i="2"/>
  <c r="S45" i="2"/>
  <c r="V45" i="2"/>
  <c r="AA45" i="2"/>
  <c r="AD45" i="2"/>
  <c r="AG45" i="2"/>
  <c r="AJ45" i="2"/>
  <c r="AM45" i="2"/>
  <c r="G46" i="2"/>
  <c r="J46" i="2"/>
  <c r="M46" i="2"/>
  <c r="P46" i="2"/>
  <c r="S46" i="2"/>
  <c r="V46" i="2"/>
  <c r="AA46" i="2"/>
  <c r="AD46" i="2"/>
  <c r="AG46" i="2"/>
  <c r="AJ46" i="2"/>
  <c r="AM46" i="2"/>
  <c r="BB46" i="2"/>
  <c r="BE46" i="2"/>
  <c r="BH46" i="2"/>
  <c r="G47" i="2"/>
  <c r="J47" i="2"/>
  <c r="M47" i="2"/>
  <c r="P47" i="2"/>
  <c r="S47" i="2"/>
  <c r="V47" i="2"/>
  <c r="AA47" i="2"/>
  <c r="AD47" i="2"/>
  <c r="AG47" i="2"/>
  <c r="AJ47" i="2"/>
  <c r="AM47" i="2"/>
  <c r="BB47" i="2"/>
  <c r="BE47" i="2"/>
  <c r="BH47" i="2"/>
  <c r="G48" i="2"/>
  <c r="J48" i="2"/>
  <c r="M48" i="2"/>
  <c r="P48" i="2"/>
  <c r="S48" i="2"/>
  <c r="V48" i="2"/>
  <c r="AA48" i="2"/>
  <c r="AD48" i="2"/>
  <c r="AG48" i="2"/>
  <c r="AJ48" i="2"/>
  <c r="AM48" i="2"/>
  <c r="BB48" i="2"/>
  <c r="BE48" i="2"/>
  <c r="BH48" i="2"/>
  <c r="X51" i="2"/>
  <c r="AY51" i="2"/>
  <c r="AY67" i="2" s="1"/>
  <c r="G52" i="2"/>
  <c r="J52" i="2"/>
  <c r="M52" i="2"/>
  <c r="P52" i="2"/>
  <c r="S52" i="2"/>
  <c r="V52" i="2"/>
  <c r="AA52" i="2"/>
  <c r="AD52" i="2"/>
  <c r="AG52" i="2"/>
  <c r="AJ52" i="2"/>
  <c r="AM52" i="2"/>
  <c r="BB52" i="2"/>
  <c r="BE52" i="2"/>
  <c r="BH52" i="2"/>
  <c r="E53" i="2"/>
  <c r="G53" i="2"/>
  <c r="H53" i="2"/>
  <c r="J53" i="2"/>
  <c r="K53" i="2"/>
  <c r="M53" i="2"/>
  <c r="N53" i="2"/>
  <c r="P53" i="2"/>
  <c r="Q53" i="2"/>
  <c r="S53" i="2"/>
  <c r="T53" i="2"/>
  <c r="V53" i="2"/>
  <c r="Y53" i="2"/>
  <c r="AA53" i="2"/>
  <c r="AB53" i="2"/>
  <c r="AD53" i="2"/>
  <c r="AE53" i="2"/>
  <c r="AG53" i="2"/>
  <c r="AH53" i="2"/>
  <c r="AJ53" i="2"/>
  <c r="AK53" i="2"/>
  <c r="AM53" i="2"/>
  <c r="AZ53" i="2"/>
  <c r="BB53" i="2"/>
  <c r="BC53" i="2"/>
  <c r="BE53" i="2"/>
  <c r="BF53" i="2"/>
  <c r="BH53" i="2"/>
  <c r="G54" i="2"/>
  <c r="J54" i="2"/>
  <c r="M54" i="2"/>
  <c r="P54" i="2"/>
  <c r="S54" i="2"/>
  <c r="V54" i="2"/>
  <c r="AA54" i="2"/>
  <c r="AD54" i="2"/>
  <c r="AG54" i="2"/>
  <c r="AJ54" i="2"/>
  <c r="AM54" i="2"/>
  <c r="BB54" i="2"/>
  <c r="BE54" i="2"/>
  <c r="BH54" i="2"/>
  <c r="G55" i="2"/>
  <c r="J55" i="2"/>
  <c r="M55" i="2"/>
  <c r="P55" i="2"/>
  <c r="S55" i="2"/>
  <c r="V55" i="2"/>
  <c r="AA55" i="2"/>
  <c r="AD55" i="2"/>
  <c r="AG55" i="2"/>
  <c r="AJ55" i="2"/>
  <c r="AM55" i="2"/>
  <c r="BB55" i="2"/>
  <c r="BE55" i="2"/>
  <c r="BH55" i="2"/>
  <c r="G56" i="2"/>
  <c r="J56" i="2"/>
  <c r="M56" i="2"/>
  <c r="P56" i="2"/>
  <c r="S56" i="2"/>
  <c r="V56" i="2"/>
  <c r="AA56" i="2"/>
  <c r="AD56" i="2"/>
  <c r="AG56" i="2"/>
  <c r="AJ56" i="2"/>
  <c r="AM56" i="2"/>
  <c r="BB56" i="2"/>
  <c r="BE56" i="2"/>
  <c r="BH56" i="2"/>
  <c r="G57" i="2"/>
  <c r="J57" i="2"/>
  <c r="M57" i="2"/>
  <c r="P57" i="2"/>
  <c r="S57" i="2"/>
  <c r="V57" i="2"/>
  <c r="AA57" i="2"/>
  <c r="AD57" i="2"/>
  <c r="AG57" i="2"/>
  <c r="AJ57" i="2"/>
  <c r="AM57" i="2"/>
  <c r="BB57" i="2"/>
  <c r="BE57" i="2"/>
  <c r="BH57" i="2"/>
  <c r="G58" i="2"/>
  <c r="J58" i="2"/>
  <c r="M58" i="2"/>
  <c r="P58" i="2"/>
  <c r="S58" i="2"/>
  <c r="V58" i="2"/>
  <c r="AA58" i="2"/>
  <c r="AD58" i="2"/>
  <c r="AG58" i="2"/>
  <c r="AJ58" i="2"/>
  <c r="AM58" i="2"/>
  <c r="BB58" i="2"/>
  <c r="BE58" i="2"/>
  <c r="BH58" i="2"/>
  <c r="G59" i="2"/>
  <c r="J59" i="2"/>
  <c r="M59" i="2"/>
  <c r="P59" i="2"/>
  <c r="S59" i="2"/>
  <c r="V59" i="2"/>
  <c r="AA59" i="2"/>
  <c r="AD59" i="2"/>
  <c r="AG59" i="2"/>
  <c r="AJ59" i="2"/>
  <c r="AM59" i="2"/>
  <c r="BB59" i="2"/>
  <c r="BE59" i="2"/>
  <c r="BH59" i="2"/>
  <c r="G60" i="2"/>
  <c r="J60" i="2"/>
  <c r="M60" i="2"/>
  <c r="P60" i="2"/>
  <c r="S60" i="2"/>
  <c r="V60" i="2"/>
  <c r="AA60" i="2"/>
  <c r="AD60" i="2"/>
  <c r="AG60" i="2"/>
  <c r="AJ60" i="2"/>
  <c r="AM60" i="2"/>
  <c r="BB60" i="2"/>
  <c r="BE60" i="2"/>
  <c r="BH60" i="2"/>
  <c r="G61" i="2"/>
  <c r="J61" i="2"/>
  <c r="M61" i="2"/>
  <c r="P61" i="2"/>
  <c r="S61" i="2"/>
  <c r="V61" i="2"/>
  <c r="AA61" i="2"/>
  <c r="AD61" i="2"/>
  <c r="AG61" i="2"/>
  <c r="AJ61" i="2"/>
  <c r="AM61" i="2"/>
  <c r="BB61" i="2"/>
  <c r="BE61" i="2"/>
  <c r="BH61" i="2"/>
  <c r="G62" i="2"/>
  <c r="J62" i="2"/>
  <c r="M62" i="2"/>
  <c r="P62" i="2"/>
  <c r="S62" i="2"/>
  <c r="V62" i="2"/>
  <c r="AA62" i="2"/>
  <c r="AD62" i="2"/>
  <c r="AG62" i="2"/>
  <c r="AJ62" i="2"/>
  <c r="AM62" i="2"/>
  <c r="BB62" i="2"/>
  <c r="BE62" i="2"/>
  <c r="BH62" i="2"/>
  <c r="G63" i="2"/>
  <c r="J63" i="2"/>
  <c r="M63" i="2"/>
  <c r="P63" i="2"/>
  <c r="S63" i="2"/>
  <c r="V63" i="2"/>
  <c r="AA63" i="2"/>
  <c r="AD63" i="2"/>
  <c r="AG63" i="2"/>
  <c r="AJ63" i="2"/>
  <c r="AM63" i="2"/>
  <c r="BB63" i="2"/>
  <c r="BE63" i="2"/>
  <c r="BH63" i="2"/>
  <c r="G64" i="2"/>
  <c r="J64" i="2"/>
  <c r="M64" i="2"/>
  <c r="P64" i="2"/>
  <c r="S64" i="2"/>
  <c r="V64" i="2"/>
  <c r="AA64" i="2"/>
  <c r="AD64" i="2"/>
  <c r="AG64" i="2"/>
  <c r="AJ64" i="2"/>
  <c r="AM64" i="2"/>
  <c r="BB64" i="2"/>
  <c r="BE64" i="2"/>
  <c r="BH64" i="2"/>
  <c r="X67" i="2"/>
  <c r="G68" i="2"/>
  <c r="J68" i="2"/>
  <c r="M68" i="2"/>
  <c r="P68" i="2"/>
  <c r="S68" i="2"/>
  <c r="V68" i="2"/>
  <c r="AA68" i="2"/>
  <c r="AD68" i="2"/>
  <c r="AG68" i="2"/>
  <c r="AJ68" i="2"/>
  <c r="AM68" i="2"/>
  <c r="BB68" i="2"/>
  <c r="BE68" i="2"/>
  <c r="BH68" i="2"/>
  <c r="E69" i="2"/>
  <c r="G69" i="2"/>
  <c r="H69" i="2"/>
  <c r="J69" i="2"/>
  <c r="K69" i="2"/>
  <c r="M69" i="2"/>
  <c r="N69" i="2"/>
  <c r="P69" i="2"/>
  <c r="Q69" i="2"/>
  <c r="S69" i="2"/>
  <c r="T69" i="2"/>
  <c r="V69" i="2"/>
  <c r="Y69" i="2"/>
  <c r="AA69" i="2"/>
  <c r="AB69" i="2"/>
  <c r="AD69" i="2"/>
  <c r="AE69" i="2"/>
  <c r="AG69" i="2"/>
  <c r="AH69" i="2"/>
  <c r="AJ69" i="2"/>
  <c r="AK69" i="2"/>
  <c r="AM69" i="2"/>
  <c r="AZ69" i="2"/>
  <c r="BB69" i="2"/>
  <c r="BC69" i="2"/>
  <c r="BE69" i="2"/>
  <c r="BF69" i="2"/>
  <c r="BH69" i="2"/>
  <c r="G70" i="2"/>
  <c r="J70" i="2"/>
  <c r="M70" i="2"/>
  <c r="P70" i="2"/>
  <c r="S70" i="2"/>
  <c r="V70" i="2"/>
  <c r="AA70" i="2"/>
  <c r="AD70" i="2"/>
  <c r="AG70" i="2"/>
  <c r="AJ70" i="2"/>
  <c r="AM70" i="2"/>
  <c r="BB70" i="2"/>
  <c r="BE70" i="2"/>
  <c r="BH70" i="2"/>
  <c r="G71" i="2"/>
  <c r="J71" i="2"/>
  <c r="M71" i="2"/>
  <c r="P71" i="2"/>
  <c r="S71" i="2"/>
  <c r="V71" i="2"/>
  <c r="AA71" i="2"/>
  <c r="AD71" i="2"/>
  <c r="AG71" i="2"/>
  <c r="AJ71" i="2"/>
  <c r="AM71" i="2"/>
  <c r="BB71" i="2"/>
  <c r="BE71" i="2"/>
  <c r="BH71" i="2"/>
  <c r="G72" i="2"/>
  <c r="J72" i="2"/>
  <c r="M72" i="2"/>
  <c r="P72" i="2"/>
  <c r="S72" i="2"/>
  <c r="V72" i="2"/>
  <c r="AA72" i="2"/>
  <c r="AD72" i="2"/>
  <c r="AG72" i="2"/>
  <c r="AJ72" i="2"/>
  <c r="AM72" i="2"/>
  <c r="BB72" i="2"/>
  <c r="BE72" i="2"/>
  <c r="BH72" i="2"/>
  <c r="G73" i="2"/>
  <c r="J73" i="2"/>
  <c r="M73" i="2"/>
  <c r="P73" i="2"/>
  <c r="S73" i="2"/>
  <c r="V73" i="2"/>
  <c r="AA73" i="2"/>
  <c r="AD73" i="2"/>
  <c r="AG73" i="2"/>
  <c r="AJ73" i="2"/>
  <c r="AM73" i="2"/>
  <c r="G74" i="2"/>
  <c r="J74" i="2"/>
  <c r="M74" i="2"/>
  <c r="P74" i="2"/>
  <c r="S74" i="2"/>
  <c r="V74" i="2"/>
  <c r="AA74" i="2"/>
  <c r="AD74" i="2"/>
  <c r="AG74" i="2"/>
  <c r="AJ74" i="2"/>
  <c r="AM74" i="2"/>
  <c r="G75" i="2"/>
  <c r="J75" i="2"/>
  <c r="M75" i="2"/>
  <c r="P75" i="2"/>
  <c r="S75" i="2"/>
  <c r="V75" i="2"/>
  <c r="AA75" i="2"/>
  <c r="AD75" i="2"/>
  <c r="AG75" i="2"/>
  <c r="AJ75" i="2"/>
  <c r="AM75" i="2"/>
  <c r="BB75" i="2"/>
  <c r="BE75" i="2"/>
  <c r="BH75" i="2"/>
  <c r="G76" i="2"/>
  <c r="J76" i="2"/>
  <c r="M76" i="2"/>
  <c r="P76" i="2"/>
  <c r="S76" i="2"/>
  <c r="V76" i="2"/>
  <c r="AA76" i="2"/>
  <c r="AD76" i="2"/>
  <c r="AG76" i="2"/>
  <c r="AJ76" i="2"/>
  <c r="AM76" i="2"/>
  <c r="BB76" i="2"/>
  <c r="BE76" i="2"/>
  <c r="BH76" i="2"/>
  <c r="G77" i="2"/>
  <c r="J77" i="2"/>
  <c r="M77" i="2"/>
  <c r="P77" i="2"/>
  <c r="S77" i="2"/>
  <c r="V77" i="2"/>
  <c r="AA77" i="2"/>
  <c r="AD77" i="2"/>
  <c r="AG77" i="2"/>
  <c r="AJ77" i="2"/>
  <c r="AM77" i="2"/>
  <c r="BB77" i="2"/>
  <c r="BE77" i="2"/>
  <c r="BH77" i="2"/>
  <c r="G78" i="2"/>
  <c r="J78" i="2"/>
  <c r="M78" i="2"/>
  <c r="P78" i="2"/>
  <c r="S78" i="2"/>
  <c r="V78" i="2"/>
  <c r="AA78" i="2"/>
  <c r="AD78" i="2"/>
  <c r="AG78" i="2"/>
  <c r="AJ78" i="2"/>
  <c r="AM78" i="2"/>
  <c r="BB78" i="2"/>
  <c r="BE78" i="2"/>
  <c r="BH78" i="2"/>
  <c r="G79" i="2"/>
  <c r="J79" i="2"/>
  <c r="M79" i="2"/>
  <c r="P79" i="2"/>
  <c r="S79" i="2"/>
  <c r="V79" i="2"/>
  <c r="AA79" i="2"/>
  <c r="AD79" i="2"/>
  <c r="AG79" i="2"/>
  <c r="AJ79" i="2"/>
  <c r="AM79" i="2"/>
  <c r="BB79" i="2"/>
  <c r="BE79" i="2"/>
  <c r="BH79" i="2"/>
  <c r="G80" i="2"/>
  <c r="J80" i="2"/>
  <c r="M80" i="2"/>
  <c r="P80" i="2"/>
  <c r="S80" i="2"/>
  <c r="V80" i="2"/>
  <c r="AA80" i="2"/>
  <c r="AD80" i="2"/>
  <c r="AG80" i="2"/>
  <c r="AJ80" i="2"/>
  <c r="AM80" i="2"/>
  <c r="BB80" i="2"/>
  <c r="BE80" i="2"/>
  <c r="BH80" i="2"/>
  <c r="E83" i="2"/>
  <c r="H83" i="2"/>
  <c r="K83" i="2"/>
  <c r="N83" i="2"/>
  <c r="Q83" i="2"/>
  <c r="T83" i="2"/>
  <c r="Y83" i="2"/>
  <c r="AB83" i="2"/>
  <c r="AE83" i="2"/>
  <c r="AH83" i="2"/>
  <c r="AK83" i="2"/>
  <c r="AZ83" i="2"/>
  <c r="BC83" i="2"/>
  <c r="BF83" i="2"/>
  <c r="AG85" i="2"/>
  <c r="AJ85" i="2"/>
  <c r="G86" i="2"/>
  <c r="J86" i="2"/>
  <c r="J85" i="2" s="1"/>
  <c r="M86" i="2"/>
  <c r="M85" i="2" s="1"/>
  <c r="P86" i="2"/>
  <c r="P85" i="2" s="1"/>
  <c r="S86" i="2"/>
  <c r="S85" i="2" s="1"/>
  <c r="V86" i="2"/>
  <c r="V85" i="2" s="1"/>
  <c r="AA86" i="2"/>
  <c r="AA85" i="2" s="1"/>
  <c r="AD86" i="2"/>
  <c r="AD85" i="2" s="1"/>
  <c r="AG86" i="2"/>
  <c r="AJ86" i="2"/>
  <c r="AM86" i="2"/>
  <c r="BB86" i="2"/>
  <c r="BB85" i="2" s="1"/>
  <c r="BE86" i="2"/>
  <c r="BH86" i="2"/>
  <c r="BH85" i="2" s="1"/>
  <c r="G87" i="2"/>
  <c r="G85" i="2" s="1"/>
  <c r="J87" i="2"/>
  <c r="M87" i="2"/>
  <c r="P87" i="2"/>
  <c r="S87" i="2"/>
  <c r="V87" i="2"/>
  <c r="AA87" i="2"/>
  <c r="AD87" i="2"/>
  <c r="AG87" i="2"/>
  <c r="AJ87" i="2"/>
  <c r="AM87" i="2"/>
  <c r="BB87" i="2"/>
  <c r="BE87" i="2"/>
  <c r="BE85" i="2" s="1"/>
  <c r="BH87" i="2"/>
  <c r="G88" i="2"/>
  <c r="J88" i="2"/>
  <c r="M88" i="2"/>
  <c r="P88" i="2"/>
  <c r="S88" i="2"/>
  <c r="V88" i="2"/>
  <c r="AA88" i="2"/>
  <c r="AD88" i="2"/>
  <c r="AG88" i="2"/>
  <c r="AJ88" i="2"/>
  <c r="AM88" i="2"/>
  <c r="AM85" i="2" s="1"/>
  <c r="BB88" i="2"/>
  <c r="BE88" i="2"/>
  <c r="BH88" i="2"/>
  <c r="G89" i="2"/>
  <c r="J89" i="2"/>
  <c r="BE89" i="2"/>
  <c r="BH89" i="2"/>
  <c r="G90" i="2"/>
  <c r="J90" i="2"/>
  <c r="M90" i="2"/>
  <c r="P90" i="2"/>
  <c r="P89" i="2" s="1"/>
  <c r="S90" i="2"/>
  <c r="V90" i="2"/>
  <c r="AA90" i="2"/>
  <c r="AA89" i="2" s="1"/>
  <c r="AD90" i="2"/>
  <c r="AD89" i="2" s="1"/>
  <c r="AG90" i="2"/>
  <c r="AG89" i="2" s="1"/>
  <c r="AJ90" i="2"/>
  <c r="AJ89" i="2" s="1"/>
  <c r="AM90" i="2"/>
  <c r="AM89" i="2" s="1"/>
  <c r="BB90" i="2"/>
  <c r="BB89" i="2" s="1"/>
  <c r="BE90" i="2"/>
  <c r="BH90" i="2"/>
  <c r="G91" i="2"/>
  <c r="J91" i="2"/>
  <c r="M91" i="2"/>
  <c r="P91" i="2"/>
  <c r="S91" i="2"/>
  <c r="S89" i="2" s="1"/>
  <c r="V91" i="2"/>
  <c r="AA91" i="2"/>
  <c r="AD91" i="2"/>
  <c r="AG91" i="2"/>
  <c r="AJ91" i="2"/>
  <c r="AM91" i="2"/>
  <c r="BB91" i="2"/>
  <c r="BE91" i="2"/>
  <c r="BH91" i="2"/>
  <c r="G92" i="2"/>
  <c r="J92" i="2"/>
  <c r="M92" i="2"/>
  <c r="M89" i="2" s="1"/>
  <c r="P92" i="2"/>
  <c r="S92" i="2"/>
  <c r="V92" i="2"/>
  <c r="AA92" i="2"/>
  <c r="AD92" i="2"/>
  <c r="AG92" i="2"/>
  <c r="AJ92" i="2"/>
  <c r="AM92" i="2"/>
  <c r="BB92" i="2"/>
  <c r="BE92" i="2"/>
  <c r="BH92" i="2"/>
  <c r="S93" i="2"/>
  <c r="V93" i="2"/>
  <c r="G94" i="2"/>
  <c r="G93" i="2" s="1"/>
  <c r="J94" i="2"/>
  <c r="J93" i="2" s="1"/>
  <c r="M94" i="2"/>
  <c r="M93" i="2" s="1"/>
  <c r="P94" i="2"/>
  <c r="S94" i="2"/>
  <c r="V94" i="2"/>
  <c r="AA94" i="2"/>
  <c r="AD94" i="2"/>
  <c r="AD93" i="2" s="1"/>
  <c r="AG94" i="2"/>
  <c r="AJ94" i="2"/>
  <c r="AJ93" i="2" s="1"/>
  <c r="AM94" i="2"/>
  <c r="AM93" i="2" s="1"/>
  <c r="BB94" i="2"/>
  <c r="BB93" i="2" s="1"/>
  <c r="BE94" i="2"/>
  <c r="BE93" i="2" s="1"/>
  <c r="BH94" i="2"/>
  <c r="BH93" i="2" s="1"/>
  <c r="G95" i="2"/>
  <c r="J95" i="2"/>
  <c r="M95" i="2"/>
  <c r="P95" i="2"/>
  <c r="S95" i="2"/>
  <c r="V95" i="2"/>
  <c r="AA95" i="2"/>
  <c r="AD95" i="2"/>
  <c r="AG95" i="2"/>
  <c r="AG93" i="2" s="1"/>
  <c r="AJ95" i="2"/>
  <c r="AM95" i="2"/>
  <c r="BB95" i="2"/>
  <c r="BE95" i="2"/>
  <c r="BH95" i="2"/>
  <c r="G96" i="2"/>
  <c r="J96" i="2"/>
  <c r="M96" i="2"/>
  <c r="P96" i="2"/>
  <c r="S96" i="2"/>
  <c r="V96" i="2"/>
  <c r="AA96" i="2"/>
  <c r="AA93" i="2" s="1"/>
  <c r="AD96" i="2"/>
  <c r="AG96" i="2"/>
  <c r="AJ96" i="2"/>
  <c r="AM96" i="2"/>
  <c r="BB96" i="2"/>
  <c r="BE96" i="2"/>
  <c r="BH96" i="2"/>
  <c r="AG97" i="2"/>
  <c r="AJ97" i="2"/>
  <c r="G98" i="2"/>
  <c r="J98" i="2"/>
  <c r="J97" i="2" s="1"/>
  <c r="M98" i="2"/>
  <c r="M97" i="2" s="1"/>
  <c r="P98" i="2"/>
  <c r="P97" i="2" s="1"/>
  <c r="S98" i="2"/>
  <c r="S97" i="2" s="1"/>
  <c r="V98" i="2"/>
  <c r="V97" i="2" s="1"/>
  <c r="AA98" i="2"/>
  <c r="AA97" i="2" s="1"/>
  <c r="AD98" i="2"/>
  <c r="AD97" i="2" s="1"/>
  <c r="AG98" i="2"/>
  <c r="AJ98" i="2"/>
  <c r="AM98" i="2"/>
  <c r="BB98" i="2"/>
  <c r="BE98" i="2"/>
  <c r="BH98" i="2"/>
  <c r="BH97" i="2" s="1"/>
  <c r="G99" i="2"/>
  <c r="G97" i="2" s="1"/>
  <c r="J99" i="2"/>
  <c r="M99" i="2"/>
  <c r="P99" i="2"/>
  <c r="S99" i="2"/>
  <c r="V99" i="2"/>
  <c r="AA99" i="2"/>
  <c r="AD99" i="2"/>
  <c r="AG99" i="2"/>
  <c r="AJ99" i="2"/>
  <c r="AM99" i="2"/>
  <c r="BB99" i="2"/>
  <c r="BB97" i="2" s="1"/>
  <c r="BE99" i="2"/>
  <c r="BE97" i="2" s="1"/>
  <c r="BH99" i="2"/>
  <c r="G100" i="2"/>
  <c r="J100" i="2"/>
  <c r="M100" i="2"/>
  <c r="P100" i="2"/>
  <c r="S100" i="2"/>
  <c r="V100" i="2"/>
  <c r="AA100" i="2"/>
  <c r="AD100" i="2"/>
  <c r="AG100" i="2"/>
  <c r="AJ100" i="2"/>
  <c r="AM100" i="2"/>
  <c r="AM97" i="2" s="1"/>
  <c r="BB100" i="2"/>
  <c r="BE100" i="2"/>
  <c r="BH100" i="2"/>
  <c r="G101" i="2"/>
  <c r="J101" i="2"/>
  <c r="BE101" i="2"/>
  <c r="BH101" i="2"/>
  <c r="G102" i="2"/>
  <c r="J102" i="2"/>
  <c r="M102" i="2"/>
  <c r="P102" i="2"/>
  <c r="S102" i="2"/>
  <c r="V102" i="2"/>
  <c r="V101" i="2" s="1"/>
  <c r="AA102" i="2"/>
  <c r="AA101" i="2" s="1"/>
  <c r="AD102" i="2"/>
  <c r="AD101" i="2" s="1"/>
  <c r="AG102" i="2"/>
  <c r="AG101" i="2" s="1"/>
  <c r="AJ102" i="2"/>
  <c r="AJ101" i="2" s="1"/>
  <c r="AM102" i="2"/>
  <c r="AM101" i="2" s="1"/>
  <c r="BB102" i="2"/>
  <c r="BB101" i="2" s="1"/>
  <c r="BE102" i="2"/>
  <c r="BH102" i="2"/>
  <c r="G103" i="2"/>
  <c r="J103" i="2"/>
  <c r="M103" i="2"/>
  <c r="P103" i="2"/>
  <c r="P101" i="2" s="1"/>
  <c r="S103" i="2"/>
  <c r="S101" i="2" s="1"/>
  <c r="V103" i="2"/>
  <c r="AA103" i="2"/>
  <c r="AD103" i="2"/>
  <c r="AG103" i="2"/>
  <c r="AJ103" i="2"/>
  <c r="AM103" i="2"/>
  <c r="BB103" i="2"/>
  <c r="BE103" i="2"/>
  <c r="BH103" i="2"/>
  <c r="G104" i="2"/>
  <c r="J104" i="2"/>
  <c r="M104" i="2"/>
  <c r="M101" i="2" s="1"/>
  <c r="P104" i="2"/>
  <c r="S104" i="2"/>
  <c r="V104" i="2"/>
  <c r="AA104" i="2"/>
  <c r="AD104" i="2"/>
  <c r="AG104" i="2"/>
  <c r="AJ104" i="2"/>
  <c r="AM104" i="2"/>
  <c r="BB104" i="2"/>
  <c r="BE104" i="2"/>
  <c r="BH104" i="2"/>
  <c r="M107" i="2"/>
  <c r="M108" i="2" l="1"/>
  <c r="V89" i="2"/>
  <c r="B83" i="2"/>
  <c r="B5" i="2" l="1"/>
  <c r="D4" i="2"/>
  <c r="B69" i="2"/>
  <c r="B53" i="2"/>
  <c r="B37" i="2"/>
  <c r="B21" i="2"/>
  <c r="D68" i="2"/>
  <c r="D52" i="2"/>
  <c r="D36" i="2"/>
  <c r="D20" i="2"/>
  <c r="A19" i="2" l="1"/>
  <c r="A35" i="2" s="1"/>
  <c r="A51" i="2" s="1"/>
  <c r="A67" i="2" s="1"/>
  <c r="D78" i="2"/>
  <c r="D104" i="2" l="1"/>
  <c r="D98" i="2"/>
  <c r="D95" i="2"/>
  <c r="D92" i="2"/>
  <c r="D91" i="2"/>
  <c r="D103" i="2"/>
  <c r="D102" i="2"/>
  <c r="D99" i="2"/>
  <c r="D94" i="2"/>
  <c r="D90" i="2"/>
  <c r="D87" i="2"/>
  <c r="D100" i="2"/>
  <c r="D96" i="2"/>
  <c r="D86" i="2"/>
  <c r="P93" i="2" l="1"/>
  <c r="D101" i="2"/>
  <c r="E115" i="2" s="1"/>
  <c r="D89" i="2"/>
  <c r="E109" i="2" s="1"/>
  <c r="D97" i="2"/>
  <c r="E113" i="2" s="1"/>
  <c r="D93" i="2"/>
  <c r="D88" i="2"/>
  <c r="D85" i="2" s="1"/>
  <c r="E107" i="2" s="1"/>
  <c r="E111" i="2" l="1"/>
  <c r="E118" i="2" s="1"/>
  <c r="E119" i="2" s="1"/>
  <c r="D73" i="2"/>
  <c r="D74" i="2"/>
  <c r="D75" i="2"/>
  <c r="D76" i="2"/>
  <c r="D77" i="2"/>
  <c r="D55" i="2"/>
  <c r="D56" i="2"/>
  <c r="D57" i="2"/>
  <c r="D58" i="2"/>
  <c r="D59" i="2"/>
  <c r="D60" i="2"/>
  <c r="D61" i="2"/>
  <c r="D62" i="2"/>
  <c r="D63" i="2"/>
  <c r="D64" i="2"/>
  <c r="D54" i="2"/>
  <c r="D53" i="2"/>
  <c r="D48" i="2"/>
  <c r="D44" i="2"/>
  <c r="D45" i="2"/>
  <c r="D23" i="2"/>
  <c r="D24" i="2"/>
  <c r="D25" i="2"/>
  <c r="D26" i="2"/>
  <c r="D27" i="2"/>
  <c r="D28" i="2"/>
  <c r="D29" i="2"/>
  <c r="D30" i="2"/>
  <c r="D31" i="2"/>
  <c r="D32" i="2"/>
  <c r="D15" i="2"/>
  <c r="D14" i="2"/>
  <c r="D16" i="2" l="1"/>
  <c r="D13" i="2"/>
  <c r="D11" i="2"/>
  <c r="D10" i="2"/>
  <c r="D9" i="2"/>
  <c r="D7" i="2"/>
  <c r="D5" i="2"/>
  <c r="D80" i="2"/>
  <c r="D39" i="2"/>
  <c r="D43" i="2"/>
  <c r="D46" i="2"/>
  <c r="D47" i="2"/>
  <c r="D6" i="2"/>
  <c r="D21" i="2" l="1"/>
  <c r="D22" i="2"/>
  <c r="D8" i="2" l="1"/>
  <c r="D12" i="2"/>
  <c r="D38" i="2"/>
  <c r="D40" i="2"/>
  <c r="D41" i="2"/>
  <c r="D42" i="2"/>
  <c r="D70" i="2"/>
  <c r="D71" i="2"/>
  <c r="D72" i="2"/>
  <c r="D79" i="2"/>
  <c r="D69" i="2"/>
  <c r="D37" i="2"/>
</calcChain>
</file>

<file path=xl/sharedStrings.xml><?xml version="1.0" encoding="utf-8"?>
<sst xmlns="http://schemas.openxmlformats.org/spreadsheetml/2006/main" count="700" uniqueCount="329">
  <si>
    <t>CAMION 1</t>
  </si>
  <si>
    <t>CAMION 2</t>
  </si>
  <si>
    <t>CAMION 3</t>
  </si>
  <si>
    <t>CAMION  4</t>
  </si>
  <si>
    <t>CAMION 5</t>
  </si>
  <si>
    <t xml:space="preserve">CAMION 6 </t>
  </si>
  <si>
    <t>CAMION 8</t>
  </si>
  <si>
    <t>CAMION 9</t>
  </si>
  <si>
    <t>CAMION 10</t>
  </si>
  <si>
    <t>PARC POLE 687</t>
  </si>
  <si>
    <t>GR1</t>
  </si>
  <si>
    <t>GR2</t>
  </si>
  <si>
    <t>GR12</t>
  </si>
  <si>
    <t>NARBONNE</t>
  </si>
  <si>
    <t xml:space="preserve">SAINT-LAURENT </t>
  </si>
  <si>
    <t>Bd SUISSE (liv. 6H)</t>
  </si>
  <si>
    <t>COUIZA</t>
  </si>
  <si>
    <t>NOGARO RP</t>
  </si>
  <si>
    <t>BANASSAC</t>
  </si>
  <si>
    <t>PERPIGNAN SUD RP</t>
  </si>
  <si>
    <t>VERFEIL</t>
  </si>
  <si>
    <t>ST GAUDENS CARR.</t>
  </si>
  <si>
    <t>FB-043-AA</t>
  </si>
  <si>
    <t>PTF ST ANDRE</t>
  </si>
  <si>
    <t>PTF CARRELAGE</t>
  </si>
  <si>
    <t>FB-856-AV</t>
  </si>
  <si>
    <t>VINASSAN CHARP.</t>
  </si>
  <si>
    <t>ALBI (Lescure) RP</t>
  </si>
  <si>
    <t>GRAMAT</t>
  </si>
  <si>
    <t>FONSEGRIVES</t>
  </si>
  <si>
    <t>RABASTENS</t>
  </si>
  <si>
    <t>LIMOUX</t>
  </si>
  <si>
    <t xml:space="preserve">AUCH </t>
  </si>
  <si>
    <t>ST CHELY D'APCHER</t>
  </si>
  <si>
    <t>PERPIGNAN NORD</t>
  </si>
  <si>
    <t>ST GAUDENS</t>
  </si>
  <si>
    <t>ES-863-RJ</t>
  </si>
  <si>
    <t>ST ALBAN</t>
  </si>
  <si>
    <t>PTF Châteauroux</t>
  </si>
  <si>
    <t xml:space="preserve">VINASSAN </t>
  </si>
  <si>
    <t xml:space="preserve">ALBI </t>
  </si>
  <si>
    <t>CAHORS</t>
  </si>
  <si>
    <t>GAILLAC</t>
  </si>
  <si>
    <t xml:space="preserve">BELVEZE </t>
  </si>
  <si>
    <t>GOURDON</t>
  </si>
  <si>
    <t>MARVEJOLS</t>
  </si>
  <si>
    <t>PERPIGNAN GO</t>
  </si>
  <si>
    <t>BALMA</t>
  </si>
  <si>
    <t>LIMOGES  cx</t>
  </si>
  <si>
    <t>ARLES</t>
  </si>
  <si>
    <t>LEZIGNAN US.</t>
  </si>
  <si>
    <t>CASTRES (Saix) RP</t>
  </si>
  <si>
    <t>CARMAUX</t>
  </si>
  <si>
    <t>SALVIAC</t>
  </si>
  <si>
    <t>NOE</t>
  </si>
  <si>
    <t>PTF ST SULPICE</t>
  </si>
  <si>
    <t>CHATEAUROUX</t>
  </si>
  <si>
    <t>ST MITRE CX</t>
  </si>
  <si>
    <t>POLE LEZIGNAN</t>
  </si>
  <si>
    <t>CASTRES US.</t>
  </si>
  <si>
    <t>CASTELFRANC</t>
  </si>
  <si>
    <t>MENDE</t>
  </si>
  <si>
    <t>BERAT</t>
  </si>
  <si>
    <t>ET-231-QD</t>
  </si>
  <si>
    <t>CARCASSONNE</t>
  </si>
  <si>
    <t>POLE CASTRES</t>
  </si>
  <si>
    <t>MENDE BET. VIA 450</t>
  </si>
  <si>
    <t>STE FOY DE P.</t>
  </si>
  <si>
    <t>VILLEFRANCHE L.</t>
  </si>
  <si>
    <t>CASTRES US. TP</t>
  </si>
  <si>
    <t>GRAULHET</t>
  </si>
  <si>
    <t>FONSORBES</t>
  </si>
  <si>
    <t>CASTRES</t>
  </si>
  <si>
    <t>LAVAUR</t>
  </si>
  <si>
    <t>MURET</t>
  </si>
  <si>
    <t>MAZAMET</t>
  </si>
  <si>
    <t>SAINT-SULPICE</t>
  </si>
  <si>
    <t>ES-646-PH</t>
  </si>
  <si>
    <t>FW-097-JQ</t>
  </si>
  <si>
    <t>PINSAGUEL</t>
  </si>
  <si>
    <t>FZ-277-WC</t>
  </si>
  <si>
    <t>COLOMIERS</t>
  </si>
  <si>
    <t>ET-125-BH</t>
  </si>
  <si>
    <t>SAINT-ORENS</t>
  </si>
  <si>
    <t>ES-069-PJ</t>
  </si>
  <si>
    <t>ST GIRONS</t>
  </si>
  <si>
    <t>SOULOM RP</t>
  </si>
  <si>
    <t>FUMEL RP</t>
  </si>
  <si>
    <t>L'ISLE-JOURDAIN</t>
  </si>
  <si>
    <t>LUCHON</t>
  </si>
  <si>
    <t>BANYULS</t>
  </si>
  <si>
    <t>AGEN</t>
  </si>
  <si>
    <t>TREVOUX</t>
  </si>
  <si>
    <t>RIOM</t>
  </si>
  <si>
    <t>AURIGNAC</t>
  </si>
  <si>
    <t>TARBES  BOIS</t>
  </si>
  <si>
    <t>MONFLANQUIN</t>
  </si>
  <si>
    <t>COLOMIERS RP</t>
  </si>
  <si>
    <t>ARGELES</t>
  </si>
  <si>
    <t>LALBENQUE</t>
  </si>
  <si>
    <t>L ARBRESLE</t>
  </si>
  <si>
    <t>CLERMONT FD</t>
  </si>
  <si>
    <t>MONTLUCON</t>
  </si>
  <si>
    <t>TARBES</t>
  </si>
  <si>
    <t>VILLEREAL</t>
  </si>
  <si>
    <t>COLOMIERS BOIS</t>
  </si>
  <si>
    <t>CABESTANY</t>
  </si>
  <si>
    <t>CASTELSARRASIN</t>
  </si>
  <si>
    <t>TARARE</t>
  </si>
  <si>
    <t>USINE PT DU CHÂTEAU</t>
  </si>
  <si>
    <t>CHATELLERAULT</t>
  </si>
  <si>
    <t>TARBES BET. VIA 81</t>
  </si>
  <si>
    <t>LABENQUE US.</t>
  </si>
  <si>
    <t>BOUZIES</t>
  </si>
  <si>
    <t>PT DU CHÂTEAU</t>
  </si>
  <si>
    <t>ROMORANTIN BOIS</t>
  </si>
  <si>
    <t>VILLENEUVE TOLOSANE</t>
  </si>
  <si>
    <t>CAUSSADE</t>
  </si>
  <si>
    <t>POLE COLOMIERS</t>
  </si>
  <si>
    <t>MONTAUBAN NORD</t>
  </si>
  <si>
    <t>COLOMIERS BET.</t>
  </si>
  <si>
    <t>MONTAUBAN GYPSO</t>
  </si>
  <si>
    <t>COLOMIERS US. VIA 99</t>
  </si>
  <si>
    <t>MONTAUBAN SUD</t>
  </si>
  <si>
    <t>CAPDENAC</t>
  </si>
  <si>
    <t>RODEZ</t>
  </si>
  <si>
    <t>VERDUN SUR G.</t>
  </si>
  <si>
    <t>MAZERES (09)</t>
  </si>
  <si>
    <t>PRADES</t>
  </si>
  <si>
    <t>LANNEMEZAN RP</t>
  </si>
  <si>
    <t>CASTELNAUDARY</t>
  </si>
  <si>
    <t>LIMOGES NORD</t>
  </si>
  <si>
    <t>FIGEAC RP</t>
  </si>
  <si>
    <t>MONTESQUIEU V.</t>
  </si>
  <si>
    <t>LE SOLER</t>
  </si>
  <si>
    <t>ARREAU RP</t>
  </si>
  <si>
    <t>BEAUMONT DE LOMAGNE</t>
  </si>
  <si>
    <t>JURANCON</t>
  </si>
  <si>
    <t>REALMONT</t>
  </si>
  <si>
    <t>ELOS EGLETONS</t>
  </si>
  <si>
    <t>MAURS BETON</t>
  </si>
  <si>
    <t>PONT ST ESPRIT</t>
  </si>
  <si>
    <t>AURILLAC BET. VIA 149</t>
  </si>
  <si>
    <t>FJ-133-LN</t>
  </si>
  <si>
    <t>MAUBOURGUET RP</t>
  </si>
  <si>
    <t>VILLEFRANCHE DE R.</t>
  </si>
  <si>
    <t>PAMIERS</t>
  </si>
  <si>
    <t>ES-487-DT</t>
  </si>
  <si>
    <t>TREBES</t>
  </si>
  <si>
    <t>FOIX</t>
  </si>
  <si>
    <t>SIGEAN</t>
  </si>
  <si>
    <t>ET-635-VC</t>
  </si>
  <si>
    <t>NOIRMOUTIER</t>
  </si>
  <si>
    <t>BOE BOIS</t>
  </si>
  <si>
    <t>MONTBAZENS</t>
  </si>
  <si>
    <t>PAZIOLS</t>
  </si>
  <si>
    <t>EV-677-ZD</t>
  </si>
  <si>
    <t>BEAUVOIR SUR MER</t>
  </si>
  <si>
    <t>LALBENQUE BETON</t>
  </si>
  <si>
    <t>BAGNERES DE BIG.</t>
  </si>
  <si>
    <t>RIGNAC</t>
  </si>
  <si>
    <t>PORNIC</t>
  </si>
  <si>
    <t>POLE LALBENQUE</t>
  </si>
  <si>
    <t>RIGNAC BETON</t>
  </si>
  <si>
    <t>LAVAUR GYPSO</t>
  </si>
  <si>
    <t>LAVAUR CHARPENTES</t>
  </si>
  <si>
    <t>LA TESTE</t>
  </si>
  <si>
    <t>ST-VIVIEN</t>
  </si>
  <si>
    <t>MERIGNAC</t>
  </si>
  <si>
    <t>MIREPOIX</t>
  </si>
  <si>
    <t>AUTERIVE</t>
  </si>
  <si>
    <t>LA LOUBIERE</t>
  </si>
  <si>
    <t>MONTAUBAN BOIS</t>
  </si>
  <si>
    <t>TOULOUSE EXPRESS</t>
  </si>
  <si>
    <t>MONTECH</t>
  </si>
  <si>
    <t>LAGUIOLE</t>
  </si>
  <si>
    <t>BIARRITZ</t>
  </si>
  <si>
    <t>ST-PAUL LES DAX</t>
  </si>
  <si>
    <t>POLE SAINT-SULPICE</t>
  </si>
  <si>
    <t>Prix KM</t>
  </si>
  <si>
    <t>L</t>
  </si>
  <si>
    <t>Ma</t>
  </si>
  <si>
    <t>Me</t>
  </si>
  <si>
    <t>J</t>
  </si>
  <si>
    <t>V</t>
  </si>
  <si>
    <t>INTERNALISE</t>
  </si>
  <si>
    <t>LUNDI</t>
  </si>
  <si>
    <t>MARDI</t>
  </si>
  <si>
    <t>MERCREDI</t>
  </si>
  <si>
    <t>JEUDI</t>
  </si>
  <si>
    <t>VENDREDI</t>
  </si>
  <si>
    <t>NIORT CARRELAGES</t>
  </si>
  <si>
    <t>FONTENAY LE COMTE</t>
  </si>
  <si>
    <t>JUVIGNAC CARRELAGES</t>
  </si>
  <si>
    <t>BERGERAC via PLF005</t>
  </si>
  <si>
    <t>Nom</t>
  </si>
  <si>
    <t>Agences</t>
  </si>
  <si>
    <t>CHGT PAREX</t>
  </si>
  <si>
    <t>TR:</t>
  </si>
  <si>
    <r>
      <t>Informations:</t>
    </r>
    <r>
      <rPr>
        <sz val="11"/>
        <color theme="1"/>
        <rFont val="Calibri"/>
        <family val="2"/>
        <scheme val="minor"/>
      </rPr>
      <t xml:space="preserve">                                             </t>
    </r>
    <r>
      <rPr>
        <i/>
        <sz val="11"/>
        <color theme="1"/>
        <rFont val="Calibri"/>
        <family val="2"/>
        <scheme val="minor"/>
      </rPr>
      <t>Informtion a saisir au jour le jour</t>
    </r>
  </si>
  <si>
    <t>Commentaires a saisir a la main</t>
  </si>
  <si>
    <t>KM</t>
  </si>
  <si>
    <t>€</t>
  </si>
  <si>
    <t>Km</t>
  </si>
  <si>
    <t>MARVEJOLS BET. VIA 0089</t>
  </si>
  <si>
    <t>Adresse</t>
  </si>
  <si>
    <t>Code postal</t>
  </si>
  <si>
    <t>Ville</t>
  </si>
  <si>
    <t>CAMION 7</t>
  </si>
  <si>
    <t>PARC</t>
  </si>
  <si>
    <t>ST ALBAN BOIS.</t>
  </si>
  <si>
    <t>CHGT PTF ST SULPICE</t>
  </si>
  <si>
    <t xml:space="preserve">ST ALBAN + D9 * </t>
  </si>
  <si>
    <t>CHGT PTF AUTO</t>
  </si>
  <si>
    <t xml:space="preserve">ST SULPICE 008    /   LONGUE DISTANCE </t>
  </si>
  <si>
    <t>FZ-221-HR</t>
  </si>
  <si>
    <t>Commentaires conducteurs a saisir a la main</t>
  </si>
  <si>
    <t>RECHERCHE DE FRET</t>
  </si>
  <si>
    <t>TARASCON / ARIEGE</t>
  </si>
  <si>
    <t>LALOUBIERE</t>
  </si>
  <si>
    <t xml:space="preserve">MAURS  </t>
  </si>
  <si>
    <t xml:space="preserve">AURILLAC  </t>
  </si>
  <si>
    <t xml:space="preserve">CAZERE / GARONNE </t>
  </si>
  <si>
    <t>CASTANET-TOLOSAN</t>
  </si>
  <si>
    <t>LABASTIDE ST PIERRE</t>
  </si>
  <si>
    <t>PROS 8</t>
  </si>
  <si>
    <t>CHGT PROSEC PLF 8</t>
  </si>
  <si>
    <t>PROS 395</t>
  </si>
  <si>
    <t>CHGT PROSEC PLF 395</t>
  </si>
  <si>
    <t>ST ALBAN BETON via 11</t>
  </si>
  <si>
    <t>7C</t>
  </si>
  <si>
    <t>CHGT PTF CARRELAGE</t>
  </si>
  <si>
    <t>RIG</t>
  </si>
  <si>
    <t>CHGT RIGONI</t>
  </si>
  <si>
    <t>VILLENEUVE / LOT</t>
  </si>
  <si>
    <t>VERFEIL BETON via 57</t>
  </si>
  <si>
    <t>VM</t>
  </si>
  <si>
    <t>VISITE MEDICALE</t>
  </si>
  <si>
    <t>CT</t>
  </si>
  <si>
    <t xml:space="preserve">CONTRÔLE TECHNIQUE </t>
  </si>
  <si>
    <t>PRAD</t>
  </si>
  <si>
    <t>CHGT PRADIER GRANULA</t>
  </si>
  <si>
    <t>6C</t>
  </si>
  <si>
    <t>8C</t>
  </si>
  <si>
    <t>PARX</t>
  </si>
  <si>
    <t>MAP 8</t>
  </si>
  <si>
    <t>MAP 395</t>
  </si>
  <si>
    <t>CHGT MAPEI 395</t>
  </si>
  <si>
    <t>CHGT MAPEI 8</t>
  </si>
  <si>
    <t xml:space="preserve"> SAINT PAUL</t>
  </si>
  <si>
    <t>395 C</t>
  </si>
  <si>
    <t>CHGT ST PAUL</t>
  </si>
  <si>
    <t>CHAB</t>
  </si>
  <si>
    <t xml:space="preserve">CHGT CHABANNE </t>
  </si>
  <si>
    <t>ORANGE CARRELAGE</t>
  </si>
  <si>
    <t>FAB</t>
  </si>
  <si>
    <t>CHGT FABEMI</t>
  </si>
  <si>
    <t>232C</t>
  </si>
  <si>
    <t>CHGT MONTIERCHAUME</t>
  </si>
  <si>
    <t>RECT</t>
  </si>
  <si>
    <t>CHGT RECTOR Ravel</t>
  </si>
  <si>
    <t>ELOS</t>
  </si>
  <si>
    <t>LIV A DEFINIR</t>
  </si>
  <si>
    <t>L A DEF</t>
  </si>
  <si>
    <t>C A DEF</t>
  </si>
  <si>
    <t>CHGT  A DEFINIR</t>
  </si>
  <si>
    <t>COUT LIVRAISON</t>
  </si>
  <si>
    <t xml:space="preserve">Cout au-dela de la 5eme Porte / par porte </t>
  </si>
  <si>
    <t>KM Aller</t>
  </si>
  <si>
    <t>KM retour</t>
  </si>
  <si>
    <t>CAMION 11</t>
  </si>
  <si>
    <t>2ème TOUR</t>
  </si>
  <si>
    <t>6E</t>
  </si>
  <si>
    <t>E-COMMERCE ptf 006</t>
  </si>
  <si>
    <t>Cmd :</t>
  </si>
  <si>
    <t>JUVIGNAC</t>
  </si>
  <si>
    <t>ST SULPICE 008    /   REGIONAL (sans ramassage des retours)</t>
  </si>
  <si>
    <t>PTF AUTO 6</t>
  </si>
  <si>
    <t>A DISPO DE L'EXPLOIT</t>
  </si>
  <si>
    <t>FZ-446-WB</t>
  </si>
  <si>
    <t>FB-586-AV</t>
  </si>
  <si>
    <t>GG-223-VB</t>
  </si>
  <si>
    <t>FW-038-JQ</t>
  </si>
  <si>
    <t>SEMIS EN DEBORDS</t>
  </si>
  <si>
    <t>Jean-Luc / FZ-272-CQ</t>
  </si>
  <si>
    <t>Matthieu / GC-569-XQ</t>
  </si>
  <si>
    <t>Zou / GJ-063-VS</t>
  </si>
  <si>
    <t>Yusuf / GJ-714-GR</t>
  </si>
  <si>
    <t>Eric / GC-102-TG</t>
  </si>
  <si>
    <t>Arnaud / GC-690-DK</t>
  </si>
  <si>
    <t>Marco / FZ-672-MC</t>
  </si>
  <si>
    <t xml:space="preserve">Conducteur + Tracteur </t>
  </si>
  <si>
    <t xml:space="preserve">Remorque </t>
  </si>
  <si>
    <t>Francois / CG-359-XQ</t>
  </si>
  <si>
    <t>Frederic / GJ-077-GS</t>
  </si>
  <si>
    <t>Manu / FM-902-KS</t>
  </si>
  <si>
    <t>Fred V / GE-241-HL</t>
  </si>
  <si>
    <t>Sebastien / GJ998-GR</t>
  </si>
  <si>
    <t>Django / FF-017-HG</t>
  </si>
  <si>
    <t>Caroll / FZ-768-KH</t>
  </si>
  <si>
    <r>
      <t>CAMION 11</t>
    </r>
    <r>
      <rPr>
        <b/>
        <sz val="14"/>
        <color rgb="FFFF0000"/>
        <rFont val="Arial"/>
        <family val="2"/>
      </rPr>
      <t xml:space="preserve"> </t>
    </r>
  </si>
  <si>
    <t>CAMION 12</t>
  </si>
  <si>
    <t>6L</t>
  </si>
  <si>
    <t xml:space="preserve">LIV PTF  LAVAUR </t>
  </si>
  <si>
    <t>CHGT ELOSBOIS TR81</t>
  </si>
  <si>
    <t>x</t>
  </si>
  <si>
    <t xml:space="preserve">CAMION 11 </t>
  </si>
  <si>
    <t xml:space="preserve">R 395 </t>
  </si>
  <si>
    <t>RAM AG vers PTF 395</t>
  </si>
  <si>
    <t>RAMASSAGE ptf 008</t>
  </si>
  <si>
    <t>TOTAL  
E-COMMERCE</t>
  </si>
  <si>
    <t>TOTAL sans E COMMERCE</t>
  </si>
  <si>
    <t>Total avec E COMMERCE</t>
  </si>
  <si>
    <t>SEMAINE PAIRE N°</t>
  </si>
  <si>
    <t>NOM</t>
  </si>
  <si>
    <t>explication</t>
  </si>
  <si>
    <t xml:space="preserve">Date </t>
  </si>
  <si>
    <t xml:space="preserve">je souhaite que dans l'onglet TEST OM si je renseigne C9 + C10 , le cellule E10 vienne recupérer le contenu de la D5 de ma "matrice planning paire"
puis mettre le contenu de la D6 dans la E17 et ainsi de suite </t>
  </si>
  <si>
    <t xml:space="preserve">Est-ce que cela est possible d'une manière ou d'une autre </t>
  </si>
  <si>
    <r>
      <t xml:space="preserve">lundi 07 aout 2023 </t>
    </r>
    <r>
      <rPr>
        <b/>
        <u/>
        <sz val="11"/>
        <color rgb="FFFF0000"/>
        <rFont val="Calibri"/>
        <family val="2"/>
        <scheme val="minor"/>
      </rPr>
      <t>(A5:A17)</t>
    </r>
  </si>
  <si>
    <r>
      <t xml:space="preserve">ARNAUD / CG-690- DK </t>
    </r>
    <r>
      <rPr>
        <b/>
        <sz val="11"/>
        <color rgb="FFFF0000"/>
        <rFont val="Calibri"/>
        <family val="2"/>
        <scheme val="minor"/>
      </rPr>
      <t>(D5)</t>
    </r>
  </si>
  <si>
    <r>
      <t xml:space="preserve">FW-097-JQ </t>
    </r>
    <r>
      <rPr>
        <b/>
        <sz val="11"/>
        <color rgb="FFFF0000"/>
        <rFont val="Calibri"/>
        <family val="2"/>
        <scheme val="minor"/>
      </rPr>
      <t>(B5:B17)</t>
    </r>
  </si>
  <si>
    <t xml:space="preserve">heure </t>
  </si>
  <si>
    <r>
      <t xml:space="preserve">00:00 </t>
    </r>
    <r>
      <rPr>
        <b/>
        <sz val="11"/>
        <color rgb="FFFF0000"/>
        <rFont val="Calibri"/>
        <family val="2"/>
        <scheme val="minor"/>
      </rPr>
      <t>(BC:4)</t>
    </r>
  </si>
  <si>
    <r>
      <t xml:space="preserve">CHGT PTF ST SULPICE  </t>
    </r>
    <r>
      <rPr>
        <b/>
        <sz val="11"/>
        <color rgb="FFFF0000"/>
        <rFont val="Calibri"/>
        <family val="2"/>
        <scheme val="minor"/>
      </rPr>
      <t>(D5)</t>
    </r>
  </si>
  <si>
    <t>ADRESSE</t>
  </si>
  <si>
    <t>EVENTUELLEMENT DES INFOS QUI RENVERAIENT A UNE ADRESSE DE D5</t>
  </si>
  <si>
    <t>EVENTUELLEMENT DES INFOS QUI RENVERAIENT A UNE ADRESSE DE D6</t>
  </si>
  <si>
    <t>NARBONNE (D6)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</si>
</sst>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[$-F800]dddd\,\ mmmm\ dd\,\ yyyy"/>
    <numFmt numFmtId="166" formatCode="&quot;Aller &quot;000"/>
    <numFmt numFmtId="167" formatCode="&quot;Retour &quot;000"/>
    <numFmt numFmtId="168" formatCode="[$-F400]h:mm:ss\ AM/PM"/>
  </numFmts>
  <fonts count="4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00B050"/>
      <name val="Arial"/>
      <family val="2"/>
    </font>
    <font>
      <b/>
      <sz val="10"/>
      <color rgb="FF000000"/>
      <name val="Calibri"/>
      <family val="2"/>
      <scheme val="minor"/>
    </font>
    <font>
      <sz val="10"/>
      <color rgb="FF333333"/>
      <name val="Arial"/>
      <family val="2"/>
    </font>
    <font>
      <b/>
      <sz val="10"/>
      <color rgb="FFFFFFFF"/>
      <name val="Arial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9"/>
      <color rgb="FFFF0000"/>
      <name val="Arial"/>
      <family val="2"/>
    </font>
    <font>
      <i/>
      <sz val="11"/>
      <color theme="1"/>
      <name val="Calibri  "/>
    </font>
    <font>
      <i/>
      <sz val="11"/>
      <color rgb="FF000000"/>
      <name val="Calibri  "/>
    </font>
    <font>
      <b/>
      <i/>
      <sz val="11"/>
      <name val="Calibri  "/>
    </font>
    <font>
      <i/>
      <sz val="11"/>
      <name val="Calibri  "/>
    </font>
    <font>
      <b/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4" tint="-0.249977111117893"/>
      <name val="Arial"/>
      <family val="2"/>
    </font>
    <font>
      <b/>
      <sz val="18"/>
      <name val="Arial"/>
      <family val="2"/>
    </font>
    <font>
      <b/>
      <sz val="14"/>
      <name val="Arial Black"/>
      <family val="2"/>
    </font>
    <font>
      <sz val="16"/>
      <name val="Arial Black"/>
      <family val="2"/>
    </font>
    <font>
      <b/>
      <sz val="14"/>
      <color rgb="FFFF0000"/>
      <name val="Arial"/>
      <family val="2"/>
    </font>
    <font>
      <b/>
      <sz val="16"/>
      <name val="Arial Black"/>
      <family val="2"/>
    </font>
    <font>
      <b/>
      <sz val="22"/>
      <name val="Calibri"/>
      <family val="2"/>
      <scheme val="minor"/>
    </font>
    <font>
      <b/>
      <sz val="14"/>
      <color theme="4" tint="-0.249977111117893"/>
      <name val="Arial"/>
      <family val="2"/>
    </font>
    <font>
      <b/>
      <sz val="11"/>
      <name val="Arial"/>
      <family val="2"/>
    </font>
    <font>
      <b/>
      <sz val="12"/>
      <color rgb="FF000000"/>
      <name val="Calibri"/>
      <family val="2"/>
      <scheme val="minor"/>
    </font>
    <font>
      <i/>
      <sz val="11"/>
      <color rgb="FFFF0000"/>
      <name val="Calibri  "/>
    </font>
    <font>
      <i/>
      <sz val="11"/>
      <color rgb="FF00B050"/>
      <name val="Calibri  "/>
    </font>
    <font>
      <b/>
      <sz val="9"/>
      <color theme="0"/>
      <name val="Arial"/>
      <family val="2"/>
    </font>
    <font>
      <b/>
      <sz val="14"/>
      <color theme="0"/>
      <name val="Arial Black"/>
      <family val="2"/>
    </font>
    <font>
      <sz val="12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rgb="FF2F75B5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rgb="FFCC66FF"/>
        <bgColor indexed="64"/>
      </patternFill>
    </fill>
    <fill>
      <patternFill patternType="solid">
        <fgColor rgb="FF002060"/>
        <bgColor rgb="FF000000"/>
      </patternFill>
    </fill>
    <fill>
      <patternFill patternType="solid">
        <fgColor theme="4" tint="0.79998168889431442"/>
        <bgColor rgb="FF000000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2">
    <xf numFmtId="0" fontId="0" fillId="0" borderId="0" xfId="0"/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1" xfId="0" applyBorder="1" applyAlignment="1">
      <alignment horizontal="center"/>
    </xf>
    <xf numFmtId="0" fontId="20" fillId="13" borderId="43" xfId="0" applyFont="1" applyFill="1" applyBorder="1" applyAlignment="1" applyProtection="1">
      <alignment horizontal="center" vertical="center"/>
    </xf>
    <xf numFmtId="0" fontId="20" fillId="13" borderId="44" xfId="0" applyFont="1" applyFill="1" applyBorder="1" applyAlignment="1" applyProtection="1">
      <alignment horizontal="center" vertical="center"/>
    </xf>
    <xf numFmtId="0" fontId="0" fillId="0" borderId="0" xfId="0" applyProtection="1"/>
    <xf numFmtId="14" fontId="32" fillId="3" borderId="16" xfId="0" applyNumberFormat="1" applyFont="1" applyFill="1" applyBorder="1" applyAlignment="1" applyProtection="1">
      <alignment horizontal="center" vertical="center"/>
    </xf>
    <xf numFmtId="0" fontId="29" fillId="18" borderId="0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horizontal="left" vertical="center"/>
    </xf>
    <xf numFmtId="0" fontId="17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1" fillId="5" borderId="5" xfId="0" applyFont="1" applyFill="1" applyBorder="1" applyAlignment="1" applyProtection="1">
      <alignment horizontal="center" vertical="center" wrapText="1"/>
    </xf>
    <xf numFmtId="0" fontId="21" fillId="5" borderId="16" xfId="0" applyFont="1" applyFill="1" applyBorder="1" applyAlignment="1" applyProtection="1">
      <alignment horizontal="center" vertical="center" wrapText="1"/>
    </xf>
    <xf numFmtId="0" fontId="21" fillId="18" borderId="0" xfId="0" applyFont="1" applyFill="1" applyBorder="1" applyAlignment="1" applyProtection="1">
      <alignment horizontal="center" vertical="center"/>
    </xf>
    <xf numFmtId="0" fontId="21" fillId="5" borderId="16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2" fillId="0" borderId="0" xfId="0" applyFont="1" applyProtection="1"/>
    <xf numFmtId="0" fontId="21" fillId="15" borderId="5" xfId="0" applyFont="1" applyFill="1" applyBorder="1" applyAlignment="1" applyProtection="1">
      <alignment horizontal="center" vertical="center"/>
    </xf>
    <xf numFmtId="0" fontId="21" fillId="15" borderId="3" xfId="0" applyFont="1" applyFill="1" applyBorder="1" applyAlignment="1" applyProtection="1">
      <alignment vertical="center"/>
    </xf>
    <xf numFmtId="0" fontId="21" fillId="15" borderId="3" xfId="0" applyFont="1" applyFill="1" applyBorder="1" applyAlignment="1" applyProtection="1">
      <alignment horizontal="center" vertical="center"/>
    </xf>
    <xf numFmtId="0" fontId="21" fillId="15" borderId="7" xfId="0" applyFont="1" applyFill="1" applyBorder="1" applyAlignment="1" applyProtection="1">
      <alignment horizontal="center" vertical="center"/>
    </xf>
    <xf numFmtId="0" fontId="33" fillId="5" borderId="21" xfId="0" applyFont="1" applyFill="1" applyBorder="1" applyAlignment="1" applyProtection="1">
      <alignment horizontal="center" vertical="center"/>
    </xf>
    <xf numFmtId="0" fontId="33" fillId="18" borderId="0" xfId="0" applyFont="1" applyFill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 vertical="center"/>
    </xf>
    <xf numFmtId="0" fontId="1" fillId="0" borderId="41" xfId="0" applyFont="1" applyBorder="1" applyAlignment="1" applyProtection="1">
      <alignment horizontal="center" vertical="center"/>
    </xf>
    <xf numFmtId="0" fontId="21" fillId="15" borderId="21" xfId="0" applyFont="1" applyFill="1" applyBorder="1" applyAlignment="1" applyProtection="1">
      <alignment horizontal="center" vertical="center"/>
    </xf>
    <xf numFmtId="0" fontId="20" fillId="13" borderId="4" xfId="0" applyFont="1" applyFill="1" applyBorder="1" applyAlignment="1" applyProtection="1">
      <alignment horizontal="center" vertical="center"/>
    </xf>
    <xf numFmtId="0" fontId="20" fillId="13" borderId="0" xfId="0" applyFont="1" applyFill="1" applyBorder="1" applyAlignment="1" applyProtection="1">
      <alignment horizontal="center" vertical="center"/>
    </xf>
    <xf numFmtId="0" fontId="20" fillId="16" borderId="4" xfId="0" applyFont="1" applyFill="1" applyBorder="1" applyAlignment="1" applyProtection="1">
      <alignment horizontal="center" vertical="center"/>
    </xf>
    <xf numFmtId="0" fontId="1" fillId="0" borderId="24" xfId="0" applyFont="1" applyBorder="1" applyAlignment="1" applyProtection="1">
      <alignment horizontal="center" vertical="center"/>
    </xf>
    <xf numFmtId="0" fontId="4" fillId="0" borderId="25" xfId="0" applyFont="1" applyBorder="1" applyAlignment="1" applyProtection="1">
      <alignment vertical="center"/>
    </xf>
    <xf numFmtId="0" fontId="3" fillId="0" borderId="26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0" borderId="28" xfId="0" applyFont="1" applyBorder="1" applyAlignment="1" applyProtection="1">
      <alignment horizontal="center" vertical="center"/>
    </xf>
    <xf numFmtId="0" fontId="20" fillId="13" borderId="13" xfId="0" applyFont="1" applyFill="1" applyBorder="1" applyAlignment="1" applyProtection="1">
      <alignment horizontal="center" vertical="center"/>
    </xf>
    <xf numFmtId="0" fontId="20" fillId="16" borderId="13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vertical="center"/>
    </xf>
    <xf numFmtId="0" fontId="3" fillId="0" borderId="28" xfId="0" applyFont="1" applyBorder="1" applyAlignment="1" applyProtection="1">
      <alignment horizontal="center" vertical="center"/>
    </xf>
    <xf numFmtId="0" fontId="19" fillId="13" borderId="27" xfId="0" applyFont="1" applyFill="1" applyBorder="1" applyAlignment="1" applyProtection="1">
      <alignment horizontal="left" vertical="center"/>
    </xf>
    <xf numFmtId="0" fontId="19" fillId="12" borderId="23" xfId="0" applyFont="1" applyFill="1" applyBorder="1" applyAlignment="1" applyProtection="1">
      <alignment horizontal="center" vertical="center"/>
    </xf>
    <xf numFmtId="0" fontId="2" fillId="0" borderId="28" xfId="0" applyFont="1" applyBorder="1" applyAlignment="1" applyProtection="1">
      <alignment horizontal="center" vertical="center" wrapText="1"/>
    </xf>
    <xf numFmtId="0" fontId="19" fillId="0" borderId="27" xfId="0" applyFont="1" applyBorder="1" applyAlignment="1" applyProtection="1">
      <alignment horizontal="left" vertical="center"/>
    </xf>
    <xf numFmtId="0" fontId="36" fillId="0" borderId="23" xfId="0" applyFont="1" applyBorder="1" applyAlignment="1" applyProtection="1">
      <alignment horizontal="center" vertical="center"/>
    </xf>
    <xf numFmtId="0" fontId="19" fillId="24" borderId="23" xfId="0" applyFont="1" applyFill="1" applyBorder="1" applyAlignment="1" applyProtection="1">
      <alignment horizontal="center" vertical="center"/>
    </xf>
    <xf numFmtId="0" fontId="19" fillId="0" borderId="23" xfId="0" applyFont="1" applyBorder="1" applyAlignment="1" applyProtection="1">
      <alignment horizontal="center" vertical="center"/>
    </xf>
    <xf numFmtId="0" fontId="19" fillId="11" borderId="23" xfId="0" applyFont="1" applyFill="1" applyBorder="1" applyAlignment="1" applyProtection="1">
      <alignment horizontal="center" vertical="center"/>
    </xf>
    <xf numFmtId="0" fontId="17" fillId="0" borderId="27" xfId="0" quotePrefix="1" applyFont="1" applyBorder="1" applyAlignment="1" applyProtection="1">
      <alignment horizontal="left" vertical="center"/>
    </xf>
    <xf numFmtId="0" fontId="17" fillId="0" borderId="23" xfId="0" applyFont="1" applyBorder="1" applyAlignment="1" applyProtection="1">
      <alignment horizontal="center" vertical="center"/>
    </xf>
    <xf numFmtId="0" fontId="17" fillId="13" borderId="27" xfId="0" quotePrefix="1" applyFont="1" applyFill="1" applyBorder="1" applyAlignment="1" applyProtection="1">
      <alignment horizontal="left" vertical="center"/>
    </xf>
    <xf numFmtId="0" fontId="17" fillId="22" borderId="23" xfId="0" applyFont="1" applyFill="1" applyBorder="1" applyAlignment="1" applyProtection="1">
      <alignment horizontal="center" vertical="center"/>
    </xf>
    <xf numFmtId="167" fontId="15" fillId="7" borderId="31" xfId="0" applyNumberFormat="1" applyFont="1" applyFill="1" applyBorder="1" applyAlignment="1" applyProtection="1">
      <alignment horizontal="center" vertical="center"/>
    </xf>
    <xf numFmtId="167" fontId="15" fillId="18" borderId="0" xfId="0" applyNumberFormat="1" applyFont="1" applyFill="1" applyBorder="1" applyAlignment="1" applyProtection="1">
      <alignment horizontal="center" vertical="center"/>
    </xf>
    <xf numFmtId="167" fontId="15" fillId="17" borderId="31" xfId="0" applyNumberFormat="1" applyFont="1" applyFill="1" applyBorder="1" applyAlignment="1" applyProtection="1">
      <alignment horizontal="center" vertical="center"/>
    </xf>
    <xf numFmtId="0" fontId="21" fillId="5" borderId="3" xfId="0" applyFont="1" applyFill="1" applyBorder="1" applyAlignment="1" applyProtection="1">
      <alignment vertical="center" wrapText="1"/>
    </xf>
    <xf numFmtId="0" fontId="21" fillId="5" borderId="3" xfId="0" applyFont="1" applyFill="1" applyBorder="1" applyAlignment="1" applyProtection="1">
      <alignment horizontal="center" vertical="center" wrapText="1"/>
    </xf>
    <xf numFmtId="0" fontId="21" fillId="5" borderId="6" xfId="0" applyFont="1" applyFill="1" applyBorder="1" applyAlignment="1" applyProtection="1">
      <alignment vertical="center" wrapText="1"/>
    </xf>
    <xf numFmtId="0" fontId="21" fillId="5" borderId="4" xfId="0" applyFont="1" applyFill="1" applyBorder="1" applyAlignment="1" applyProtection="1">
      <alignment horizontal="center" vertical="center" wrapText="1"/>
    </xf>
    <xf numFmtId="0" fontId="26" fillId="18" borderId="0" xfId="0" applyFont="1" applyFill="1" applyBorder="1" applyAlignment="1" applyProtection="1">
      <alignment horizontal="center" vertical="center"/>
    </xf>
    <xf numFmtId="0" fontId="21" fillId="17" borderId="4" xfId="0" applyFont="1" applyFill="1" applyBorder="1" applyAlignment="1" applyProtection="1">
      <alignment horizontal="center" vertical="center" wrapText="1"/>
    </xf>
    <xf numFmtId="0" fontId="33" fillId="17" borderId="21" xfId="0" applyFont="1" applyFill="1" applyBorder="1" applyAlignment="1" applyProtection="1">
      <alignment horizontal="center" vertical="center"/>
    </xf>
    <xf numFmtId="0" fontId="19" fillId="4" borderId="27" xfId="0" applyFont="1" applyFill="1" applyBorder="1" applyAlignment="1" applyProtection="1">
      <alignment horizontal="left" vertical="center"/>
    </xf>
    <xf numFmtId="0" fontId="19" fillId="4" borderId="23" xfId="0" applyFont="1" applyFill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 wrapText="1"/>
    </xf>
    <xf numFmtId="167" fontId="15" fillId="25" borderId="31" xfId="0" applyNumberFormat="1" applyFont="1" applyFill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0" fontId="4" fillId="0" borderId="30" xfId="0" applyFont="1" applyBorder="1" applyAlignment="1" applyProtection="1">
      <alignment vertical="center"/>
    </xf>
    <xf numFmtId="0" fontId="3" fillId="0" borderId="31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wrapText="1"/>
    </xf>
    <xf numFmtId="0" fontId="2" fillId="0" borderId="28" xfId="0" applyFont="1" applyBorder="1" applyProtection="1"/>
    <xf numFmtId="0" fontId="2" fillId="0" borderId="31" xfId="0" applyFont="1" applyBorder="1" applyProtection="1"/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Protection="1"/>
    <xf numFmtId="0" fontId="2" fillId="0" borderId="0" xfId="0" applyFont="1" applyAlignment="1" applyProtection="1">
      <alignment horizontal="center" vertical="center"/>
    </xf>
    <xf numFmtId="0" fontId="1" fillId="0" borderId="0" xfId="0" applyFont="1" applyProtection="1"/>
    <xf numFmtId="0" fontId="2" fillId="0" borderId="0" xfId="0" applyFont="1" applyBorder="1" applyProtection="1"/>
    <xf numFmtId="0" fontId="17" fillId="0" borderId="27" xfId="0" applyFont="1" applyBorder="1" applyAlignment="1" applyProtection="1">
      <alignment horizontal="left" vertical="center"/>
    </xf>
    <xf numFmtId="0" fontId="21" fillId="17" borderId="3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/>
    </xf>
    <xf numFmtId="164" fontId="8" fillId="18" borderId="0" xfId="0" applyNumberFormat="1" applyFont="1" applyFill="1" applyBorder="1" applyAlignment="1" applyProtection="1">
      <alignment vertical="center"/>
    </xf>
    <xf numFmtId="0" fontId="2" fillId="13" borderId="0" xfId="0" applyNumberFormat="1" applyFont="1" applyFill="1" applyBorder="1" applyAlignment="1" applyProtection="1">
      <alignment horizontal="center" vertical="center"/>
    </xf>
    <xf numFmtId="0" fontId="19" fillId="13" borderId="23" xfId="0" applyFont="1" applyFill="1" applyBorder="1" applyAlignment="1" applyProtection="1">
      <alignment horizontal="center" vertical="center"/>
    </xf>
    <xf numFmtId="164" fontId="2" fillId="13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2" fillId="18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/>
    </xf>
    <xf numFmtId="0" fontId="3" fillId="0" borderId="0" xfId="0" applyFont="1" applyAlignment="1" applyProtection="1">
      <alignment horizontal="center"/>
    </xf>
    <xf numFmtId="6" fontId="3" fillId="0" borderId="0" xfId="0" applyNumberFormat="1" applyFont="1" applyProtection="1"/>
    <xf numFmtId="0" fontId="3" fillId="0" borderId="0" xfId="0" applyFont="1" applyAlignment="1" applyProtection="1">
      <alignment horizontal="left" vertical="center"/>
    </xf>
    <xf numFmtId="6" fontId="6" fillId="0" borderId="0" xfId="0" applyNumberFormat="1" applyFont="1" applyAlignment="1" applyProtection="1"/>
    <xf numFmtId="0" fontId="3" fillId="0" borderId="0" xfId="0" applyFont="1" applyProtection="1"/>
    <xf numFmtId="164" fontId="8" fillId="8" borderId="50" xfId="0" applyNumberFormat="1" applyFont="1" applyFill="1" applyBorder="1" applyAlignment="1" applyProtection="1">
      <alignment horizontal="center" vertical="center"/>
    </xf>
    <xf numFmtId="164" fontId="8" fillId="8" borderId="33" xfId="0" applyNumberFormat="1" applyFont="1" applyFill="1" applyBorder="1" applyAlignment="1" applyProtection="1">
      <alignment horizontal="center" vertical="center"/>
    </xf>
    <xf numFmtId="164" fontId="2" fillId="13" borderId="23" xfId="0" applyNumberFormat="1" applyFont="1" applyFill="1" applyBorder="1" applyAlignment="1" applyProtection="1">
      <alignment horizontal="center" vertical="center"/>
    </xf>
    <xf numFmtId="164" fontId="2" fillId="13" borderId="28" xfId="0" applyNumberFormat="1" applyFont="1" applyFill="1" applyBorder="1" applyAlignment="1" applyProtection="1">
      <alignment horizontal="center" vertical="center"/>
    </xf>
    <xf numFmtId="0" fontId="2" fillId="13" borderId="0" xfId="0" applyNumberFormat="1" applyFont="1" applyFill="1" applyBorder="1" applyAlignment="1" applyProtection="1">
      <alignment vertical="center"/>
    </xf>
    <xf numFmtId="164" fontId="2" fillId="0" borderId="23" xfId="0" applyNumberFormat="1" applyFont="1" applyFill="1" applyBorder="1" applyAlignment="1" applyProtection="1">
      <alignment horizontal="center" vertical="center"/>
    </xf>
    <xf numFmtId="164" fontId="2" fillId="0" borderId="28" xfId="0" applyNumberFormat="1" applyFont="1" applyFill="1" applyBorder="1" applyAlignment="1" applyProtection="1">
      <alignment horizontal="center" vertical="center"/>
    </xf>
    <xf numFmtId="164" fontId="2" fillId="20" borderId="23" xfId="0" applyNumberFormat="1" applyFont="1" applyFill="1" applyBorder="1" applyAlignment="1" applyProtection="1">
      <alignment horizontal="center" vertical="center"/>
    </xf>
    <xf numFmtId="164" fontId="2" fillId="20" borderId="28" xfId="0" applyNumberFormat="1" applyFont="1" applyFill="1" applyBorder="1" applyAlignment="1" applyProtection="1">
      <alignment horizontal="center" vertical="center"/>
    </xf>
    <xf numFmtId="164" fontId="2" fillId="13" borderId="0" xfId="0" applyNumberFormat="1" applyFont="1" applyFill="1" applyBorder="1" applyAlignment="1" applyProtection="1">
      <alignment vertical="center"/>
    </xf>
    <xf numFmtId="164" fontId="2" fillId="18" borderId="23" xfId="0" applyNumberFormat="1" applyFont="1" applyFill="1" applyBorder="1" applyAlignment="1" applyProtection="1">
      <alignment horizontal="center" vertical="center"/>
    </xf>
    <xf numFmtId="164" fontId="2" fillId="18" borderId="28" xfId="0" applyNumberFormat="1" applyFont="1" applyFill="1" applyBorder="1" applyAlignment="1" applyProtection="1">
      <alignment horizontal="center" vertical="center"/>
    </xf>
    <xf numFmtId="164" fontId="8" fillId="8" borderId="17" xfId="0" applyNumberFormat="1" applyFont="1" applyFill="1" applyBorder="1" applyAlignment="1" applyProtection="1">
      <alignment horizontal="center" vertical="center"/>
    </xf>
    <xf numFmtId="164" fontId="8" fillId="8" borderId="52" xfId="0" applyNumberFormat="1" applyFont="1" applyFill="1" applyBorder="1" applyAlignment="1" applyProtection="1">
      <alignment horizontal="center" vertical="center"/>
    </xf>
    <xf numFmtId="164" fontId="8" fillId="18" borderId="0" xfId="0" applyNumberFormat="1" applyFont="1" applyFill="1" applyBorder="1" applyAlignment="1" applyProtection="1">
      <alignment horizontal="center" vertical="center"/>
    </xf>
    <xf numFmtId="0" fontId="8" fillId="8" borderId="51" xfId="0" applyFont="1" applyFill="1" applyBorder="1" applyAlignment="1" applyProtection="1">
      <alignment vertical="center"/>
    </xf>
    <xf numFmtId="0" fontId="8" fillId="8" borderId="17" xfId="0" applyFont="1" applyFill="1" applyBorder="1" applyAlignment="1" applyProtection="1">
      <alignment vertical="center"/>
    </xf>
    <xf numFmtId="164" fontId="2" fillId="18" borderId="30" xfId="0" applyNumberFormat="1" applyFont="1" applyFill="1" applyBorder="1" applyAlignment="1" applyProtection="1">
      <alignment horizontal="center" vertical="center"/>
    </xf>
    <xf numFmtId="164" fontId="2" fillId="18" borderId="31" xfId="0" applyNumberFormat="1" applyFont="1" applyFill="1" applyBorder="1" applyAlignment="1" applyProtection="1">
      <alignment horizontal="center" vertical="center"/>
    </xf>
    <xf numFmtId="164" fontId="2" fillId="0" borderId="30" xfId="0" applyNumberFormat="1" applyFont="1" applyFill="1" applyBorder="1" applyAlignment="1" applyProtection="1">
      <alignment horizontal="center" vertical="center"/>
    </xf>
    <xf numFmtId="164" fontId="2" fillId="0" borderId="31" xfId="0" applyNumberFormat="1" applyFont="1" applyFill="1" applyBorder="1" applyAlignment="1" applyProtection="1">
      <alignment horizontal="center" vertical="center"/>
    </xf>
    <xf numFmtId="164" fontId="2" fillId="13" borderId="31" xfId="0" applyNumberFormat="1" applyFont="1" applyFill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1" fillId="14" borderId="24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8" fontId="1" fillId="5" borderId="16" xfId="0" applyNumberFormat="1" applyFont="1" applyFill="1" applyBorder="1" applyAlignment="1" applyProtection="1">
      <alignment horizontal="center" vertical="center"/>
    </xf>
    <xf numFmtId="6" fontId="1" fillId="5" borderId="14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2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/>
    <xf numFmtId="6" fontId="3" fillId="0" borderId="0" xfId="0" applyNumberFormat="1" applyFont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19" fillId="23" borderId="23" xfId="0" applyFont="1" applyFill="1" applyBorder="1" applyAlignment="1" applyProtection="1">
      <alignment horizontal="center" vertical="center"/>
    </xf>
    <xf numFmtId="0" fontId="19" fillId="0" borderId="29" xfId="0" applyFont="1" applyBorder="1" applyAlignment="1" applyProtection="1">
      <alignment horizontal="left" vertical="center"/>
    </xf>
    <xf numFmtId="0" fontId="19" fillId="0" borderId="30" xfId="0" applyFont="1" applyBorder="1" applyAlignment="1" applyProtection="1">
      <alignment horizontal="center" vertical="center"/>
    </xf>
    <xf numFmtId="0" fontId="0" fillId="0" borderId="30" xfId="0" applyFont="1" applyBorder="1" applyAlignment="1" applyProtection="1">
      <alignment horizontal="center" vertical="center"/>
    </xf>
    <xf numFmtId="0" fontId="0" fillId="0" borderId="31" xfId="0" applyFont="1" applyBorder="1" applyAlignment="1" applyProtection="1">
      <alignment horizontal="center" vertical="center"/>
    </xf>
    <xf numFmtId="0" fontId="16" fillId="0" borderId="0" xfId="0" applyFont="1" applyAlignment="1" applyProtection="1">
      <alignment horizontal="left" vertical="center"/>
    </xf>
    <xf numFmtId="0" fontId="16" fillId="0" borderId="0" xfId="0" applyFont="1" applyAlignment="1" applyProtection="1">
      <alignment horizontal="center" vertical="center"/>
    </xf>
    <xf numFmtId="0" fontId="25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1" fillId="5" borderId="3" xfId="0" applyFont="1" applyFill="1" applyBorder="1" applyAlignment="1" applyProtection="1">
      <alignment horizontal="center" vertical="center"/>
    </xf>
    <xf numFmtId="0" fontId="8" fillId="10" borderId="40" xfId="0" applyFont="1" applyFill="1" applyBorder="1" applyAlignment="1" applyProtection="1">
      <alignment horizontal="center" vertical="center"/>
    </xf>
    <xf numFmtId="0" fontId="8" fillId="10" borderId="41" xfId="0" applyFont="1" applyFill="1" applyBorder="1" applyAlignment="1" applyProtection="1">
      <alignment horizontal="center" vertical="center"/>
    </xf>
    <xf numFmtId="165" fontId="22" fillId="28" borderId="14" xfId="0" applyNumberFormat="1" applyFont="1" applyFill="1" applyBorder="1" applyAlignment="1" applyProtection="1">
      <alignment vertical="center" textRotation="90"/>
    </xf>
    <xf numFmtId="165" fontId="22" fillId="28" borderId="0" xfId="0" applyNumberFormat="1" applyFont="1" applyFill="1" applyBorder="1" applyAlignment="1" applyProtection="1">
      <alignment vertical="center" textRotation="90"/>
    </xf>
    <xf numFmtId="165" fontId="39" fillId="28" borderId="9" xfId="0" applyNumberFormat="1" applyFont="1" applyFill="1" applyBorder="1" applyAlignment="1" applyProtection="1">
      <alignment vertical="center" textRotation="90"/>
    </xf>
    <xf numFmtId="165" fontId="39" fillId="28" borderId="16" xfId="0" applyNumberFormat="1" applyFont="1" applyFill="1" applyBorder="1" applyAlignment="1" applyProtection="1">
      <alignment vertical="center" textRotation="90"/>
    </xf>
    <xf numFmtId="165" fontId="22" fillId="28" borderId="16" xfId="0" applyNumberFormat="1" applyFont="1" applyFill="1" applyBorder="1" applyAlignment="1" applyProtection="1">
      <alignment vertical="center" textRotation="90"/>
    </xf>
    <xf numFmtId="0" fontId="21" fillId="15" borderId="4" xfId="0" applyFont="1" applyFill="1" applyBorder="1" applyAlignment="1" applyProtection="1">
      <alignment horizontal="center" vertical="center"/>
    </xf>
    <xf numFmtId="0" fontId="21" fillId="5" borderId="3" xfId="0" applyFont="1" applyFill="1" applyBorder="1" applyAlignment="1" applyProtection="1">
      <alignment vertical="center"/>
    </xf>
    <xf numFmtId="0" fontId="21" fillId="17" borderId="7" xfId="0" applyFont="1" applyFill="1" applyBorder="1" applyAlignment="1" applyProtection="1">
      <alignment horizontal="center" vertical="center"/>
    </xf>
    <xf numFmtId="0" fontId="21" fillId="29" borderId="3" xfId="0" applyFont="1" applyFill="1" applyBorder="1" applyAlignment="1" applyProtection="1">
      <alignment vertical="center"/>
    </xf>
    <xf numFmtId="0" fontId="18" fillId="0" borderId="23" xfId="0" applyFont="1" applyBorder="1" applyAlignment="1" applyProtection="1">
      <alignment horizontal="left" vertical="center"/>
    </xf>
    <xf numFmtId="0" fontId="18" fillId="0" borderId="23" xfId="0" applyFont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center" vertical="center" wrapText="1"/>
    </xf>
    <xf numFmtId="0" fontId="19" fillId="0" borderId="23" xfId="0" applyFont="1" applyBorder="1" applyAlignment="1" applyProtection="1">
      <alignment horizontal="left" vertical="center"/>
    </xf>
    <xf numFmtId="0" fontId="37" fillId="0" borderId="23" xfId="0" applyFont="1" applyBorder="1" applyAlignment="1" applyProtection="1">
      <alignment horizontal="center" vertical="center"/>
    </xf>
    <xf numFmtId="0" fontId="6" fillId="0" borderId="56" xfId="0" applyFont="1" applyBorder="1" applyAlignment="1">
      <alignment vertical="center"/>
    </xf>
    <xf numFmtId="0" fontId="10" fillId="0" borderId="0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0" fillId="0" borderId="16" xfId="0" applyBorder="1" applyAlignment="1"/>
    <xf numFmtId="0" fontId="0" fillId="0" borderId="0" xfId="0" applyBorder="1" applyAlignment="1">
      <alignment horizontal="center"/>
    </xf>
    <xf numFmtId="0" fontId="11" fillId="0" borderId="0" xfId="0" applyFont="1" applyAlignment="1">
      <alignment vertical="top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top" wrapText="1"/>
    </xf>
    <xf numFmtId="0" fontId="40" fillId="0" borderId="0" xfId="0" applyFont="1" applyAlignment="1">
      <alignment horizontal="left" vertical="top"/>
    </xf>
    <xf numFmtId="20" fontId="5" fillId="5" borderId="10" xfId="0" applyNumberFormat="1" applyFont="1" applyFill="1" applyBorder="1" applyAlignment="1" applyProtection="1">
      <alignment horizontal="center" vertical="center"/>
    </xf>
    <xf numFmtId="20" fontId="5" fillId="5" borderId="11" xfId="0" applyNumberFormat="1" applyFont="1" applyFill="1" applyBorder="1" applyAlignment="1" applyProtection="1">
      <alignment horizontal="center" vertical="center"/>
    </xf>
    <xf numFmtId="20" fontId="5" fillId="5" borderId="1" xfId="0" applyNumberFormat="1" applyFont="1" applyFill="1" applyBorder="1" applyAlignment="1" applyProtection="1">
      <alignment horizontal="center" vertical="center"/>
    </xf>
    <xf numFmtId="20" fontId="5" fillId="5" borderId="15" xfId="0" applyNumberFormat="1" applyFont="1" applyFill="1" applyBorder="1" applyAlignment="1" applyProtection="1">
      <alignment horizontal="center" vertical="center"/>
    </xf>
    <xf numFmtId="46" fontId="38" fillId="28" borderId="1" xfId="0" applyNumberFormat="1" applyFont="1" applyFill="1" applyBorder="1" applyAlignment="1" applyProtection="1">
      <alignment horizontal="center" vertical="center"/>
    </xf>
    <xf numFmtId="46" fontId="38" fillId="28" borderId="2" xfId="0" applyNumberFormat="1" applyFont="1" applyFill="1" applyBorder="1" applyAlignment="1" applyProtection="1">
      <alignment horizontal="center" vertical="center"/>
    </xf>
    <xf numFmtId="46" fontId="38" fillId="28" borderId="15" xfId="0" applyNumberFormat="1" applyFont="1" applyFill="1" applyBorder="1" applyAlignment="1" applyProtection="1">
      <alignment horizontal="center" vertical="center"/>
    </xf>
    <xf numFmtId="166" fontId="15" fillId="7" borderId="20" xfId="0" applyNumberFormat="1" applyFont="1" applyFill="1" applyBorder="1" applyAlignment="1" applyProtection="1">
      <alignment horizontal="center" vertical="center"/>
    </xf>
    <xf numFmtId="166" fontId="15" fillId="7" borderId="45" xfId="0" applyNumberFormat="1" applyFont="1" applyFill="1" applyBorder="1" applyAlignment="1" applyProtection="1">
      <alignment horizontal="center" vertical="center"/>
    </xf>
    <xf numFmtId="0" fontId="22" fillId="0" borderId="46" xfId="0" applyFont="1" applyBorder="1" applyAlignment="1" applyProtection="1">
      <alignment horizontal="center" vertical="center" textRotation="90"/>
    </xf>
    <xf numFmtId="0" fontId="22" fillId="0" borderId="36" xfId="0" applyFont="1" applyBorder="1" applyAlignment="1" applyProtection="1">
      <alignment horizontal="center" vertical="center" textRotation="90"/>
    </xf>
    <xf numFmtId="0" fontId="22" fillId="0" borderId="32" xfId="0" applyFont="1" applyBorder="1" applyAlignment="1" applyProtection="1">
      <alignment horizontal="center" vertical="center" textRotation="90"/>
    </xf>
    <xf numFmtId="168" fontId="38" fillId="28" borderId="1" xfId="0" applyNumberFormat="1" applyFont="1" applyFill="1" applyBorder="1" applyAlignment="1" applyProtection="1">
      <alignment horizontal="center" vertical="center"/>
    </xf>
    <xf numFmtId="168" fontId="38" fillId="28" borderId="2" xfId="0" applyNumberFormat="1" applyFont="1" applyFill="1" applyBorder="1" applyAlignment="1" applyProtection="1">
      <alignment horizontal="center" vertical="center"/>
    </xf>
    <xf numFmtId="168" fontId="38" fillId="28" borderId="15" xfId="0" applyNumberFormat="1" applyFont="1" applyFill="1" applyBorder="1" applyAlignment="1" applyProtection="1">
      <alignment horizontal="center" vertical="center"/>
    </xf>
    <xf numFmtId="164" fontId="2" fillId="18" borderId="48" xfId="0" applyNumberFormat="1" applyFont="1" applyFill="1" applyBorder="1" applyAlignment="1" applyProtection="1">
      <alignment horizontal="center" vertical="center"/>
    </xf>
    <xf numFmtId="164" fontId="2" fillId="18" borderId="49" xfId="0" applyNumberFormat="1" applyFont="1" applyFill="1" applyBorder="1" applyAlignment="1" applyProtection="1">
      <alignment horizontal="center" vertical="center"/>
    </xf>
    <xf numFmtId="164" fontId="2" fillId="20" borderId="8" xfId="0" applyNumberFormat="1" applyFont="1" applyFill="1" applyBorder="1" applyAlignment="1" applyProtection="1">
      <alignment horizontal="center" vertical="center"/>
    </xf>
    <xf numFmtId="164" fontId="2" fillId="20" borderId="35" xfId="0" applyNumberFormat="1" applyFont="1" applyFill="1" applyBorder="1" applyAlignment="1" applyProtection="1">
      <alignment horizontal="center" vertical="center"/>
    </xf>
    <xf numFmtId="0" fontId="2" fillId="0" borderId="39" xfId="0" applyNumberFormat="1" applyFont="1" applyFill="1" applyBorder="1" applyAlignment="1" applyProtection="1">
      <alignment horizontal="center" vertical="center"/>
    </xf>
    <xf numFmtId="0" fontId="2" fillId="0" borderId="35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164" fontId="8" fillId="8" borderId="51" xfId="0" applyNumberFormat="1" applyFont="1" applyFill="1" applyBorder="1" applyAlignment="1" applyProtection="1">
      <alignment horizontal="center" vertical="center"/>
    </xf>
    <xf numFmtId="164" fontId="8" fillId="8" borderId="17" xfId="0" applyNumberFormat="1" applyFont="1" applyFill="1" applyBorder="1" applyAlignment="1" applyProtection="1">
      <alignment horizontal="center" vertical="center"/>
    </xf>
    <xf numFmtId="164" fontId="2" fillId="0" borderId="57" xfId="0" applyNumberFormat="1" applyFont="1" applyFill="1" applyBorder="1" applyAlignment="1" applyProtection="1">
      <alignment horizontal="center" vertical="center"/>
    </xf>
    <xf numFmtId="164" fontId="2" fillId="0" borderId="49" xfId="0" applyNumberFormat="1" applyFont="1" applyFill="1" applyBorder="1" applyAlignment="1" applyProtection="1">
      <alignment horizontal="center" vertical="center"/>
    </xf>
    <xf numFmtId="164" fontId="2" fillId="20" borderId="39" xfId="0" applyNumberFormat="1" applyFont="1" applyFill="1" applyBorder="1" applyAlignment="1" applyProtection="1">
      <alignment horizontal="center" vertical="center"/>
    </xf>
    <xf numFmtId="0" fontId="8" fillId="8" borderId="19" xfId="0" applyFont="1" applyFill="1" applyBorder="1" applyAlignment="1" applyProtection="1">
      <alignment horizontal="center" vertical="center"/>
    </xf>
    <xf numFmtId="0" fontId="8" fillId="8" borderId="50" xfId="0" applyFont="1" applyFill="1" applyBorder="1" applyAlignment="1" applyProtection="1">
      <alignment horizontal="center" vertical="center"/>
    </xf>
    <xf numFmtId="164" fontId="8" fillId="8" borderId="19" xfId="0" applyNumberFormat="1" applyFont="1" applyFill="1" applyBorder="1" applyAlignment="1" applyProtection="1">
      <alignment horizontal="center" vertical="center"/>
    </xf>
    <xf numFmtId="164" fontId="8" fillId="8" borderId="50" xfId="0" applyNumberFormat="1" applyFont="1" applyFill="1" applyBorder="1" applyAlignment="1" applyProtection="1">
      <alignment horizontal="center" vertical="center"/>
    </xf>
    <xf numFmtId="0" fontId="2" fillId="13" borderId="8" xfId="0" applyNumberFormat="1" applyFont="1" applyFill="1" applyBorder="1" applyAlignment="1" applyProtection="1">
      <alignment horizontal="center" vertical="center"/>
    </xf>
    <xf numFmtId="0" fontId="2" fillId="13" borderId="35" xfId="0" applyNumberFormat="1" applyFont="1" applyFill="1" applyBorder="1" applyAlignment="1" applyProtection="1">
      <alignment horizontal="center" vertical="center"/>
    </xf>
    <xf numFmtId="164" fontId="2" fillId="0" borderId="48" xfId="0" applyNumberFormat="1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2" fillId="0" borderId="0" xfId="0" applyFont="1" applyProtection="1"/>
    <xf numFmtId="0" fontId="21" fillId="5" borderId="6" xfId="0" applyFont="1" applyFill="1" applyBorder="1" applyAlignment="1" applyProtection="1">
      <alignment horizontal="center" vertical="center"/>
    </xf>
    <xf numFmtId="0" fontId="21" fillId="5" borderId="4" xfId="0" applyFont="1" applyFill="1" applyBorder="1" applyAlignment="1" applyProtection="1">
      <alignment horizontal="center" vertical="center"/>
    </xf>
    <xf numFmtId="164" fontId="6" fillId="0" borderId="55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15" xfId="0" applyNumberFormat="1" applyFont="1" applyBorder="1" applyAlignment="1">
      <alignment horizontal="center"/>
    </xf>
    <xf numFmtId="165" fontId="22" fillId="6" borderId="5" xfId="0" applyNumberFormat="1" applyFont="1" applyFill="1" applyBorder="1" applyAlignment="1" applyProtection="1">
      <alignment horizontal="center" vertical="center" textRotation="90"/>
    </xf>
    <xf numFmtId="165" fontId="22" fillId="6" borderId="9" xfId="0" applyNumberFormat="1" applyFont="1" applyFill="1" applyBorder="1" applyAlignment="1" applyProtection="1">
      <alignment horizontal="center" vertical="center" textRotation="90"/>
    </xf>
    <xf numFmtId="165" fontId="22" fillId="6" borderId="14" xfId="0" applyNumberFormat="1" applyFont="1" applyFill="1" applyBorder="1" applyAlignment="1" applyProtection="1">
      <alignment horizontal="center" vertical="center" textRotation="90"/>
    </xf>
    <xf numFmtId="0" fontId="8" fillId="9" borderId="5" xfId="0" applyFont="1" applyFill="1" applyBorder="1" applyAlignment="1" applyProtection="1">
      <alignment horizontal="center" vertical="center"/>
    </xf>
    <xf numFmtId="0" fontId="8" fillId="9" borderId="9" xfId="0" applyFont="1" applyFill="1" applyBorder="1" applyAlignment="1" applyProtection="1">
      <alignment horizontal="center" vertical="center"/>
    </xf>
    <xf numFmtId="0" fontId="8" fillId="9" borderId="14" xfId="0" applyFont="1" applyFill="1" applyBorder="1" applyAlignment="1" applyProtection="1">
      <alignment horizontal="center" vertical="center"/>
    </xf>
    <xf numFmtId="164" fontId="2" fillId="18" borderId="42" xfId="0" applyNumberFormat="1" applyFont="1" applyFill="1" applyBorder="1" applyAlignment="1" applyProtection="1">
      <alignment horizontal="center" vertical="center"/>
    </xf>
    <xf numFmtId="164" fontId="2" fillId="18" borderId="45" xfId="0" applyNumberFormat="1" applyFont="1" applyFill="1" applyBorder="1" applyAlignment="1" applyProtection="1">
      <alignment horizontal="center" vertical="center"/>
    </xf>
    <xf numFmtId="166" fontId="15" fillId="28" borderId="1" xfId="0" applyNumberFormat="1" applyFont="1" applyFill="1" applyBorder="1" applyAlignment="1" applyProtection="1">
      <alignment horizontal="center" vertical="center"/>
    </xf>
    <xf numFmtId="166" fontId="15" fillId="28" borderId="2" xfId="0" applyNumberFormat="1" applyFont="1" applyFill="1" applyBorder="1" applyAlignment="1" applyProtection="1">
      <alignment horizontal="center" vertical="center"/>
    </xf>
    <xf numFmtId="20" fontId="38" fillId="28" borderId="1" xfId="0" applyNumberFormat="1" applyFont="1" applyFill="1" applyBorder="1" applyAlignment="1" applyProtection="1">
      <alignment horizontal="center" vertical="center"/>
    </xf>
    <xf numFmtId="20" fontId="38" fillId="28" borderId="2" xfId="0" applyNumberFormat="1" applyFont="1" applyFill="1" applyBorder="1" applyAlignment="1" applyProtection="1">
      <alignment horizontal="center" vertical="center"/>
    </xf>
    <xf numFmtId="20" fontId="38" fillId="28" borderId="15" xfId="0" applyNumberFormat="1" applyFont="1" applyFill="1" applyBorder="1" applyAlignment="1" applyProtection="1">
      <alignment horizontal="center" vertical="center"/>
    </xf>
    <xf numFmtId="20" fontId="5" fillId="15" borderId="1" xfId="0" applyNumberFormat="1" applyFont="1" applyFill="1" applyBorder="1" applyAlignment="1" applyProtection="1">
      <alignment horizontal="center" vertical="center"/>
    </xf>
    <xf numFmtId="20" fontId="5" fillId="15" borderId="15" xfId="0" applyNumberFormat="1" applyFont="1" applyFill="1" applyBorder="1" applyAlignment="1" applyProtection="1">
      <alignment horizontal="center" vertical="center"/>
    </xf>
    <xf numFmtId="165" fontId="28" fillId="6" borderId="5" xfId="0" applyNumberFormat="1" applyFont="1" applyFill="1" applyBorder="1" applyAlignment="1" applyProtection="1">
      <alignment horizontal="center" vertical="center" textRotation="90"/>
    </xf>
    <xf numFmtId="165" fontId="28" fillId="6" borderId="9" xfId="0" applyNumberFormat="1" applyFont="1" applyFill="1" applyBorder="1" applyAlignment="1" applyProtection="1">
      <alignment horizontal="center" vertical="center" textRotation="90"/>
    </xf>
    <xf numFmtId="165" fontId="28" fillId="6" borderId="14" xfId="0" applyNumberFormat="1" applyFont="1" applyFill="1" applyBorder="1" applyAlignment="1" applyProtection="1">
      <alignment horizontal="center" vertical="center" textRotation="90"/>
    </xf>
    <xf numFmtId="0" fontId="3" fillId="0" borderId="0" xfId="0" applyFont="1" applyProtection="1"/>
    <xf numFmtId="0" fontId="21" fillId="5" borderId="7" xfId="0" applyFont="1" applyFill="1" applyBorder="1" applyAlignment="1" applyProtection="1">
      <alignment horizontal="center" vertical="center"/>
    </xf>
    <xf numFmtId="0" fontId="29" fillId="3" borderId="1" xfId="0" applyFont="1" applyFill="1" applyBorder="1" applyAlignment="1" applyProtection="1">
      <alignment horizontal="center" vertical="center"/>
    </xf>
    <xf numFmtId="0" fontId="29" fillId="3" borderId="2" xfId="0" applyFont="1" applyFill="1" applyBorder="1" applyAlignment="1" applyProtection="1">
      <alignment horizontal="center" vertical="center"/>
    </xf>
    <xf numFmtId="0" fontId="29" fillId="3" borderId="15" xfId="0" applyFont="1" applyFill="1" applyBorder="1" applyAlignment="1" applyProtection="1">
      <alignment horizontal="center" vertical="center"/>
    </xf>
    <xf numFmtId="165" fontId="22" fillId="2" borderId="5" xfId="0" applyNumberFormat="1" applyFont="1" applyFill="1" applyBorder="1" applyAlignment="1" applyProtection="1">
      <alignment horizontal="center" vertical="center" textRotation="90"/>
    </xf>
    <xf numFmtId="165" fontId="22" fillId="2" borderId="14" xfId="0" applyNumberFormat="1" applyFont="1" applyFill="1" applyBorder="1" applyAlignment="1" applyProtection="1">
      <alignment horizontal="center" vertical="center" textRotation="90"/>
    </xf>
    <xf numFmtId="165" fontId="22" fillId="19" borderId="4" xfId="0" applyNumberFormat="1" applyFont="1" applyFill="1" applyBorder="1" applyAlignment="1" applyProtection="1">
      <alignment horizontal="center" vertical="center" textRotation="90"/>
    </xf>
    <xf numFmtId="165" fontId="22" fillId="19" borderId="13" xfId="0" applyNumberFormat="1" applyFont="1" applyFill="1" applyBorder="1" applyAlignment="1" applyProtection="1">
      <alignment horizontal="center" vertical="center" textRotation="90"/>
    </xf>
    <xf numFmtId="165" fontId="22" fillId="19" borderId="21" xfId="0" applyNumberFormat="1" applyFont="1" applyFill="1" applyBorder="1" applyAlignment="1" applyProtection="1">
      <alignment horizontal="center" vertical="center" textRotation="90"/>
    </xf>
    <xf numFmtId="0" fontId="2" fillId="0" borderId="2" xfId="0" applyFont="1" applyBorder="1" applyProtection="1"/>
    <xf numFmtId="0" fontId="21" fillId="5" borderId="6" xfId="0" applyFont="1" applyFill="1" applyBorder="1" applyAlignment="1" applyProtection="1">
      <alignment horizontal="center" vertical="center" wrapText="1"/>
    </xf>
    <xf numFmtId="0" fontId="21" fillId="5" borderId="4" xfId="0" applyFont="1" applyFill="1" applyBorder="1" applyAlignment="1" applyProtection="1">
      <alignment horizontal="center" vertical="center" wrapText="1"/>
    </xf>
    <xf numFmtId="0" fontId="21" fillId="5" borderId="3" xfId="0" applyFont="1" applyFill="1" applyBorder="1" applyAlignment="1" applyProtection="1">
      <alignment horizontal="center" vertical="center" wrapText="1"/>
    </xf>
    <xf numFmtId="0" fontId="2" fillId="0" borderId="0" xfId="0" applyFont="1" applyBorder="1" applyProtection="1"/>
    <xf numFmtId="0" fontId="1" fillId="0" borderId="2" xfId="0" applyFont="1" applyBorder="1" applyProtection="1"/>
    <xf numFmtId="164" fontId="1" fillId="6" borderId="55" xfId="0" applyNumberFormat="1" applyFont="1" applyFill="1" applyBorder="1" applyAlignment="1" applyProtection="1">
      <alignment horizontal="center" vertical="center"/>
    </xf>
    <xf numFmtId="164" fontId="1" fillId="6" borderId="2" xfId="0" applyNumberFormat="1" applyFont="1" applyFill="1" applyBorder="1" applyAlignment="1" applyProtection="1">
      <alignment horizontal="center" vertical="center"/>
    </xf>
    <xf numFmtId="164" fontId="1" fillId="6" borderId="53" xfId="0" applyNumberFormat="1" applyFont="1" applyFill="1" applyBorder="1" applyAlignment="1" applyProtection="1">
      <alignment horizontal="center" vertical="center"/>
    </xf>
    <xf numFmtId="164" fontId="1" fillId="6" borderId="15" xfId="0" applyNumberFormat="1" applyFont="1" applyFill="1" applyBorder="1" applyAlignment="1" applyProtection="1">
      <alignment horizontal="center" vertical="center"/>
    </xf>
    <xf numFmtId="0" fontId="3" fillId="0" borderId="12" xfId="0" applyFont="1" applyBorder="1" applyProtection="1"/>
    <xf numFmtId="0" fontId="3" fillId="14" borderId="1" xfId="0" applyFont="1" applyFill="1" applyBorder="1" applyAlignment="1" applyProtection="1">
      <alignment horizontal="center" vertical="center" wrapText="1"/>
    </xf>
    <xf numFmtId="0" fontId="3" fillId="14" borderId="53" xfId="0" applyFont="1" applyFill="1" applyBorder="1" applyAlignment="1" applyProtection="1">
      <alignment horizontal="center" vertical="center" wrapText="1"/>
    </xf>
    <xf numFmtId="0" fontId="34" fillId="0" borderId="54" xfId="0" applyFont="1" applyBorder="1" applyAlignment="1" applyProtection="1">
      <alignment horizontal="center" vertical="center"/>
    </xf>
    <xf numFmtId="0" fontId="34" fillId="0" borderId="50" xfId="0" applyFont="1" applyBorder="1" applyAlignment="1" applyProtection="1">
      <alignment horizontal="center" vertical="center"/>
    </xf>
    <xf numFmtId="0" fontId="34" fillId="0" borderId="37" xfId="0" applyFont="1" applyBorder="1" applyAlignment="1" applyProtection="1">
      <alignment horizontal="center" vertical="center"/>
    </xf>
    <xf numFmtId="0" fontId="34" fillId="0" borderId="33" xfId="0" applyFont="1" applyBorder="1" applyAlignment="1" applyProtection="1">
      <alignment horizontal="center" vertical="center"/>
    </xf>
    <xf numFmtId="0" fontId="35" fillId="27" borderId="5" xfId="0" applyFont="1" applyFill="1" applyBorder="1" applyAlignment="1" applyProtection="1">
      <alignment horizontal="center" vertical="center" wrapText="1"/>
    </xf>
    <xf numFmtId="0" fontId="35" fillId="27" borderId="9" xfId="0" applyFont="1" applyFill="1" applyBorder="1" applyAlignment="1" applyProtection="1">
      <alignment horizontal="center" vertical="center" wrapText="1"/>
    </xf>
    <xf numFmtId="0" fontId="35" fillId="27" borderId="14" xfId="0" applyFont="1" applyFill="1" applyBorder="1" applyAlignment="1" applyProtection="1">
      <alignment horizontal="center" vertical="center" wrapText="1"/>
    </xf>
    <xf numFmtId="0" fontId="2" fillId="21" borderId="1" xfId="0" applyFont="1" applyFill="1" applyBorder="1" applyAlignment="1" applyProtection="1">
      <alignment horizontal="center" vertical="center"/>
    </xf>
    <xf numFmtId="0" fontId="2" fillId="21" borderId="53" xfId="0" applyFont="1" applyFill="1" applyBorder="1" applyAlignment="1" applyProtection="1">
      <alignment horizontal="center" vertical="center"/>
    </xf>
    <xf numFmtId="0" fontId="8" fillId="8" borderId="51" xfId="0" applyFont="1" applyFill="1" applyBorder="1" applyAlignment="1" applyProtection="1">
      <alignment horizontal="center" vertical="center"/>
    </xf>
    <xf numFmtId="0" fontId="8" fillId="8" borderId="17" xfId="0" applyFont="1" applyFill="1" applyBorder="1" applyAlignment="1" applyProtection="1">
      <alignment horizontal="center" vertical="center"/>
    </xf>
    <xf numFmtId="164" fontId="2" fillId="18" borderId="57" xfId="0" applyNumberFormat="1" applyFont="1" applyFill="1" applyBorder="1" applyAlignment="1" applyProtection="1">
      <alignment horizontal="center" vertical="center"/>
    </xf>
    <xf numFmtId="164" fontId="2" fillId="18" borderId="20" xfId="0" applyNumberFormat="1" applyFont="1" applyFill="1" applyBorder="1" applyAlignment="1" applyProtection="1">
      <alignment horizontal="center" vertical="center"/>
    </xf>
    <xf numFmtId="0" fontId="2" fillId="13" borderId="39" xfId="0" applyNumberFormat="1" applyFont="1" applyFill="1" applyBorder="1" applyAlignment="1" applyProtection="1">
      <alignment horizontal="center" vertical="center"/>
    </xf>
    <xf numFmtId="164" fontId="2" fillId="0" borderId="20" xfId="0" applyNumberFormat="1" applyFont="1" applyFill="1" applyBorder="1" applyAlignment="1" applyProtection="1">
      <alignment horizontal="center" vertical="center"/>
    </xf>
    <xf numFmtId="164" fontId="2" fillId="0" borderId="45" xfId="0" applyNumberFormat="1" applyFont="1" applyFill="1" applyBorder="1" applyAlignment="1" applyProtection="1">
      <alignment horizontal="center" vertical="center"/>
    </xf>
    <xf numFmtId="164" fontId="2" fillId="18" borderId="27" xfId="0" applyNumberFormat="1" applyFont="1" applyFill="1" applyBorder="1" applyAlignment="1" applyProtection="1">
      <alignment horizontal="center" vertical="center"/>
    </xf>
    <xf numFmtId="164" fontId="2" fillId="18" borderId="23" xfId="0" applyNumberFormat="1" applyFont="1" applyFill="1" applyBorder="1" applyAlignment="1" applyProtection="1">
      <alignment horizontal="center" vertical="center"/>
    </xf>
    <xf numFmtId="0" fontId="2" fillId="13" borderId="27" xfId="0" applyNumberFormat="1" applyFont="1" applyFill="1" applyBorder="1" applyAlignment="1" applyProtection="1">
      <alignment horizontal="center" vertical="center"/>
    </xf>
    <xf numFmtId="0" fontId="2" fillId="13" borderId="23" xfId="0" applyNumberFormat="1" applyFont="1" applyFill="1" applyBorder="1" applyAlignment="1" applyProtection="1">
      <alignment horizontal="center" vertical="center"/>
    </xf>
    <xf numFmtId="164" fontId="2" fillId="0" borderId="4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Protection="1"/>
    <xf numFmtId="0" fontId="8" fillId="9" borderId="39" xfId="0" applyFont="1" applyFill="1" applyBorder="1" applyAlignment="1" applyProtection="1">
      <alignment horizontal="center" vertical="center"/>
    </xf>
    <xf numFmtId="0" fontId="8" fillId="9" borderId="20" xfId="0" applyFont="1" applyFill="1" applyBorder="1" applyAlignment="1" applyProtection="1">
      <alignment horizontal="center" vertical="center"/>
    </xf>
    <xf numFmtId="0" fontId="8" fillId="8" borderId="1" xfId="0" applyFont="1" applyFill="1" applyBorder="1" applyAlignment="1" applyProtection="1">
      <alignment horizontal="center"/>
    </xf>
    <xf numFmtId="0" fontId="8" fillId="8" borderId="2" xfId="0" applyFont="1" applyFill="1" applyBorder="1" applyAlignment="1" applyProtection="1">
      <alignment horizontal="center"/>
    </xf>
    <xf numFmtId="0" fontId="8" fillId="8" borderId="15" xfId="0" applyFont="1" applyFill="1" applyBorder="1" applyAlignment="1" applyProtection="1">
      <alignment horizontal="center"/>
    </xf>
    <xf numFmtId="0" fontId="1" fillId="6" borderId="42" xfId="0" applyNumberFormat="1" applyFont="1" applyFill="1" applyBorder="1" applyAlignment="1" applyProtection="1">
      <alignment horizontal="center" vertical="center"/>
    </xf>
    <xf numFmtId="0" fontId="1" fillId="6" borderId="18" xfId="0" applyNumberFormat="1" applyFont="1" applyFill="1" applyBorder="1" applyAlignment="1" applyProtection="1">
      <alignment horizontal="center" vertical="center"/>
    </xf>
    <xf numFmtId="0" fontId="1" fillId="6" borderId="45" xfId="0" applyNumberFormat="1" applyFont="1" applyFill="1" applyBorder="1" applyAlignment="1" applyProtection="1">
      <alignment horizontal="center" vertical="center"/>
    </xf>
    <xf numFmtId="0" fontId="1" fillId="6" borderId="34" xfId="0" applyNumberFormat="1" applyFont="1" applyFill="1" applyBorder="1" applyAlignment="1" applyProtection="1">
      <alignment horizontal="center" vertical="center"/>
    </xf>
    <xf numFmtId="164" fontId="1" fillId="0" borderId="6" xfId="0" applyNumberFormat="1" applyFont="1" applyBorder="1" applyAlignment="1" applyProtection="1">
      <alignment horizontal="center" vertical="center"/>
    </xf>
    <xf numFmtId="164" fontId="1" fillId="0" borderId="3" xfId="0" applyNumberFormat="1" applyFont="1" applyBorder="1" applyAlignment="1" applyProtection="1">
      <alignment horizontal="center" vertical="center"/>
    </xf>
    <xf numFmtId="164" fontId="1" fillId="0" borderId="4" xfId="0" applyNumberFormat="1" applyFont="1" applyBorder="1" applyAlignment="1" applyProtection="1">
      <alignment horizontal="center" vertical="center"/>
    </xf>
    <xf numFmtId="164" fontId="1" fillId="0" borderId="10" xfId="0" applyNumberFormat="1" applyFont="1" applyBorder="1" applyAlignment="1" applyProtection="1">
      <alignment horizontal="center" vertical="center"/>
    </xf>
    <xf numFmtId="164" fontId="1" fillId="0" borderId="11" xfId="0" applyNumberFormat="1" applyFont="1" applyBorder="1" applyAlignment="1" applyProtection="1">
      <alignment horizontal="center" vertical="center"/>
    </xf>
    <xf numFmtId="164" fontId="1" fillId="0" borderId="21" xfId="0" applyNumberFormat="1" applyFont="1" applyBorder="1" applyAlignment="1" applyProtection="1">
      <alignment horizontal="center" vertical="center"/>
    </xf>
    <xf numFmtId="164" fontId="2" fillId="18" borderId="29" xfId="0" applyNumberFormat="1" applyFont="1" applyFill="1" applyBorder="1" applyAlignment="1" applyProtection="1">
      <alignment horizontal="center" vertical="center"/>
    </xf>
    <xf numFmtId="164" fontId="2" fillId="18" borderId="30" xfId="0" applyNumberFormat="1" applyFont="1" applyFill="1" applyBorder="1" applyAlignment="1" applyProtection="1">
      <alignment horizontal="center" vertical="center"/>
    </xf>
    <xf numFmtId="0" fontId="18" fillId="0" borderId="5" xfId="0" applyFont="1" applyBorder="1" applyAlignment="1" applyProtection="1">
      <alignment horizontal="left" vertical="center"/>
    </xf>
    <xf numFmtId="0" fontId="18" fillId="0" borderId="58" xfId="0" applyFont="1" applyBorder="1" applyAlignment="1" applyProtection="1">
      <alignment horizontal="left" vertical="center"/>
    </xf>
    <xf numFmtId="0" fontId="18" fillId="0" borderId="5" xfId="0" applyFont="1" applyBorder="1" applyAlignment="1" applyProtection="1">
      <alignment horizontal="center" vertical="center"/>
    </xf>
    <xf numFmtId="0" fontId="18" fillId="0" borderId="58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58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7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1" fillId="0" borderId="55" xfId="0" applyFont="1" applyBorder="1" applyAlignment="1" applyProtection="1">
      <alignment horizontal="center" vertical="center"/>
    </xf>
    <xf numFmtId="0" fontId="1" fillId="0" borderId="53" xfId="0" applyFont="1" applyBorder="1" applyAlignment="1" applyProtection="1">
      <alignment horizontal="center" vertical="center"/>
    </xf>
    <xf numFmtId="0" fontId="22" fillId="0" borderId="24" xfId="0" applyFont="1" applyBorder="1" applyAlignment="1" applyProtection="1">
      <alignment horizontal="center" vertical="center" textRotation="90"/>
    </xf>
    <xf numFmtId="0" fontId="22" fillId="0" borderId="27" xfId="0" applyFont="1" applyBorder="1" applyAlignment="1" applyProtection="1">
      <alignment horizontal="center" vertical="center" textRotation="90"/>
    </xf>
    <xf numFmtId="166" fontId="15" fillId="7" borderId="30" xfId="0" applyNumberFormat="1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22" fillId="0" borderId="37" xfId="0" applyFont="1" applyBorder="1" applyAlignment="1" applyProtection="1">
      <alignment horizontal="center" vertical="center" textRotation="90"/>
    </xf>
    <xf numFmtId="0" fontId="22" fillId="0" borderId="35" xfId="0" applyFont="1" applyBorder="1" applyAlignment="1" applyProtection="1">
      <alignment horizontal="center" vertical="center" textRotation="90"/>
    </xf>
    <xf numFmtId="0" fontId="5" fillId="5" borderId="15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31" fillId="2" borderId="1" xfId="0" applyFont="1" applyFill="1" applyBorder="1" applyAlignment="1" applyProtection="1">
      <alignment horizontal="center" vertical="center"/>
    </xf>
    <xf numFmtId="0" fontId="31" fillId="2" borderId="2" xfId="0" applyFont="1" applyFill="1" applyBorder="1" applyAlignment="1" applyProtection="1">
      <alignment horizontal="center" vertical="center"/>
    </xf>
    <xf numFmtId="0" fontId="31" fillId="2" borderId="15" xfId="0" applyFont="1" applyFill="1" applyBorder="1" applyAlignment="1" applyProtection="1">
      <alignment horizontal="center" vertical="center"/>
    </xf>
    <xf numFmtId="0" fontId="27" fillId="2" borderId="1" xfId="0" applyFont="1" applyFill="1" applyBorder="1" applyAlignment="1" applyProtection="1">
      <alignment horizontal="center" vertical="center"/>
    </xf>
    <xf numFmtId="0" fontId="27" fillId="2" borderId="2" xfId="0" applyFont="1" applyFill="1" applyBorder="1" applyAlignment="1" applyProtection="1">
      <alignment horizontal="center" vertical="center"/>
    </xf>
    <xf numFmtId="0" fontId="27" fillId="2" borderId="15" xfId="0" applyFont="1" applyFill="1" applyBorder="1" applyAlignment="1" applyProtection="1">
      <alignment horizontal="center" vertical="center"/>
    </xf>
    <xf numFmtId="0" fontId="32" fillId="3" borderId="1" xfId="0" applyNumberFormat="1" applyFont="1" applyFill="1" applyBorder="1" applyAlignment="1" applyProtection="1">
      <alignment horizontal="center" vertical="center"/>
    </xf>
    <xf numFmtId="0" fontId="32" fillId="3" borderId="15" xfId="0" applyNumberFormat="1" applyFont="1" applyFill="1" applyBorder="1" applyAlignment="1" applyProtection="1">
      <alignment horizontal="center" vertical="center"/>
    </xf>
    <xf numFmtId="0" fontId="1" fillId="26" borderId="5" xfId="0" applyFont="1" applyFill="1" applyBorder="1" applyAlignment="1" applyProtection="1">
      <alignment horizontal="center" vertical="center"/>
    </xf>
    <xf numFmtId="0" fontId="1" fillId="26" borderId="14" xfId="0" applyFont="1" applyFill="1" applyBorder="1" applyAlignment="1" applyProtection="1">
      <alignment horizontal="center" vertical="center"/>
    </xf>
    <xf numFmtId="0" fontId="9" fillId="0" borderId="6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9" fillId="0" borderId="13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0" fillId="0" borderId="6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10" fillId="0" borderId="6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/>
    </xf>
    <xf numFmtId="0" fontId="10" fillId="0" borderId="0" xfId="0" applyFont="1" applyBorder="1" applyAlignment="1">
      <alignment horizontal="left" vertical="top"/>
    </xf>
    <xf numFmtId="0" fontId="10" fillId="0" borderId="13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10" fillId="0" borderId="21" xfId="0" applyFont="1" applyBorder="1" applyAlignment="1">
      <alignment horizontal="left" vertical="top"/>
    </xf>
    <xf numFmtId="0" fontId="10" fillId="0" borderId="0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0" fillId="0" borderId="2" xfId="0" applyBorder="1" applyAlignment="1"/>
    <xf numFmtId="0" fontId="10" fillId="0" borderId="4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21" xfId="0" applyFont="1" applyBorder="1" applyAlignment="1">
      <alignment horizontal="center" vertical="top"/>
    </xf>
    <xf numFmtId="0" fontId="0" fillId="0" borderId="9" xfId="0" applyBorder="1" applyAlignment="1"/>
    <xf numFmtId="0" fontId="0" fillId="0" borderId="14" xfId="0" applyBorder="1" applyAlignment="1"/>
    <xf numFmtId="0" fontId="13" fillId="0" borderId="6" xfId="0" applyFont="1" applyBorder="1"/>
    <xf numFmtId="0" fontId="0" fillId="0" borderId="15" xfId="0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top"/>
    </xf>
    <xf numFmtId="0" fontId="10" fillId="0" borderId="60" xfId="0" applyFont="1" applyBorder="1" applyAlignment="1">
      <alignment horizontal="center" vertical="top"/>
    </xf>
    <xf numFmtId="0" fontId="10" fillId="0" borderId="61" xfId="0" applyFont="1" applyBorder="1" applyAlignment="1">
      <alignment horizontal="center" vertical="top"/>
    </xf>
    <xf numFmtId="0" fontId="42" fillId="0" borderId="60" xfId="0" applyFont="1" applyBorder="1" applyAlignment="1">
      <alignment horizontal="center" vertical="top"/>
    </xf>
    <xf numFmtId="0" fontId="9" fillId="0" borderId="36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0" fillId="0" borderId="62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top"/>
    </xf>
    <xf numFmtId="0" fontId="42" fillId="0" borderId="6" xfId="0" applyFont="1" applyBorder="1" applyAlignment="1">
      <alignment horizontal="center" vertical="top"/>
    </xf>
  </cellXfs>
  <cellStyles count="1">
    <cellStyle name="Normal" xfId="0" builtinId="0"/>
  </cellStyles>
  <dxfs count="1524">
    <dxf>
      <font>
        <color rgb="FF00B050"/>
      </font>
      <fill>
        <patternFill>
          <fgColor auto="1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ont>
        <color rgb="FF00B050"/>
      </font>
      <fill>
        <patternFill>
          <fgColor auto="1"/>
        </patternFill>
      </fill>
    </dxf>
    <dxf>
      <fill>
        <patternFill>
          <bgColor rgb="FFFFFF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ont>
        <color rgb="FF00B050"/>
      </font>
      <fill>
        <patternFill>
          <fgColor auto="1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theme="1"/>
      </font>
      <fill>
        <patternFill>
          <bgColor rgb="FFCC00FF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FF00"/>
        </patternFill>
      </fill>
    </dxf>
    <dxf>
      <font>
        <color rgb="FFFF0000"/>
      </font>
      <fill>
        <patternFill>
          <bgColor theme="0"/>
        </patternFill>
      </fill>
    </dxf>
    <dxf>
      <fill>
        <patternFill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FF00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ont>
        <strike val="0"/>
        <color rgb="FFFF0000"/>
      </font>
    </dxf>
    <dxf>
      <fill>
        <patternFill>
          <fgColor auto="1"/>
          <bgColor rgb="FFCC66FF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00FF00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00FF"/>
      <color rgb="FF00FF00"/>
      <color rgb="FFCC66FF"/>
      <color rgb="FFFFFFFF"/>
      <color rgb="FF66FF33"/>
      <color rgb="FFCC99FF"/>
      <color rgb="FF00FF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C52DA-AD91-49D3-95A3-885D153B415E}">
  <dimension ref="A1:L12"/>
  <sheetViews>
    <sheetView workbookViewId="0">
      <selection activeCell="D16" sqref="D16"/>
    </sheetView>
  </sheetViews>
  <sheetFormatPr baseColWidth="10" defaultRowHeight="14.4"/>
  <sheetData>
    <row r="1" spans="1:12">
      <c r="A1" t="s">
        <v>315</v>
      </c>
    </row>
    <row r="3" spans="1:12" ht="14.4" customHeight="1">
      <c r="A3" s="172" t="s">
        <v>317</v>
      </c>
      <c r="B3" s="172"/>
      <c r="C3" s="172"/>
      <c r="D3" s="172"/>
      <c r="E3" s="172"/>
      <c r="F3" s="170"/>
      <c r="G3" s="170"/>
      <c r="H3" s="170"/>
      <c r="I3" s="170"/>
      <c r="J3" s="170"/>
      <c r="K3" s="170"/>
      <c r="L3" s="170"/>
    </row>
    <row r="4" spans="1:12" ht="14.4" customHeight="1">
      <c r="A4" s="172"/>
      <c r="B4" s="172"/>
      <c r="C4" s="172"/>
      <c r="D4" s="172"/>
      <c r="E4" s="172"/>
      <c r="F4" s="170"/>
      <c r="G4" s="170"/>
      <c r="H4" s="170"/>
      <c r="I4" s="170"/>
      <c r="J4" s="170"/>
      <c r="K4" s="170"/>
      <c r="L4" s="170"/>
    </row>
    <row r="5" spans="1:12" ht="14.4" customHeight="1">
      <c r="A5" s="172"/>
      <c r="B5" s="172"/>
      <c r="C5" s="172"/>
      <c r="D5" s="172"/>
      <c r="E5" s="172"/>
      <c r="F5" s="170"/>
      <c r="G5" s="170"/>
      <c r="H5" s="170"/>
      <c r="I5" s="170"/>
      <c r="J5" s="170"/>
      <c r="K5" s="170"/>
      <c r="L5" s="170"/>
    </row>
    <row r="6" spans="1:12" ht="14.4" customHeight="1">
      <c r="A6" s="172"/>
      <c r="B6" s="172"/>
      <c r="C6" s="172"/>
      <c r="D6" s="172"/>
      <c r="E6" s="172"/>
      <c r="F6" s="170"/>
      <c r="G6" s="170"/>
      <c r="H6" s="170"/>
      <c r="I6" s="170"/>
      <c r="J6" s="170"/>
      <c r="K6" s="170"/>
      <c r="L6" s="170"/>
    </row>
    <row r="7" spans="1:12" ht="14.4" customHeight="1">
      <c r="A7" s="172"/>
      <c r="B7" s="172"/>
      <c r="C7" s="172"/>
      <c r="D7" s="172"/>
      <c r="E7" s="172"/>
      <c r="F7" s="170"/>
      <c r="G7" s="170"/>
      <c r="H7" s="170"/>
      <c r="I7" s="170"/>
      <c r="J7" s="170"/>
      <c r="K7" s="170"/>
      <c r="L7" s="170"/>
    </row>
    <row r="8" spans="1:12" ht="14.4" customHeight="1">
      <c r="A8" s="172"/>
      <c r="B8" s="172"/>
      <c r="C8" s="172"/>
      <c r="D8" s="172"/>
      <c r="E8" s="172"/>
      <c r="F8" s="170"/>
      <c r="G8" s="170"/>
      <c r="H8" s="170"/>
      <c r="I8" s="170"/>
      <c r="J8" s="170"/>
      <c r="K8" s="170"/>
      <c r="L8" s="170"/>
    </row>
    <row r="9" spans="1:12" ht="14.4" customHeight="1">
      <c r="A9" s="172"/>
      <c r="B9" s="172"/>
      <c r="C9" s="172"/>
      <c r="D9" s="172"/>
      <c r="E9" s="172"/>
      <c r="F9" s="170"/>
      <c r="G9" s="170"/>
      <c r="H9" s="170"/>
      <c r="I9" s="170"/>
      <c r="J9" s="170"/>
      <c r="K9" s="170"/>
      <c r="L9" s="170"/>
    </row>
    <row r="10" spans="1:12" ht="14.4" customHeight="1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L10" s="170"/>
    </row>
    <row r="11" spans="1:12">
      <c r="A11" s="173" t="s">
        <v>318</v>
      </c>
      <c r="B11" s="173"/>
      <c r="C11" s="173"/>
      <c r="D11" s="173"/>
      <c r="E11" s="173"/>
      <c r="F11" s="171"/>
      <c r="G11" s="171"/>
      <c r="H11" s="171"/>
      <c r="I11" s="171"/>
      <c r="J11" s="171"/>
      <c r="K11" s="171"/>
      <c r="L11" s="171"/>
    </row>
    <row r="12" spans="1:12">
      <c r="A12" s="173"/>
      <c r="B12" s="173"/>
      <c r="C12" s="173"/>
      <c r="D12" s="173"/>
      <c r="E12" s="173"/>
    </row>
  </sheetData>
  <mergeCells count="2">
    <mergeCell ref="A3:E9"/>
    <mergeCell ref="A11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ECDEB-7286-4BD3-895F-177E0F152890}">
  <sheetPr>
    <pageSetUpPr fitToPage="1"/>
  </sheetPr>
  <dimension ref="A1:BO238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D5" sqref="D5"/>
    </sheetView>
  </sheetViews>
  <sheetFormatPr baseColWidth="10" defaultRowHeight="21"/>
  <cols>
    <col min="1" max="1" width="5.5546875" style="13" customWidth="1"/>
    <col min="2" max="2" width="4.77734375" style="145" customWidth="1"/>
    <col min="3" max="3" width="5.77734375" style="146" customWidth="1"/>
    <col min="4" max="4" width="33.77734375" style="13" customWidth="1"/>
    <col min="5" max="5" width="4.77734375" style="13" customWidth="1"/>
    <col min="6" max="6" width="5.77734375" style="128" customWidth="1"/>
    <col min="7" max="7" width="33.77734375" style="13" customWidth="1"/>
    <col min="8" max="8" width="4.77734375" style="13" customWidth="1"/>
    <col min="9" max="9" width="5.77734375" style="128" customWidth="1"/>
    <col min="10" max="10" width="33.77734375" style="13" customWidth="1"/>
    <col min="11" max="11" width="4.77734375" style="13" customWidth="1"/>
    <col min="12" max="12" width="5.77734375" style="128" customWidth="1"/>
    <col min="13" max="13" width="33.77734375" style="13" customWidth="1"/>
    <col min="14" max="14" width="4.77734375" style="13" customWidth="1"/>
    <col min="15" max="15" width="5.77734375" style="128" customWidth="1"/>
    <col min="16" max="16" width="33.77734375" style="13" customWidth="1"/>
    <col min="17" max="17" width="4.77734375" style="13" customWidth="1"/>
    <col min="18" max="18" width="5.77734375" style="128" customWidth="1"/>
    <col min="19" max="19" width="33.77734375" style="13" customWidth="1"/>
    <col min="20" max="20" width="4.77734375" style="13" customWidth="1"/>
    <col min="21" max="21" width="5.77734375" style="13" customWidth="1"/>
    <col min="22" max="22" width="33.77734375" style="13" customWidth="1"/>
    <col min="23" max="23" width="5.33203125" style="13" customWidth="1"/>
    <col min="24" max="24" width="5.88671875" style="13" customWidth="1"/>
    <col min="25" max="25" width="4.77734375" style="13" customWidth="1"/>
    <col min="26" max="26" width="5.77734375" style="128" customWidth="1"/>
    <col min="27" max="27" width="33.77734375" style="13" customWidth="1"/>
    <col min="28" max="28" width="4.77734375" style="13" customWidth="1"/>
    <col min="29" max="29" width="5.77734375" style="128" customWidth="1"/>
    <col min="30" max="30" width="33.77734375" style="13" customWidth="1"/>
    <col min="31" max="31" width="4.77734375" style="13" customWidth="1"/>
    <col min="32" max="32" width="5.77734375" style="128" customWidth="1"/>
    <col min="33" max="33" width="33.77734375" style="13" customWidth="1"/>
    <col min="34" max="34" width="4.77734375" style="13" customWidth="1"/>
    <col min="35" max="35" width="5.77734375" style="128" customWidth="1"/>
    <col min="36" max="36" width="33.77734375" style="13" customWidth="1"/>
    <col min="37" max="37" width="4.77734375" style="13" customWidth="1"/>
    <col min="38" max="38" width="5.77734375" style="128" customWidth="1"/>
    <col min="39" max="39" width="33.77734375" style="13" customWidth="1"/>
    <col min="40" max="40" width="4.77734375" style="6" customWidth="1"/>
    <col min="41" max="41" width="4.77734375" style="13" hidden="1" customWidth="1"/>
    <col min="42" max="42" width="18" style="6" hidden="1" customWidth="1"/>
    <col min="43" max="43" width="14.6640625" style="6" hidden="1" customWidth="1"/>
    <col min="44" max="44" width="15.21875" style="6" hidden="1" customWidth="1"/>
    <col min="45" max="45" width="4" style="6" hidden="1" customWidth="1"/>
    <col min="46" max="46" width="11.5546875" style="143" hidden="1" customWidth="1"/>
    <col min="47" max="47" width="29.109375" style="144" hidden="1" customWidth="1"/>
    <col min="48" max="48" width="30.5546875" style="13" hidden="1" customWidth="1"/>
    <col min="49" max="49" width="15.6640625" style="13" hidden="1" customWidth="1"/>
    <col min="50" max="50" width="11.5546875" style="13" hidden="1" customWidth="1"/>
    <col min="51" max="51" width="6.109375" style="137" customWidth="1"/>
    <col min="52" max="52" width="4.77734375" style="13" customWidth="1"/>
    <col min="53" max="53" width="5.77734375" style="128" customWidth="1"/>
    <col min="54" max="54" width="33.77734375" style="6" customWidth="1"/>
    <col min="55" max="55" width="4.77734375" style="13" customWidth="1"/>
    <col min="56" max="56" width="5.77734375" style="128" customWidth="1"/>
    <col min="57" max="57" width="33.77734375" style="6" customWidth="1"/>
    <col min="58" max="58" width="4.77734375" style="13" customWidth="1"/>
    <col min="59" max="59" width="5.77734375" style="128" customWidth="1"/>
    <col min="60" max="60" width="33.77734375" style="6" customWidth="1"/>
    <col min="61" max="16384" width="11.5546875" style="6"/>
  </cols>
  <sheetData>
    <row r="1" spans="1:60" ht="9.6" customHeight="1" thickBot="1">
      <c r="A1" s="322"/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2"/>
      <c r="AH1" s="322"/>
      <c r="AI1" s="322"/>
      <c r="AJ1" s="322"/>
      <c r="AK1" s="322"/>
      <c r="AL1" s="322"/>
      <c r="AM1" s="322"/>
      <c r="AN1" s="322"/>
      <c r="AO1" s="322"/>
      <c r="AP1" s="322"/>
      <c r="AQ1" s="322"/>
      <c r="AR1" s="322"/>
      <c r="AS1" s="322"/>
      <c r="AT1" s="322"/>
      <c r="AU1" s="322"/>
      <c r="AV1" s="322"/>
      <c r="AW1" s="322"/>
      <c r="AX1" s="322"/>
      <c r="AY1" s="322"/>
      <c r="AZ1" s="322"/>
      <c r="BA1" s="322"/>
      <c r="BB1" s="322"/>
      <c r="BC1" s="322"/>
      <c r="BD1" s="322"/>
      <c r="BE1" s="322"/>
      <c r="BF1" s="322"/>
      <c r="BG1" s="322"/>
      <c r="BH1" s="322"/>
    </row>
    <row r="2" spans="1:60" ht="24" customHeight="1" thickBot="1">
      <c r="A2" s="326">
        <v>8</v>
      </c>
      <c r="B2" s="327"/>
      <c r="C2" s="328"/>
      <c r="D2" s="7" t="s">
        <v>313</v>
      </c>
      <c r="E2" s="329"/>
      <c r="F2" s="330"/>
      <c r="G2" s="235" t="s">
        <v>276</v>
      </c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7"/>
      <c r="W2" s="8"/>
      <c r="X2" s="235" t="s">
        <v>276</v>
      </c>
      <c r="Y2" s="236"/>
      <c r="Z2" s="236"/>
      <c r="AA2" s="236"/>
      <c r="AB2" s="236"/>
      <c r="AC2" s="236"/>
      <c r="AD2" s="236"/>
      <c r="AE2" s="236"/>
      <c r="AF2" s="236"/>
      <c r="AG2" s="236"/>
      <c r="AH2" s="236"/>
      <c r="AI2" s="236"/>
      <c r="AJ2" s="236"/>
      <c r="AK2" s="236"/>
      <c r="AL2" s="236"/>
      <c r="AM2" s="237"/>
      <c r="AN2" s="9"/>
      <c r="AO2" s="301" t="s">
        <v>9</v>
      </c>
      <c r="AP2" s="302"/>
      <c r="AQ2" s="302"/>
      <c r="AR2" s="310"/>
      <c r="AS2" s="10"/>
      <c r="AT2" s="11"/>
      <c r="AU2" s="12"/>
      <c r="AY2" s="323" t="s">
        <v>214</v>
      </c>
      <c r="AZ2" s="324"/>
      <c r="BA2" s="324"/>
      <c r="BB2" s="324"/>
      <c r="BC2" s="324"/>
      <c r="BD2" s="324"/>
      <c r="BE2" s="324"/>
      <c r="BF2" s="324"/>
      <c r="BG2" s="324"/>
      <c r="BH2" s="325"/>
    </row>
    <row r="3" spans="1:60" ht="15.6" customHeight="1" thickBot="1">
      <c r="A3" s="317"/>
      <c r="B3" s="14">
        <v>1</v>
      </c>
      <c r="C3" s="246" t="s">
        <v>0</v>
      </c>
      <c r="D3" s="245"/>
      <c r="E3" s="14">
        <v>2</v>
      </c>
      <c r="F3" s="244" t="s">
        <v>1</v>
      </c>
      <c r="G3" s="245"/>
      <c r="H3" s="14"/>
      <c r="I3" s="244" t="s">
        <v>2</v>
      </c>
      <c r="J3" s="245"/>
      <c r="K3" s="14"/>
      <c r="L3" s="244" t="s">
        <v>3</v>
      </c>
      <c r="M3" s="245"/>
      <c r="N3" s="14"/>
      <c r="O3" s="244" t="s">
        <v>4</v>
      </c>
      <c r="P3" s="245"/>
      <c r="Q3" s="14"/>
      <c r="R3" s="244" t="s">
        <v>5</v>
      </c>
      <c r="S3" s="245"/>
      <c r="T3" s="15"/>
      <c r="U3" s="244" t="s">
        <v>208</v>
      </c>
      <c r="V3" s="245"/>
      <c r="W3" s="16"/>
      <c r="X3" s="331"/>
      <c r="Y3" s="15"/>
      <c r="Z3" s="244" t="s">
        <v>6</v>
      </c>
      <c r="AA3" s="245"/>
      <c r="AB3" s="15"/>
      <c r="AC3" s="244" t="s">
        <v>7</v>
      </c>
      <c r="AD3" s="245"/>
      <c r="AE3" s="15"/>
      <c r="AF3" s="57" t="s">
        <v>305</v>
      </c>
      <c r="AG3" s="58" t="s">
        <v>8</v>
      </c>
      <c r="AH3" s="17"/>
      <c r="AI3" s="156" t="s">
        <v>305</v>
      </c>
      <c r="AJ3" s="147" t="s">
        <v>300</v>
      </c>
      <c r="AK3" s="17"/>
      <c r="AL3" s="210" t="s">
        <v>301</v>
      </c>
      <c r="AM3" s="234"/>
      <c r="AN3" s="18"/>
      <c r="AO3" s="307"/>
      <c r="AP3" s="308"/>
      <c r="AQ3" s="308"/>
      <c r="AR3" s="311"/>
      <c r="AS3" s="19"/>
      <c r="AT3" s="295" t="s">
        <v>196</v>
      </c>
      <c r="AU3" s="297" t="s">
        <v>195</v>
      </c>
      <c r="AV3" s="299" t="s">
        <v>205</v>
      </c>
      <c r="AW3" s="299" t="s">
        <v>206</v>
      </c>
      <c r="AX3" s="299" t="s">
        <v>207</v>
      </c>
      <c r="AY3" s="238"/>
      <c r="AZ3" s="20">
        <v>13</v>
      </c>
      <c r="BA3" s="21"/>
      <c r="BB3" s="22" t="s">
        <v>10</v>
      </c>
      <c r="BC3" s="20">
        <v>4</v>
      </c>
      <c r="BD3" s="21"/>
      <c r="BE3" s="22" t="s">
        <v>11</v>
      </c>
      <c r="BF3" s="20"/>
      <c r="BG3" s="21"/>
      <c r="BH3" s="23" t="s">
        <v>12</v>
      </c>
    </row>
    <row r="4" spans="1:60" ht="19.8" customHeight="1" thickBot="1">
      <c r="A4" s="318"/>
      <c r="B4" s="176">
        <v>0</v>
      </c>
      <c r="C4" s="321"/>
      <c r="D4" s="24" t="str">
        <f>_xlfn.IFNA(VLOOKUP(B3,$AO$5:$AR$74,2,FALSE),"")</f>
        <v>Arnaud / GC-690-DK</v>
      </c>
      <c r="E4" s="176">
        <v>0</v>
      </c>
      <c r="F4" s="177"/>
      <c r="G4" s="24" t="str">
        <f>_xlfn.IFNA(VLOOKUP(E3,$AO$5:$AR$74,2,FALSE),"")</f>
        <v>Caroll / FZ-768-KH</v>
      </c>
      <c r="H4" s="176">
        <v>0</v>
      </c>
      <c r="I4" s="177"/>
      <c r="J4" s="24" t="str">
        <f>_xlfn.IFNA(VLOOKUP(H3,$AO$5:$AR$74,2,FALSE),"")</f>
        <v/>
      </c>
      <c r="K4" s="176">
        <v>0</v>
      </c>
      <c r="L4" s="177"/>
      <c r="M4" s="24" t="str">
        <f>_xlfn.IFNA(VLOOKUP(K3,$AO$5:$AR$74,2,FALSE),"")</f>
        <v/>
      </c>
      <c r="N4" s="176">
        <v>0</v>
      </c>
      <c r="O4" s="177"/>
      <c r="P4" s="24" t="str">
        <f>_xlfn.IFNA(VLOOKUP(N3,$AO$5:$AR$74,2,FALSE),"")</f>
        <v/>
      </c>
      <c r="Q4" s="176">
        <v>0</v>
      </c>
      <c r="R4" s="177"/>
      <c r="S4" s="24" t="str">
        <f>_xlfn.IFNA(VLOOKUP(Q3,$AO$5:$AR$74,2,FALSE),"")</f>
        <v/>
      </c>
      <c r="T4" s="174">
        <v>0</v>
      </c>
      <c r="U4" s="175"/>
      <c r="V4" s="24" t="str">
        <f>_xlfn.IFNA(VLOOKUP(T3,$AO$5:$AR$74,2,FALSE),"")</f>
        <v/>
      </c>
      <c r="W4" s="25"/>
      <c r="X4" s="332"/>
      <c r="Y4" s="174">
        <v>0</v>
      </c>
      <c r="Z4" s="175"/>
      <c r="AA4" s="24" t="str">
        <f>_xlfn.IFNA(VLOOKUP(Y3,$AO$5:$AR$74,2,FALSE),"")</f>
        <v/>
      </c>
      <c r="AB4" s="174">
        <v>0</v>
      </c>
      <c r="AC4" s="175"/>
      <c r="AD4" s="24" t="str">
        <f>_xlfn.IFNA(VLOOKUP(AB3,$AO$5:$AR$74,2,FALSE),"")</f>
        <v/>
      </c>
      <c r="AE4" s="174">
        <v>0</v>
      </c>
      <c r="AF4" s="175"/>
      <c r="AG4" s="24" t="str">
        <f>_xlfn.IFNA(VLOOKUP(AE3,$AO$5:$AR$74,2,FALSE),"")</f>
        <v/>
      </c>
      <c r="AH4" s="174">
        <v>0</v>
      </c>
      <c r="AI4" s="175"/>
      <c r="AJ4" s="24" t="str">
        <f>_xlfn.IFNA(VLOOKUP(AH3,$AO$5:$AR$74,2,FALSE),"")</f>
        <v/>
      </c>
      <c r="AK4" s="174">
        <v>0</v>
      </c>
      <c r="AL4" s="175"/>
      <c r="AM4" s="24" t="str">
        <f>_xlfn.IFNA(VLOOKUP(AK3,$AO$5:$AR$74,2,FALSE),"")</f>
        <v/>
      </c>
      <c r="AN4" s="18"/>
      <c r="AO4" s="26"/>
      <c r="AP4" s="312" t="s">
        <v>291</v>
      </c>
      <c r="AQ4" s="313"/>
      <c r="AR4" s="27" t="s">
        <v>292</v>
      </c>
      <c r="AS4" s="19"/>
      <c r="AT4" s="296"/>
      <c r="AU4" s="298"/>
      <c r="AV4" s="300"/>
      <c r="AW4" s="300"/>
      <c r="AX4" s="300"/>
      <c r="AY4" s="239"/>
      <c r="AZ4" s="228">
        <v>0</v>
      </c>
      <c r="BA4" s="229"/>
      <c r="BB4" s="28" t="str">
        <f>_xlfn.IFNA(VLOOKUP(AZ3,$AO$5:$AR$74,2,FALSE),"")</f>
        <v>Yusuf / GJ-714-GR</v>
      </c>
      <c r="BC4" s="228">
        <v>0</v>
      </c>
      <c r="BD4" s="229"/>
      <c r="BE4" s="28" t="str">
        <f>_xlfn.IFNA(VLOOKUP(BC3,$AO$5:$AR$74,2,FALSE),"")</f>
        <v>Eric / GC-102-TG</v>
      </c>
      <c r="BF4" s="228">
        <v>0</v>
      </c>
      <c r="BG4" s="229"/>
      <c r="BH4" s="28" t="str">
        <f>_xlfn.IFNA(VLOOKUP(BF3,$AO$5:$AR$74,2,FALSE),"")</f>
        <v/>
      </c>
    </row>
    <row r="5" spans="1:60" ht="16.05" customHeight="1">
      <c r="A5" s="215">
        <v>45145</v>
      </c>
      <c r="B5" s="319" t="str">
        <f>_xlfn.IFNA(VLOOKUP(B3,$AO$5:$AR$74,4,FALSE),"")</f>
        <v>FW-097-JQ</v>
      </c>
      <c r="C5" s="4" t="s">
        <v>243</v>
      </c>
      <c r="D5" s="29" t="str">
        <f>_xlfn.IFNA(VLOOKUP(C5:C16,AT:AU,2,FALSE),"")</f>
        <v>CHGT PTF ST SULPICE</v>
      </c>
      <c r="E5" s="183" t="str">
        <f>_xlfn.IFNA(VLOOKUP(E3,$AO$5:$AR$74,4,FALSE),"")</f>
        <v>FZ-277-WC</v>
      </c>
      <c r="F5" s="4" t="s">
        <v>243</v>
      </c>
      <c r="G5" s="29" t="str">
        <f>_xlfn.IFNA(VLOOKUP(F5:F16,AT:AU,2,FALSE),"")</f>
        <v>CHGT PTF ST SULPICE</v>
      </c>
      <c r="H5" s="183" t="str">
        <f>_xlfn.IFNA(VLOOKUP(H3,$AO$5:$AR$74,4,FALSE),"")</f>
        <v/>
      </c>
      <c r="I5" s="4" t="s">
        <v>243</v>
      </c>
      <c r="J5" s="29" t="str">
        <f>_xlfn.IFNA(VLOOKUP(I5:I16,AT:AU,2,FALSE),"")</f>
        <v>CHGT PTF ST SULPICE</v>
      </c>
      <c r="K5" s="183" t="str">
        <f>_xlfn.IFNA(VLOOKUP(K3,$AO$5:$AR$74,4,FALSE),"")</f>
        <v/>
      </c>
      <c r="L5" s="4" t="s">
        <v>243</v>
      </c>
      <c r="M5" s="29" t="str">
        <f>_xlfn.IFNA(VLOOKUP(L5:L16,AT:AU,2,FALSE),"")</f>
        <v>CHGT PTF ST SULPICE</v>
      </c>
      <c r="N5" s="183" t="str">
        <f>_xlfn.IFNA(VLOOKUP(N3,$AO$5:$AR$74,4,FALSE),"")</f>
        <v/>
      </c>
      <c r="O5" s="4">
        <v>6</v>
      </c>
      <c r="P5" s="29" t="str">
        <f>_xlfn.IFNA(VLOOKUP(O5:O16,AT:AU,2,FALSE),"")</f>
        <v>PTF AUTO 6</v>
      </c>
      <c r="Q5" s="183" t="str">
        <f>_xlfn.IFNA(VLOOKUP(Q3,$AO$5:$AR$74,4,FALSE),"")</f>
        <v/>
      </c>
      <c r="R5" s="4" t="s">
        <v>243</v>
      </c>
      <c r="S5" s="29" t="str">
        <f>_xlfn.IFNA(VLOOKUP(R5:R16,AT:AU,2,FALSE),"")</f>
        <v>CHGT PTF ST SULPICE</v>
      </c>
      <c r="T5" s="183" t="str">
        <f>_xlfn.IFNA(VLOOKUP(T3,$AO$5:$AR$74,4,FALSE),"")</f>
        <v/>
      </c>
      <c r="U5" s="4" t="s">
        <v>243</v>
      </c>
      <c r="V5" s="29" t="str">
        <f>_xlfn.IFNA(VLOOKUP(U5:U13,AT:AU,2,FALSE),"")</f>
        <v>CHGT PTF ST SULPICE</v>
      </c>
      <c r="W5" s="30"/>
      <c r="X5" s="230">
        <f>A5</f>
        <v>45145</v>
      </c>
      <c r="Y5" s="183" t="str">
        <f>_xlfn.IFNA(VLOOKUP(Y3,$AO$5:$AR$74,4,FALSE),"")</f>
        <v/>
      </c>
      <c r="Z5" s="4" t="s">
        <v>243</v>
      </c>
      <c r="AA5" s="29" t="str">
        <f t="shared" ref="AA5:AA16" si="0">_xlfn.IFNA(VLOOKUP(Z5,AT:AU,2,FALSE),"")</f>
        <v>CHGT PTF ST SULPICE</v>
      </c>
      <c r="AB5" s="183" t="str">
        <f>_xlfn.IFNA(VLOOKUP(AB3,$AO$5:$AR$74,4,FALSE),"")</f>
        <v/>
      </c>
      <c r="AC5" s="4" t="s">
        <v>243</v>
      </c>
      <c r="AD5" s="29" t="str">
        <f t="shared" ref="AD5:AD16" si="1">_xlfn.IFNA(VLOOKUP(AC5,AT:AU,2,FALSE),"")</f>
        <v>CHGT PTF ST SULPICE</v>
      </c>
      <c r="AE5" s="183" t="str">
        <f>_xlfn.IFNA(VLOOKUP(AE3,$AO$5:$AR$74,4,FALSE),"")</f>
        <v/>
      </c>
      <c r="AF5" s="5" t="s">
        <v>242</v>
      </c>
      <c r="AG5" s="31" t="str">
        <f t="shared" ref="AG5:AG16" si="2">_xlfn.IFNA(VLOOKUP(AF5,AT:AU,2,FALSE),"")</f>
        <v>CHGT PTF AUTO</v>
      </c>
      <c r="AH5" s="183" t="str">
        <f>_xlfn.IFNA(VLOOKUP(AH3,$AO$5:$AR$74,4,FALSE),"")</f>
        <v/>
      </c>
      <c r="AI5" s="4" t="s">
        <v>272</v>
      </c>
      <c r="AJ5" s="31" t="str">
        <f t="shared" ref="AJ5:AJ16" si="3">_xlfn.IFNA(VLOOKUP(AI5,AT:AU,2,FALSE),"")</f>
        <v>E-COMMERCE ptf 006</v>
      </c>
      <c r="AK5" s="183" t="str">
        <f>_xlfn.IFNA(VLOOKUP(AK3,$AO$5:$AR$74,4,FALSE),"")</f>
        <v/>
      </c>
      <c r="AL5" s="4">
        <v>8</v>
      </c>
      <c r="AM5" s="31" t="str">
        <f t="shared" ref="AM5:AM11" si="4">_xlfn.IFNA(VLOOKUP(AL5,AT:AU,2,FALSE),"")</f>
        <v>PTF ST SULPICE</v>
      </c>
      <c r="AN5" s="19"/>
      <c r="AO5" s="32">
        <v>1</v>
      </c>
      <c r="AP5" s="33" t="s">
        <v>289</v>
      </c>
      <c r="AQ5" s="33"/>
      <c r="AR5" s="34" t="s">
        <v>78</v>
      </c>
      <c r="AS5" s="19"/>
      <c r="AT5" s="159" t="s">
        <v>307</v>
      </c>
      <c r="AU5" s="160" t="s">
        <v>308</v>
      </c>
      <c r="AV5" s="161"/>
      <c r="AW5" s="161"/>
      <c r="AX5" s="161"/>
      <c r="AY5" s="240">
        <f>A5</f>
        <v>45145</v>
      </c>
      <c r="AZ5" s="183" t="str">
        <f>_xlfn.IFNA(VLOOKUP(AZ3,$AO$5:$AR$74,4,FALSE),"")</f>
        <v>FB-043-AA</v>
      </c>
      <c r="BA5" s="4">
        <v>9</v>
      </c>
      <c r="BB5" s="29" t="str">
        <f t="shared" ref="BB5:BB16" si="5">_xlfn.IFNA(VLOOKUP(BA5,AT:AU,2,FALSE),"")</f>
        <v>ST ALBAN</v>
      </c>
      <c r="BC5" s="183" t="str">
        <f>_xlfn.IFNA(VLOOKUP(BC3,$AO$5:$AR$74,4,FALSE),"")</f>
        <v>FB-586-AV</v>
      </c>
      <c r="BD5" s="4">
        <v>242</v>
      </c>
      <c r="BE5" s="29" t="str">
        <f t="shared" ref="BE5:BE16" si="6">_xlfn.IFNA(VLOOKUP(BD5,AT:AU,2,FALSE),"")</f>
        <v>LIMOGES  cx</v>
      </c>
      <c r="BF5" s="183" t="str">
        <f>_xlfn.IFNA(VLOOKUP(BF3,$AO$5:$AR$74,4,FALSE),"")</f>
        <v/>
      </c>
      <c r="BG5" s="4"/>
      <c r="BH5" s="29" t="str">
        <f t="shared" ref="BH5:BH16" si="7">_xlfn.IFNA(VLOOKUP(BG5,AT:AU,2,FALSE),"")</f>
        <v/>
      </c>
    </row>
    <row r="6" spans="1:60" ht="16.05" customHeight="1">
      <c r="A6" s="216"/>
      <c r="B6" s="320"/>
      <c r="C6" s="5">
        <v>44</v>
      </c>
      <c r="D6" s="37" t="str">
        <f>_xlfn.IFNA(VLOOKUP(C6:C17,AT:AU,2,FALSE),"")</f>
        <v>CARCASSONNE</v>
      </c>
      <c r="E6" s="184"/>
      <c r="F6" s="5">
        <v>12</v>
      </c>
      <c r="G6" s="37" t="str">
        <f>_xlfn.IFNA(VLOOKUP(F6:F17,AT:AU,2,FALSE),"")</f>
        <v>Bd SUISSE (liv. 6H)</v>
      </c>
      <c r="H6" s="184"/>
      <c r="I6" s="5">
        <v>58</v>
      </c>
      <c r="J6" s="37" t="str">
        <f>_xlfn.IFNA(VLOOKUP(I6:I17,AT:AU,2,FALSE),"")</f>
        <v>SALVIAC</v>
      </c>
      <c r="K6" s="184"/>
      <c r="L6" s="5">
        <v>87</v>
      </c>
      <c r="M6" s="37" t="str">
        <f>_xlfn.IFNA(VLOOKUP(L6:L17,AT:AU,2,FALSE),"")</f>
        <v>COUIZA</v>
      </c>
      <c r="N6" s="184"/>
      <c r="O6" s="5">
        <v>460</v>
      </c>
      <c r="P6" s="37" t="str">
        <f>_xlfn.IFNA(VLOOKUP(O6:O17,AT:AU,2,FALSE),"")</f>
        <v>ALBI (Lescure) RP</v>
      </c>
      <c r="Q6" s="184"/>
      <c r="R6" s="5">
        <v>461</v>
      </c>
      <c r="S6" s="37" t="str">
        <f>_xlfn.IFNA(VLOOKUP(R5:R16,AT:AU,2,FALSE),"")</f>
        <v>CASTRES (Saix) RP</v>
      </c>
      <c r="T6" s="184"/>
      <c r="U6" s="5">
        <v>181</v>
      </c>
      <c r="V6" s="37" t="str">
        <f>_xlfn.IFNA(VLOOKUP(U5:U16,AT:AU,2,FALSE),"")</f>
        <v>NOGARO RP</v>
      </c>
      <c r="W6" s="30"/>
      <c r="X6" s="231"/>
      <c r="Y6" s="184"/>
      <c r="Z6" s="5">
        <v>130</v>
      </c>
      <c r="AA6" s="37" t="str">
        <f t="shared" si="0"/>
        <v>BANYULS</v>
      </c>
      <c r="AB6" s="184"/>
      <c r="AC6" s="5">
        <v>57</v>
      </c>
      <c r="AD6" s="37" t="str">
        <f t="shared" si="1"/>
        <v>VERFEIL</v>
      </c>
      <c r="AE6" s="184"/>
      <c r="AF6" s="5">
        <v>463</v>
      </c>
      <c r="AG6" s="38" t="str">
        <f t="shared" si="2"/>
        <v>JUVIGNAC CARRELAGES</v>
      </c>
      <c r="AH6" s="184"/>
      <c r="AI6" s="5">
        <v>139</v>
      </c>
      <c r="AJ6" s="37" t="str">
        <f t="shared" si="3"/>
        <v>ST GAUDENS CARR.</v>
      </c>
      <c r="AK6" s="184"/>
      <c r="AL6" s="5"/>
      <c r="AM6" s="38" t="str">
        <f t="shared" si="4"/>
        <v/>
      </c>
      <c r="AN6" s="19"/>
      <c r="AO6" s="39">
        <v>2</v>
      </c>
      <c r="AP6" s="40" t="s">
        <v>299</v>
      </c>
      <c r="AQ6" s="40"/>
      <c r="AR6" s="41" t="s">
        <v>80</v>
      </c>
      <c r="AS6" s="19"/>
      <c r="AT6" s="162">
        <v>1</v>
      </c>
      <c r="AU6" s="163" t="s">
        <v>209</v>
      </c>
      <c r="AV6" s="35"/>
      <c r="AW6" s="35"/>
      <c r="AX6" s="35"/>
      <c r="AY6" s="241"/>
      <c r="AZ6" s="184"/>
      <c r="BA6" s="5" t="s">
        <v>246</v>
      </c>
      <c r="BB6" s="37" t="str">
        <f t="shared" si="5"/>
        <v>CHGT MAPEI 395</v>
      </c>
      <c r="BC6" s="184"/>
      <c r="BD6" s="5">
        <v>201</v>
      </c>
      <c r="BE6" s="37" t="str">
        <f t="shared" si="6"/>
        <v>CHATEAUROUX</v>
      </c>
      <c r="BF6" s="184"/>
      <c r="BG6" s="5"/>
      <c r="BH6" s="37" t="str">
        <f t="shared" si="7"/>
        <v/>
      </c>
    </row>
    <row r="7" spans="1:60" ht="16.05" customHeight="1">
      <c r="A7" s="216"/>
      <c r="B7" s="320"/>
      <c r="C7" s="5">
        <v>43</v>
      </c>
      <c r="D7" s="37" t="str">
        <f>_xlfn.IFNA(VLOOKUP(C7:C17,AT:AU,2,FALSE),"")</f>
        <v>NARBONNE</v>
      </c>
      <c r="E7" s="184"/>
      <c r="F7" s="5">
        <v>119</v>
      </c>
      <c r="G7" s="37" t="str">
        <f t="shared" ref="G7:G15" si="8">_xlfn.IFNA(VLOOKUP(F7:F20,AT:AU,2,FALSE),"")</f>
        <v>FONSEGRIVES</v>
      </c>
      <c r="H7" s="184"/>
      <c r="I7" s="5">
        <v>59</v>
      </c>
      <c r="J7" s="37" t="str">
        <f>_xlfn.IFNA(VLOOKUP(I7:I17,AT:AU,2,FALSE),"")</f>
        <v>GOURDON</v>
      </c>
      <c r="K7" s="184"/>
      <c r="L7" s="5">
        <v>86</v>
      </c>
      <c r="M7" s="37" t="str">
        <f>_xlfn.IFNA(VLOOKUP(L7:L17,AT:AU,2,FALSE),"")</f>
        <v>LIMOUX</v>
      </c>
      <c r="N7" s="184"/>
      <c r="O7" s="5">
        <v>46</v>
      </c>
      <c r="P7" s="37" t="str">
        <f>_xlfn.IFNA(VLOOKUP(O7:O17,AT:AU,2,FALSE),"")</f>
        <v xml:space="preserve">ALBI </v>
      </c>
      <c r="Q7" s="184"/>
      <c r="R7" s="5">
        <v>163</v>
      </c>
      <c r="S7" s="37" t="str">
        <f>_xlfn.IFNA(VLOOKUP(R7:R17,AT:AU,2,FALSE),"")</f>
        <v>CASTRES US.</v>
      </c>
      <c r="T7" s="184"/>
      <c r="U7" s="5">
        <v>36</v>
      </c>
      <c r="V7" s="37" t="str">
        <f>_xlfn.IFNA(VLOOKUP(U6:U17,AT:AU,2,FALSE),"")</f>
        <v xml:space="preserve">AUCH </v>
      </c>
      <c r="W7" s="30"/>
      <c r="X7" s="231"/>
      <c r="Y7" s="184"/>
      <c r="Z7" s="5">
        <v>51</v>
      </c>
      <c r="AA7" s="37" t="str">
        <f t="shared" si="0"/>
        <v>ARGELES</v>
      </c>
      <c r="AB7" s="184"/>
      <c r="AC7" s="5">
        <v>117</v>
      </c>
      <c r="AD7" s="37" t="str">
        <f t="shared" si="1"/>
        <v>VERFEIL BETON via 57</v>
      </c>
      <c r="AE7" s="184"/>
      <c r="AF7" s="5">
        <v>307</v>
      </c>
      <c r="AG7" s="38" t="str">
        <f t="shared" si="2"/>
        <v>ARLES</v>
      </c>
      <c r="AH7" s="184"/>
      <c r="AI7" s="5">
        <v>102</v>
      </c>
      <c r="AJ7" s="37" t="str">
        <f t="shared" si="3"/>
        <v>ST GAUDENS</v>
      </c>
      <c r="AK7" s="184"/>
      <c r="AL7" s="5" t="s">
        <v>242</v>
      </c>
      <c r="AM7" s="38" t="str">
        <f t="shared" si="4"/>
        <v>CHGT PTF AUTO</v>
      </c>
      <c r="AN7" s="19"/>
      <c r="AO7" s="39">
        <v>3</v>
      </c>
      <c r="AP7" s="40" t="s">
        <v>298</v>
      </c>
      <c r="AQ7" s="40"/>
      <c r="AR7" s="44" t="s">
        <v>282</v>
      </c>
      <c r="AS7" s="19"/>
      <c r="AT7" s="42">
        <v>2</v>
      </c>
      <c r="AU7" s="43" t="s">
        <v>271</v>
      </c>
      <c r="AV7" s="35"/>
      <c r="AW7" s="35"/>
      <c r="AX7" s="36"/>
      <c r="AY7" s="241"/>
      <c r="AZ7" s="184"/>
      <c r="BA7" s="5">
        <v>395</v>
      </c>
      <c r="BB7" s="37" t="str">
        <f t="shared" si="5"/>
        <v xml:space="preserve"> SAINT PAUL</v>
      </c>
      <c r="BC7" s="184"/>
      <c r="BD7" s="5"/>
      <c r="BE7" s="37" t="str">
        <f t="shared" si="6"/>
        <v/>
      </c>
      <c r="BF7" s="184"/>
      <c r="BG7" s="5"/>
      <c r="BH7" s="37" t="str">
        <f t="shared" si="7"/>
        <v/>
      </c>
    </row>
    <row r="8" spans="1:60" ht="16.05" customHeight="1">
      <c r="A8" s="216"/>
      <c r="B8" s="320"/>
      <c r="C8" s="5">
        <v>128</v>
      </c>
      <c r="D8" s="37" t="str">
        <f>_xlfn.IFNA(VLOOKUP(C8:C17,AT:AU,2,FALSE),"")</f>
        <v>VINASSAN CHARP.</v>
      </c>
      <c r="E8" s="184"/>
      <c r="F8" s="5"/>
      <c r="G8" s="37" t="str">
        <f t="shared" si="8"/>
        <v/>
      </c>
      <c r="H8" s="184"/>
      <c r="I8" s="5">
        <v>21</v>
      </c>
      <c r="J8" s="37" t="str">
        <f>_xlfn.IFNA(VLOOKUP(I8:I17,AT:AU,2,FALSE),"")</f>
        <v>CASTELFRANC</v>
      </c>
      <c r="K8" s="184"/>
      <c r="L8" s="5">
        <v>88</v>
      </c>
      <c r="M8" s="37" t="str">
        <f>_xlfn.IFNA(VLOOKUP(L8:L17,AT:AU,2,FALSE),"")</f>
        <v xml:space="preserve">BELVEZE </v>
      </c>
      <c r="N8" s="184"/>
      <c r="O8" s="5">
        <v>47</v>
      </c>
      <c r="P8" s="37" t="str">
        <f>_xlfn.IFNA(VLOOKUP(O8:O17,AT:AU,2,FALSE),"")</f>
        <v>GAILLAC</v>
      </c>
      <c r="Q8" s="184"/>
      <c r="R8" s="5">
        <v>684</v>
      </c>
      <c r="S8" s="37" t="str">
        <f>_xlfn.IFNA(VLOOKUP(R8:R17,AT:AU,2,FALSE),"")</f>
        <v>POLE CASTRES</v>
      </c>
      <c r="T8" s="184"/>
      <c r="U8" s="5"/>
      <c r="V8" s="37" t="str">
        <f>_xlfn.IFNA(VLOOKUP(U7:U17,AT:AU,2,FALSE),"")</f>
        <v/>
      </c>
      <c r="W8" s="30"/>
      <c r="X8" s="231"/>
      <c r="Y8" s="184"/>
      <c r="Z8" s="5">
        <v>52</v>
      </c>
      <c r="AA8" s="37" t="str">
        <f t="shared" si="0"/>
        <v>CABESTANY</v>
      </c>
      <c r="AB8" s="184"/>
      <c r="AC8" s="5">
        <v>14</v>
      </c>
      <c r="AD8" s="37" t="str">
        <f t="shared" si="1"/>
        <v>BALMA</v>
      </c>
      <c r="AE8" s="184"/>
      <c r="AF8" s="5">
        <v>315</v>
      </c>
      <c r="AG8" s="38" t="str">
        <f t="shared" si="2"/>
        <v>ST MITRE CX</v>
      </c>
      <c r="AH8" s="184"/>
      <c r="AI8" s="5">
        <v>108</v>
      </c>
      <c r="AJ8" s="37" t="str">
        <f t="shared" si="3"/>
        <v xml:space="preserve">CAZERE / GARONNE </v>
      </c>
      <c r="AK8" s="184"/>
      <c r="AL8" s="5" t="s">
        <v>243</v>
      </c>
      <c r="AM8" s="38" t="str">
        <f t="shared" si="4"/>
        <v>CHGT PTF ST SULPICE</v>
      </c>
      <c r="AN8" s="19"/>
      <c r="AO8" s="39">
        <v>4</v>
      </c>
      <c r="AP8" s="40" t="s">
        <v>288</v>
      </c>
      <c r="AQ8" s="40"/>
      <c r="AR8" s="41" t="s">
        <v>280</v>
      </c>
      <c r="AS8" s="19"/>
      <c r="AT8" s="45">
        <v>3</v>
      </c>
      <c r="AU8" s="46" t="s">
        <v>217</v>
      </c>
      <c r="AV8" s="35"/>
      <c r="AW8" s="35"/>
      <c r="AX8" s="36"/>
      <c r="AY8" s="241"/>
      <c r="AZ8" s="184"/>
      <c r="BA8" s="5"/>
      <c r="BB8" s="37" t="str">
        <f t="shared" si="5"/>
        <v/>
      </c>
      <c r="BC8" s="184"/>
      <c r="BD8" s="5" t="s">
        <v>257</v>
      </c>
      <c r="BE8" s="37" t="str">
        <f t="shared" si="6"/>
        <v>CHGT MONTIERCHAUME</v>
      </c>
      <c r="BF8" s="184"/>
      <c r="BG8" s="5"/>
      <c r="BH8" s="37" t="str">
        <f t="shared" si="7"/>
        <v/>
      </c>
    </row>
    <row r="9" spans="1:60" ht="16.05" customHeight="1">
      <c r="A9" s="216"/>
      <c r="B9" s="320"/>
      <c r="C9" s="5">
        <v>415</v>
      </c>
      <c r="D9" s="37" t="str">
        <f>_xlfn.IFNA(VLOOKUP(C9:C16,AT:AU,2,FALSE),"")</f>
        <v xml:space="preserve">VINASSAN </v>
      </c>
      <c r="E9" s="184"/>
      <c r="F9" s="5">
        <v>3</v>
      </c>
      <c r="G9" s="37" t="str">
        <f t="shared" si="8"/>
        <v>RECHERCHE DE FRET</v>
      </c>
      <c r="H9" s="184"/>
      <c r="I9" s="5"/>
      <c r="J9" s="37" t="str">
        <f>_xlfn.IFNA(VLOOKUP(I9:I17,AT:AU,2,FALSE),"")</f>
        <v/>
      </c>
      <c r="K9" s="184"/>
      <c r="L9" s="5"/>
      <c r="M9" s="37" t="str">
        <f>_xlfn.IFNA(VLOOKUP(L9:L17,AT:AU,2,FALSE),"")</f>
        <v/>
      </c>
      <c r="N9" s="184"/>
      <c r="O9" s="5"/>
      <c r="P9" s="37" t="str">
        <f>_xlfn.IFNA(VLOOKUP(O9:O17,AT:AU,2,FALSE),"")</f>
        <v/>
      </c>
      <c r="Q9" s="184"/>
      <c r="R9" s="5">
        <v>403</v>
      </c>
      <c r="S9" s="37" t="str">
        <f>_xlfn.IFNA(VLOOKUP(R9:R17,AT:AU,2,FALSE),"")</f>
        <v>CASTRES US. TP</v>
      </c>
      <c r="T9" s="184"/>
      <c r="U9" s="5">
        <v>3</v>
      </c>
      <c r="V9" s="37" t="str">
        <f>_xlfn.IFNA(VLOOKUP(U8:U17,AT:AU,2,FALSE),"")</f>
        <v>RECHERCHE DE FRET</v>
      </c>
      <c r="W9" s="30"/>
      <c r="X9" s="231"/>
      <c r="Y9" s="184"/>
      <c r="Z9" s="5"/>
      <c r="AA9" s="37" t="str">
        <f t="shared" si="0"/>
        <v/>
      </c>
      <c r="AB9" s="184"/>
      <c r="AC9" s="5" t="s">
        <v>246</v>
      </c>
      <c r="AD9" s="37" t="str">
        <f t="shared" si="1"/>
        <v>CHGT MAPEI 395</v>
      </c>
      <c r="AE9" s="184"/>
      <c r="AF9" s="5" t="s">
        <v>230</v>
      </c>
      <c r="AG9" s="38" t="str">
        <f t="shared" si="2"/>
        <v>CHGT PTF CARRELAGE</v>
      </c>
      <c r="AH9" s="184"/>
      <c r="AI9" s="5">
        <v>470</v>
      </c>
      <c r="AJ9" s="37" t="str">
        <f t="shared" si="3"/>
        <v>NOE</v>
      </c>
      <c r="AK9" s="184"/>
      <c r="AL9" s="5">
        <v>5</v>
      </c>
      <c r="AM9" s="38" t="str">
        <f t="shared" si="4"/>
        <v>PTF ST ANDRE</v>
      </c>
      <c r="AN9" s="19"/>
      <c r="AO9" s="39">
        <v>5</v>
      </c>
      <c r="AP9" s="40" t="s">
        <v>293</v>
      </c>
      <c r="AQ9" s="40"/>
      <c r="AR9" s="41" t="s">
        <v>77</v>
      </c>
      <c r="AS9" s="19"/>
      <c r="AT9" s="45">
        <v>4</v>
      </c>
      <c r="AU9" s="47" t="s">
        <v>278</v>
      </c>
      <c r="AV9" s="35"/>
      <c r="AW9" s="35"/>
      <c r="AX9" s="36"/>
      <c r="AY9" s="241"/>
      <c r="AZ9" s="184"/>
      <c r="BA9" s="5"/>
      <c r="BB9" s="37" t="str">
        <f t="shared" si="5"/>
        <v/>
      </c>
      <c r="BC9" s="184"/>
      <c r="BD9" s="5">
        <v>275</v>
      </c>
      <c r="BE9" s="37" t="str">
        <f t="shared" si="6"/>
        <v>RIOM</v>
      </c>
      <c r="BF9" s="184"/>
      <c r="BG9" s="5"/>
      <c r="BH9" s="37" t="str">
        <f t="shared" si="7"/>
        <v/>
      </c>
    </row>
    <row r="10" spans="1:60" ht="16.05" customHeight="1">
      <c r="A10" s="216"/>
      <c r="B10" s="320"/>
      <c r="C10" s="5">
        <v>164</v>
      </c>
      <c r="D10" s="37" t="str">
        <f t="shared" ref="D10:D15" si="9">_xlfn.IFNA(VLOOKUP(C10:C20,AT:AU,2,FALSE),"")</f>
        <v>LEZIGNAN US.</v>
      </c>
      <c r="E10" s="184"/>
      <c r="F10" s="5"/>
      <c r="G10" s="37" t="str">
        <f t="shared" si="8"/>
        <v/>
      </c>
      <c r="H10" s="184"/>
      <c r="I10" s="5">
        <v>3</v>
      </c>
      <c r="J10" s="37" t="str">
        <f t="shared" ref="J10:J15" si="10">_xlfn.IFNA(VLOOKUP(I10:I20,AT:AU,2,FALSE),"")</f>
        <v>RECHERCHE DE FRET</v>
      </c>
      <c r="K10" s="184"/>
      <c r="L10" s="5">
        <v>3</v>
      </c>
      <c r="M10" s="37" t="str">
        <f t="shared" ref="M10:M15" si="11">_xlfn.IFNA(VLOOKUP(L10:L20,AT:AU,2,FALSE),"")</f>
        <v>RECHERCHE DE FRET</v>
      </c>
      <c r="N10" s="184"/>
      <c r="O10" s="5">
        <v>3</v>
      </c>
      <c r="P10" s="37" t="str">
        <f t="shared" ref="P10:P15" si="12">_xlfn.IFNA(VLOOKUP(O10:O20,AT:AU,2,FALSE),"")</f>
        <v>RECHERCHE DE FRET</v>
      </c>
      <c r="Q10" s="184"/>
      <c r="R10" s="5">
        <v>48</v>
      </c>
      <c r="S10" s="37" t="str">
        <f t="shared" ref="S10:S15" si="13">_xlfn.IFNA(VLOOKUP(R10:R20,AT:AU,2,FALSE),"")</f>
        <v>CASTRES</v>
      </c>
      <c r="T10" s="184"/>
      <c r="U10" s="5"/>
      <c r="V10" s="37" t="str">
        <f>_xlfn.IFNA(VLOOKUP(U9:U17,AT:AU,2,FALSE),"")</f>
        <v/>
      </c>
      <c r="W10" s="30"/>
      <c r="X10" s="231"/>
      <c r="Y10" s="184"/>
      <c r="Z10" s="5">
        <v>3</v>
      </c>
      <c r="AA10" s="37" t="str">
        <f t="shared" si="0"/>
        <v>RECHERCHE DE FRET</v>
      </c>
      <c r="AB10" s="184"/>
      <c r="AC10" s="5">
        <v>28</v>
      </c>
      <c r="AD10" s="37" t="str">
        <f t="shared" si="1"/>
        <v>CASTELSARRASIN</v>
      </c>
      <c r="AE10" s="184"/>
      <c r="AF10" s="5"/>
      <c r="AG10" s="38" t="str">
        <f t="shared" si="2"/>
        <v/>
      </c>
      <c r="AH10" s="184"/>
      <c r="AI10" s="5">
        <v>109</v>
      </c>
      <c r="AJ10" s="37" t="str">
        <f t="shared" si="3"/>
        <v>BERAT</v>
      </c>
      <c r="AK10" s="184"/>
      <c r="AL10" s="5"/>
      <c r="AM10" s="38" t="str">
        <f t="shared" si="4"/>
        <v/>
      </c>
      <c r="AN10" s="19"/>
      <c r="AO10" s="39">
        <v>6</v>
      </c>
      <c r="AP10" s="40" t="s">
        <v>296</v>
      </c>
      <c r="AQ10" s="40"/>
      <c r="AR10" s="41" t="s">
        <v>84</v>
      </c>
      <c r="AS10" s="19"/>
      <c r="AT10" s="45">
        <v>5</v>
      </c>
      <c r="AU10" s="48" t="s">
        <v>23</v>
      </c>
      <c r="AV10" s="35"/>
      <c r="AW10" s="35"/>
      <c r="AX10" s="36"/>
      <c r="AY10" s="241"/>
      <c r="AZ10" s="184"/>
      <c r="BA10" s="5"/>
      <c r="BB10" s="37" t="str">
        <f t="shared" si="5"/>
        <v/>
      </c>
      <c r="BC10" s="184"/>
      <c r="BD10" s="5">
        <v>276</v>
      </c>
      <c r="BE10" s="37" t="str">
        <f t="shared" si="6"/>
        <v>CLERMONT FD</v>
      </c>
      <c r="BF10" s="184"/>
      <c r="BG10" s="5"/>
      <c r="BH10" s="37" t="str">
        <f t="shared" si="7"/>
        <v/>
      </c>
    </row>
    <row r="11" spans="1:60" ht="16.05" customHeight="1">
      <c r="A11" s="216"/>
      <c r="B11" s="320"/>
      <c r="C11" s="5">
        <v>683</v>
      </c>
      <c r="D11" s="37" t="str">
        <f t="shared" si="9"/>
        <v>POLE LEZIGNAN</v>
      </c>
      <c r="E11" s="184"/>
      <c r="F11" s="5"/>
      <c r="G11" s="37" t="str">
        <f t="shared" si="8"/>
        <v/>
      </c>
      <c r="H11" s="184"/>
      <c r="I11" s="5"/>
      <c r="J11" s="37" t="str">
        <f t="shared" si="10"/>
        <v/>
      </c>
      <c r="K11" s="184"/>
      <c r="L11" s="5"/>
      <c r="M11" s="37" t="str">
        <f t="shared" si="11"/>
        <v/>
      </c>
      <c r="N11" s="184"/>
      <c r="O11" s="5"/>
      <c r="P11" s="37" t="str">
        <f t="shared" si="12"/>
        <v/>
      </c>
      <c r="Q11" s="184"/>
      <c r="R11" s="5">
        <v>45</v>
      </c>
      <c r="S11" s="37" t="str">
        <f t="shared" si="13"/>
        <v>MAZAMET</v>
      </c>
      <c r="T11" s="184"/>
      <c r="U11" s="5"/>
      <c r="V11" s="37" t="str">
        <f>_xlfn.IFNA(VLOOKUP(U10:U20,AT:AU,2,FALSE),"")</f>
        <v/>
      </c>
      <c r="W11" s="30"/>
      <c r="X11" s="231"/>
      <c r="Y11" s="184"/>
      <c r="Z11" s="5"/>
      <c r="AA11" s="37" t="str">
        <f t="shared" si="0"/>
        <v/>
      </c>
      <c r="AB11" s="184"/>
      <c r="AC11" s="5"/>
      <c r="AD11" s="37" t="str">
        <f t="shared" si="1"/>
        <v/>
      </c>
      <c r="AE11" s="184"/>
      <c r="AF11" s="5" t="s">
        <v>240</v>
      </c>
      <c r="AG11" s="38" t="str">
        <f t="shared" si="2"/>
        <v>CHGT PRADIER GRANULA</v>
      </c>
      <c r="AH11" s="184"/>
      <c r="AI11" s="5">
        <v>134</v>
      </c>
      <c r="AJ11" s="37" t="str">
        <f t="shared" si="3"/>
        <v>STE FOY DE P.</v>
      </c>
      <c r="AK11" s="184"/>
      <c r="AL11" s="5"/>
      <c r="AM11" s="38" t="str">
        <f t="shared" si="4"/>
        <v/>
      </c>
      <c r="AN11" s="19"/>
      <c r="AO11" s="39">
        <v>7</v>
      </c>
      <c r="AP11" s="40" t="s">
        <v>294</v>
      </c>
      <c r="AQ11" s="40"/>
      <c r="AR11" s="41" t="s">
        <v>281</v>
      </c>
      <c r="AS11" s="19"/>
      <c r="AT11" s="45" t="s">
        <v>302</v>
      </c>
      <c r="AU11" s="48" t="s">
        <v>303</v>
      </c>
      <c r="AV11" s="35"/>
      <c r="AW11" s="35"/>
      <c r="AX11" s="36"/>
      <c r="AY11" s="241"/>
      <c r="AZ11" s="184"/>
      <c r="BA11" s="5"/>
      <c r="BB11" s="37" t="str">
        <f t="shared" si="5"/>
        <v/>
      </c>
      <c r="BC11" s="184"/>
      <c r="BD11" s="5">
        <v>357</v>
      </c>
      <c r="BE11" s="37" t="str">
        <f t="shared" si="6"/>
        <v>USINE PT DU CHÂTEAU</v>
      </c>
      <c r="BF11" s="184"/>
      <c r="BG11" s="5"/>
      <c r="BH11" s="37" t="str">
        <f t="shared" si="7"/>
        <v/>
      </c>
    </row>
    <row r="12" spans="1:60" ht="16.05" customHeight="1">
      <c r="A12" s="216"/>
      <c r="B12" s="320"/>
      <c r="C12" s="5"/>
      <c r="D12" s="37" t="str">
        <f t="shared" si="9"/>
        <v/>
      </c>
      <c r="E12" s="184"/>
      <c r="F12" s="5"/>
      <c r="G12" s="37" t="str">
        <f t="shared" si="8"/>
        <v/>
      </c>
      <c r="H12" s="184"/>
      <c r="I12" s="5"/>
      <c r="J12" s="37" t="str">
        <f t="shared" si="10"/>
        <v/>
      </c>
      <c r="K12" s="184"/>
      <c r="L12" s="5"/>
      <c r="M12" s="37" t="str">
        <f t="shared" si="11"/>
        <v/>
      </c>
      <c r="N12" s="184"/>
      <c r="O12" s="5"/>
      <c r="P12" s="37" t="str">
        <f t="shared" si="12"/>
        <v/>
      </c>
      <c r="Q12" s="184"/>
      <c r="R12" s="5"/>
      <c r="S12" s="37" t="str">
        <f t="shared" si="13"/>
        <v/>
      </c>
      <c r="T12" s="184"/>
      <c r="U12" s="5"/>
      <c r="V12" s="37" t="str">
        <f>_xlfn.IFNA(VLOOKUP(U11:U20,AT:AU,2,FALSE),"")</f>
        <v/>
      </c>
      <c r="W12" s="30"/>
      <c r="X12" s="231"/>
      <c r="Y12" s="184"/>
      <c r="Z12" s="5"/>
      <c r="AA12" s="37" t="str">
        <f t="shared" si="0"/>
        <v/>
      </c>
      <c r="AB12" s="184"/>
      <c r="AC12" s="5">
        <v>3</v>
      </c>
      <c r="AD12" s="37" t="str">
        <f t="shared" si="1"/>
        <v>RECHERCHE DE FRET</v>
      </c>
      <c r="AE12" s="184"/>
      <c r="AF12" s="5"/>
      <c r="AG12" s="38" t="str">
        <f t="shared" si="2"/>
        <v/>
      </c>
      <c r="AH12" s="184"/>
      <c r="AI12" s="5">
        <v>114</v>
      </c>
      <c r="AJ12" s="37" t="str">
        <f t="shared" si="3"/>
        <v>FONSORBES</v>
      </c>
      <c r="AK12" s="184"/>
      <c r="AL12" s="5"/>
      <c r="AM12" s="38"/>
      <c r="AN12" s="19"/>
      <c r="AO12" s="39">
        <v>8</v>
      </c>
      <c r="AP12" s="40" t="s">
        <v>284</v>
      </c>
      <c r="AQ12" s="40"/>
      <c r="AR12" s="41" t="s">
        <v>215</v>
      </c>
      <c r="AS12" s="19"/>
      <c r="AT12" s="45">
        <v>6</v>
      </c>
      <c r="AU12" s="49" t="s">
        <v>277</v>
      </c>
      <c r="AV12" s="35"/>
      <c r="AW12" s="35"/>
      <c r="AX12" s="36"/>
      <c r="AY12" s="241"/>
      <c r="AZ12" s="184"/>
      <c r="BA12" s="5"/>
      <c r="BB12" s="37" t="str">
        <f t="shared" si="5"/>
        <v/>
      </c>
      <c r="BC12" s="184"/>
      <c r="BD12" s="5"/>
      <c r="BE12" s="37" t="str">
        <f t="shared" si="6"/>
        <v/>
      </c>
      <c r="BF12" s="184"/>
      <c r="BG12" s="5"/>
      <c r="BH12" s="37" t="str">
        <f t="shared" si="7"/>
        <v/>
      </c>
    </row>
    <row r="13" spans="1:60" ht="16.05" customHeight="1">
      <c r="A13" s="216"/>
      <c r="B13" s="320"/>
      <c r="C13" s="5">
        <v>3</v>
      </c>
      <c r="D13" s="37" t="str">
        <f t="shared" si="9"/>
        <v>RECHERCHE DE FRET</v>
      </c>
      <c r="E13" s="184"/>
      <c r="F13" s="5"/>
      <c r="G13" s="37" t="str">
        <f t="shared" si="8"/>
        <v/>
      </c>
      <c r="H13" s="184"/>
      <c r="I13" s="5"/>
      <c r="J13" s="37" t="str">
        <f t="shared" si="10"/>
        <v/>
      </c>
      <c r="K13" s="184"/>
      <c r="L13" s="5"/>
      <c r="M13" s="37" t="str">
        <f t="shared" si="11"/>
        <v/>
      </c>
      <c r="N13" s="184"/>
      <c r="O13" s="5"/>
      <c r="P13" s="37" t="str">
        <f t="shared" si="12"/>
        <v/>
      </c>
      <c r="Q13" s="184"/>
      <c r="R13" s="5">
        <v>3</v>
      </c>
      <c r="S13" s="37" t="str">
        <f t="shared" si="13"/>
        <v>RECHERCHE DE FRET</v>
      </c>
      <c r="T13" s="184"/>
      <c r="U13" s="5"/>
      <c r="V13" s="37" t="str">
        <f>_xlfn.IFNA(VLOOKUP(U12:U21,AT:AU,2,FALSE),"")</f>
        <v/>
      </c>
      <c r="W13" s="30"/>
      <c r="X13" s="231"/>
      <c r="Y13" s="184"/>
      <c r="Z13" s="5"/>
      <c r="AA13" s="37" t="str">
        <f t="shared" si="0"/>
        <v/>
      </c>
      <c r="AB13" s="184"/>
      <c r="AC13" s="5"/>
      <c r="AD13" s="37" t="str">
        <f t="shared" si="1"/>
        <v/>
      </c>
      <c r="AE13" s="184"/>
      <c r="AF13" s="5"/>
      <c r="AG13" s="38" t="str">
        <f t="shared" si="2"/>
        <v/>
      </c>
      <c r="AH13" s="184"/>
      <c r="AI13" s="5">
        <v>133</v>
      </c>
      <c r="AJ13" s="37" t="str">
        <f t="shared" si="3"/>
        <v>MURET</v>
      </c>
      <c r="AK13" s="184"/>
      <c r="AL13" s="5"/>
      <c r="AM13" s="38" t="str">
        <f>_xlfn.IFNA(VLOOKUP(AL13,AT:AU,2,FALSE),"")</f>
        <v/>
      </c>
      <c r="AN13" s="19"/>
      <c r="AO13" s="39">
        <v>9</v>
      </c>
      <c r="AP13" s="40" t="s">
        <v>295</v>
      </c>
      <c r="AQ13" s="40"/>
      <c r="AR13" s="41" t="s">
        <v>82</v>
      </c>
      <c r="AS13" s="19"/>
      <c r="AT13" s="50">
        <v>7</v>
      </c>
      <c r="AU13" s="51" t="s">
        <v>24</v>
      </c>
      <c r="AV13" s="35"/>
      <c r="AW13" s="35"/>
      <c r="AX13" s="36"/>
      <c r="AY13" s="241"/>
      <c r="AZ13" s="184"/>
      <c r="BA13" s="5"/>
      <c r="BB13" s="37" t="str">
        <f t="shared" si="5"/>
        <v/>
      </c>
      <c r="BC13" s="184"/>
      <c r="BD13" s="5"/>
      <c r="BE13" s="37" t="str">
        <f t="shared" si="6"/>
        <v/>
      </c>
      <c r="BF13" s="184"/>
      <c r="BG13" s="5"/>
      <c r="BH13" s="37" t="str">
        <f t="shared" si="7"/>
        <v/>
      </c>
    </row>
    <row r="14" spans="1:60" ht="16.05" customHeight="1">
      <c r="A14" s="216"/>
      <c r="B14" s="320"/>
      <c r="C14" s="5"/>
      <c r="D14" s="37" t="str">
        <f t="shared" si="9"/>
        <v/>
      </c>
      <c r="E14" s="184"/>
      <c r="F14" s="5"/>
      <c r="G14" s="37" t="str">
        <f t="shared" si="8"/>
        <v/>
      </c>
      <c r="H14" s="184"/>
      <c r="I14" s="5"/>
      <c r="J14" s="37" t="str">
        <f t="shared" si="10"/>
        <v/>
      </c>
      <c r="K14" s="184"/>
      <c r="L14" s="5"/>
      <c r="M14" s="37" t="str">
        <f t="shared" si="11"/>
        <v/>
      </c>
      <c r="N14" s="184"/>
      <c r="O14" s="5"/>
      <c r="P14" s="37" t="str">
        <f t="shared" si="12"/>
        <v/>
      </c>
      <c r="Q14" s="184"/>
      <c r="R14" s="5"/>
      <c r="S14" s="37" t="str">
        <f t="shared" si="13"/>
        <v/>
      </c>
      <c r="T14" s="184"/>
      <c r="U14" s="5"/>
      <c r="V14" s="37" t="str">
        <f>_xlfn.IFNA(VLOOKUP(U13:U22,AT:AU,2,FALSE),"")</f>
        <v/>
      </c>
      <c r="W14" s="30"/>
      <c r="X14" s="231"/>
      <c r="Y14" s="184"/>
      <c r="Z14" s="5"/>
      <c r="AA14" s="37" t="str">
        <f t="shared" si="0"/>
        <v/>
      </c>
      <c r="AB14" s="184"/>
      <c r="AC14" s="5"/>
      <c r="AD14" s="37" t="str">
        <f t="shared" si="1"/>
        <v/>
      </c>
      <c r="AE14" s="184"/>
      <c r="AF14" s="5"/>
      <c r="AG14" s="38" t="str">
        <f t="shared" si="2"/>
        <v/>
      </c>
      <c r="AH14" s="184"/>
      <c r="AI14" s="5"/>
      <c r="AJ14" s="37" t="str">
        <f t="shared" si="3"/>
        <v/>
      </c>
      <c r="AK14" s="184"/>
      <c r="AL14" s="5"/>
      <c r="AM14" s="38" t="str">
        <f>_xlfn.IFNA(VLOOKUP(AL14,AT:AU,2,FALSE),"")</f>
        <v/>
      </c>
      <c r="AN14" s="19"/>
      <c r="AO14" s="39">
        <v>10</v>
      </c>
      <c r="AP14" s="40" t="s">
        <v>290</v>
      </c>
      <c r="AQ14" s="40"/>
      <c r="AR14" s="41" t="s">
        <v>279</v>
      </c>
      <c r="AS14" s="19"/>
      <c r="AT14" s="50">
        <v>8</v>
      </c>
      <c r="AU14" s="51" t="s">
        <v>55</v>
      </c>
      <c r="AV14" s="35"/>
      <c r="AW14" s="35"/>
      <c r="AX14" s="36"/>
      <c r="AY14" s="241"/>
      <c r="AZ14" s="184"/>
      <c r="BA14" s="5"/>
      <c r="BB14" s="37" t="str">
        <f t="shared" si="5"/>
        <v/>
      </c>
      <c r="BC14" s="184"/>
      <c r="BD14" s="5"/>
      <c r="BE14" s="37" t="str">
        <f t="shared" si="6"/>
        <v/>
      </c>
      <c r="BF14" s="184"/>
      <c r="BG14" s="5"/>
      <c r="BH14" s="37" t="str">
        <f t="shared" si="7"/>
        <v/>
      </c>
    </row>
    <row r="15" spans="1:60" ht="16.05" customHeight="1">
      <c r="A15" s="216"/>
      <c r="B15" s="320"/>
      <c r="C15" s="5"/>
      <c r="D15" s="37" t="str">
        <f t="shared" si="9"/>
        <v/>
      </c>
      <c r="E15" s="184"/>
      <c r="F15" s="5"/>
      <c r="G15" s="37" t="str">
        <f t="shared" si="8"/>
        <v/>
      </c>
      <c r="H15" s="184"/>
      <c r="I15" s="5"/>
      <c r="J15" s="37" t="str">
        <f t="shared" si="10"/>
        <v/>
      </c>
      <c r="K15" s="184"/>
      <c r="L15" s="5"/>
      <c r="M15" s="37" t="str">
        <f t="shared" si="11"/>
        <v/>
      </c>
      <c r="N15" s="184"/>
      <c r="O15" s="5"/>
      <c r="P15" s="37" t="str">
        <f t="shared" si="12"/>
        <v/>
      </c>
      <c r="Q15" s="184"/>
      <c r="R15" s="5"/>
      <c r="S15" s="37" t="str">
        <f t="shared" si="13"/>
        <v/>
      </c>
      <c r="T15" s="184"/>
      <c r="U15" s="5"/>
      <c r="V15" s="37" t="str">
        <f>_xlfn.IFNA(VLOOKUP(U14:U23,AT:AU,2,FALSE),"")</f>
        <v/>
      </c>
      <c r="W15" s="30"/>
      <c r="X15" s="231"/>
      <c r="Y15" s="184"/>
      <c r="Z15" s="5"/>
      <c r="AA15" s="37" t="str">
        <f t="shared" si="0"/>
        <v/>
      </c>
      <c r="AB15" s="184"/>
      <c r="AC15" s="5"/>
      <c r="AD15" s="37" t="str">
        <f t="shared" si="1"/>
        <v/>
      </c>
      <c r="AE15" s="184"/>
      <c r="AF15" s="5"/>
      <c r="AG15" s="38" t="str">
        <f t="shared" si="2"/>
        <v/>
      </c>
      <c r="AH15" s="184"/>
      <c r="AI15" s="5"/>
      <c r="AJ15" s="37" t="str">
        <f t="shared" si="3"/>
        <v/>
      </c>
      <c r="AK15" s="184"/>
      <c r="AL15" s="5"/>
      <c r="AM15" s="38" t="str">
        <f>_xlfn.IFNA(VLOOKUP(AL15,AT:AU,2,FALSE),"")</f>
        <v/>
      </c>
      <c r="AN15" s="19"/>
      <c r="AO15" s="39">
        <v>11</v>
      </c>
      <c r="AP15" s="40" t="s">
        <v>285</v>
      </c>
      <c r="AQ15" s="40"/>
      <c r="AR15" s="41" t="s">
        <v>25</v>
      </c>
      <c r="AS15" s="19"/>
      <c r="AT15" s="50">
        <v>9</v>
      </c>
      <c r="AU15" s="51" t="s">
        <v>37</v>
      </c>
      <c r="AV15" s="35"/>
      <c r="AW15" s="35"/>
      <c r="AX15" s="36"/>
      <c r="AY15" s="241"/>
      <c r="AZ15" s="184"/>
      <c r="BA15" s="5"/>
      <c r="BB15" s="37" t="str">
        <f t="shared" si="5"/>
        <v/>
      </c>
      <c r="BC15" s="184"/>
      <c r="BD15" s="5"/>
      <c r="BE15" s="37" t="str">
        <f t="shared" si="6"/>
        <v/>
      </c>
      <c r="BF15" s="184"/>
      <c r="BG15" s="5"/>
      <c r="BH15" s="37" t="str">
        <f t="shared" si="7"/>
        <v/>
      </c>
    </row>
    <row r="16" spans="1:60" ht="16.05" customHeight="1">
      <c r="A16" s="216"/>
      <c r="B16" s="320"/>
      <c r="C16" s="5"/>
      <c r="D16" s="37" t="str">
        <f>_xlfn.IFNA(VLOOKUP(C5:C17,AT:AU,2,FALSE),"")</f>
        <v/>
      </c>
      <c r="E16" s="185"/>
      <c r="F16" s="5"/>
      <c r="G16" s="37" t="str">
        <f>_xlfn.IFNA(VLOOKUP(F16:F30,AT:AU,2,FALSE),"")</f>
        <v/>
      </c>
      <c r="H16" s="185"/>
      <c r="I16" s="5"/>
      <c r="J16" s="37" t="str">
        <f>_xlfn.IFNA(VLOOKUP(I16:I24,AT:AU,2,FALSE),"")</f>
        <v/>
      </c>
      <c r="K16" s="185"/>
      <c r="L16" s="5"/>
      <c r="M16" s="37" t="str">
        <f>_xlfn.IFNA(VLOOKUP(L16:L24,AT:AU,2,FALSE),"")</f>
        <v/>
      </c>
      <c r="N16" s="185"/>
      <c r="O16" s="5">
        <v>1</v>
      </c>
      <c r="P16" s="37" t="str">
        <f>_xlfn.IFNA(VLOOKUP(O16:O24,AT:AU,2,FALSE),"")</f>
        <v>PARC</v>
      </c>
      <c r="Q16" s="185"/>
      <c r="R16" s="5"/>
      <c r="S16" s="37" t="str">
        <f>_xlfn.IFNA(VLOOKUP(R16:R24,AT:AU,2,FALSE),"")</f>
        <v/>
      </c>
      <c r="T16" s="185"/>
      <c r="U16" s="5"/>
      <c r="V16" s="37" t="str">
        <f>_xlfn.IFNA(VLOOKUP(U13:U22,AT:AU,2,FALSE),"")</f>
        <v/>
      </c>
      <c r="W16" s="30"/>
      <c r="X16" s="231"/>
      <c r="Y16" s="185"/>
      <c r="Z16" s="5"/>
      <c r="AA16" s="37" t="str">
        <f t="shared" si="0"/>
        <v/>
      </c>
      <c r="AB16" s="185"/>
      <c r="AC16" s="5"/>
      <c r="AD16" s="37" t="str">
        <f t="shared" si="1"/>
        <v/>
      </c>
      <c r="AE16" s="185"/>
      <c r="AF16" s="5"/>
      <c r="AG16" s="38" t="str">
        <f t="shared" si="2"/>
        <v/>
      </c>
      <c r="AH16" s="185"/>
      <c r="AI16" s="5"/>
      <c r="AJ16" s="37" t="str">
        <f t="shared" si="3"/>
        <v/>
      </c>
      <c r="AK16" s="185"/>
      <c r="AL16" s="5"/>
      <c r="AM16" s="38" t="str">
        <f>_xlfn.IFNA(VLOOKUP(AL16,AT:AU,2,FALSE),"")</f>
        <v/>
      </c>
      <c r="AN16" s="19"/>
      <c r="AO16" s="39">
        <v>12</v>
      </c>
      <c r="AP16" s="40" t="s">
        <v>297</v>
      </c>
      <c r="AQ16" s="40"/>
      <c r="AR16" s="44" t="s">
        <v>63</v>
      </c>
      <c r="AS16" s="19"/>
      <c r="AT16" s="52">
        <v>10</v>
      </c>
      <c r="AU16" s="53" t="s">
        <v>309</v>
      </c>
      <c r="AV16" s="35"/>
      <c r="AW16" s="35"/>
      <c r="AX16" s="36"/>
      <c r="AY16" s="241"/>
      <c r="AZ16" s="185"/>
      <c r="BA16" s="5"/>
      <c r="BB16" s="37" t="str">
        <f t="shared" si="5"/>
        <v/>
      </c>
      <c r="BC16" s="185"/>
      <c r="BD16" s="5"/>
      <c r="BE16" s="37" t="str">
        <f t="shared" si="6"/>
        <v/>
      </c>
      <c r="BF16" s="185"/>
      <c r="BG16" s="5"/>
      <c r="BH16" s="37" t="str">
        <f t="shared" si="7"/>
        <v/>
      </c>
    </row>
    <row r="17" spans="1:60" ht="15" customHeight="1" thickBot="1">
      <c r="A17" s="216"/>
      <c r="B17" s="182">
        <v>221</v>
      </c>
      <c r="C17" s="316"/>
      <c r="D17" s="54">
        <v>158</v>
      </c>
      <c r="E17" s="181">
        <v>61</v>
      </c>
      <c r="F17" s="182"/>
      <c r="G17" s="54">
        <v>36</v>
      </c>
      <c r="H17" s="181">
        <v>220</v>
      </c>
      <c r="I17" s="182"/>
      <c r="J17" s="54">
        <v>165</v>
      </c>
      <c r="K17" s="181">
        <v>181</v>
      </c>
      <c r="L17" s="182"/>
      <c r="M17" s="54">
        <v>118</v>
      </c>
      <c r="N17" s="181">
        <v>87</v>
      </c>
      <c r="O17" s="182"/>
      <c r="P17" s="54">
        <v>27</v>
      </c>
      <c r="Q17" s="181">
        <v>80</v>
      </c>
      <c r="R17" s="182"/>
      <c r="S17" s="54">
        <v>58</v>
      </c>
      <c r="T17" s="181">
        <v>232</v>
      </c>
      <c r="U17" s="182"/>
      <c r="V17" s="54">
        <v>111</v>
      </c>
      <c r="W17" s="55"/>
      <c r="X17" s="232"/>
      <c r="Y17" s="181">
        <v>316</v>
      </c>
      <c r="Z17" s="182"/>
      <c r="AA17" s="54">
        <v>238</v>
      </c>
      <c r="AB17" s="181">
        <v>159</v>
      </c>
      <c r="AC17" s="182"/>
      <c r="AD17" s="54">
        <v>92</v>
      </c>
      <c r="AE17" s="181">
        <v>841</v>
      </c>
      <c r="AF17" s="182"/>
      <c r="AG17" s="56">
        <v>515</v>
      </c>
      <c r="AH17" s="181">
        <v>256</v>
      </c>
      <c r="AI17" s="182"/>
      <c r="AJ17" s="54">
        <v>58</v>
      </c>
      <c r="AK17" s="181">
        <v>290</v>
      </c>
      <c r="AL17" s="182"/>
      <c r="AM17" s="56"/>
      <c r="AN17" s="19"/>
      <c r="AO17" s="39">
        <v>13</v>
      </c>
      <c r="AP17" s="40" t="s">
        <v>287</v>
      </c>
      <c r="AQ17" s="40"/>
      <c r="AR17" s="41" t="s">
        <v>22</v>
      </c>
      <c r="AS17" s="19"/>
      <c r="AT17" s="45">
        <v>11</v>
      </c>
      <c r="AU17" s="48" t="s">
        <v>212</v>
      </c>
      <c r="AV17" s="35"/>
      <c r="AW17" s="35"/>
      <c r="AX17" s="36"/>
      <c r="AY17" s="242"/>
      <c r="AZ17" s="181">
        <v>428</v>
      </c>
      <c r="BA17" s="182"/>
      <c r="BB17" s="54"/>
      <c r="BC17" s="181">
        <v>860</v>
      </c>
      <c r="BD17" s="182"/>
      <c r="BE17" s="54"/>
      <c r="BF17" s="181"/>
      <c r="BG17" s="182"/>
      <c r="BH17" s="54"/>
    </row>
    <row r="18" spans="1:60" ht="16.2" customHeight="1" thickBot="1">
      <c r="A18" s="150"/>
      <c r="B18" s="187">
        <v>0.60416666666666663</v>
      </c>
      <c r="C18" s="187"/>
      <c r="D18" s="188"/>
      <c r="E18" s="186">
        <v>0.10416666666666667</v>
      </c>
      <c r="F18" s="187"/>
      <c r="G18" s="188"/>
      <c r="H18" s="186">
        <v>0.3125</v>
      </c>
      <c r="I18" s="187"/>
      <c r="J18" s="188"/>
      <c r="K18" s="186">
        <v>0.27083333333333331</v>
      </c>
      <c r="L18" s="187"/>
      <c r="M18" s="188"/>
      <c r="N18" s="186">
        <v>0.35416666666666669</v>
      </c>
      <c r="O18" s="187"/>
      <c r="P18" s="188"/>
      <c r="Q18" s="186">
        <v>0.2590277777777778</v>
      </c>
      <c r="R18" s="187"/>
      <c r="S18" s="188"/>
      <c r="T18" s="186">
        <v>0.26041666666666669</v>
      </c>
      <c r="U18" s="187"/>
      <c r="V18" s="188"/>
      <c r="W18" s="61"/>
      <c r="X18" s="152"/>
      <c r="Y18" s="178">
        <v>0.41666666666666669</v>
      </c>
      <c r="Z18" s="179"/>
      <c r="AA18" s="180"/>
      <c r="AB18" s="178">
        <v>0.29166666666666669</v>
      </c>
      <c r="AC18" s="179"/>
      <c r="AD18" s="180"/>
      <c r="AE18" s="178">
        <v>0.39930555555555558</v>
      </c>
      <c r="AF18" s="179"/>
      <c r="AG18" s="180"/>
      <c r="AH18" s="178">
        <v>0.29166666666666669</v>
      </c>
      <c r="AI18" s="179"/>
      <c r="AJ18" s="180"/>
      <c r="AK18" s="178">
        <v>0.17361111111111113</v>
      </c>
      <c r="AL18" s="179"/>
      <c r="AM18" s="180"/>
      <c r="AN18" s="19"/>
      <c r="AO18" s="39">
        <v>14</v>
      </c>
      <c r="AP18" s="40" t="s">
        <v>286</v>
      </c>
      <c r="AQ18" s="40"/>
      <c r="AR18" s="41" t="s">
        <v>36</v>
      </c>
      <c r="AS18" s="19"/>
      <c r="AT18" s="45">
        <v>12</v>
      </c>
      <c r="AU18" s="48" t="s">
        <v>15</v>
      </c>
      <c r="AV18" s="35"/>
      <c r="AW18" s="35"/>
      <c r="AX18" s="36"/>
      <c r="AY18" s="151"/>
      <c r="AZ18" s="178">
        <v>0.29166666666666669</v>
      </c>
      <c r="BA18" s="179"/>
      <c r="BB18" s="180"/>
      <c r="BC18" s="178">
        <v>0.625</v>
      </c>
      <c r="BD18" s="179"/>
      <c r="BE18" s="180"/>
      <c r="BF18" s="178"/>
      <c r="BG18" s="179"/>
      <c r="BH18" s="180"/>
    </row>
    <row r="19" spans="1:60" ht="15" customHeight="1" thickBot="1">
      <c r="A19" s="215">
        <f>A5+1</f>
        <v>45146</v>
      </c>
      <c r="B19" s="14">
        <v>2</v>
      </c>
      <c r="C19" s="57"/>
      <c r="D19" s="58" t="s">
        <v>0</v>
      </c>
      <c r="E19" s="14">
        <v>1</v>
      </c>
      <c r="F19" s="57"/>
      <c r="G19" s="58" t="s">
        <v>1</v>
      </c>
      <c r="H19" s="14">
        <v>11</v>
      </c>
      <c r="I19" s="57"/>
      <c r="J19" s="58" t="s">
        <v>2</v>
      </c>
      <c r="K19" s="14">
        <v>10</v>
      </c>
      <c r="L19" s="57"/>
      <c r="M19" s="58" t="s">
        <v>2</v>
      </c>
      <c r="N19" s="14">
        <v>12</v>
      </c>
      <c r="O19" s="57"/>
      <c r="P19" s="58" t="s">
        <v>4</v>
      </c>
      <c r="Q19" s="14">
        <v>4</v>
      </c>
      <c r="R19" s="57" t="s">
        <v>305</v>
      </c>
      <c r="S19" s="58" t="s">
        <v>5</v>
      </c>
      <c r="T19" s="14">
        <v>4</v>
      </c>
      <c r="U19" s="59"/>
      <c r="V19" s="60" t="s">
        <v>208</v>
      </c>
      <c r="W19" s="30"/>
      <c r="X19" s="230">
        <f>X5+1</f>
        <v>45146</v>
      </c>
      <c r="Y19" s="14"/>
      <c r="Z19" s="59"/>
      <c r="AA19" s="60" t="s">
        <v>6</v>
      </c>
      <c r="AB19" s="14"/>
      <c r="AC19" s="59" t="s">
        <v>305</v>
      </c>
      <c r="AD19" s="60" t="s">
        <v>7</v>
      </c>
      <c r="AE19" s="14"/>
      <c r="AF19" s="59" t="s">
        <v>305</v>
      </c>
      <c r="AG19" s="62" t="s">
        <v>8</v>
      </c>
      <c r="AH19" s="17"/>
      <c r="AI19" s="210" t="s">
        <v>306</v>
      </c>
      <c r="AJ19" s="211" t="s">
        <v>270</v>
      </c>
      <c r="AK19" s="17"/>
      <c r="AL19" s="210" t="s">
        <v>301</v>
      </c>
      <c r="AM19" s="234"/>
      <c r="AN19" s="19"/>
      <c r="AO19" s="39">
        <v>15</v>
      </c>
      <c r="AP19" s="40"/>
      <c r="AQ19" s="40"/>
      <c r="AR19" s="41"/>
      <c r="AS19" s="19"/>
      <c r="AT19" s="45">
        <v>14</v>
      </c>
      <c r="AU19" s="48" t="s">
        <v>47</v>
      </c>
      <c r="AV19" s="35"/>
      <c r="AW19" s="35"/>
      <c r="AX19" s="36"/>
      <c r="AY19" s="215">
        <f>AY5+1</f>
        <v>45146</v>
      </c>
      <c r="AZ19" s="20">
        <v>13</v>
      </c>
      <c r="BA19" s="21"/>
      <c r="BB19" s="155" t="s">
        <v>10</v>
      </c>
      <c r="BC19" s="20">
        <v>4</v>
      </c>
      <c r="BD19" s="21"/>
      <c r="BE19" s="155" t="s">
        <v>11</v>
      </c>
      <c r="BF19" s="20"/>
      <c r="BG19" s="21"/>
      <c r="BH19" s="155" t="s">
        <v>12</v>
      </c>
    </row>
    <row r="20" spans="1:60" ht="18" customHeight="1" thickBot="1">
      <c r="A20" s="216"/>
      <c r="B20" s="176">
        <v>0</v>
      </c>
      <c r="C20" s="321"/>
      <c r="D20" s="24" t="str">
        <f>_xlfn.IFNA(VLOOKUP(B19,$AO$5:$AR$74,2,FALSE),"")</f>
        <v>Caroll / FZ-768-KH</v>
      </c>
      <c r="E20" s="176">
        <v>0</v>
      </c>
      <c r="F20" s="177"/>
      <c r="G20" s="24" t="str">
        <f>_xlfn.IFNA(VLOOKUP(E19,$AO$5:$AR$74,2,FALSE),"")</f>
        <v>Arnaud / GC-690-DK</v>
      </c>
      <c r="H20" s="176">
        <v>0</v>
      </c>
      <c r="I20" s="177"/>
      <c r="J20" s="24" t="str">
        <f>_xlfn.IFNA(VLOOKUP(H19,$AO$5:$AR$74,2,FALSE),"")</f>
        <v>Matthieu / GC-569-XQ</v>
      </c>
      <c r="K20" s="176">
        <v>0</v>
      </c>
      <c r="L20" s="177"/>
      <c r="M20" s="24" t="str">
        <f>_xlfn.IFNA(VLOOKUP(K19,$AO$5:$AR$74,2,FALSE),"")</f>
        <v>Marco / FZ-672-MC</v>
      </c>
      <c r="N20" s="176">
        <v>0</v>
      </c>
      <c r="O20" s="177"/>
      <c r="P20" s="24" t="str">
        <f>_xlfn.IFNA(VLOOKUP(N19,$AO$5:$AR$74,2,FALSE),"")</f>
        <v>Sebastien / GJ998-GR</v>
      </c>
      <c r="Q20" s="176">
        <v>0</v>
      </c>
      <c r="R20" s="177"/>
      <c r="S20" s="24" t="str">
        <f>_xlfn.IFNA(VLOOKUP(Q19,$AO$5:$AR$74,2,FALSE),"")</f>
        <v>Eric / GC-102-TG</v>
      </c>
      <c r="T20" s="176">
        <v>0</v>
      </c>
      <c r="U20" s="177"/>
      <c r="V20" s="24" t="str">
        <f>_xlfn.IFNA(VLOOKUP(T19,$AO$5:$AR$74,2,FALSE),"")</f>
        <v>Eric / GC-102-TG</v>
      </c>
      <c r="W20" s="30"/>
      <c r="X20" s="231"/>
      <c r="Y20" s="176">
        <v>0</v>
      </c>
      <c r="Z20" s="177"/>
      <c r="AA20" s="24" t="str">
        <f>_xlfn.IFNA(VLOOKUP(Y19,$AO$5:$AR$74,2,FALSE),"")</f>
        <v/>
      </c>
      <c r="AB20" s="176">
        <v>0</v>
      </c>
      <c r="AC20" s="177"/>
      <c r="AD20" s="24" t="str">
        <f>_xlfn.IFNA(VLOOKUP(AB19,$AO$5:$AR$74,2,FALSE),"")</f>
        <v/>
      </c>
      <c r="AE20" s="176">
        <v>0</v>
      </c>
      <c r="AF20" s="177"/>
      <c r="AG20" s="63" t="str">
        <f>_xlfn.IFNA(VLOOKUP(AE19,$AO$5:$AR$74,2,FALSE),"")</f>
        <v/>
      </c>
      <c r="AH20" s="174">
        <v>0</v>
      </c>
      <c r="AI20" s="175"/>
      <c r="AJ20" s="24" t="str">
        <f>_xlfn.IFNA(VLOOKUP(AH19,$AO$5:$AR$74,2,FALSE),"")</f>
        <v/>
      </c>
      <c r="AK20" s="174">
        <v>0</v>
      </c>
      <c r="AL20" s="175"/>
      <c r="AM20" s="24" t="str">
        <f>_xlfn.IFNA(VLOOKUP(AK19,$AO$5:$AR$74,2,FALSE),"")</f>
        <v/>
      </c>
      <c r="AN20" s="19"/>
      <c r="AO20" s="39">
        <v>16</v>
      </c>
      <c r="AP20" s="40"/>
      <c r="AQ20" s="40"/>
      <c r="AR20" s="41"/>
      <c r="AS20" s="19"/>
      <c r="AT20" s="45">
        <v>15</v>
      </c>
      <c r="AU20" s="48" t="s">
        <v>79</v>
      </c>
      <c r="AV20" s="35"/>
      <c r="AW20" s="35"/>
      <c r="AX20" s="36"/>
      <c r="AY20" s="216"/>
      <c r="AZ20" s="228">
        <v>0</v>
      </c>
      <c r="BA20" s="229"/>
      <c r="BB20" s="28" t="str">
        <f>_xlfn.IFNA(VLOOKUP(AZ19,$AO$5:$AR$74,2,FALSE),"")</f>
        <v>Yusuf / GJ-714-GR</v>
      </c>
      <c r="BC20" s="228">
        <v>0</v>
      </c>
      <c r="BD20" s="229"/>
      <c r="BE20" s="28" t="str">
        <f>_xlfn.IFNA(VLOOKUP(BC19,$AO$5:$AR$74,2,FALSE),"")</f>
        <v>Eric / GC-102-TG</v>
      </c>
      <c r="BF20" s="228">
        <v>0</v>
      </c>
      <c r="BG20" s="229"/>
      <c r="BH20" s="28" t="str">
        <f>_xlfn.IFNA(VLOOKUP(BF19,$AO$5:$AR$74,2,FALSE),"")</f>
        <v/>
      </c>
    </row>
    <row r="21" spans="1:60" ht="15.6" customHeight="1">
      <c r="A21" s="216"/>
      <c r="B21" s="314" t="str">
        <f>_xlfn.IFNA(VLOOKUP(B19,$AO$5:$AR$74,4,FALSE),"")</f>
        <v>FZ-277-WC</v>
      </c>
      <c r="C21" s="4">
        <v>6</v>
      </c>
      <c r="D21" s="29" t="str">
        <f t="shared" ref="D21:D32" si="14">_xlfn.IFNA(VLOOKUP(C21,AT:AU,2,FALSE),"")</f>
        <v>PTF AUTO 6</v>
      </c>
      <c r="E21" s="183" t="str">
        <f>_xlfn.IFNA(VLOOKUP(E19,$AO$5:$AR$74,4,FALSE),"")</f>
        <v>FW-097-JQ</v>
      </c>
      <c r="F21" s="4" t="s">
        <v>243</v>
      </c>
      <c r="G21" s="29" t="str">
        <f t="shared" ref="G21:G32" si="15">_xlfn.IFNA(VLOOKUP(F21,AT:AU,2,FALSE),"")</f>
        <v>CHGT PTF ST SULPICE</v>
      </c>
      <c r="H21" s="183" t="str">
        <f>_xlfn.IFNA(VLOOKUP(H19,$AO$5:$AR$74,4,FALSE),"")</f>
        <v>FB-856-AV</v>
      </c>
      <c r="I21" s="4" t="s">
        <v>243</v>
      </c>
      <c r="J21" s="29" t="str">
        <f>_xlfn.IFNA(VLOOKUP(I21:I32,AT:AU,2,FALSE),"")</f>
        <v>CHGT PTF ST SULPICE</v>
      </c>
      <c r="K21" s="183" t="str">
        <f>_xlfn.IFNA(VLOOKUP(K19,$AO$5:$AR$74,4,FALSE),"")</f>
        <v>FZ-446-WB</v>
      </c>
      <c r="L21" s="4" t="s">
        <v>243</v>
      </c>
      <c r="M21" s="29" t="str">
        <f>_xlfn.IFNA(VLOOKUP(L21:L32,AT:AU,2,FALSE),"")</f>
        <v>CHGT PTF ST SULPICE</v>
      </c>
      <c r="N21" s="183" t="str">
        <f>_xlfn.IFNA(VLOOKUP(N19,$AO$5:$AR$74,4,FALSE),"")</f>
        <v>ET-231-QD</v>
      </c>
      <c r="O21" s="4" t="s">
        <v>243</v>
      </c>
      <c r="P21" s="29" t="str">
        <f>_xlfn.IFNA(VLOOKUP(O21:O32,AT:AU,2,FALSE),"")</f>
        <v>CHGT PTF ST SULPICE</v>
      </c>
      <c r="Q21" s="183" t="str">
        <f>_xlfn.IFNA(VLOOKUP(Q19,$AO$5:$AR$74,4,FALSE),"")</f>
        <v>FB-586-AV</v>
      </c>
      <c r="R21" s="4" t="s">
        <v>243</v>
      </c>
      <c r="S21" s="29" t="str">
        <f>_xlfn.IFNA(VLOOKUP(R21:R32,AT:AU,2,FALSE),"")</f>
        <v>CHGT PTF ST SULPICE</v>
      </c>
      <c r="T21" s="183" t="str">
        <f>_xlfn.IFNA(VLOOKUP(T19,$AO$5:$AR$74,4,FALSE),"")</f>
        <v>FB-586-AV</v>
      </c>
      <c r="U21" s="4" t="s">
        <v>243</v>
      </c>
      <c r="V21" s="31" t="str">
        <f>_xlfn.IFNA(VLOOKUP(U20:U28,AT:AU,2,FALSE),"")</f>
        <v>CHGT PTF ST SULPICE</v>
      </c>
      <c r="W21" s="30"/>
      <c r="X21" s="231"/>
      <c r="Y21" s="183" t="str">
        <f>_xlfn.IFNA(VLOOKUP(Y19,$AO$5:$AR$74,4,FALSE),"")</f>
        <v/>
      </c>
      <c r="Z21" s="4" t="s">
        <v>243</v>
      </c>
      <c r="AA21" s="31" t="str">
        <f>_xlfn.IFNA(VLOOKUP(Z21:Z32,AT:AU,2,FALSE),"")</f>
        <v>CHGT PTF ST SULPICE</v>
      </c>
      <c r="AB21" s="183" t="str">
        <f>_xlfn.IFNA(VLOOKUP(AB19,$AO$5:$AR$74,4,FALSE),"")</f>
        <v/>
      </c>
      <c r="AC21" s="4" t="s">
        <v>243</v>
      </c>
      <c r="AD21" s="31" t="str">
        <f>_xlfn.IFNA(VLOOKUP(AC21:AC32,AT:AU,2,FALSE),"")</f>
        <v>CHGT PTF ST SULPICE</v>
      </c>
      <c r="AE21" s="183" t="str">
        <f>_xlfn.IFNA(VLOOKUP(AE19,$AO$5:$AR$74,4,FALSE),"")</f>
        <v/>
      </c>
      <c r="AF21" s="4">
        <v>8</v>
      </c>
      <c r="AG21" s="31" t="str">
        <f>_xlfn.IFNA(VLOOKUP(AF21:AF30,AT:AU,2,FALSE),"")</f>
        <v>PTF ST SULPICE</v>
      </c>
      <c r="AH21" s="183" t="str">
        <f>_xlfn.IFNA(VLOOKUP(AH19,$AO$5:$AR$74,4,FALSE),"")</f>
        <v/>
      </c>
      <c r="AI21" s="4" t="s">
        <v>272</v>
      </c>
      <c r="AJ21" s="29" t="str">
        <f>_xlfn.IFNA(VLOOKUP(AI21:AI32,AT:AU,2,FALSE),"")</f>
        <v>E-COMMERCE ptf 006</v>
      </c>
      <c r="AK21" s="183" t="str">
        <f>_xlfn.IFNA(VLOOKUP(AK19,$AO$5:$AR$74,4,FALSE),"")</f>
        <v/>
      </c>
      <c r="AL21" s="4"/>
      <c r="AM21" s="31" t="str">
        <f t="shared" ref="AM21:AM32" si="16">_xlfn.IFNA(VLOOKUP(AL21,AT:AU,2,FALSE),"")</f>
        <v/>
      </c>
      <c r="AN21" s="19"/>
      <c r="AO21" s="39">
        <v>17</v>
      </c>
      <c r="AP21" s="40"/>
      <c r="AQ21" s="40"/>
      <c r="AR21" s="41"/>
      <c r="AS21" s="19"/>
      <c r="AT21" s="45">
        <v>17</v>
      </c>
      <c r="AU21" s="48" t="s">
        <v>81</v>
      </c>
      <c r="AV21" s="35"/>
      <c r="AW21" s="35"/>
      <c r="AX21" s="36"/>
      <c r="AY21" s="216"/>
      <c r="AZ21" s="183" t="str">
        <f>_xlfn.IFNA(VLOOKUP(AZ19,$AO$5:$AR$74,4,FALSE),"")</f>
        <v>FB-043-AA</v>
      </c>
      <c r="BA21" s="4" t="s">
        <v>250</v>
      </c>
      <c r="BB21" s="37" t="str">
        <f t="shared" ref="BB21:BB32" si="17">_xlfn.IFNA(VLOOKUP(BA21,AT:AU,2,FALSE),"")</f>
        <v>CHGT ST PAUL</v>
      </c>
      <c r="BC21" s="183" t="str">
        <f>_xlfn.IFNA(VLOOKUP(BC19,$AO$5:$AR$74,4,FALSE),"")</f>
        <v>FB-586-AV</v>
      </c>
      <c r="BD21" s="4">
        <v>363</v>
      </c>
      <c r="BE21" s="29" t="str">
        <f>_xlfn.IFNA(VLOOKUP(BD21:BD30,AT:AU,2,FALSE),"")</f>
        <v>PT DU CHÂTEAU</v>
      </c>
      <c r="BF21" s="183" t="str">
        <f>_xlfn.IFNA(VLOOKUP(BF19,$AO$5:$AR$74,4,FALSE),"")</f>
        <v/>
      </c>
      <c r="BG21" s="4"/>
      <c r="BH21" s="29" t="str">
        <f>_xlfn.IFNA(VLOOKUP(BG21:BG30,AT:AU,2,FALSE),"")</f>
        <v/>
      </c>
    </row>
    <row r="22" spans="1:60" ht="15.6">
      <c r="A22" s="216"/>
      <c r="B22" s="315"/>
      <c r="C22" s="5">
        <v>32</v>
      </c>
      <c r="D22" s="37" t="str">
        <f t="shared" si="14"/>
        <v>L'ISLE-JOURDAIN</v>
      </c>
      <c r="E22" s="184"/>
      <c r="F22" s="5">
        <v>180</v>
      </c>
      <c r="G22" s="37" t="str">
        <f t="shared" si="15"/>
        <v>FUMEL RP</v>
      </c>
      <c r="H22" s="184"/>
      <c r="I22" s="5">
        <v>19</v>
      </c>
      <c r="J22" s="37" t="str">
        <f>_xlfn.IFNA(VLOOKUP(I22:I33,AT:AU,2,FALSE),"")</f>
        <v>VILLEFRANCHE L.</v>
      </c>
      <c r="K22" s="184"/>
      <c r="L22" s="5">
        <v>95</v>
      </c>
      <c r="M22" s="37" t="str">
        <f>_xlfn.IFNA(VLOOKUP(L22:L33,AT:AU,2,FALSE),"")</f>
        <v xml:space="preserve">SAINT-LAURENT </v>
      </c>
      <c r="N22" s="184"/>
      <c r="O22" s="5">
        <v>102</v>
      </c>
      <c r="P22" s="37" t="str">
        <f>_xlfn.IFNA(VLOOKUP(O22:O33,AT:AU,2,FALSE),"")</f>
        <v>ST GAUDENS</v>
      </c>
      <c r="Q22" s="184"/>
      <c r="R22" s="5">
        <v>145</v>
      </c>
      <c r="S22" s="37" t="str">
        <f>_xlfn.IFNA(VLOOKUP(R22:R33,AT:AU,2,FALSE),"")</f>
        <v>CASTANET-TOLOSAN</v>
      </c>
      <c r="T22" s="184"/>
      <c r="U22" s="5">
        <v>475</v>
      </c>
      <c r="V22" s="38" t="str">
        <f>_xlfn.IFNA(VLOOKUP(U21:U30,AT:AU,2,FALSE),"")</f>
        <v>TOULOUSE EXPRESS</v>
      </c>
      <c r="W22" s="30"/>
      <c r="X22" s="231"/>
      <c r="Y22" s="184"/>
      <c r="Z22" s="5">
        <v>9</v>
      </c>
      <c r="AA22" s="38" t="str">
        <f>_xlfn.IFNA(VLOOKUP(Z22:Z33,AT:AU,2,FALSE),"")</f>
        <v>ST ALBAN</v>
      </c>
      <c r="AB22" s="184"/>
      <c r="AC22" s="5">
        <v>441</v>
      </c>
      <c r="AD22" s="38" t="str">
        <f>_xlfn.IFNA(VLOOKUP(AC22:AC33,AT:AU,2,FALSE),"")</f>
        <v>BANASSAC</v>
      </c>
      <c r="AE22" s="184"/>
      <c r="AF22" s="5"/>
      <c r="AG22" s="38" t="str">
        <f>_xlfn.IFNA(VLOOKUP(AF22:AF32,AT:AU,2,FALSE),"")</f>
        <v/>
      </c>
      <c r="AH22" s="184"/>
      <c r="AI22" s="5">
        <v>59</v>
      </c>
      <c r="AJ22" s="37" t="str">
        <f>_xlfn.IFNA(VLOOKUP(AI22:AI33,AT:AU,2,FALSE),"")</f>
        <v>GOURDON</v>
      </c>
      <c r="AK22" s="184"/>
      <c r="AL22" s="5">
        <v>3</v>
      </c>
      <c r="AM22" s="38" t="str">
        <f t="shared" si="16"/>
        <v>RECHERCHE DE FRET</v>
      </c>
      <c r="AN22" s="19"/>
      <c r="AO22" s="39">
        <v>18</v>
      </c>
      <c r="AP22" s="40"/>
      <c r="AQ22" s="40"/>
      <c r="AR22" s="41"/>
      <c r="AS22" s="19"/>
      <c r="AT22" s="45">
        <v>18</v>
      </c>
      <c r="AU22" s="48" t="s">
        <v>83</v>
      </c>
      <c r="AV22" s="35"/>
      <c r="AW22" s="35"/>
      <c r="AX22" s="36"/>
      <c r="AY22" s="216"/>
      <c r="AZ22" s="184"/>
      <c r="BA22" s="5"/>
      <c r="BB22" s="37" t="str">
        <f t="shared" si="17"/>
        <v/>
      </c>
      <c r="BC22" s="184"/>
      <c r="BD22" s="5"/>
      <c r="BE22" s="37" t="str">
        <f>_xlfn.IFNA(VLOOKUP(BD22:BD33,AT:AU,2,FALSE),"")</f>
        <v/>
      </c>
      <c r="BF22" s="184"/>
      <c r="BG22" s="5"/>
      <c r="BH22" s="37" t="str">
        <f>_xlfn.IFNA(VLOOKUP(BG22:BG33,AT:AU,2,FALSE),"")</f>
        <v/>
      </c>
    </row>
    <row r="23" spans="1:60" ht="15.6">
      <c r="A23" s="216"/>
      <c r="B23" s="315"/>
      <c r="C23" s="5">
        <v>469</v>
      </c>
      <c r="D23" s="37" t="str">
        <f t="shared" si="14"/>
        <v>COLOMIERS RP</v>
      </c>
      <c r="E23" s="184"/>
      <c r="F23" s="5">
        <v>126</v>
      </c>
      <c r="G23" s="37" t="str">
        <f t="shared" si="15"/>
        <v>MONFLANQUIN</v>
      </c>
      <c r="H23" s="184"/>
      <c r="I23" s="5">
        <v>42</v>
      </c>
      <c r="J23" s="37" t="str">
        <f t="shared" ref="J23:J30" si="18">_xlfn.IFNA(VLOOKUP(I23:I36,AT:AU,2,FALSE),"")</f>
        <v>CASTELNAUDARY</v>
      </c>
      <c r="K23" s="184"/>
      <c r="L23" s="5">
        <v>96</v>
      </c>
      <c r="M23" s="37" t="str">
        <f t="shared" ref="M23:M30" si="19">_xlfn.IFNA(VLOOKUP(L23:L36,AT:AU,2,FALSE),"")</f>
        <v>GRAMAT</v>
      </c>
      <c r="N23" s="184"/>
      <c r="O23" s="5">
        <v>139</v>
      </c>
      <c r="P23" s="37" t="str">
        <f t="shared" ref="P23:P30" si="20">_xlfn.IFNA(VLOOKUP(O23:O36,AT:AU,2,FALSE),"")</f>
        <v>ST GAUDENS CARR.</v>
      </c>
      <c r="Q23" s="184"/>
      <c r="R23" s="5">
        <v>18</v>
      </c>
      <c r="S23" s="37" t="str">
        <f t="shared" ref="S23:S30" si="21">_xlfn.IFNA(VLOOKUP(R23:R36,AT:AU,2,FALSE),"")</f>
        <v>SAINT-ORENS</v>
      </c>
      <c r="T23" s="184"/>
      <c r="U23" s="5">
        <v>459</v>
      </c>
      <c r="V23" s="38" t="str">
        <f>_xlfn.IFNA(VLOOKUP(U22:U31,AT:AU,2,FALSE),"")</f>
        <v>VILLENEUVE TOLOSANE</v>
      </c>
      <c r="W23" s="30"/>
      <c r="X23" s="231"/>
      <c r="Y23" s="184"/>
      <c r="Z23" s="5">
        <v>131</v>
      </c>
      <c r="AA23" s="38" t="str">
        <f t="shared" ref="AA23:AA30" si="22">_xlfn.IFNA(VLOOKUP(Z23:Z36,AT:AU,2,FALSE),"")</f>
        <v>ST ALBAN BOIS.</v>
      </c>
      <c r="AB23" s="184"/>
      <c r="AC23" s="5">
        <v>451</v>
      </c>
      <c r="AD23" s="38" t="str">
        <f t="shared" ref="AD23:AD30" si="23">_xlfn.IFNA(VLOOKUP(AC23:AC36,AT:AU,2,FALSE),"")</f>
        <v>ST CHELY D'APCHER</v>
      </c>
      <c r="AE23" s="184"/>
      <c r="AF23" s="5" t="s">
        <v>242</v>
      </c>
      <c r="AG23" s="38" t="str">
        <f>_xlfn.IFNA(VLOOKUP(AF23:AF33,AT:AU,2,FALSE),"")</f>
        <v>CHGT PTF AUTO</v>
      </c>
      <c r="AH23" s="184"/>
      <c r="AI23" s="5">
        <v>26</v>
      </c>
      <c r="AJ23" s="37" t="str">
        <f t="shared" ref="AJ23:AJ30" si="24">_xlfn.IFNA(VLOOKUP(AI23:AI36,AT:AU,2,FALSE),"")</f>
        <v>CAHORS</v>
      </c>
      <c r="AK23" s="184"/>
      <c r="AL23" s="5"/>
      <c r="AM23" s="38" t="str">
        <f t="shared" si="16"/>
        <v/>
      </c>
      <c r="AN23" s="19"/>
      <c r="AO23" s="39">
        <v>19</v>
      </c>
      <c r="AP23" s="40"/>
      <c r="AQ23" s="40"/>
      <c r="AR23" s="41"/>
      <c r="AS23" s="19"/>
      <c r="AT23" s="64">
        <v>19</v>
      </c>
      <c r="AU23" s="65" t="s">
        <v>68</v>
      </c>
      <c r="AV23" s="66"/>
      <c r="AW23" s="66"/>
      <c r="AX23" s="44"/>
      <c r="AY23" s="216"/>
      <c r="AZ23" s="184"/>
      <c r="BA23" s="5">
        <v>366</v>
      </c>
      <c r="BB23" s="37" t="str">
        <f t="shared" si="17"/>
        <v>TREVOUX</v>
      </c>
      <c r="BC23" s="184"/>
      <c r="BD23" s="5" t="s">
        <v>259</v>
      </c>
      <c r="BE23" s="37" t="str">
        <f>_xlfn.IFNA(VLOOKUP(BD23:BD33,AT:AU,2,FALSE),"")</f>
        <v>CHGT RECTOR Ravel</v>
      </c>
      <c r="BF23" s="184"/>
      <c r="BG23" s="5"/>
      <c r="BH23" s="37" t="str">
        <f>_xlfn.IFNA(VLOOKUP(BG23:BG33,AT:AU,2,FALSE),"")</f>
        <v/>
      </c>
    </row>
    <row r="24" spans="1:60" ht="15.6">
      <c r="A24" s="216"/>
      <c r="B24" s="315"/>
      <c r="C24" s="5">
        <v>417</v>
      </c>
      <c r="D24" s="37" t="str">
        <f t="shared" si="14"/>
        <v>COLOMIERS BOIS</v>
      </c>
      <c r="E24" s="184"/>
      <c r="F24" s="5">
        <v>116</v>
      </c>
      <c r="G24" s="37" t="str">
        <f t="shared" si="15"/>
        <v>VILLEREAL</v>
      </c>
      <c r="H24" s="184"/>
      <c r="I24" s="5">
        <v>135</v>
      </c>
      <c r="J24" s="37" t="str">
        <f t="shared" si="18"/>
        <v>MAZERES (09)</v>
      </c>
      <c r="K24" s="184"/>
      <c r="L24" s="5">
        <v>26</v>
      </c>
      <c r="M24" s="37" t="str">
        <f t="shared" si="19"/>
        <v>CAHORS</v>
      </c>
      <c r="N24" s="184"/>
      <c r="O24" s="5">
        <v>106</v>
      </c>
      <c r="P24" s="37" t="str">
        <f t="shared" si="20"/>
        <v>ST GIRONS</v>
      </c>
      <c r="Q24" s="184"/>
      <c r="R24" s="5"/>
      <c r="S24" s="37" t="str">
        <f t="shared" si="21"/>
        <v/>
      </c>
      <c r="T24" s="184"/>
      <c r="U24" s="5">
        <v>15</v>
      </c>
      <c r="V24" s="38" t="str">
        <f>_xlfn.IFNA(VLOOKUP(U23:U32,AT:AU,2,FALSE),"")</f>
        <v>PINSAGUEL</v>
      </c>
      <c r="W24" s="30"/>
      <c r="X24" s="231"/>
      <c r="Y24" s="184"/>
      <c r="Z24" s="5">
        <v>146</v>
      </c>
      <c r="AA24" s="38" t="str">
        <f t="shared" si="22"/>
        <v>ST ALBAN BETON via 11</v>
      </c>
      <c r="AB24" s="184"/>
      <c r="AC24" s="5">
        <v>449</v>
      </c>
      <c r="AD24" s="38" t="str">
        <f t="shared" si="23"/>
        <v>MARVEJOLS</v>
      </c>
      <c r="AE24" s="184"/>
      <c r="AF24" s="5" t="s">
        <v>243</v>
      </c>
      <c r="AG24" s="38" t="str">
        <f t="shared" ref="AG24:AG31" si="25">_xlfn.IFNA(VLOOKUP(AF24:AF36,AT:AU,2,FALSE),"")</f>
        <v>CHGT PTF ST SULPICE</v>
      </c>
      <c r="AH24" s="184"/>
      <c r="AI24" s="5">
        <v>23</v>
      </c>
      <c r="AJ24" s="37" t="str">
        <f t="shared" si="24"/>
        <v>LALBENQUE</v>
      </c>
      <c r="AK24" s="184"/>
      <c r="AL24" s="5"/>
      <c r="AM24" s="38" t="str">
        <f t="shared" si="16"/>
        <v/>
      </c>
      <c r="AN24" s="19"/>
      <c r="AO24" s="39">
        <v>20</v>
      </c>
      <c r="AP24" s="40"/>
      <c r="AQ24" s="40"/>
      <c r="AR24" s="41"/>
      <c r="AS24" s="19"/>
      <c r="AT24" s="45">
        <v>21</v>
      </c>
      <c r="AU24" s="48" t="s">
        <v>60</v>
      </c>
      <c r="AV24" s="35"/>
      <c r="AW24" s="35"/>
      <c r="AX24" s="36"/>
      <c r="AY24" s="216"/>
      <c r="AZ24" s="184"/>
      <c r="BA24" s="5">
        <v>377</v>
      </c>
      <c r="BB24" s="37" t="str">
        <f t="shared" si="17"/>
        <v>L ARBRESLE</v>
      </c>
      <c r="BC24" s="184"/>
      <c r="BD24" s="5"/>
      <c r="BE24" s="37" t="str">
        <f>_xlfn.IFNA(VLOOKUP(BD24:BD33,AT:AU,2,FALSE),"")</f>
        <v/>
      </c>
      <c r="BF24" s="184"/>
      <c r="BG24" s="5"/>
      <c r="BH24" s="37" t="str">
        <f>_xlfn.IFNA(VLOOKUP(BG24:BG33,AT:AU,2,FALSE),"")</f>
        <v/>
      </c>
    </row>
    <row r="25" spans="1:60" ht="15.6">
      <c r="A25" s="216"/>
      <c r="B25" s="315"/>
      <c r="C25" s="5">
        <v>17</v>
      </c>
      <c r="D25" s="37" t="str">
        <f t="shared" si="14"/>
        <v>COLOMIERS</v>
      </c>
      <c r="E25" s="184"/>
      <c r="F25" s="5"/>
      <c r="G25" s="37" t="str">
        <f t="shared" si="15"/>
        <v/>
      </c>
      <c r="H25" s="184"/>
      <c r="I25" s="5">
        <v>165</v>
      </c>
      <c r="J25" s="37" t="str">
        <f t="shared" si="18"/>
        <v>AUTERIVE</v>
      </c>
      <c r="K25" s="184"/>
      <c r="L25" s="5"/>
      <c r="M25" s="37" t="str">
        <f t="shared" si="19"/>
        <v/>
      </c>
      <c r="N25" s="184"/>
      <c r="O25" s="5"/>
      <c r="P25" s="37" t="str">
        <f t="shared" si="20"/>
        <v/>
      </c>
      <c r="Q25" s="184"/>
      <c r="R25" s="5">
        <v>3</v>
      </c>
      <c r="S25" s="37" t="str">
        <f t="shared" si="21"/>
        <v>RECHERCHE DE FRET</v>
      </c>
      <c r="T25" s="184"/>
      <c r="U25" s="5">
        <v>133</v>
      </c>
      <c r="V25" s="38" t="str">
        <f>_xlfn.IFNA(VLOOKUP(U24:U33,AT:AU,2,FALSE),"")</f>
        <v>MURET</v>
      </c>
      <c r="W25" s="30"/>
      <c r="X25" s="231"/>
      <c r="Y25" s="184"/>
      <c r="Z25" s="5">
        <v>11</v>
      </c>
      <c r="AA25" s="38" t="str">
        <f t="shared" si="22"/>
        <v xml:space="preserve">ST ALBAN + D9 * </v>
      </c>
      <c r="AB25" s="184"/>
      <c r="AC25" s="5">
        <v>437</v>
      </c>
      <c r="AD25" s="38" t="str">
        <f t="shared" si="23"/>
        <v>MARVEJOLS BET. VIA 0089</v>
      </c>
      <c r="AE25" s="184"/>
      <c r="AF25" s="5">
        <v>5</v>
      </c>
      <c r="AG25" s="38" t="str">
        <f t="shared" si="25"/>
        <v>PTF ST ANDRE</v>
      </c>
      <c r="AH25" s="184"/>
      <c r="AI25" s="5">
        <v>64</v>
      </c>
      <c r="AJ25" s="37" t="str">
        <f t="shared" si="24"/>
        <v>LABENQUE US.</v>
      </c>
      <c r="AK25" s="184"/>
      <c r="AL25" s="5"/>
      <c r="AM25" s="38" t="str">
        <f t="shared" si="16"/>
        <v/>
      </c>
      <c r="AN25" s="19"/>
      <c r="AO25" s="39">
        <v>21</v>
      </c>
      <c r="AP25" s="40"/>
      <c r="AQ25" s="40"/>
      <c r="AR25" s="41"/>
      <c r="AS25" s="19"/>
      <c r="AT25" s="45">
        <v>22</v>
      </c>
      <c r="AU25" s="48" t="s">
        <v>91</v>
      </c>
      <c r="AV25" s="35"/>
      <c r="AW25" s="35"/>
      <c r="AX25" s="36"/>
      <c r="AY25" s="216"/>
      <c r="AZ25" s="184"/>
      <c r="BA25" s="5">
        <v>375</v>
      </c>
      <c r="BB25" s="37" t="str">
        <f t="shared" si="17"/>
        <v>TARARE</v>
      </c>
      <c r="BC25" s="184"/>
      <c r="BD25" s="5">
        <v>241</v>
      </c>
      <c r="BE25" s="37" t="str">
        <f>_xlfn.IFNA(VLOOKUP(BD25:BD36,AT:AU,2,FALSE),"")</f>
        <v>LIMOGES NORD</v>
      </c>
      <c r="BF25" s="184"/>
      <c r="BG25" s="5"/>
      <c r="BH25" s="37" t="str">
        <f>_xlfn.IFNA(VLOOKUP(BG25:BG36,AT:AU,2,FALSE),"")</f>
        <v/>
      </c>
    </row>
    <row r="26" spans="1:60" ht="15.6">
      <c r="A26" s="216"/>
      <c r="B26" s="315"/>
      <c r="C26" s="5">
        <v>692</v>
      </c>
      <c r="D26" s="37" t="str">
        <f t="shared" si="14"/>
        <v>POLE COLOMIERS</v>
      </c>
      <c r="E26" s="184"/>
      <c r="F26" s="5">
        <v>3</v>
      </c>
      <c r="G26" s="37" t="str">
        <f t="shared" si="15"/>
        <v>RECHERCHE DE FRET</v>
      </c>
      <c r="H26" s="184"/>
      <c r="I26" s="5"/>
      <c r="J26" s="37" t="str">
        <f t="shared" si="18"/>
        <v/>
      </c>
      <c r="K26" s="184"/>
      <c r="L26" s="5">
        <v>3</v>
      </c>
      <c r="M26" s="37" t="str">
        <f t="shared" si="19"/>
        <v>RECHERCHE DE FRET</v>
      </c>
      <c r="N26" s="184"/>
      <c r="O26" s="5">
        <v>3</v>
      </c>
      <c r="P26" s="37" t="str">
        <f t="shared" si="20"/>
        <v>RECHERCHE DE FRET</v>
      </c>
      <c r="Q26" s="184"/>
      <c r="R26" s="5"/>
      <c r="S26" s="37" t="str">
        <f t="shared" si="21"/>
        <v/>
      </c>
      <c r="T26" s="184"/>
      <c r="U26" s="5"/>
      <c r="V26" s="38" t="str">
        <f>_xlfn.IFNA(VLOOKUP(U25:U36,AT:AU,2,FALSE),"")</f>
        <v/>
      </c>
      <c r="W26" s="30"/>
      <c r="X26" s="231"/>
      <c r="Y26" s="184"/>
      <c r="Z26" s="5" t="s">
        <v>230</v>
      </c>
      <c r="AA26" s="38" t="str">
        <f t="shared" si="22"/>
        <v>CHGT PTF CARRELAGE</v>
      </c>
      <c r="AB26" s="184"/>
      <c r="AC26" s="5">
        <v>450</v>
      </c>
      <c r="AD26" s="38" t="str">
        <f t="shared" si="23"/>
        <v>MENDE</v>
      </c>
      <c r="AE26" s="184"/>
      <c r="AF26" s="5"/>
      <c r="AG26" s="38" t="str">
        <f t="shared" si="25"/>
        <v/>
      </c>
      <c r="AH26" s="184"/>
      <c r="AI26" s="5">
        <v>35</v>
      </c>
      <c r="AJ26" s="37" t="str">
        <f t="shared" si="24"/>
        <v>CAUSSADE</v>
      </c>
      <c r="AK26" s="184"/>
      <c r="AL26" s="5"/>
      <c r="AM26" s="38" t="str">
        <f t="shared" si="16"/>
        <v/>
      </c>
      <c r="AN26" s="19"/>
      <c r="AO26" s="39">
        <v>22</v>
      </c>
      <c r="AP26" s="40"/>
      <c r="AQ26" s="40"/>
      <c r="AR26" s="41"/>
      <c r="AS26" s="19"/>
      <c r="AT26" s="45">
        <v>23</v>
      </c>
      <c r="AU26" s="48" t="s">
        <v>99</v>
      </c>
      <c r="AV26" s="35"/>
      <c r="AW26" s="35"/>
      <c r="AX26" s="36"/>
      <c r="AY26" s="216"/>
      <c r="AZ26" s="184"/>
      <c r="BA26" s="5"/>
      <c r="BB26" s="37" t="str">
        <f t="shared" si="17"/>
        <v/>
      </c>
      <c r="BC26" s="184"/>
      <c r="BD26" s="5"/>
      <c r="BE26" s="37" t="str">
        <f>_xlfn.IFNA(VLOOKUP(BD26:BD37,AT:AU,2,FALSE),"")</f>
        <v/>
      </c>
      <c r="BF26" s="184"/>
      <c r="BG26" s="5"/>
      <c r="BH26" s="37" t="str">
        <f>_xlfn.IFNA(VLOOKUP(BG26:BG37,AT:AU,2,FALSE),"")</f>
        <v/>
      </c>
    </row>
    <row r="27" spans="1:60" ht="15.6">
      <c r="A27" s="216"/>
      <c r="B27" s="315"/>
      <c r="C27" s="5">
        <v>99</v>
      </c>
      <c r="D27" s="37" t="str">
        <f t="shared" si="14"/>
        <v>COLOMIERS BET.</v>
      </c>
      <c r="E27" s="184"/>
      <c r="F27" s="5"/>
      <c r="G27" s="37" t="str">
        <f t="shared" si="15"/>
        <v/>
      </c>
      <c r="H27" s="184"/>
      <c r="I27" s="5">
        <v>3</v>
      </c>
      <c r="J27" s="37" t="str">
        <f t="shared" si="18"/>
        <v>RECHERCHE DE FRET</v>
      </c>
      <c r="K27" s="184"/>
      <c r="L27" s="5"/>
      <c r="M27" s="37" t="str">
        <f t="shared" si="19"/>
        <v/>
      </c>
      <c r="N27" s="184"/>
      <c r="O27" s="5"/>
      <c r="P27" s="37" t="str">
        <f t="shared" si="20"/>
        <v/>
      </c>
      <c r="Q27" s="184"/>
      <c r="R27" s="5"/>
      <c r="S27" s="37" t="str">
        <f t="shared" si="21"/>
        <v/>
      </c>
      <c r="T27" s="184"/>
      <c r="U27" s="5" t="s">
        <v>227</v>
      </c>
      <c r="V27" s="38" t="str">
        <f>_xlfn.IFNA(VLOOKUP(U26:U37,AT:AU,2,FALSE),"")</f>
        <v>CHGT PROSEC PLF 395</v>
      </c>
      <c r="W27" s="30"/>
      <c r="X27" s="231"/>
      <c r="Y27" s="184"/>
      <c r="Z27" s="5">
        <v>81</v>
      </c>
      <c r="AA27" s="38" t="str">
        <f t="shared" si="22"/>
        <v>TARBES</v>
      </c>
      <c r="AB27" s="184"/>
      <c r="AC27" s="5">
        <v>438</v>
      </c>
      <c r="AD27" s="38" t="str">
        <f t="shared" si="23"/>
        <v>MENDE BET. VIA 450</v>
      </c>
      <c r="AE27" s="184"/>
      <c r="AF27" s="5"/>
      <c r="AG27" s="38" t="str">
        <f t="shared" si="25"/>
        <v/>
      </c>
      <c r="AH27" s="184"/>
      <c r="AI27" s="5">
        <v>33</v>
      </c>
      <c r="AJ27" s="37" t="str">
        <f t="shared" si="24"/>
        <v>MONTAUBAN NORD</v>
      </c>
      <c r="AK27" s="184"/>
      <c r="AL27" s="5"/>
      <c r="AM27" s="38" t="str">
        <f t="shared" si="16"/>
        <v/>
      </c>
      <c r="AN27" s="19"/>
      <c r="AO27" s="39">
        <v>23</v>
      </c>
      <c r="AP27" s="40"/>
      <c r="AQ27" s="40"/>
      <c r="AR27" s="41"/>
      <c r="AS27" s="19"/>
      <c r="AT27" s="45">
        <v>24</v>
      </c>
      <c r="AU27" s="48" t="s">
        <v>234</v>
      </c>
      <c r="AV27" s="66"/>
      <c r="AW27" s="66"/>
      <c r="AX27" s="44"/>
      <c r="AY27" s="216"/>
      <c r="AZ27" s="184"/>
      <c r="BA27" s="5" t="s">
        <v>252</v>
      </c>
      <c r="BB27" s="37" t="str">
        <f t="shared" si="17"/>
        <v xml:space="preserve">CHGT CHABANNE </v>
      </c>
      <c r="BC27" s="184"/>
      <c r="BD27" s="5">
        <v>3</v>
      </c>
      <c r="BE27" s="37" t="str">
        <f>_xlfn.IFNA(VLOOKUP(BD27:BD38,AT:AU,2,FALSE),"")</f>
        <v>RECHERCHE DE FRET</v>
      </c>
      <c r="BF27" s="184"/>
      <c r="BG27" s="5"/>
      <c r="BH27" s="37" t="str">
        <f>_xlfn.IFNA(VLOOKUP(BG27:BG38,AT:AU,2,FALSE),"")</f>
        <v/>
      </c>
    </row>
    <row r="28" spans="1:60" ht="15.6">
      <c r="A28" s="216"/>
      <c r="B28" s="315"/>
      <c r="C28" s="5">
        <v>61</v>
      </c>
      <c r="D28" s="37" t="str">
        <f t="shared" si="14"/>
        <v>COLOMIERS US. VIA 99</v>
      </c>
      <c r="E28" s="184"/>
      <c r="F28" s="5"/>
      <c r="G28" s="37" t="str">
        <f t="shared" si="15"/>
        <v/>
      </c>
      <c r="H28" s="184"/>
      <c r="I28" s="5"/>
      <c r="J28" s="37" t="str">
        <f t="shared" si="18"/>
        <v/>
      </c>
      <c r="K28" s="184"/>
      <c r="L28" s="5"/>
      <c r="M28" s="37" t="str">
        <f t="shared" si="19"/>
        <v/>
      </c>
      <c r="N28" s="184"/>
      <c r="O28" s="5"/>
      <c r="P28" s="37" t="str">
        <f t="shared" si="20"/>
        <v/>
      </c>
      <c r="Q28" s="184"/>
      <c r="R28" s="5"/>
      <c r="S28" s="37" t="str">
        <f t="shared" si="21"/>
        <v/>
      </c>
      <c r="T28" s="184"/>
      <c r="U28" s="5"/>
      <c r="V28" s="38" t="s">
        <v>274</v>
      </c>
      <c r="W28" s="30"/>
      <c r="X28" s="231"/>
      <c r="Y28" s="184"/>
      <c r="Z28" s="5">
        <v>474</v>
      </c>
      <c r="AA28" s="38" t="str">
        <f t="shared" si="22"/>
        <v>JURANCON</v>
      </c>
      <c r="AB28" s="184"/>
      <c r="AC28" s="5"/>
      <c r="AD28" s="38" t="str">
        <f t="shared" si="23"/>
        <v/>
      </c>
      <c r="AE28" s="184"/>
      <c r="AF28" s="5"/>
      <c r="AG28" s="38" t="str">
        <f t="shared" si="25"/>
        <v/>
      </c>
      <c r="AH28" s="184"/>
      <c r="AI28" s="5">
        <v>121</v>
      </c>
      <c r="AJ28" s="37" t="str">
        <f t="shared" si="24"/>
        <v>MONTAUBAN SUD</v>
      </c>
      <c r="AK28" s="184"/>
      <c r="AL28" s="5"/>
      <c r="AM28" s="38" t="str">
        <f t="shared" si="16"/>
        <v/>
      </c>
      <c r="AN28" s="19"/>
      <c r="AO28" s="39">
        <v>24</v>
      </c>
      <c r="AP28" s="40"/>
      <c r="AQ28" s="40"/>
      <c r="AR28" s="41"/>
      <c r="AS28" s="19"/>
      <c r="AT28" s="45">
        <v>25</v>
      </c>
      <c r="AU28" s="48" t="s">
        <v>113</v>
      </c>
      <c r="AV28" s="35"/>
      <c r="AW28" s="35"/>
      <c r="AX28" s="36"/>
      <c r="AY28" s="216"/>
      <c r="AZ28" s="184"/>
      <c r="BA28" s="5"/>
      <c r="BB28" s="37" t="str">
        <f t="shared" si="17"/>
        <v/>
      </c>
      <c r="BC28" s="184"/>
      <c r="BD28" s="5"/>
      <c r="BE28" s="37" t="str">
        <f>_xlfn.IFNA(VLOOKUP(BD28:BD39,AT:AU,2,FALSE),"")</f>
        <v/>
      </c>
      <c r="BF28" s="184"/>
      <c r="BG28" s="5"/>
      <c r="BH28" s="37" t="str">
        <f>_xlfn.IFNA(VLOOKUP(BG28:BG39,AT:AU,2,FALSE),"")</f>
        <v/>
      </c>
    </row>
    <row r="29" spans="1:60" ht="15.6">
      <c r="A29" s="216"/>
      <c r="B29" s="315"/>
      <c r="C29" s="5"/>
      <c r="D29" s="37" t="str">
        <f t="shared" si="14"/>
        <v/>
      </c>
      <c r="E29" s="184"/>
      <c r="F29" s="5"/>
      <c r="G29" s="37" t="str">
        <f t="shared" si="15"/>
        <v/>
      </c>
      <c r="H29" s="184"/>
      <c r="I29" s="5"/>
      <c r="J29" s="37" t="str">
        <f t="shared" si="18"/>
        <v/>
      </c>
      <c r="K29" s="184"/>
      <c r="L29" s="5"/>
      <c r="M29" s="37" t="str">
        <f t="shared" si="19"/>
        <v/>
      </c>
      <c r="N29" s="184"/>
      <c r="O29" s="5"/>
      <c r="P29" s="37" t="str">
        <f t="shared" si="20"/>
        <v/>
      </c>
      <c r="Q29" s="184"/>
      <c r="R29" s="5"/>
      <c r="S29" s="37" t="str">
        <f t="shared" si="21"/>
        <v/>
      </c>
      <c r="T29" s="184"/>
      <c r="U29" s="5"/>
      <c r="V29" s="38" t="str">
        <f>_xlfn.IFNA(VLOOKUP(U28:U39,AT:AU,2,FALSE),"")</f>
        <v/>
      </c>
      <c r="W29" s="30"/>
      <c r="X29" s="231"/>
      <c r="Y29" s="184"/>
      <c r="Z29" s="5">
        <v>139</v>
      </c>
      <c r="AA29" s="38" t="str">
        <f t="shared" si="22"/>
        <v>ST GAUDENS CARR.</v>
      </c>
      <c r="AB29" s="184"/>
      <c r="AC29" s="5">
        <v>3</v>
      </c>
      <c r="AD29" s="38" t="str">
        <f t="shared" si="23"/>
        <v>RECHERCHE DE FRET</v>
      </c>
      <c r="AE29" s="184"/>
      <c r="AF29" s="5"/>
      <c r="AG29" s="38" t="str">
        <f t="shared" si="25"/>
        <v/>
      </c>
      <c r="AH29" s="184"/>
      <c r="AI29" s="5">
        <v>456</v>
      </c>
      <c r="AJ29" s="37" t="str">
        <f t="shared" si="24"/>
        <v>MONTAUBAN GYPSO</v>
      </c>
      <c r="AK29" s="184"/>
      <c r="AL29" s="5"/>
      <c r="AM29" s="38" t="str">
        <f t="shared" si="16"/>
        <v/>
      </c>
      <c r="AN29" s="19"/>
      <c r="AO29" s="39">
        <v>25</v>
      </c>
      <c r="AP29" s="40"/>
      <c r="AQ29" s="40"/>
      <c r="AR29" s="41"/>
      <c r="AS29" s="19"/>
      <c r="AT29" s="45">
        <v>26</v>
      </c>
      <c r="AU29" s="48" t="s">
        <v>41</v>
      </c>
      <c r="AV29" s="35"/>
      <c r="AW29" s="35"/>
      <c r="AX29" s="36"/>
      <c r="AY29" s="216"/>
      <c r="AZ29" s="184"/>
      <c r="BA29" s="5"/>
      <c r="BB29" s="37" t="str">
        <f t="shared" si="17"/>
        <v/>
      </c>
      <c r="BC29" s="184"/>
      <c r="BD29" s="5"/>
      <c r="BE29" s="37"/>
      <c r="BF29" s="184"/>
      <c r="BG29" s="5"/>
      <c r="BH29" s="37"/>
    </row>
    <row r="30" spans="1:60" ht="15.6">
      <c r="A30" s="216"/>
      <c r="B30" s="315"/>
      <c r="C30" s="5">
        <v>3</v>
      </c>
      <c r="D30" s="37" t="str">
        <f t="shared" si="14"/>
        <v>RECHERCHE DE FRET</v>
      </c>
      <c r="E30" s="184"/>
      <c r="F30" s="5"/>
      <c r="G30" s="37" t="str">
        <f t="shared" si="15"/>
        <v/>
      </c>
      <c r="H30" s="184"/>
      <c r="I30" s="5"/>
      <c r="J30" s="37" t="str">
        <f t="shared" si="18"/>
        <v/>
      </c>
      <c r="K30" s="184"/>
      <c r="L30" s="5"/>
      <c r="M30" s="37" t="str">
        <f t="shared" si="19"/>
        <v/>
      </c>
      <c r="N30" s="184"/>
      <c r="O30" s="5"/>
      <c r="P30" s="37" t="str">
        <f t="shared" si="20"/>
        <v/>
      </c>
      <c r="Q30" s="184"/>
      <c r="R30" s="5"/>
      <c r="S30" s="37" t="str">
        <f t="shared" si="21"/>
        <v/>
      </c>
      <c r="T30" s="184"/>
      <c r="U30" s="5"/>
      <c r="V30" s="38" t="str">
        <f>_xlfn.IFNA(VLOOKUP(U29:U40,AT:AU,2,FALSE),"")</f>
        <v/>
      </c>
      <c r="W30" s="30"/>
      <c r="X30" s="231"/>
      <c r="Y30" s="184"/>
      <c r="Z30" s="5"/>
      <c r="AA30" s="38" t="str">
        <f t="shared" si="22"/>
        <v/>
      </c>
      <c r="AB30" s="184"/>
      <c r="AC30" s="5"/>
      <c r="AD30" s="38" t="str">
        <f t="shared" si="23"/>
        <v/>
      </c>
      <c r="AE30" s="184"/>
      <c r="AF30" s="5"/>
      <c r="AG30" s="38" t="str">
        <f t="shared" si="25"/>
        <v/>
      </c>
      <c r="AH30" s="184"/>
      <c r="AI30" s="5"/>
      <c r="AJ30" s="37" t="str">
        <f t="shared" si="24"/>
        <v/>
      </c>
      <c r="AK30" s="184"/>
      <c r="AL30" s="5"/>
      <c r="AM30" s="38" t="str">
        <f t="shared" si="16"/>
        <v/>
      </c>
      <c r="AN30" s="19"/>
      <c r="AO30" s="39">
        <v>26</v>
      </c>
      <c r="AP30" s="40"/>
      <c r="AQ30" s="40"/>
      <c r="AR30" s="41"/>
      <c r="AS30" s="19"/>
      <c r="AT30" s="45">
        <v>27</v>
      </c>
      <c r="AU30" s="48" t="s">
        <v>220</v>
      </c>
      <c r="AV30" s="35"/>
      <c r="AW30" s="35"/>
      <c r="AX30" s="36"/>
      <c r="AY30" s="216"/>
      <c r="AZ30" s="184"/>
      <c r="BA30" s="5"/>
      <c r="BB30" s="37" t="str">
        <f t="shared" si="17"/>
        <v/>
      </c>
      <c r="BC30" s="184"/>
      <c r="BD30" s="5"/>
      <c r="BE30" s="37" t="str">
        <f>_xlfn.IFNA(VLOOKUP(BD30:BD40,AT:AU,2,FALSE),"")</f>
        <v/>
      </c>
      <c r="BF30" s="184"/>
      <c r="BG30" s="5"/>
      <c r="BH30" s="37" t="str">
        <f>_xlfn.IFNA(VLOOKUP(BG30:BG40,AT:AU,2,FALSE),"")</f>
        <v/>
      </c>
    </row>
    <row r="31" spans="1:60" ht="15.6" customHeight="1">
      <c r="A31" s="216"/>
      <c r="B31" s="315"/>
      <c r="C31" s="5"/>
      <c r="D31" s="37" t="str">
        <f t="shared" si="14"/>
        <v/>
      </c>
      <c r="E31" s="184"/>
      <c r="F31" s="5"/>
      <c r="G31" s="37" t="str">
        <f t="shared" si="15"/>
        <v/>
      </c>
      <c r="H31" s="184"/>
      <c r="I31" s="5"/>
      <c r="J31" s="37" t="str">
        <f>_xlfn.IFNA(VLOOKUP(I31:I46,AT:AU,2,FALSE),"")</f>
        <v/>
      </c>
      <c r="K31" s="184"/>
      <c r="L31" s="5"/>
      <c r="M31" s="37" t="str">
        <f>_xlfn.IFNA(VLOOKUP(L31:L46,AT:AU,2,FALSE),"")</f>
        <v/>
      </c>
      <c r="N31" s="184"/>
      <c r="O31" s="5"/>
      <c r="P31" s="37" t="str">
        <f>_xlfn.IFNA(VLOOKUP(O31:O46,AT:AU,2,FALSE),"")</f>
        <v/>
      </c>
      <c r="Q31" s="184"/>
      <c r="R31" s="5">
        <v>1</v>
      </c>
      <c r="S31" s="37" t="str">
        <f>_xlfn.IFNA(VLOOKUP(R31:R46,AT:AU,2,FALSE),"")</f>
        <v>PARC</v>
      </c>
      <c r="T31" s="184"/>
      <c r="U31" s="5"/>
      <c r="V31" s="38" t="str">
        <f>_xlfn.IFNA(VLOOKUP(U30:U41,AT:AU,2,FALSE),"")</f>
        <v/>
      </c>
      <c r="W31" s="55"/>
      <c r="X31" s="231"/>
      <c r="Y31" s="184"/>
      <c r="Z31" s="5"/>
      <c r="AA31" s="38" t="str">
        <f>_xlfn.IFNA(VLOOKUP(Z31:Z46,AT:AU,2,FALSE),"")</f>
        <v/>
      </c>
      <c r="AB31" s="184"/>
      <c r="AC31" s="5"/>
      <c r="AD31" s="38" t="str">
        <f>_xlfn.IFNA(VLOOKUP(AC31:AC46,AT:AU,2,FALSE),"")</f>
        <v/>
      </c>
      <c r="AE31" s="184"/>
      <c r="AF31" s="5"/>
      <c r="AG31" s="38" t="str">
        <f t="shared" si="25"/>
        <v/>
      </c>
      <c r="AH31" s="184"/>
      <c r="AI31" s="5"/>
      <c r="AJ31" s="37" t="str">
        <f>_xlfn.IFNA(VLOOKUP(AI31:AI46,AT:AU,2,FALSE),"")</f>
        <v/>
      </c>
      <c r="AK31" s="184"/>
      <c r="AL31" s="5"/>
      <c r="AM31" s="38" t="str">
        <f t="shared" si="16"/>
        <v/>
      </c>
      <c r="AN31" s="19"/>
      <c r="AO31" s="39">
        <v>27</v>
      </c>
      <c r="AP31" s="40"/>
      <c r="AQ31" s="40"/>
      <c r="AR31" s="41"/>
      <c r="AS31" s="19"/>
      <c r="AT31" s="45">
        <v>28</v>
      </c>
      <c r="AU31" s="48" t="s">
        <v>107</v>
      </c>
      <c r="AV31" s="35"/>
      <c r="AW31" s="35"/>
      <c r="AX31" s="36"/>
      <c r="AY31" s="216"/>
      <c r="AZ31" s="184"/>
      <c r="BA31" s="5"/>
      <c r="BB31" s="37" t="str">
        <f t="shared" si="17"/>
        <v/>
      </c>
      <c r="BC31" s="184"/>
      <c r="BD31" s="5"/>
      <c r="BE31" s="37"/>
      <c r="BF31" s="184"/>
      <c r="BG31" s="5"/>
      <c r="BH31" s="37"/>
    </row>
    <row r="32" spans="1:60" ht="15" customHeight="1">
      <c r="A32" s="216"/>
      <c r="B32" s="315"/>
      <c r="C32" s="5"/>
      <c r="D32" s="37" t="str">
        <f t="shared" si="14"/>
        <v/>
      </c>
      <c r="E32" s="185"/>
      <c r="F32" s="5"/>
      <c r="G32" s="37" t="str">
        <f t="shared" si="15"/>
        <v/>
      </c>
      <c r="H32" s="185"/>
      <c r="I32" s="5"/>
      <c r="J32" s="37" t="str">
        <f>_xlfn.IFNA(VLOOKUP(I32:I47,AT:AU,2,FALSE),"")</f>
        <v/>
      </c>
      <c r="K32" s="185"/>
      <c r="L32" s="5"/>
      <c r="M32" s="37" t="str">
        <f>_xlfn.IFNA(VLOOKUP(L32:L47,AT:AU,2,FALSE),"")</f>
        <v/>
      </c>
      <c r="N32" s="185"/>
      <c r="O32" s="5"/>
      <c r="P32" s="37" t="str">
        <f>_xlfn.IFNA(VLOOKUP(O32:O47,AT:AU,2,FALSE),"")</f>
        <v/>
      </c>
      <c r="Q32" s="185"/>
      <c r="R32" s="5"/>
      <c r="S32" s="37" t="str">
        <f>_xlfn.IFNA(VLOOKUP(R32:R47,AT:AU,2,FALSE),"")</f>
        <v/>
      </c>
      <c r="T32" s="185"/>
      <c r="U32" s="5"/>
      <c r="V32" s="38" t="str">
        <f>_xlfn.IFNA(VLOOKUP(U31:U42,AT:AU,2,FALSE),"")</f>
        <v/>
      </c>
      <c r="W32" s="61"/>
      <c r="X32" s="231"/>
      <c r="Y32" s="185"/>
      <c r="Z32" s="5"/>
      <c r="AA32" s="38" t="str">
        <f>_xlfn.IFNA(VLOOKUP(Z32:Z47,AT:AU,2,FALSE),"")</f>
        <v/>
      </c>
      <c r="AB32" s="185"/>
      <c r="AC32" s="5"/>
      <c r="AD32" s="38" t="str">
        <f>_xlfn.IFNA(VLOOKUP(AC32:AC47,AT:AU,2,FALSE),"")</f>
        <v/>
      </c>
      <c r="AE32" s="185"/>
      <c r="AF32" s="5"/>
      <c r="AG32" s="38" t="str">
        <f>_xlfn.IFNA(VLOOKUP(AF32:AF46,AT:AU,2,FALSE),"")</f>
        <v/>
      </c>
      <c r="AH32" s="185"/>
      <c r="AI32" s="5"/>
      <c r="AJ32" s="37" t="str">
        <f>_xlfn.IFNA(VLOOKUP(AI32:AI47,AT:AU,2,FALSE),"")</f>
        <v/>
      </c>
      <c r="AK32" s="185"/>
      <c r="AL32" s="5"/>
      <c r="AM32" s="38" t="str">
        <f t="shared" si="16"/>
        <v/>
      </c>
      <c r="AN32" s="19"/>
      <c r="AO32" s="39">
        <v>28</v>
      </c>
      <c r="AP32" s="40"/>
      <c r="AQ32" s="40"/>
      <c r="AR32" s="41"/>
      <c r="AS32" s="19"/>
      <c r="AT32" s="45">
        <v>30</v>
      </c>
      <c r="AU32" s="48" t="s">
        <v>124</v>
      </c>
      <c r="AV32" s="35"/>
      <c r="AW32" s="35"/>
      <c r="AX32" s="36"/>
      <c r="AY32" s="216"/>
      <c r="AZ32" s="185"/>
      <c r="BA32" s="5"/>
      <c r="BB32" s="37" t="str">
        <f t="shared" si="17"/>
        <v/>
      </c>
      <c r="BC32" s="185"/>
      <c r="BD32" s="5"/>
      <c r="BE32" s="37" t="str">
        <f>_xlfn.IFNA(VLOOKUP(BD32:BD41,AT:AU,2,FALSE),"")</f>
        <v/>
      </c>
      <c r="BF32" s="185"/>
      <c r="BG32" s="5"/>
      <c r="BH32" s="37" t="str">
        <f>_xlfn.IFNA(VLOOKUP(BG32:BG41,AT:AU,2,FALSE),"")</f>
        <v/>
      </c>
    </row>
    <row r="33" spans="1:60" ht="15" customHeight="1" thickBot="1">
      <c r="A33" s="217"/>
      <c r="B33" s="181">
        <v>103</v>
      </c>
      <c r="C33" s="182"/>
      <c r="D33" s="54">
        <v>153</v>
      </c>
      <c r="E33" s="181">
        <v>186</v>
      </c>
      <c r="F33" s="182"/>
      <c r="G33" s="54">
        <v>179</v>
      </c>
      <c r="H33" s="181">
        <v>154</v>
      </c>
      <c r="I33" s="182"/>
      <c r="J33" s="54">
        <v>71</v>
      </c>
      <c r="K33" s="181">
        <v>285</v>
      </c>
      <c r="L33" s="182"/>
      <c r="M33" s="54">
        <v>143</v>
      </c>
      <c r="N33" s="181">
        <v>183</v>
      </c>
      <c r="O33" s="182"/>
      <c r="P33" s="54">
        <v>132</v>
      </c>
      <c r="Q33" s="181">
        <v>55</v>
      </c>
      <c r="R33" s="182"/>
      <c r="S33" s="54">
        <v>39</v>
      </c>
      <c r="T33" s="181">
        <v>458</v>
      </c>
      <c r="U33" s="182"/>
      <c r="V33" s="56"/>
      <c r="W33" s="30"/>
      <c r="X33" s="232"/>
      <c r="Y33" s="181">
        <v>438</v>
      </c>
      <c r="Z33" s="182"/>
      <c r="AA33" s="56">
        <v>132</v>
      </c>
      <c r="AB33" s="181">
        <v>290</v>
      </c>
      <c r="AC33" s="182"/>
      <c r="AD33" s="56">
        <v>219</v>
      </c>
      <c r="AE33" s="181">
        <v>290</v>
      </c>
      <c r="AF33" s="182"/>
      <c r="AG33" s="67">
        <v>292</v>
      </c>
      <c r="AH33" s="181">
        <v>319</v>
      </c>
      <c r="AI33" s="182"/>
      <c r="AJ33" s="67">
        <v>76</v>
      </c>
      <c r="AK33" s="181"/>
      <c r="AL33" s="182"/>
      <c r="AM33" s="54">
        <v>292</v>
      </c>
      <c r="AN33" s="19"/>
      <c r="AO33" s="68">
        <v>29</v>
      </c>
      <c r="AP33" s="69"/>
      <c r="AQ33" s="69"/>
      <c r="AR33" s="70"/>
      <c r="AS33" s="19"/>
      <c r="AT33" s="64">
        <v>31</v>
      </c>
      <c r="AU33" s="65" t="s">
        <v>125</v>
      </c>
      <c r="AV33" s="35"/>
      <c r="AW33" s="35"/>
      <c r="AX33" s="36"/>
      <c r="AY33" s="217"/>
      <c r="AZ33" s="181">
        <v>363</v>
      </c>
      <c r="BA33" s="182"/>
      <c r="BB33" s="54"/>
      <c r="BC33" s="181">
        <v>518</v>
      </c>
      <c r="BD33" s="182"/>
      <c r="BE33" s="54">
        <v>128</v>
      </c>
      <c r="BF33" s="181"/>
      <c r="BG33" s="182"/>
      <c r="BH33" s="54"/>
    </row>
    <row r="34" spans="1:60" ht="18" customHeight="1" thickBot="1">
      <c r="A34" s="150"/>
      <c r="B34" s="187">
        <v>0.27777777777777779</v>
      </c>
      <c r="C34" s="187"/>
      <c r="D34" s="188"/>
      <c r="E34" s="186">
        <v>0.31597222222222221</v>
      </c>
      <c r="F34" s="187"/>
      <c r="G34" s="188"/>
      <c r="H34" s="186">
        <v>0.27777777777777779</v>
      </c>
      <c r="I34" s="187"/>
      <c r="J34" s="188"/>
      <c r="K34" s="186">
        <v>0.3263888888888889</v>
      </c>
      <c r="L34" s="187"/>
      <c r="M34" s="188"/>
      <c r="N34" s="186">
        <v>0.28472222222222221</v>
      </c>
      <c r="O34" s="187"/>
      <c r="P34" s="188"/>
      <c r="Q34" s="186">
        <v>0.25</v>
      </c>
      <c r="R34" s="187"/>
      <c r="S34" s="188"/>
      <c r="T34" s="186">
        <v>0</v>
      </c>
      <c r="U34" s="187"/>
      <c r="V34" s="188"/>
      <c r="W34" s="30"/>
      <c r="X34" s="152"/>
      <c r="Y34" s="225">
        <v>0.44097222222222227</v>
      </c>
      <c r="Z34" s="226"/>
      <c r="AA34" s="227"/>
      <c r="AB34" s="178">
        <v>0.37152777777777773</v>
      </c>
      <c r="AC34" s="179"/>
      <c r="AD34" s="180"/>
      <c r="AE34" s="178">
        <v>0.375</v>
      </c>
      <c r="AF34" s="179"/>
      <c r="AG34" s="180"/>
      <c r="AH34" s="178">
        <v>0.33333333333333331</v>
      </c>
      <c r="AI34" s="179"/>
      <c r="AJ34" s="180"/>
      <c r="AK34" s="178">
        <v>0.14583333333333334</v>
      </c>
      <c r="AL34" s="179"/>
      <c r="AM34" s="180"/>
      <c r="AN34" s="19"/>
      <c r="AO34" s="71"/>
      <c r="AP34" s="72"/>
      <c r="AQ34" s="73"/>
      <c r="AR34" s="73"/>
      <c r="AS34" s="19"/>
      <c r="AT34" s="45">
        <v>32</v>
      </c>
      <c r="AU34" s="48" t="s">
        <v>88</v>
      </c>
      <c r="AV34" s="35"/>
      <c r="AW34" s="35"/>
      <c r="AX34" s="36"/>
      <c r="AY34" s="151"/>
      <c r="AZ34" s="225">
        <v>0.23958333333333334</v>
      </c>
      <c r="BA34" s="226"/>
      <c r="BB34" s="227"/>
      <c r="BC34" s="225">
        <v>0.33333333333333331</v>
      </c>
      <c r="BD34" s="226"/>
      <c r="BE34" s="227"/>
      <c r="BF34" s="223"/>
      <c r="BG34" s="224"/>
      <c r="BH34" s="224"/>
    </row>
    <row r="35" spans="1:60" ht="15.6" customHeight="1" thickBot="1">
      <c r="A35" s="215">
        <f>A19+1</f>
        <v>45147</v>
      </c>
      <c r="B35" s="14">
        <v>2</v>
      </c>
      <c r="C35" s="57"/>
      <c r="D35" s="58" t="s">
        <v>0</v>
      </c>
      <c r="E35" s="14">
        <v>3</v>
      </c>
      <c r="F35" s="57"/>
      <c r="G35" s="58" t="s">
        <v>1</v>
      </c>
      <c r="H35" s="14">
        <v>4</v>
      </c>
      <c r="I35" s="57"/>
      <c r="J35" s="58" t="s">
        <v>2</v>
      </c>
      <c r="K35" s="14">
        <v>2</v>
      </c>
      <c r="L35" s="57"/>
      <c r="M35" s="58" t="s">
        <v>3</v>
      </c>
      <c r="N35" s="14"/>
      <c r="O35" s="57"/>
      <c r="P35" s="58" t="s">
        <v>4</v>
      </c>
      <c r="Q35" s="14">
        <v>4</v>
      </c>
      <c r="R35" s="57"/>
      <c r="S35" s="58" t="s">
        <v>5</v>
      </c>
      <c r="T35" s="14">
        <v>8</v>
      </c>
      <c r="U35" s="59"/>
      <c r="V35" s="62" t="s">
        <v>208</v>
      </c>
      <c r="W35" s="30"/>
      <c r="X35" s="230">
        <f>X19+1</f>
        <v>45147</v>
      </c>
      <c r="Y35" s="14"/>
      <c r="Z35" s="59"/>
      <c r="AA35" s="62" t="s">
        <v>6</v>
      </c>
      <c r="AB35" s="14"/>
      <c r="AC35" s="59"/>
      <c r="AD35" s="62" t="s">
        <v>7</v>
      </c>
      <c r="AE35" s="14"/>
      <c r="AF35" s="59"/>
      <c r="AG35" s="60" t="s">
        <v>8</v>
      </c>
      <c r="AH35" s="17"/>
      <c r="AI35" s="210" t="s">
        <v>306</v>
      </c>
      <c r="AJ35" s="211" t="s">
        <v>270</v>
      </c>
      <c r="AK35" s="17"/>
      <c r="AL35" s="210" t="s">
        <v>301</v>
      </c>
      <c r="AM35" s="234"/>
      <c r="AN35" s="19"/>
      <c r="AO35" s="301" t="s">
        <v>283</v>
      </c>
      <c r="AP35" s="302"/>
      <c r="AQ35" s="303"/>
      <c r="AR35" s="74" t="s">
        <v>143</v>
      </c>
      <c r="AS35" s="19"/>
      <c r="AT35" s="45">
        <v>33</v>
      </c>
      <c r="AU35" s="48" t="s">
        <v>119</v>
      </c>
      <c r="AV35" s="35"/>
      <c r="AW35" s="35"/>
      <c r="AX35" s="36"/>
      <c r="AY35" s="215">
        <f>AY19+1</f>
        <v>45147</v>
      </c>
      <c r="AZ35" s="20">
        <v>13</v>
      </c>
      <c r="BA35" s="21"/>
      <c r="BB35" s="22" t="s">
        <v>10</v>
      </c>
      <c r="BC35" s="20">
        <v>4</v>
      </c>
      <c r="BD35" s="21"/>
      <c r="BE35" s="22" t="s">
        <v>11</v>
      </c>
      <c r="BF35" s="20"/>
      <c r="BG35" s="21"/>
      <c r="BH35" s="155" t="s">
        <v>12</v>
      </c>
    </row>
    <row r="36" spans="1:60" ht="18" thickBot="1">
      <c r="A36" s="216"/>
      <c r="B36" s="176">
        <v>0</v>
      </c>
      <c r="C36" s="321"/>
      <c r="D36" s="24" t="str">
        <f>_xlfn.IFNA(VLOOKUP(B35,$AO$5:$AR$74,2,FALSE),"")</f>
        <v>Caroll / FZ-768-KH</v>
      </c>
      <c r="E36" s="176">
        <v>0</v>
      </c>
      <c r="F36" s="177"/>
      <c r="G36" s="24" t="str">
        <f>_xlfn.IFNA(VLOOKUP(E35,$AO$5:$AR$74,2,FALSE),"")</f>
        <v>Django / FF-017-HG</v>
      </c>
      <c r="H36" s="176">
        <v>0</v>
      </c>
      <c r="I36" s="177"/>
      <c r="J36" s="24" t="str">
        <f>_xlfn.IFNA(VLOOKUP(H35,$AO$5:$AR$74,2,FALSE),"")</f>
        <v>Eric / GC-102-TG</v>
      </c>
      <c r="K36" s="176">
        <v>0</v>
      </c>
      <c r="L36" s="177"/>
      <c r="M36" s="24" t="str">
        <f>_xlfn.IFNA(VLOOKUP(K35,$AO$5:$AR$74,2,FALSE),"")</f>
        <v>Caroll / FZ-768-KH</v>
      </c>
      <c r="N36" s="176">
        <v>0</v>
      </c>
      <c r="O36" s="177"/>
      <c r="P36" s="24" t="str">
        <f>_xlfn.IFNA(VLOOKUP(N35,$AO$5:$AR$74,2,FALSE),"")</f>
        <v/>
      </c>
      <c r="Q36" s="176">
        <v>0</v>
      </c>
      <c r="R36" s="177"/>
      <c r="S36" s="24" t="str">
        <f>_xlfn.IFNA(VLOOKUP(Q35,$AO$5:$AR$74,2,FALSE),"")</f>
        <v>Eric / GC-102-TG</v>
      </c>
      <c r="T36" s="176">
        <v>0</v>
      </c>
      <c r="U36" s="177"/>
      <c r="V36" s="63" t="str">
        <f>_xlfn.IFNA(VLOOKUP(T35,$AO$5:$AR$74,2,FALSE),"")</f>
        <v>Jean-Luc / FZ-272-CQ</v>
      </c>
      <c r="W36" s="30"/>
      <c r="X36" s="231"/>
      <c r="Y36" s="176">
        <v>0</v>
      </c>
      <c r="Z36" s="177"/>
      <c r="AA36" s="63" t="str">
        <f>_xlfn.IFNA(VLOOKUP(Y35,$AO$5:$AR$74,2,FALSE),"")</f>
        <v/>
      </c>
      <c r="AB36" s="176">
        <v>0</v>
      </c>
      <c r="AC36" s="177"/>
      <c r="AD36" s="63" t="str">
        <f>_xlfn.IFNA(VLOOKUP(AB35,$AO$5:$AR$74,2,FALSE),"")</f>
        <v/>
      </c>
      <c r="AE36" s="176">
        <v>0</v>
      </c>
      <c r="AF36" s="177"/>
      <c r="AG36" s="24" t="str">
        <f>_xlfn.IFNA(VLOOKUP(AE35,$AO$5:$AR$74,2,FALSE),"")</f>
        <v/>
      </c>
      <c r="AH36" s="174">
        <v>0</v>
      </c>
      <c r="AI36" s="175"/>
      <c r="AJ36" s="24" t="str">
        <f>_xlfn.IFNA(VLOOKUP(AH35,$AO$5:$AR$74,2,FALSE),"")</f>
        <v/>
      </c>
      <c r="AK36" s="174">
        <v>0</v>
      </c>
      <c r="AL36" s="175"/>
      <c r="AM36" s="24" t="str">
        <f>_xlfn.IFNA(VLOOKUP(AK35,$AO$5:$AR$74,2,FALSE),"")</f>
        <v/>
      </c>
      <c r="AN36" s="19"/>
      <c r="AO36" s="304"/>
      <c r="AP36" s="305"/>
      <c r="AQ36" s="306"/>
      <c r="AR36" s="75" t="s">
        <v>147</v>
      </c>
      <c r="AS36" s="19"/>
      <c r="AT36" s="45">
        <v>34</v>
      </c>
      <c r="AU36" s="48" t="s">
        <v>126</v>
      </c>
      <c r="AV36" s="35"/>
      <c r="AW36" s="35"/>
      <c r="AX36" s="36"/>
      <c r="AY36" s="216"/>
      <c r="AZ36" s="228">
        <v>0</v>
      </c>
      <c r="BA36" s="229"/>
      <c r="BB36" s="28" t="str">
        <f>_xlfn.IFNA(VLOOKUP(AZ35,$AO$5:$AR$74,2,FALSE),"")</f>
        <v>Yusuf / GJ-714-GR</v>
      </c>
      <c r="BC36" s="228">
        <v>0</v>
      </c>
      <c r="BD36" s="229"/>
      <c r="BE36" s="28" t="str">
        <f>_xlfn.IFNA(VLOOKUP(BC35,$AO$5:$AR$74,2,FALSE),"")</f>
        <v>Eric / GC-102-TG</v>
      </c>
      <c r="BF36" s="228">
        <v>0</v>
      </c>
      <c r="BG36" s="229"/>
      <c r="BH36" s="28" t="str">
        <f>_xlfn.IFNA(VLOOKUP(BF35,$AO$5:$AR$74,2,FALSE),"")</f>
        <v/>
      </c>
    </row>
    <row r="37" spans="1:60" ht="15.6">
      <c r="A37" s="216"/>
      <c r="B37" s="314" t="str">
        <f>_xlfn.IFNA(VLOOKUP(B35,$AO$5:$AR$74,4,FALSE),"")</f>
        <v>FZ-277-WC</v>
      </c>
      <c r="C37" s="4" t="s">
        <v>243</v>
      </c>
      <c r="D37" s="29" t="str">
        <f t="shared" ref="D37:D48" si="26">_xlfn.IFNA(VLOOKUP(C37,AT:AU,2,FALSE),"")</f>
        <v>CHGT PTF ST SULPICE</v>
      </c>
      <c r="E37" s="183" t="str">
        <f>_xlfn.IFNA(VLOOKUP(E35,$AO$5:$AR$74,4,FALSE),"")</f>
        <v>FW-038-JQ</v>
      </c>
      <c r="F37" s="4" t="s">
        <v>243</v>
      </c>
      <c r="G37" s="29" t="str">
        <f t="shared" ref="G37:G48" si="27">_xlfn.IFNA(VLOOKUP(F37,AT:AU,2,FALSE),"")</f>
        <v>CHGT PTF ST SULPICE</v>
      </c>
      <c r="H37" s="183" t="str">
        <f>_xlfn.IFNA(VLOOKUP(H35,$AO$5:$AR$74,4,FALSE),"")</f>
        <v>FB-586-AV</v>
      </c>
      <c r="I37" s="4" t="s">
        <v>243</v>
      </c>
      <c r="J37" s="29" t="str">
        <f>_xlfn.IFNA(VLOOKUP(I37:I48,AT:AU,2,FALSE),"")</f>
        <v>CHGT PTF ST SULPICE</v>
      </c>
      <c r="K37" s="183" t="str">
        <f>_xlfn.IFNA(VLOOKUP(K35,$AO$5:$AR$74,4,FALSE),"")</f>
        <v>FZ-277-WC</v>
      </c>
      <c r="L37" s="4" t="s">
        <v>243</v>
      </c>
      <c r="M37" s="29" t="str">
        <f>_xlfn.IFNA(VLOOKUP(L37:L48,AT:AU,2,FALSE),"")</f>
        <v>CHGT PTF ST SULPICE</v>
      </c>
      <c r="N37" s="183" t="str">
        <f>_xlfn.IFNA(VLOOKUP(N35,$AO$5:$AR$74,4,FALSE),"")</f>
        <v/>
      </c>
      <c r="O37" s="4" t="s">
        <v>243</v>
      </c>
      <c r="P37" s="29" t="str">
        <f>_xlfn.IFNA(VLOOKUP(O37:O48,AT:AU,2,FALSE),"")</f>
        <v>CHGT PTF ST SULPICE</v>
      </c>
      <c r="Q37" s="183" t="str">
        <f>_xlfn.IFNA(VLOOKUP(Q35,$AO$5:$AR$74,4,FALSE),"")</f>
        <v>FB-586-AV</v>
      </c>
      <c r="R37" s="4" t="s">
        <v>243</v>
      </c>
      <c r="S37" s="29" t="str">
        <f>_xlfn.IFNA(VLOOKUP(R37:R47,AT:AU,2,FALSE),"")</f>
        <v>CHGT PTF ST SULPICE</v>
      </c>
      <c r="T37" s="183" t="str">
        <f>_xlfn.IFNA(VLOOKUP(T35,$AO$5:$AR$74,4,FALSE),"")</f>
        <v>FZ-221-HR</v>
      </c>
      <c r="U37" s="4">
        <v>395</v>
      </c>
      <c r="V37" s="31" t="str">
        <f>_xlfn.IFNA(VLOOKUP(U37:U47,AT:AU,2,FALSE),"")</f>
        <v xml:space="preserve"> SAINT PAUL</v>
      </c>
      <c r="W37" s="30"/>
      <c r="X37" s="231"/>
      <c r="Y37" s="183" t="str">
        <f>_xlfn.IFNA(VLOOKUP(Y35,$AO$5:$AR$74,4,FALSE),"")</f>
        <v/>
      </c>
      <c r="Z37" s="4">
        <v>3</v>
      </c>
      <c r="AA37" s="31" t="str">
        <f>_xlfn.IFNA(VLOOKUP(Z37:Z48,AT:AU,2,FALSE),"")</f>
        <v>RECHERCHE DE FRET</v>
      </c>
      <c r="AB37" s="183" t="str">
        <f>_xlfn.IFNA(VLOOKUP(AB35,$AO$5:$AR$74,4,FALSE),"")</f>
        <v/>
      </c>
      <c r="AC37" s="4"/>
      <c r="AD37" s="31" t="str">
        <f>_xlfn.IFNA(VLOOKUP(AC37:AC47,AT:AU,2,FALSE),"")</f>
        <v/>
      </c>
      <c r="AE37" s="183" t="str">
        <f>_xlfn.IFNA(VLOOKUP(AE35,$AO$5:$AR$74,4,FALSE),"")</f>
        <v/>
      </c>
      <c r="AF37" s="4"/>
      <c r="AG37" s="31" t="str">
        <f>_xlfn.IFNA(VLOOKUP(AF37:AF47,AT:AU,2,FALSE),"")</f>
        <v/>
      </c>
      <c r="AH37" s="183" t="str">
        <f>_xlfn.IFNA(VLOOKUP(AH35,$AO$5:$AR$74,4,FALSE),"")</f>
        <v/>
      </c>
      <c r="AI37" s="4" t="s">
        <v>272</v>
      </c>
      <c r="AJ37" s="29" t="str">
        <f>_xlfn.IFNA(VLOOKUP(AI37:AI47,AT:AU,2,FALSE),"")</f>
        <v>E-COMMERCE ptf 006</v>
      </c>
      <c r="AK37" s="183" t="str">
        <f>_xlfn.IFNA(VLOOKUP(AK35,$AO$5:$AR$74,4,FALSE),"")</f>
        <v/>
      </c>
      <c r="AL37" s="4">
        <v>6</v>
      </c>
      <c r="AM37" s="31" t="str">
        <f t="shared" ref="AM37:AM48" si="28">_xlfn.IFNA(VLOOKUP(AL37,AT:AU,2,FALSE),"")</f>
        <v>PTF AUTO 6</v>
      </c>
      <c r="AN37" s="19"/>
      <c r="AO37" s="304"/>
      <c r="AP37" s="305"/>
      <c r="AQ37" s="306"/>
      <c r="AR37" s="75" t="s">
        <v>151</v>
      </c>
      <c r="AS37" s="19"/>
      <c r="AT37" s="45">
        <v>35</v>
      </c>
      <c r="AU37" s="48" t="s">
        <v>117</v>
      </c>
      <c r="AV37" s="35"/>
      <c r="AW37" s="35"/>
      <c r="AX37" s="36"/>
      <c r="AY37" s="216"/>
      <c r="AZ37" s="183" t="str">
        <f>_xlfn.IFNA(VLOOKUP(AZ35,$AO$5:$AR$74,4,FALSE),"")</f>
        <v>FB-043-AA</v>
      </c>
      <c r="BA37" s="4">
        <v>7</v>
      </c>
      <c r="BB37" s="29" t="str">
        <f>_xlfn.IFNA(VLOOKUP(BA37:BA47,AT:AU,2,FALSE),"")</f>
        <v>PTF CARRELAGE</v>
      </c>
      <c r="BC37" s="183" t="str">
        <f>_xlfn.IFNA(VLOOKUP(BC35,$AO$5:$AR$74,4,FALSE),"")</f>
        <v>FB-586-AV</v>
      </c>
      <c r="BD37" s="4" t="s">
        <v>261</v>
      </c>
      <c r="BE37" s="29" t="str">
        <f>_xlfn.IFNA(VLOOKUP(BD37:BD47,AT:AU,2,FALSE),"")</f>
        <v>CHGT ELOSBOIS TR81</v>
      </c>
      <c r="BF37" s="183" t="str">
        <f>_xlfn.IFNA(VLOOKUP(BF35,$AO$5:$AR$74,4,FALSE),"")</f>
        <v/>
      </c>
      <c r="BG37" s="4"/>
      <c r="BH37" s="29" t="str">
        <f>_xlfn.IFNA(VLOOKUP(BG37:BG47,AT:ARC,2,FALSE),"")</f>
        <v/>
      </c>
    </row>
    <row r="38" spans="1:60" ht="16.2" thickBot="1">
      <c r="A38" s="216"/>
      <c r="B38" s="315"/>
      <c r="C38" s="5">
        <v>195</v>
      </c>
      <c r="D38" s="37" t="str">
        <f t="shared" si="26"/>
        <v>LANNEMEZAN RP</v>
      </c>
      <c r="E38" s="184"/>
      <c r="F38" s="5">
        <v>446</v>
      </c>
      <c r="G38" s="37" t="str">
        <f t="shared" si="27"/>
        <v>LA LOUBIERE</v>
      </c>
      <c r="H38" s="184"/>
      <c r="I38" s="5">
        <v>127</v>
      </c>
      <c r="J38" s="37" t="str">
        <f>_xlfn.IFNA(VLOOKUP(I38:I49,AT:AU,2,FALSE),"")</f>
        <v>TREBES</v>
      </c>
      <c r="K38" s="184"/>
      <c r="L38" s="5">
        <v>141</v>
      </c>
      <c r="M38" s="37" t="str">
        <f>_xlfn.IFNA(VLOOKUP(L38:L49,AT:AU,2,FALSE),"")</f>
        <v>MONTECH</v>
      </c>
      <c r="N38" s="184"/>
      <c r="O38" s="5">
        <v>103</v>
      </c>
      <c r="P38" s="37" t="str">
        <f>_xlfn.IFNA(VLOOKUP(O38:O49,AT:AU,2,FALSE),"")</f>
        <v>AURIGNAC</v>
      </c>
      <c r="Q38" s="184"/>
      <c r="R38" s="5">
        <v>53</v>
      </c>
      <c r="S38" s="37" t="str">
        <f>_xlfn.IFNA(VLOOKUP(R38:R49,AT:AU,2,FALSE),"")</f>
        <v>PRADES</v>
      </c>
      <c r="T38" s="184"/>
      <c r="U38" s="5"/>
      <c r="V38" s="38" t="str">
        <f>_xlfn.IFNA(VLOOKUP(U38:U48,AT:AU,2,FALSE),"")</f>
        <v/>
      </c>
      <c r="W38" s="30"/>
      <c r="X38" s="231"/>
      <c r="Y38" s="184"/>
      <c r="Z38" s="5"/>
      <c r="AA38" s="38" t="str">
        <f>_xlfn.IFNA(VLOOKUP(Z38:Z49,AT:AU,2,FALSE),"")</f>
        <v/>
      </c>
      <c r="AB38" s="184"/>
      <c r="AC38" s="5"/>
      <c r="AD38" s="38" t="str">
        <f>_xlfn.IFNA(VLOOKUP(AC38:AC49,AT:AU,2,FALSE),"")</f>
        <v/>
      </c>
      <c r="AE38" s="184"/>
      <c r="AF38" s="5">
        <v>3</v>
      </c>
      <c r="AG38" s="38" t="str">
        <f>_xlfn.IFNA(VLOOKUP(AF38:AF48,AT:AU,2,FALSE),"")</f>
        <v>RECHERCHE DE FRET</v>
      </c>
      <c r="AH38" s="184"/>
      <c r="AI38" s="5">
        <v>28</v>
      </c>
      <c r="AJ38" s="37" t="str">
        <f>_xlfn.IFNA(VLOOKUP(AI38:AI48,AT:AU,2,FALSE),"")</f>
        <v>CASTELSARRASIN</v>
      </c>
      <c r="AK38" s="184"/>
      <c r="AL38" s="5" t="s">
        <v>242</v>
      </c>
      <c r="AM38" s="38" t="str">
        <f t="shared" si="28"/>
        <v>CHGT PTF AUTO</v>
      </c>
      <c r="AN38" s="19"/>
      <c r="AO38" s="307"/>
      <c r="AP38" s="308"/>
      <c r="AQ38" s="309"/>
      <c r="AR38" s="76" t="s">
        <v>156</v>
      </c>
      <c r="AS38" s="19"/>
      <c r="AT38" s="64">
        <v>36</v>
      </c>
      <c r="AU38" s="65" t="s">
        <v>32</v>
      </c>
      <c r="AV38" s="35"/>
      <c r="AW38" s="35"/>
      <c r="AX38" s="36"/>
      <c r="AY38" s="216"/>
      <c r="AZ38" s="184"/>
      <c r="BA38" s="5" t="s">
        <v>302</v>
      </c>
      <c r="BB38" s="37" t="str">
        <f>_xlfn.IFNA(VLOOKUP(BA38:BA48,AT:AU,2,FALSE),"")</f>
        <v xml:space="preserve">LIV PTF  LAVAUR </v>
      </c>
      <c r="BC38" s="184"/>
      <c r="BD38" s="5"/>
      <c r="BE38" s="37" t="str">
        <f>_xlfn.IFNA(VLOOKUP(BD38:BD48,AT:AU,2,FALSE),"")</f>
        <v/>
      </c>
      <c r="BF38" s="184"/>
      <c r="BG38" s="5"/>
      <c r="BH38" s="37" t="str">
        <f>_xlfn.IFNA(VLOOKUP(BG38:BG48,AT:ARC,2,FALSE),"")</f>
        <v/>
      </c>
    </row>
    <row r="39" spans="1:60" ht="15.6">
      <c r="A39" s="216"/>
      <c r="B39" s="315"/>
      <c r="C39" s="5">
        <v>193</v>
      </c>
      <c r="D39" s="37" t="str">
        <f t="shared" si="26"/>
        <v>ARREAU RP</v>
      </c>
      <c r="E39" s="184"/>
      <c r="F39" s="5">
        <v>447</v>
      </c>
      <c r="G39" s="37" t="str">
        <f t="shared" si="27"/>
        <v>LAGUIOLE</v>
      </c>
      <c r="H39" s="184"/>
      <c r="I39" s="5">
        <v>44</v>
      </c>
      <c r="J39" s="37" t="str">
        <f t="shared" ref="J39:J45" si="29">_xlfn.IFNA(VLOOKUP(I39:I52,AT:AU,2,FALSE),"")</f>
        <v>CARCASSONNE</v>
      </c>
      <c r="K39" s="184"/>
      <c r="L39" s="5">
        <v>477</v>
      </c>
      <c r="M39" s="37" t="str">
        <f t="shared" ref="M39:M45" si="30">_xlfn.IFNA(VLOOKUP(L39:L52,AT:AU,2,FALSE),"")</f>
        <v>BEAUMONT DE LOMAGNE</v>
      </c>
      <c r="N39" s="184"/>
      <c r="O39" s="5">
        <v>108</v>
      </c>
      <c r="P39" s="37" t="str">
        <f t="shared" ref="P39:P45" si="31">_xlfn.IFNA(VLOOKUP(O39:O52,AT:AU,2,FALSE),"")</f>
        <v xml:space="preserve">CAZERE / GARONNE </v>
      </c>
      <c r="Q39" s="184"/>
      <c r="R39" s="5">
        <v>50</v>
      </c>
      <c r="S39" s="37" t="str">
        <f t="shared" ref="S39:S45" si="32">_xlfn.IFNA(VLOOKUP(R39:R52,AT:AU,2,FALSE),"")</f>
        <v>LE SOLER</v>
      </c>
      <c r="T39" s="184"/>
      <c r="U39" s="5">
        <v>3</v>
      </c>
      <c r="V39" s="38" t="str">
        <f>_xlfn.IFNA(VLOOKUP(U39:U49,AT:AU,2,FALSE),"")</f>
        <v>RECHERCHE DE FRET</v>
      </c>
      <c r="W39" s="30"/>
      <c r="X39" s="231"/>
      <c r="Y39" s="184"/>
      <c r="Z39" s="5">
        <v>140</v>
      </c>
      <c r="AA39" s="38" t="str">
        <f t="shared" ref="AA39:AA45" si="33">_xlfn.IFNA(VLOOKUP(Z39:Z52,AT:AU,2,FALSE),"")</f>
        <v>REALMONT</v>
      </c>
      <c r="AB39" s="184"/>
      <c r="AC39" s="5"/>
      <c r="AD39" s="38" t="str">
        <f t="shared" ref="AD39:AD45" si="34">_xlfn.IFNA(VLOOKUP(AC39:AC52,AT:AU,2,FALSE),"")</f>
        <v/>
      </c>
      <c r="AE39" s="184"/>
      <c r="AF39" s="5"/>
      <c r="AG39" s="38" t="str">
        <f>_xlfn.IFNA(VLOOKUP(AF39:AF49,AT:AU,2,FALSE),"")</f>
        <v/>
      </c>
      <c r="AH39" s="184"/>
      <c r="AI39" s="5">
        <v>477</v>
      </c>
      <c r="AJ39" s="37" t="str">
        <f>_xlfn.IFNA(VLOOKUP(AI39:AI49,AT:AU,2,FALSE),"")</f>
        <v>BEAUMONT DE LOMAGNE</v>
      </c>
      <c r="AK39" s="184"/>
      <c r="AL39" s="5">
        <v>151</v>
      </c>
      <c r="AM39" s="38" t="str">
        <f t="shared" si="28"/>
        <v>CARMAUX</v>
      </c>
      <c r="AN39" s="19"/>
      <c r="AO39" s="77"/>
      <c r="AP39" s="78"/>
      <c r="AQ39" s="78"/>
      <c r="AR39" s="79"/>
      <c r="AS39" s="19"/>
      <c r="AT39" s="45">
        <v>42</v>
      </c>
      <c r="AU39" s="48" t="s">
        <v>130</v>
      </c>
      <c r="AV39" s="35"/>
      <c r="AW39" s="35"/>
      <c r="AX39" s="36"/>
      <c r="AY39" s="216"/>
      <c r="AZ39" s="184"/>
      <c r="BA39" s="5"/>
      <c r="BB39" s="37" t="str">
        <f>_xlfn.IFNA(VLOOKUP(BA39:BA49,AT:AU,2,FALSE),"")</f>
        <v/>
      </c>
      <c r="BC39" s="184"/>
      <c r="BD39" s="5">
        <v>48</v>
      </c>
      <c r="BE39" s="37" t="str">
        <f>_xlfn.IFNA(VLOOKUP(BD39:BD49,AT:AU,2,FALSE),"")</f>
        <v>CASTRES</v>
      </c>
      <c r="BF39" s="184"/>
      <c r="BG39" s="5"/>
      <c r="BH39" s="37" t="str">
        <f>_xlfn.IFNA(VLOOKUP(BG39:BG49,AT:ARC,2,FALSE),"")</f>
        <v/>
      </c>
    </row>
    <row r="40" spans="1:60" ht="15.6">
      <c r="A40" s="216"/>
      <c r="B40" s="315"/>
      <c r="C40" s="5"/>
      <c r="D40" s="37" t="str">
        <f t="shared" si="26"/>
        <v/>
      </c>
      <c r="E40" s="184"/>
      <c r="F40" s="5">
        <v>31</v>
      </c>
      <c r="G40" s="37" t="str">
        <f t="shared" si="27"/>
        <v>RODEZ</v>
      </c>
      <c r="H40" s="184"/>
      <c r="I40" s="5"/>
      <c r="J40" s="37" t="str">
        <f t="shared" si="29"/>
        <v/>
      </c>
      <c r="K40" s="184"/>
      <c r="L40" s="5">
        <v>28</v>
      </c>
      <c r="M40" s="37" t="str">
        <f t="shared" si="30"/>
        <v>CASTELSARRASIN</v>
      </c>
      <c r="N40" s="184"/>
      <c r="O40" s="5">
        <v>104</v>
      </c>
      <c r="P40" s="37" t="str">
        <f t="shared" si="31"/>
        <v>MONTESQUIEU V.</v>
      </c>
      <c r="Q40" s="184"/>
      <c r="R40" s="5"/>
      <c r="S40" s="37" t="str">
        <f t="shared" si="32"/>
        <v/>
      </c>
      <c r="T40" s="184"/>
      <c r="U40" s="5"/>
      <c r="V40" s="38" t="str">
        <f t="shared" ref="V40:V46" si="35">_xlfn.IFNA(VLOOKUP(U40:U52,AT:AU,2,FALSE),"")</f>
        <v/>
      </c>
      <c r="W40" s="30"/>
      <c r="X40" s="231"/>
      <c r="Y40" s="184"/>
      <c r="Z40" s="5">
        <v>49</v>
      </c>
      <c r="AA40" s="38" t="str">
        <f t="shared" si="33"/>
        <v>GRAULHET</v>
      </c>
      <c r="AB40" s="184"/>
      <c r="AC40" s="5"/>
      <c r="AD40" s="38" t="str">
        <f t="shared" si="34"/>
        <v/>
      </c>
      <c r="AE40" s="184"/>
      <c r="AF40" s="5"/>
      <c r="AG40" s="38" t="str">
        <f t="shared" ref="AG40:AG46" si="36">_xlfn.IFNA(VLOOKUP(AF40:AF52,AT:AU,2,FALSE),"")</f>
        <v/>
      </c>
      <c r="AH40" s="184"/>
      <c r="AI40" s="5">
        <v>34</v>
      </c>
      <c r="AJ40" s="37" t="str">
        <f t="shared" ref="AJ40:AJ46" si="37">_xlfn.IFNA(VLOOKUP(AI40:AI52,AT:AU,2,FALSE),"")</f>
        <v>VERDUN SUR G.</v>
      </c>
      <c r="AK40" s="184"/>
      <c r="AL40" s="5">
        <v>460</v>
      </c>
      <c r="AM40" s="38" t="str">
        <f t="shared" si="28"/>
        <v>ALBI (Lescure) RP</v>
      </c>
      <c r="AN40" s="19"/>
      <c r="AO40" s="77"/>
      <c r="AP40" s="78"/>
      <c r="AQ40" s="78"/>
      <c r="AR40" s="79"/>
      <c r="AS40" s="19"/>
      <c r="AT40" s="45">
        <v>43</v>
      </c>
      <c r="AU40" s="48" t="s">
        <v>13</v>
      </c>
      <c r="AV40" s="35"/>
      <c r="AW40" s="35"/>
      <c r="AX40" s="36"/>
      <c r="AY40" s="216"/>
      <c r="AZ40" s="184"/>
      <c r="BA40" s="5" t="s">
        <v>230</v>
      </c>
      <c r="BB40" s="37" t="str">
        <f>_xlfn.IFNA(VLOOKUP(BA40:BA49,AT:AU,2,FALSE),"")</f>
        <v>CHGT PTF CARRELAGE</v>
      </c>
      <c r="BC40" s="184"/>
      <c r="BD40" s="5">
        <v>156</v>
      </c>
      <c r="BE40" s="37" t="str">
        <f>_xlfn.IFNA(VLOOKUP(BD40:BD49,AT:AU,2,FALSE),"")</f>
        <v>RABASTENS</v>
      </c>
      <c r="BF40" s="184"/>
      <c r="BG40" s="5"/>
      <c r="BH40" s="37" t="str">
        <f>_xlfn.IFNA(VLOOKUP(BG40:BG49,AT:ARC,2,FALSE),"")</f>
        <v/>
      </c>
    </row>
    <row r="41" spans="1:60" ht="15.6">
      <c r="A41" s="216"/>
      <c r="B41" s="315"/>
      <c r="C41" s="5">
        <v>3</v>
      </c>
      <c r="D41" s="37" t="str">
        <f t="shared" si="26"/>
        <v>RECHERCHE DE FRET</v>
      </c>
      <c r="E41" s="184"/>
      <c r="F41" s="5"/>
      <c r="G41" s="37" t="str">
        <f t="shared" si="27"/>
        <v/>
      </c>
      <c r="H41" s="184"/>
      <c r="I41" s="5">
        <v>3</v>
      </c>
      <c r="J41" s="37" t="str">
        <f t="shared" si="29"/>
        <v>RECHERCHE DE FRET</v>
      </c>
      <c r="K41" s="184"/>
      <c r="L41" s="5"/>
      <c r="M41" s="37" t="str">
        <f t="shared" si="30"/>
        <v/>
      </c>
      <c r="N41" s="184"/>
      <c r="O41" s="5">
        <v>109</v>
      </c>
      <c r="P41" s="37" t="str">
        <f t="shared" si="31"/>
        <v>BERAT</v>
      </c>
      <c r="Q41" s="184"/>
      <c r="R41" s="5">
        <v>3</v>
      </c>
      <c r="S41" s="37" t="str">
        <f t="shared" si="32"/>
        <v>RECHERCHE DE FRET</v>
      </c>
      <c r="T41" s="184"/>
      <c r="U41" s="5"/>
      <c r="V41" s="38" t="str">
        <f t="shared" si="35"/>
        <v/>
      </c>
      <c r="W41" s="30"/>
      <c r="X41" s="231"/>
      <c r="Y41" s="184"/>
      <c r="Z41" s="5">
        <v>56</v>
      </c>
      <c r="AA41" s="38" t="str">
        <f t="shared" si="33"/>
        <v>LAVAUR</v>
      </c>
      <c r="AB41" s="184"/>
      <c r="AC41" s="5"/>
      <c r="AD41" s="38" t="str">
        <f t="shared" si="34"/>
        <v/>
      </c>
      <c r="AE41" s="184"/>
      <c r="AF41" s="5" t="s">
        <v>243</v>
      </c>
      <c r="AG41" s="38" t="str">
        <f t="shared" si="36"/>
        <v>CHGT PTF ST SULPICE</v>
      </c>
      <c r="AH41" s="184"/>
      <c r="AI41" s="5">
        <v>11</v>
      </c>
      <c r="AJ41" s="37" t="str">
        <f t="shared" si="37"/>
        <v xml:space="preserve">ST ALBAN + D9 * </v>
      </c>
      <c r="AK41" s="184"/>
      <c r="AL41" s="5">
        <v>46</v>
      </c>
      <c r="AM41" s="38" t="str">
        <f t="shared" si="28"/>
        <v xml:space="preserve">ALBI </v>
      </c>
      <c r="AN41" s="19"/>
      <c r="AO41" s="80"/>
      <c r="AP41" s="19"/>
      <c r="AQ41" s="81"/>
      <c r="AR41" s="19"/>
      <c r="AS41" s="19"/>
      <c r="AT41" s="45">
        <v>44</v>
      </c>
      <c r="AU41" s="48" t="s">
        <v>64</v>
      </c>
      <c r="AV41" s="35"/>
      <c r="AW41" s="35"/>
      <c r="AX41" s="36"/>
      <c r="AY41" s="216"/>
      <c r="AZ41" s="184"/>
      <c r="BA41" s="5">
        <v>346</v>
      </c>
      <c r="BB41" s="37" t="str">
        <f>_xlfn.IFNA(VLOOKUP(BA41:BA49,AT:AU,2,FALSE),"")</f>
        <v>ORANGE CARRELAGE</v>
      </c>
      <c r="BC41" s="184"/>
      <c r="BD41" s="5"/>
      <c r="BE41" s="37" t="str">
        <f>_xlfn.IFNA(VLOOKUP(BD41:BD49,AT:AU,2,FALSE),"")</f>
        <v/>
      </c>
      <c r="BF41" s="184"/>
      <c r="BG41" s="5"/>
      <c r="BH41" s="37" t="str">
        <f>_xlfn.IFNA(VLOOKUP(BG41:BG49,AT:ARC,2,FALSE),"")</f>
        <v/>
      </c>
    </row>
    <row r="42" spans="1:60" ht="15.6">
      <c r="A42" s="216"/>
      <c r="B42" s="315"/>
      <c r="C42" s="5"/>
      <c r="D42" s="37" t="str">
        <f t="shared" si="26"/>
        <v/>
      </c>
      <c r="E42" s="184"/>
      <c r="F42" s="5">
        <v>3</v>
      </c>
      <c r="G42" s="37" t="str">
        <f t="shared" si="27"/>
        <v>RECHERCHE DE FRET</v>
      </c>
      <c r="H42" s="184"/>
      <c r="I42" s="5"/>
      <c r="J42" s="37" t="str">
        <f t="shared" si="29"/>
        <v/>
      </c>
      <c r="K42" s="184"/>
      <c r="L42" s="5">
        <v>3</v>
      </c>
      <c r="M42" s="37" t="str">
        <f t="shared" si="30"/>
        <v>RECHERCHE DE FRET</v>
      </c>
      <c r="N42" s="184"/>
      <c r="O42" s="5"/>
      <c r="P42" s="37" t="str">
        <f t="shared" si="31"/>
        <v/>
      </c>
      <c r="Q42" s="184"/>
      <c r="R42" s="5"/>
      <c r="S42" s="37" t="str">
        <f t="shared" si="32"/>
        <v/>
      </c>
      <c r="T42" s="184"/>
      <c r="U42" s="5"/>
      <c r="V42" s="38" t="str">
        <f t="shared" si="35"/>
        <v/>
      </c>
      <c r="W42" s="30"/>
      <c r="X42" s="231"/>
      <c r="Y42" s="184"/>
      <c r="Z42" s="5">
        <v>454</v>
      </c>
      <c r="AA42" s="38" t="str">
        <f t="shared" si="33"/>
        <v>LAVAUR CHARPENTES</v>
      </c>
      <c r="AB42" s="184"/>
      <c r="AC42" s="5"/>
      <c r="AD42" s="38" t="str">
        <f t="shared" si="34"/>
        <v/>
      </c>
      <c r="AE42" s="184"/>
      <c r="AF42" s="5"/>
      <c r="AG42" s="38" t="str">
        <f t="shared" si="36"/>
        <v/>
      </c>
      <c r="AH42" s="184"/>
      <c r="AI42" s="5">
        <v>9</v>
      </c>
      <c r="AJ42" s="37" t="str">
        <f t="shared" si="37"/>
        <v>ST ALBAN</v>
      </c>
      <c r="AK42" s="184"/>
      <c r="AL42" s="5" t="s">
        <v>243</v>
      </c>
      <c r="AM42" s="38" t="str">
        <f t="shared" si="28"/>
        <v>CHGT PTF ST SULPICE</v>
      </c>
      <c r="AN42" s="19"/>
      <c r="AO42" s="80"/>
      <c r="AP42" s="82"/>
      <c r="AQ42" s="79"/>
      <c r="AR42" s="82"/>
      <c r="AS42" s="19"/>
      <c r="AT42" s="45">
        <v>45</v>
      </c>
      <c r="AU42" s="48" t="s">
        <v>75</v>
      </c>
      <c r="AV42" s="35"/>
      <c r="AW42" s="35"/>
      <c r="AX42" s="36"/>
      <c r="AY42" s="216"/>
      <c r="AZ42" s="184"/>
      <c r="BA42" s="5"/>
      <c r="BB42" s="37" t="str">
        <f>_xlfn.IFNA(VLOOKUP(BA42:BA52,AT:AU,2,FALSE),"")</f>
        <v/>
      </c>
      <c r="BC42" s="184"/>
      <c r="BD42" s="5"/>
      <c r="BE42" s="37" t="str">
        <f>_xlfn.IFNA(VLOOKUP(BD42:BD52,AT:AU,2,FALSE),"")</f>
        <v/>
      </c>
      <c r="BF42" s="184"/>
      <c r="BG42" s="5"/>
      <c r="BH42" s="37" t="str">
        <f>_xlfn.IFNA(VLOOKUP(BG42:BG52,AT:ARC,2,FALSE),"")</f>
        <v/>
      </c>
    </row>
    <row r="43" spans="1:60" ht="15.6">
      <c r="A43" s="216"/>
      <c r="B43" s="315"/>
      <c r="C43" s="5"/>
      <c r="D43" s="37" t="str">
        <f t="shared" si="26"/>
        <v/>
      </c>
      <c r="E43" s="184"/>
      <c r="F43" s="5"/>
      <c r="G43" s="37" t="str">
        <f t="shared" si="27"/>
        <v/>
      </c>
      <c r="H43" s="184"/>
      <c r="I43" s="5"/>
      <c r="J43" s="37" t="str">
        <f t="shared" si="29"/>
        <v/>
      </c>
      <c r="K43" s="184"/>
      <c r="L43" s="5"/>
      <c r="M43" s="37" t="str">
        <f t="shared" si="30"/>
        <v/>
      </c>
      <c r="N43" s="184"/>
      <c r="O43" s="5">
        <v>3</v>
      </c>
      <c r="P43" s="37" t="str">
        <f t="shared" si="31"/>
        <v>RECHERCHE DE FRET</v>
      </c>
      <c r="Q43" s="184"/>
      <c r="R43" s="5"/>
      <c r="S43" s="37" t="str">
        <f t="shared" si="32"/>
        <v/>
      </c>
      <c r="T43" s="184"/>
      <c r="U43" s="5"/>
      <c r="V43" s="38" t="str">
        <f t="shared" si="35"/>
        <v/>
      </c>
      <c r="W43" s="30"/>
      <c r="X43" s="231"/>
      <c r="Y43" s="184"/>
      <c r="Z43" s="5">
        <v>455</v>
      </c>
      <c r="AA43" s="38" t="str">
        <f t="shared" si="33"/>
        <v>LAVAUR GYPSO</v>
      </c>
      <c r="AB43" s="184"/>
      <c r="AC43" s="5"/>
      <c r="AD43" s="38" t="str">
        <f t="shared" si="34"/>
        <v/>
      </c>
      <c r="AE43" s="184"/>
      <c r="AF43" s="5"/>
      <c r="AG43" s="38" t="str">
        <f t="shared" si="36"/>
        <v/>
      </c>
      <c r="AH43" s="184"/>
      <c r="AI43" s="5">
        <v>17</v>
      </c>
      <c r="AJ43" s="37" t="str">
        <f t="shared" si="37"/>
        <v>COLOMIERS</v>
      </c>
      <c r="AK43" s="184"/>
      <c r="AL43" s="5"/>
      <c r="AM43" s="38" t="str">
        <f t="shared" si="28"/>
        <v/>
      </c>
      <c r="AN43" s="19"/>
      <c r="AO43" s="80"/>
      <c r="AP43" s="82"/>
      <c r="AQ43" s="79"/>
      <c r="AR43" s="82"/>
      <c r="AS43" s="19"/>
      <c r="AT43" s="45">
        <v>46</v>
      </c>
      <c r="AU43" s="48" t="s">
        <v>40</v>
      </c>
      <c r="AV43" s="35"/>
      <c r="AW43" s="35"/>
      <c r="AX43" s="36"/>
      <c r="AY43" s="216"/>
      <c r="AZ43" s="184"/>
      <c r="BA43" s="5"/>
      <c r="BB43" s="37" t="str">
        <f>_xlfn.IFNA(VLOOKUP(BA43:BA53,AT:AU,2,FALSE),"")</f>
        <v/>
      </c>
      <c r="BC43" s="184"/>
      <c r="BD43" s="5"/>
      <c r="BE43" s="37" t="str">
        <f>_xlfn.IFNA(VLOOKUP(BD43:BD53,AT:AU,2,FALSE),"")</f>
        <v/>
      </c>
      <c r="BF43" s="184"/>
      <c r="BG43" s="5"/>
      <c r="BH43" s="37" t="str">
        <f>_xlfn.IFNA(VLOOKUP(BG43:BG53,AT:ARC,2,FALSE),"")</f>
        <v/>
      </c>
    </row>
    <row r="44" spans="1:60" ht="15.6">
      <c r="A44" s="216"/>
      <c r="B44" s="315"/>
      <c r="C44" s="5"/>
      <c r="D44" s="37" t="str">
        <f t="shared" si="26"/>
        <v/>
      </c>
      <c r="E44" s="184"/>
      <c r="F44" s="5"/>
      <c r="G44" s="37" t="str">
        <f t="shared" si="27"/>
        <v/>
      </c>
      <c r="H44" s="184"/>
      <c r="I44" s="5"/>
      <c r="J44" s="37" t="str">
        <f t="shared" si="29"/>
        <v/>
      </c>
      <c r="K44" s="184"/>
      <c r="L44" s="5"/>
      <c r="M44" s="37" t="str">
        <f t="shared" si="30"/>
        <v/>
      </c>
      <c r="N44" s="184"/>
      <c r="O44" s="5"/>
      <c r="P44" s="37" t="str">
        <f t="shared" si="31"/>
        <v/>
      </c>
      <c r="Q44" s="184"/>
      <c r="R44" s="5"/>
      <c r="S44" s="37" t="str">
        <f t="shared" si="32"/>
        <v/>
      </c>
      <c r="T44" s="184"/>
      <c r="U44" s="5"/>
      <c r="V44" s="38" t="str">
        <f t="shared" si="35"/>
        <v/>
      </c>
      <c r="W44" s="30"/>
      <c r="X44" s="231"/>
      <c r="Y44" s="184"/>
      <c r="Z44" s="5"/>
      <c r="AA44" s="38" t="str">
        <f t="shared" si="33"/>
        <v/>
      </c>
      <c r="AB44" s="184"/>
      <c r="AC44" s="5"/>
      <c r="AD44" s="38" t="str">
        <f t="shared" si="34"/>
        <v/>
      </c>
      <c r="AE44" s="184"/>
      <c r="AF44" s="5"/>
      <c r="AG44" s="38" t="str">
        <f t="shared" si="36"/>
        <v/>
      </c>
      <c r="AH44" s="184"/>
      <c r="AI44" s="5"/>
      <c r="AJ44" s="37" t="str">
        <f t="shared" si="37"/>
        <v/>
      </c>
      <c r="AK44" s="184"/>
      <c r="AL44" s="5"/>
      <c r="AM44" s="38" t="str">
        <f t="shared" si="28"/>
        <v/>
      </c>
      <c r="AN44" s="19"/>
      <c r="AO44" s="80"/>
      <c r="AP44" s="82"/>
      <c r="AQ44" s="79"/>
      <c r="AR44" s="82"/>
      <c r="AS44" s="19"/>
      <c r="AT44" s="45">
        <v>47</v>
      </c>
      <c r="AU44" s="48" t="s">
        <v>42</v>
      </c>
      <c r="AV44" s="35"/>
      <c r="AW44" s="35"/>
      <c r="AX44" s="36"/>
      <c r="AY44" s="216"/>
      <c r="AZ44" s="184"/>
      <c r="BA44" s="5"/>
      <c r="BB44" s="37"/>
      <c r="BC44" s="184"/>
      <c r="BD44" s="5"/>
      <c r="BE44" s="37"/>
      <c r="BF44" s="184"/>
      <c r="BG44" s="5"/>
      <c r="BH44" s="37"/>
    </row>
    <row r="45" spans="1:60" ht="15.6" customHeight="1">
      <c r="A45" s="216"/>
      <c r="B45" s="315"/>
      <c r="C45" s="5"/>
      <c r="D45" s="37" t="str">
        <f t="shared" si="26"/>
        <v/>
      </c>
      <c r="E45" s="184"/>
      <c r="F45" s="5"/>
      <c r="G45" s="37" t="str">
        <f t="shared" si="27"/>
        <v/>
      </c>
      <c r="H45" s="184"/>
      <c r="I45" s="5"/>
      <c r="J45" s="37" t="str">
        <f t="shared" si="29"/>
        <v/>
      </c>
      <c r="K45" s="184"/>
      <c r="L45" s="5"/>
      <c r="M45" s="37" t="str">
        <f t="shared" si="30"/>
        <v/>
      </c>
      <c r="N45" s="184"/>
      <c r="O45" s="5"/>
      <c r="P45" s="37" t="str">
        <f t="shared" si="31"/>
        <v/>
      </c>
      <c r="Q45" s="184"/>
      <c r="R45" s="5"/>
      <c r="S45" s="37" t="str">
        <f t="shared" si="32"/>
        <v/>
      </c>
      <c r="T45" s="184"/>
      <c r="U45" s="5"/>
      <c r="V45" s="38" t="str">
        <f t="shared" si="35"/>
        <v/>
      </c>
      <c r="W45" s="55"/>
      <c r="X45" s="231"/>
      <c r="Y45" s="184"/>
      <c r="Z45" s="5"/>
      <c r="AA45" s="38" t="str">
        <f t="shared" si="33"/>
        <v/>
      </c>
      <c r="AB45" s="184"/>
      <c r="AC45" s="5"/>
      <c r="AD45" s="38" t="str">
        <f t="shared" si="34"/>
        <v/>
      </c>
      <c r="AE45" s="184"/>
      <c r="AF45" s="5"/>
      <c r="AG45" s="38" t="str">
        <f t="shared" si="36"/>
        <v/>
      </c>
      <c r="AH45" s="184"/>
      <c r="AI45" s="5"/>
      <c r="AJ45" s="37" t="str">
        <f t="shared" si="37"/>
        <v/>
      </c>
      <c r="AK45" s="184"/>
      <c r="AL45" s="5"/>
      <c r="AM45" s="38" t="str">
        <f t="shared" si="28"/>
        <v/>
      </c>
      <c r="AN45" s="19"/>
      <c r="AO45" s="80"/>
      <c r="AP45" s="82"/>
      <c r="AQ45" s="79"/>
      <c r="AR45" s="82"/>
      <c r="AS45" s="19"/>
      <c r="AT45" s="45">
        <v>48</v>
      </c>
      <c r="AU45" s="48" t="s">
        <v>72</v>
      </c>
      <c r="AV45" s="35"/>
      <c r="AW45" s="35"/>
      <c r="AX45" s="36"/>
      <c r="AY45" s="216"/>
      <c r="AZ45" s="184"/>
      <c r="BA45" s="5"/>
      <c r="BB45" s="37"/>
      <c r="BC45" s="184"/>
      <c r="BD45" s="5"/>
      <c r="BE45" s="37"/>
      <c r="BF45" s="184"/>
      <c r="BG45" s="5"/>
      <c r="BH45" s="37"/>
    </row>
    <row r="46" spans="1:60" ht="15" customHeight="1">
      <c r="A46" s="216"/>
      <c r="B46" s="315"/>
      <c r="C46" s="5"/>
      <c r="D46" s="37" t="str">
        <f t="shared" si="26"/>
        <v/>
      </c>
      <c r="E46" s="184"/>
      <c r="F46" s="5"/>
      <c r="G46" s="37" t="str">
        <f t="shared" si="27"/>
        <v/>
      </c>
      <c r="H46" s="184"/>
      <c r="I46" s="5"/>
      <c r="J46" s="37" t="str">
        <f>_xlfn.IFNA(VLOOKUP(I46:I61,AT:AU,2,FALSE),"")</f>
        <v/>
      </c>
      <c r="K46" s="184"/>
      <c r="L46" s="5"/>
      <c r="M46" s="37" t="str">
        <f>_xlfn.IFNA(VLOOKUP(L46:L61,AT:AU,2,FALSE),"")</f>
        <v/>
      </c>
      <c r="N46" s="184"/>
      <c r="O46" s="5"/>
      <c r="P46" s="37" t="str">
        <f>_xlfn.IFNA(VLOOKUP(O46:O61,AT:AU,2,FALSE),"")</f>
        <v/>
      </c>
      <c r="Q46" s="184"/>
      <c r="R46" s="5"/>
      <c r="S46" s="37" t="str">
        <f>_xlfn.IFNA(VLOOKUP(R46:R61,AT:AU,2,FALSE),"")</f>
        <v/>
      </c>
      <c r="T46" s="184"/>
      <c r="U46" s="5"/>
      <c r="V46" s="38" t="str">
        <f t="shared" si="35"/>
        <v/>
      </c>
      <c r="W46" s="61"/>
      <c r="X46" s="231"/>
      <c r="Y46" s="184"/>
      <c r="Z46" s="5"/>
      <c r="AA46" s="38" t="str">
        <f>_xlfn.IFNA(VLOOKUP(Z46:Z61,AT:AU,2,FALSE),"")</f>
        <v/>
      </c>
      <c r="AB46" s="184"/>
      <c r="AC46" s="5"/>
      <c r="AD46" s="38" t="str">
        <f>_xlfn.IFNA(VLOOKUP(AC46:AC61,AT:AU,2,FALSE),"")</f>
        <v/>
      </c>
      <c r="AE46" s="184"/>
      <c r="AF46" s="5"/>
      <c r="AG46" s="38" t="str">
        <f t="shared" si="36"/>
        <v/>
      </c>
      <c r="AH46" s="184"/>
      <c r="AI46" s="5"/>
      <c r="AJ46" s="37" t="str">
        <f t="shared" si="37"/>
        <v/>
      </c>
      <c r="AK46" s="184"/>
      <c r="AL46" s="5"/>
      <c r="AM46" s="38" t="str">
        <f t="shared" si="28"/>
        <v/>
      </c>
      <c r="AN46" s="19"/>
      <c r="AO46" s="80"/>
      <c r="AP46" s="82"/>
      <c r="AQ46" s="79"/>
      <c r="AR46" s="82"/>
      <c r="AS46" s="19"/>
      <c r="AT46" s="45">
        <v>49</v>
      </c>
      <c r="AU46" s="48" t="s">
        <v>70</v>
      </c>
      <c r="AV46" s="35"/>
      <c r="AW46" s="35"/>
      <c r="AX46" s="36"/>
      <c r="AY46" s="216"/>
      <c r="AZ46" s="184"/>
      <c r="BA46" s="5"/>
      <c r="BB46" s="37" t="str">
        <f>_xlfn.IFNA(VLOOKUP(BA46:BA54,AT:AU,2,FALSE),"")</f>
        <v/>
      </c>
      <c r="BC46" s="184"/>
      <c r="BD46" s="5"/>
      <c r="BE46" s="37" t="str">
        <f>_xlfn.IFNA(VLOOKUP(BD46:BD54,AT:AU,2,FALSE),"")</f>
        <v/>
      </c>
      <c r="BF46" s="184"/>
      <c r="BG46" s="5"/>
      <c r="BH46" s="37" t="str">
        <f>_xlfn.IFNA(VLOOKUP(BG46:BG54,AT:ARC,2,FALSE),"")</f>
        <v/>
      </c>
    </row>
    <row r="47" spans="1:60" ht="24" customHeight="1">
      <c r="A47" s="216"/>
      <c r="B47" s="315"/>
      <c r="C47" s="5"/>
      <c r="D47" s="37" t="str">
        <f t="shared" si="26"/>
        <v/>
      </c>
      <c r="E47" s="184"/>
      <c r="F47" s="5"/>
      <c r="G47" s="37" t="str">
        <f t="shared" si="27"/>
        <v/>
      </c>
      <c r="H47" s="184"/>
      <c r="I47" s="5"/>
      <c r="J47" s="37" t="str">
        <f>_xlfn.IFNA(VLOOKUP(I47:I62,AT:AU,2,FALSE),"")</f>
        <v/>
      </c>
      <c r="K47" s="184"/>
      <c r="L47" s="5"/>
      <c r="M47" s="37" t="str">
        <f>_xlfn.IFNA(VLOOKUP(L47:L62,AT:AU,2,FALSE),"")</f>
        <v/>
      </c>
      <c r="N47" s="184"/>
      <c r="O47" s="5"/>
      <c r="P47" s="37" t="str">
        <f>_xlfn.IFNA(VLOOKUP(O47:O62,AT:AU,2,FALSE),"")</f>
        <v/>
      </c>
      <c r="Q47" s="184"/>
      <c r="R47" s="5"/>
      <c r="S47" s="37" t="str">
        <f>_xlfn.IFNA(VLOOKUP(R47:R62,AT:AU,2,FALSE),"")</f>
        <v/>
      </c>
      <c r="T47" s="184"/>
      <c r="U47" s="5"/>
      <c r="V47" s="38" t="str">
        <f>_xlfn.IFNA(VLOOKUP(U47:U61,AT:AU,2,FALSE),"")</f>
        <v/>
      </c>
      <c r="W47" s="30"/>
      <c r="X47" s="231"/>
      <c r="Y47" s="184"/>
      <c r="Z47" s="5"/>
      <c r="AA47" s="38" t="str">
        <f>_xlfn.IFNA(VLOOKUP(Z47:Z62,AT:AU,2,FALSE),"")</f>
        <v/>
      </c>
      <c r="AB47" s="184"/>
      <c r="AC47" s="5"/>
      <c r="AD47" s="38" t="str">
        <f>_xlfn.IFNA(VLOOKUP(AC47:AC62,AT:AU,2,FALSE),"")</f>
        <v/>
      </c>
      <c r="AE47" s="184"/>
      <c r="AF47" s="5"/>
      <c r="AG47" s="38" t="str">
        <f>_xlfn.IFNA(VLOOKUP(AF47:AF61,AT:AU,2,FALSE),"")</f>
        <v/>
      </c>
      <c r="AH47" s="184"/>
      <c r="AI47" s="5"/>
      <c r="AJ47" s="37" t="str">
        <f>_xlfn.IFNA(VLOOKUP(AI47:AI61,AT:AU,2,FALSE),"")</f>
        <v/>
      </c>
      <c r="AK47" s="184"/>
      <c r="AL47" s="5"/>
      <c r="AM47" s="38" t="str">
        <f t="shared" si="28"/>
        <v/>
      </c>
      <c r="AN47" s="19"/>
      <c r="AO47" s="80"/>
      <c r="AP47" s="82"/>
      <c r="AQ47" s="79"/>
      <c r="AR47" s="82"/>
      <c r="AS47" s="19"/>
      <c r="AT47" s="45">
        <v>50</v>
      </c>
      <c r="AU47" s="48" t="s">
        <v>134</v>
      </c>
      <c r="AV47" s="35"/>
      <c r="AW47" s="35"/>
      <c r="AX47" s="36"/>
      <c r="AY47" s="216"/>
      <c r="AZ47" s="184"/>
      <c r="BA47" s="5"/>
      <c r="BB47" s="37" t="str">
        <f>_xlfn.IFNA(VLOOKUP(BA47:BA55,AT:AU,2,FALSE),"")</f>
        <v/>
      </c>
      <c r="BC47" s="184"/>
      <c r="BD47" s="5"/>
      <c r="BE47" s="37" t="str">
        <f>_xlfn.IFNA(VLOOKUP(BD47:BD55,AT:AU,2,FALSE),"")</f>
        <v/>
      </c>
      <c r="BF47" s="184"/>
      <c r="BG47" s="5"/>
      <c r="BH47" s="37" t="str">
        <f>_xlfn.IFNA(VLOOKUP(BG47:BG55,AT:ARC,2,FALSE),"")</f>
        <v/>
      </c>
    </row>
    <row r="48" spans="1:60" ht="24" customHeight="1">
      <c r="A48" s="216"/>
      <c r="B48" s="315"/>
      <c r="C48" s="5"/>
      <c r="D48" s="37" t="str">
        <f t="shared" si="26"/>
        <v/>
      </c>
      <c r="E48" s="185"/>
      <c r="F48" s="5"/>
      <c r="G48" s="37" t="str">
        <f t="shared" si="27"/>
        <v/>
      </c>
      <c r="H48" s="185"/>
      <c r="I48" s="5">
        <v>1</v>
      </c>
      <c r="J48" s="37" t="str">
        <f>_xlfn.IFNA(VLOOKUP(I48:I63,AT:AU,2,FALSE),"")</f>
        <v>PARC</v>
      </c>
      <c r="K48" s="185"/>
      <c r="L48" s="5"/>
      <c r="M48" s="37" t="str">
        <f>_xlfn.IFNA(VLOOKUP(L48:L63,AT:AU,2,FALSE),"")</f>
        <v/>
      </c>
      <c r="N48" s="185"/>
      <c r="O48" s="5"/>
      <c r="P48" s="37" t="str">
        <f>_xlfn.IFNA(VLOOKUP(O48:O63,AT:AU,2,FALSE),"")</f>
        <v/>
      </c>
      <c r="Q48" s="185"/>
      <c r="R48" s="5"/>
      <c r="S48" s="37" t="str">
        <f>_xlfn.IFNA(VLOOKUP(R48:R63,AT:AU,2,FALSE),"")</f>
        <v/>
      </c>
      <c r="T48" s="185"/>
      <c r="U48" s="5"/>
      <c r="V48" s="38" t="str">
        <f>_xlfn.IFNA(VLOOKUP(U48:U62,AT:AU,2,FALSE),"")</f>
        <v/>
      </c>
      <c r="W48" s="30"/>
      <c r="X48" s="231"/>
      <c r="Y48" s="185"/>
      <c r="Z48" s="5"/>
      <c r="AA48" s="38" t="str">
        <f>_xlfn.IFNA(VLOOKUP(Z48:Z63,AT:AU,2,FALSE),"")</f>
        <v/>
      </c>
      <c r="AB48" s="185"/>
      <c r="AC48" s="5"/>
      <c r="AD48" s="38" t="str">
        <f>_xlfn.IFNA(VLOOKUP(AC48:AC63,AT:AU,2,FALSE),"")</f>
        <v/>
      </c>
      <c r="AE48" s="185"/>
      <c r="AF48" s="5"/>
      <c r="AG48" s="38" t="str">
        <f>_xlfn.IFNA(VLOOKUP(AF48:AF62,AT:AU,2,FALSE),"")</f>
        <v/>
      </c>
      <c r="AH48" s="185"/>
      <c r="AI48" s="5"/>
      <c r="AJ48" s="37" t="str">
        <f>_xlfn.IFNA(VLOOKUP(AI48:AI62,AT:AU,2,FALSE),"")</f>
        <v/>
      </c>
      <c r="AK48" s="185"/>
      <c r="AL48" s="5"/>
      <c r="AM48" s="38" t="str">
        <f t="shared" si="28"/>
        <v/>
      </c>
      <c r="AN48" s="19"/>
      <c r="AO48" s="80"/>
      <c r="AP48" s="82"/>
      <c r="AQ48" s="79"/>
      <c r="AR48" s="82"/>
      <c r="AS48" s="19"/>
      <c r="AT48" s="45">
        <v>51</v>
      </c>
      <c r="AU48" s="48" t="s">
        <v>98</v>
      </c>
      <c r="AV48" s="35"/>
      <c r="AW48" s="35"/>
      <c r="AX48" s="36"/>
      <c r="AY48" s="216"/>
      <c r="AZ48" s="185"/>
      <c r="BA48" s="5"/>
      <c r="BB48" s="37" t="str">
        <f>_xlfn.IFNA(VLOOKUP(BA48:BA56,AT:AU,2,FALSE),"")</f>
        <v/>
      </c>
      <c r="BC48" s="185"/>
      <c r="BD48" s="5"/>
      <c r="BE48" s="37" t="str">
        <f>_xlfn.IFNA(VLOOKUP(BD48:BD56,AT:AU,2,FALSE),"")</f>
        <v/>
      </c>
      <c r="BF48" s="185"/>
      <c r="BG48" s="5"/>
      <c r="BH48" s="37" t="str">
        <f>_xlfn.IFNA(VLOOKUP(BG48:BG56,AT:ARC,2,FALSE),"")</f>
        <v/>
      </c>
    </row>
    <row r="49" spans="1:60" ht="13.2" customHeight="1" thickBot="1">
      <c r="A49" s="217"/>
      <c r="B49" s="181">
        <v>183</v>
      </c>
      <c r="C49" s="182"/>
      <c r="D49" s="54">
        <v>183</v>
      </c>
      <c r="E49" s="181">
        <v>229</v>
      </c>
      <c r="F49" s="182"/>
      <c r="G49" s="54">
        <v>120</v>
      </c>
      <c r="H49" s="181">
        <v>147</v>
      </c>
      <c r="I49" s="182"/>
      <c r="J49" s="54">
        <v>120</v>
      </c>
      <c r="K49" s="181">
        <v>138</v>
      </c>
      <c r="L49" s="182"/>
      <c r="M49" s="54">
        <v>92</v>
      </c>
      <c r="N49" s="181">
        <v>184</v>
      </c>
      <c r="O49" s="182"/>
      <c r="P49" s="54">
        <v>79</v>
      </c>
      <c r="Q49" s="181">
        <v>312</v>
      </c>
      <c r="R49" s="182"/>
      <c r="S49" s="54">
        <v>241</v>
      </c>
      <c r="T49" s="181"/>
      <c r="U49" s="182"/>
      <c r="V49" s="56">
        <v>401</v>
      </c>
      <c r="W49" s="30"/>
      <c r="X49" s="232"/>
      <c r="Y49" s="181">
        <v>102</v>
      </c>
      <c r="Z49" s="182"/>
      <c r="AA49" s="67">
        <v>14</v>
      </c>
      <c r="AB49" s="181"/>
      <c r="AC49" s="182"/>
      <c r="AD49" s="67"/>
      <c r="AE49" s="181">
        <v>443</v>
      </c>
      <c r="AF49" s="182"/>
      <c r="AG49" s="56"/>
      <c r="AH49" s="181">
        <v>197</v>
      </c>
      <c r="AI49" s="182"/>
      <c r="AJ49" s="54">
        <v>49</v>
      </c>
      <c r="AK49" s="181">
        <v>455</v>
      </c>
      <c r="AL49" s="182"/>
      <c r="AM49" s="56"/>
      <c r="AN49" s="19"/>
      <c r="AO49" s="80"/>
      <c r="AP49" s="82"/>
      <c r="AQ49" s="79"/>
      <c r="AR49" s="82"/>
      <c r="AS49" s="19"/>
      <c r="AT49" s="45">
        <v>52</v>
      </c>
      <c r="AU49" s="48" t="s">
        <v>106</v>
      </c>
      <c r="AV49" s="35"/>
      <c r="AW49" s="35"/>
      <c r="AX49" s="36"/>
      <c r="AY49" s="216"/>
      <c r="AZ49" s="181">
        <v>792</v>
      </c>
      <c r="BA49" s="182"/>
      <c r="BB49" s="54"/>
      <c r="BC49" s="181">
        <v>392</v>
      </c>
      <c r="BD49" s="182"/>
      <c r="BE49" s="54">
        <v>15</v>
      </c>
      <c r="BF49" s="181"/>
      <c r="BG49" s="182"/>
      <c r="BH49" s="54"/>
    </row>
    <row r="50" spans="1:60" ht="21" customHeight="1" thickBot="1">
      <c r="A50" s="150"/>
      <c r="B50" s="187">
        <v>0.25</v>
      </c>
      <c r="C50" s="187"/>
      <c r="D50" s="188"/>
      <c r="E50" s="186">
        <v>0.29166666666666669</v>
      </c>
      <c r="F50" s="187"/>
      <c r="G50" s="188"/>
      <c r="H50" s="186">
        <v>0.36458333333333331</v>
      </c>
      <c r="I50" s="187"/>
      <c r="J50" s="188"/>
      <c r="K50" s="186">
        <v>0.23958333333333334</v>
      </c>
      <c r="L50" s="187"/>
      <c r="M50" s="188"/>
      <c r="N50" s="186">
        <v>0.27083333333333331</v>
      </c>
      <c r="O50" s="187"/>
      <c r="P50" s="188"/>
      <c r="Q50" s="186">
        <v>0.34722222222222227</v>
      </c>
      <c r="R50" s="187"/>
      <c r="S50" s="188"/>
      <c r="T50" s="186">
        <v>0.40625</v>
      </c>
      <c r="U50" s="187"/>
      <c r="V50" s="188"/>
      <c r="W50" s="30"/>
      <c r="X50" s="152"/>
      <c r="Y50" s="178">
        <v>0.27430555555555552</v>
      </c>
      <c r="Z50" s="179"/>
      <c r="AA50" s="180"/>
      <c r="AB50" s="178">
        <v>0</v>
      </c>
      <c r="AC50" s="179"/>
      <c r="AD50" s="180"/>
      <c r="AE50" s="178">
        <v>0.39583333333333331</v>
      </c>
      <c r="AF50" s="179"/>
      <c r="AG50" s="180"/>
      <c r="AH50" s="178">
        <v>0.2673611111111111</v>
      </c>
      <c r="AI50" s="179"/>
      <c r="AJ50" s="180"/>
      <c r="AK50" s="178">
        <v>0.375</v>
      </c>
      <c r="AL50" s="179"/>
      <c r="AM50" s="180"/>
      <c r="AN50" s="19"/>
      <c r="AO50" s="80"/>
      <c r="AP50" s="82"/>
      <c r="AQ50" s="79"/>
      <c r="AR50" s="82"/>
      <c r="AS50" s="19"/>
      <c r="AT50" s="45">
        <v>53</v>
      </c>
      <c r="AU50" s="48" t="s">
        <v>128</v>
      </c>
      <c r="AV50" s="35"/>
      <c r="AW50" s="35"/>
      <c r="AX50" s="36"/>
      <c r="AY50" s="151"/>
      <c r="AZ50" s="178">
        <v>0.55208333333333337</v>
      </c>
      <c r="BA50" s="179"/>
      <c r="BB50" s="180"/>
      <c r="BC50" s="178">
        <v>0.34375</v>
      </c>
      <c r="BD50" s="179"/>
      <c r="BE50" s="180"/>
      <c r="BF50" s="223"/>
      <c r="BG50" s="224"/>
      <c r="BH50" s="224"/>
    </row>
    <row r="51" spans="1:60" ht="24" customHeight="1" thickBot="1">
      <c r="A51" s="215">
        <f>A35+1</f>
        <v>45148</v>
      </c>
      <c r="B51" s="14">
        <v>3</v>
      </c>
      <c r="C51" s="57"/>
      <c r="D51" s="58" t="s">
        <v>0</v>
      </c>
      <c r="E51" s="14">
        <v>1</v>
      </c>
      <c r="F51" s="57"/>
      <c r="G51" s="58" t="s">
        <v>1</v>
      </c>
      <c r="H51" s="14">
        <v>4</v>
      </c>
      <c r="I51" s="57"/>
      <c r="J51" s="58" t="s">
        <v>2</v>
      </c>
      <c r="K51" s="14">
        <v>5</v>
      </c>
      <c r="L51" s="57"/>
      <c r="M51" s="58" t="s">
        <v>3</v>
      </c>
      <c r="N51" s="14">
        <v>6</v>
      </c>
      <c r="O51" s="57"/>
      <c r="P51" s="58" t="s">
        <v>4</v>
      </c>
      <c r="Q51" s="14">
        <v>7</v>
      </c>
      <c r="R51" s="57"/>
      <c r="S51" s="58" t="s">
        <v>5</v>
      </c>
      <c r="T51" s="14">
        <v>8</v>
      </c>
      <c r="U51" s="57"/>
      <c r="V51" s="58" t="s">
        <v>208</v>
      </c>
      <c r="W51" s="30"/>
      <c r="X51" s="230">
        <f>X35+1</f>
        <v>45148</v>
      </c>
      <c r="Y51" s="14"/>
      <c r="Z51" s="59"/>
      <c r="AA51" s="60" t="s">
        <v>6</v>
      </c>
      <c r="AB51" s="14"/>
      <c r="AC51" s="59"/>
      <c r="AD51" s="60" t="s">
        <v>7</v>
      </c>
      <c r="AE51" s="14"/>
      <c r="AF51" s="59"/>
      <c r="AG51" s="62" t="s">
        <v>8</v>
      </c>
      <c r="AH51" s="17"/>
      <c r="AI51" s="210" t="s">
        <v>306</v>
      </c>
      <c r="AJ51" s="211" t="s">
        <v>270</v>
      </c>
      <c r="AK51" s="17"/>
      <c r="AL51" s="158"/>
      <c r="AM51" s="157" t="s">
        <v>270</v>
      </c>
      <c r="AN51" s="19"/>
      <c r="AO51" s="80"/>
      <c r="AP51" s="82"/>
      <c r="AQ51" s="79"/>
      <c r="AR51" s="82"/>
      <c r="AS51" s="19"/>
      <c r="AT51" s="45">
        <v>54</v>
      </c>
      <c r="AU51" s="48" t="s">
        <v>76</v>
      </c>
      <c r="AV51" s="35"/>
      <c r="AW51" s="35"/>
      <c r="AX51" s="36"/>
      <c r="AY51" s="216">
        <f>AY35+1</f>
        <v>45148</v>
      </c>
      <c r="AZ51" s="20">
        <v>13</v>
      </c>
      <c r="BA51" s="21"/>
      <c r="BB51" s="155" t="s">
        <v>10</v>
      </c>
      <c r="BC51" s="20">
        <v>4</v>
      </c>
      <c r="BD51" s="21"/>
      <c r="BE51" s="155" t="s">
        <v>11</v>
      </c>
      <c r="BF51" s="20"/>
      <c r="BG51" s="21"/>
      <c r="BH51" s="155" t="s">
        <v>12</v>
      </c>
    </row>
    <row r="52" spans="1:60" ht="24" customHeight="1" thickBot="1">
      <c r="A52" s="216"/>
      <c r="B52" s="176">
        <v>0</v>
      </c>
      <c r="C52" s="321"/>
      <c r="D52" s="24" t="str">
        <f>_xlfn.IFNA(VLOOKUP(B51,$AO$5:$AR$74,2,FALSE),"")</f>
        <v>Django / FF-017-HG</v>
      </c>
      <c r="E52" s="176">
        <v>0</v>
      </c>
      <c r="F52" s="177"/>
      <c r="G52" s="24" t="str">
        <f>_xlfn.IFNA(VLOOKUP(E51,$AO$5:$AR$74,2,FALSE),"")</f>
        <v>Arnaud / GC-690-DK</v>
      </c>
      <c r="H52" s="176">
        <v>0</v>
      </c>
      <c r="I52" s="177"/>
      <c r="J52" s="24" t="str">
        <f>_xlfn.IFNA(VLOOKUP(H51,$AO$5:$AR$74,2,FALSE),"")</f>
        <v>Eric / GC-102-TG</v>
      </c>
      <c r="K52" s="176">
        <v>0</v>
      </c>
      <c r="L52" s="177"/>
      <c r="M52" s="24" t="str">
        <f>_xlfn.IFNA(VLOOKUP(K51,$AO$5:$AR$74,2,FALSE),"")</f>
        <v>Francois / CG-359-XQ</v>
      </c>
      <c r="N52" s="176">
        <v>0</v>
      </c>
      <c r="O52" s="177"/>
      <c r="P52" s="24" t="str">
        <f>_xlfn.IFNA(VLOOKUP(N51,$AO$5:$AR$74,2,FALSE),"")</f>
        <v>Fred V / GE-241-HL</v>
      </c>
      <c r="Q52" s="176">
        <v>0</v>
      </c>
      <c r="R52" s="177"/>
      <c r="S52" s="24" t="str">
        <f>_xlfn.IFNA(VLOOKUP(Q51,$AO$5:$AR$74,2,FALSE),"")</f>
        <v>Frederic / GJ-077-GS</v>
      </c>
      <c r="T52" s="176">
        <v>0</v>
      </c>
      <c r="U52" s="177"/>
      <c r="V52" s="24" t="str">
        <f>_xlfn.IFNA(VLOOKUP(T51,$AO$5:$AR$74,2,FALSE),"")</f>
        <v>Jean-Luc / FZ-272-CQ</v>
      </c>
      <c r="W52" s="30"/>
      <c r="X52" s="231"/>
      <c r="Y52" s="176">
        <v>0</v>
      </c>
      <c r="Z52" s="177"/>
      <c r="AA52" s="24" t="str">
        <f>_xlfn.IFNA(VLOOKUP(Y51,$AO$5:$AR$74,2,FALSE),"")</f>
        <v/>
      </c>
      <c r="AB52" s="176">
        <v>0</v>
      </c>
      <c r="AC52" s="177"/>
      <c r="AD52" s="24" t="str">
        <f>_xlfn.IFNA(VLOOKUP(AB51,$AO$5:$AR$74,2,FALSE),"")</f>
        <v/>
      </c>
      <c r="AE52" s="176">
        <v>0</v>
      </c>
      <c r="AF52" s="177"/>
      <c r="AG52" s="63" t="str">
        <f>_xlfn.IFNA(VLOOKUP(AE51,$AO$5:$AR$74,2,FALSE),"")</f>
        <v/>
      </c>
      <c r="AH52" s="174">
        <v>0</v>
      </c>
      <c r="AI52" s="175"/>
      <c r="AJ52" s="24" t="str">
        <f>_xlfn.IFNA(VLOOKUP(AH51,$AO$5:$AR$74,2,FALSE),"")</f>
        <v/>
      </c>
      <c r="AK52" s="174">
        <v>0</v>
      </c>
      <c r="AL52" s="175"/>
      <c r="AM52" s="63" t="str">
        <f>_xlfn.IFNA(VLOOKUP(AK51,$AO$5:$AR$74,2,FALSE),"")</f>
        <v/>
      </c>
      <c r="AN52" s="82"/>
      <c r="AO52" s="80"/>
      <c r="AP52" s="82"/>
      <c r="AQ52" s="79"/>
      <c r="AR52" s="82"/>
      <c r="AS52" s="19"/>
      <c r="AT52" s="64">
        <v>55</v>
      </c>
      <c r="AU52" s="65" t="s">
        <v>34</v>
      </c>
      <c r="AV52" s="35"/>
      <c r="AW52" s="35"/>
      <c r="AX52" s="36"/>
      <c r="AY52" s="216"/>
      <c r="AZ52" s="228">
        <v>0</v>
      </c>
      <c r="BA52" s="229"/>
      <c r="BB52" s="28" t="str">
        <f>_xlfn.IFNA(VLOOKUP(AZ51,$AO$5:$AR$74,2,FALSE),"")</f>
        <v>Yusuf / GJ-714-GR</v>
      </c>
      <c r="BC52" s="228">
        <v>0</v>
      </c>
      <c r="BD52" s="229"/>
      <c r="BE52" s="28" t="str">
        <f>_xlfn.IFNA(VLOOKUP(BC51,$AO$5:$AR$74,2,FALSE),"")</f>
        <v>Eric / GC-102-TG</v>
      </c>
      <c r="BF52" s="228">
        <v>0</v>
      </c>
      <c r="BG52" s="229"/>
      <c r="BH52" s="28" t="str">
        <f>_xlfn.IFNA(VLOOKUP(BF51,$AO$5:$AR$74,2,FALSE),"")</f>
        <v/>
      </c>
    </row>
    <row r="53" spans="1:60" ht="15.6" customHeight="1">
      <c r="A53" s="216"/>
      <c r="B53" s="314" t="str">
        <f>_xlfn.IFNA(VLOOKUP(B51,$AO$5:$AR$74,4,FALSE),"")</f>
        <v>FW-038-JQ</v>
      </c>
      <c r="C53" s="4" t="s">
        <v>243</v>
      </c>
      <c r="D53" s="29" t="str">
        <f t="shared" ref="D53:D64" si="38">_xlfn.IFNA(VLOOKUP(C53,AT:AU,2,FALSE),"")</f>
        <v>CHGT PTF ST SULPICE</v>
      </c>
      <c r="E53" s="183" t="str">
        <f>_xlfn.IFNA(VLOOKUP(E51,$AO$5:$AR$74,4,FALSE),"")</f>
        <v>FW-097-JQ</v>
      </c>
      <c r="F53" s="4" t="s">
        <v>243</v>
      </c>
      <c r="G53" s="29" t="str">
        <f t="shared" ref="G53:G64" si="39">_xlfn.IFNA(VLOOKUP(F53,AT:AU,2,FALSE),"")</f>
        <v>CHGT PTF ST SULPICE</v>
      </c>
      <c r="H53" s="183" t="str">
        <f>_xlfn.IFNA(VLOOKUP(H51,$AO$5:$AR$74,4,FALSE),"")</f>
        <v>FB-586-AV</v>
      </c>
      <c r="I53" s="4" t="s">
        <v>243</v>
      </c>
      <c r="J53" s="29" t="str">
        <f>_xlfn.IFNA(VLOOKUP(I53:I64,AT:AU,2,FALSE),"")</f>
        <v>CHGT PTF ST SULPICE</v>
      </c>
      <c r="K53" s="183" t="str">
        <f>_xlfn.IFNA(VLOOKUP(K51,$AO$5:$AR$74,4,FALSE),"")</f>
        <v>ES-646-PH</v>
      </c>
      <c r="L53" s="4" t="s">
        <v>243</v>
      </c>
      <c r="M53" s="29" t="str">
        <f>_xlfn.IFNA(VLOOKUP(L53:L64,AT:AU,2,FALSE),"")</f>
        <v>CHGT PTF ST SULPICE</v>
      </c>
      <c r="N53" s="183" t="str">
        <f>_xlfn.IFNA(VLOOKUP(N51,$AO$5:$AR$74,4,FALSE),"")</f>
        <v>ES-069-PJ</v>
      </c>
      <c r="O53" s="4" t="s">
        <v>243</v>
      </c>
      <c r="P53" s="29" t="str">
        <f>_xlfn.IFNA(VLOOKUP(O53:O64,AT:AU,2,FALSE),"")</f>
        <v>CHGT PTF ST SULPICE</v>
      </c>
      <c r="Q53" s="183" t="str">
        <f>_xlfn.IFNA(VLOOKUP(Q51,$AO$5:$AR$74,4,FALSE),"")</f>
        <v>GG-223-VB</v>
      </c>
      <c r="R53" s="4" t="s">
        <v>243</v>
      </c>
      <c r="S53" s="29" t="str">
        <f>_xlfn.IFNA(VLOOKUP(R53:R64,AT:AU,2,FALSE),"")</f>
        <v>CHGT PTF ST SULPICE</v>
      </c>
      <c r="T53" s="183" t="str">
        <f>_xlfn.IFNA(VLOOKUP(T51,$AO$5:$AR$74,4,FALSE),"")</f>
        <v>FZ-221-HR</v>
      </c>
      <c r="U53" s="4">
        <v>6</v>
      </c>
      <c r="V53" s="29" t="str">
        <f>_xlfn.IFNA(VLOOKUP(U53:U64,AT:AU,2,FALSE),"")</f>
        <v>PTF AUTO 6</v>
      </c>
      <c r="W53" s="30"/>
      <c r="X53" s="231"/>
      <c r="Y53" s="183" t="str">
        <f>_xlfn.IFNA(VLOOKUP(Y51,$AO$5:$AR$74,4,FALSE),"")</f>
        <v/>
      </c>
      <c r="Z53" s="4" t="s">
        <v>243</v>
      </c>
      <c r="AA53" s="29" t="str">
        <f>_xlfn.IFNA(VLOOKUP(Z53:Z64,AT:AU,2,FALSE),"")</f>
        <v>CHGT PTF ST SULPICE</v>
      </c>
      <c r="AB53" s="183" t="str">
        <f>_xlfn.IFNA(VLOOKUP(AB51,$AO$5:$AR$74,4,FALSE),"")</f>
        <v/>
      </c>
      <c r="AC53" s="4" t="s">
        <v>243</v>
      </c>
      <c r="AD53" s="31" t="str">
        <f>_xlfn.IFNA(VLOOKUP(AC53:AC64,AT:AU,2,FALSE),"")</f>
        <v>CHGT PTF ST SULPICE</v>
      </c>
      <c r="AE53" s="183" t="str">
        <f>_xlfn.IFNA(VLOOKUP(AE51,$AO$5:$AR$74,4,FALSE),"")</f>
        <v/>
      </c>
      <c r="AF53" s="4">
        <v>232</v>
      </c>
      <c r="AG53" s="31" t="str">
        <f>_xlfn.IFNA(VLOOKUP(AF53:AF63,AT:AU,2,FALSE),"")</f>
        <v>PTF Châteauroux</v>
      </c>
      <c r="AH53" s="183" t="str">
        <f>_xlfn.IFNA(VLOOKUP(AH51,$AO$5:$AR$74,4,FALSE),"")</f>
        <v/>
      </c>
      <c r="AI53" s="4" t="s">
        <v>272</v>
      </c>
      <c r="AJ53" s="29" t="str">
        <f>_xlfn.IFNA(VLOOKUP(AI53:AI64,AT:AU,2,FALSE),"")</f>
        <v>E-COMMERCE ptf 006</v>
      </c>
      <c r="AK53" s="183" t="str">
        <f>_xlfn.IFNA(VLOOKUP(AK51,$AO$5:$AR$74,4,FALSE),"")</f>
        <v/>
      </c>
      <c r="AL53" s="4">
        <v>395</v>
      </c>
      <c r="AM53" s="31" t="str">
        <f t="shared" ref="AM53:AM64" si="40">_xlfn.IFNA(VLOOKUP(AL53,AT:AU,2,FALSE),"")</f>
        <v xml:space="preserve"> SAINT PAUL</v>
      </c>
      <c r="AN53" s="19"/>
      <c r="AO53" s="80"/>
      <c r="AP53" s="82"/>
      <c r="AQ53" s="79"/>
      <c r="AR53" s="82"/>
      <c r="AS53" s="19"/>
      <c r="AT53" s="45">
        <v>56</v>
      </c>
      <c r="AU53" s="48" t="s">
        <v>73</v>
      </c>
      <c r="AV53" s="35"/>
      <c r="AW53" s="35"/>
      <c r="AX53" s="36"/>
      <c r="AY53" s="216"/>
      <c r="AZ53" s="183" t="str">
        <f>_xlfn.IFNA(VLOOKUP(AZ51,$AO$5:$AR$74,4,FALSE),"")</f>
        <v>FB-043-AA</v>
      </c>
      <c r="BA53" s="4">
        <v>320</v>
      </c>
      <c r="BB53" s="29" t="str">
        <f>_xlfn.IFNA(VLOOKUP(BA53:BA64,AT:AU,2,FALSE),"")</f>
        <v>PONT ST ESPRIT</v>
      </c>
      <c r="BC53" s="183" t="str">
        <f>_xlfn.IFNA(VLOOKUP(BC51,$AO$5:$AR$74,4,FALSE),"")</f>
        <v>FB-586-AV</v>
      </c>
      <c r="BD53" s="4">
        <v>4</v>
      </c>
      <c r="BE53" s="29" t="str">
        <f>_xlfn.IFNA(VLOOKUP(BD53:BD63,AT:AU,2,FALSE),"")</f>
        <v>A DISPO DE L'EXPLOIT</v>
      </c>
      <c r="BF53" s="183" t="str">
        <f>_xlfn.IFNA(VLOOKUP(BF51,$AO$5:$AR$74,4,FALSE),"")</f>
        <v/>
      </c>
      <c r="BG53" s="4"/>
      <c r="BH53" s="29" t="str">
        <f>_xlfn.IFNA(VLOOKUP(BG53:BG63,AT:AU,2,FALSE),"")</f>
        <v/>
      </c>
    </row>
    <row r="54" spans="1:60" ht="15.6">
      <c r="A54" s="216"/>
      <c r="B54" s="315"/>
      <c r="C54" s="5">
        <v>43</v>
      </c>
      <c r="D54" s="37" t="str">
        <f t="shared" si="38"/>
        <v>NARBONNE</v>
      </c>
      <c r="E54" s="184"/>
      <c r="F54" s="5">
        <v>26</v>
      </c>
      <c r="G54" s="37" t="str">
        <f t="shared" si="39"/>
        <v>CAHORS</v>
      </c>
      <c r="H54" s="184"/>
      <c r="I54" s="5">
        <v>137</v>
      </c>
      <c r="J54" s="37" t="str">
        <f>_xlfn.IFNA(VLOOKUP(I54:I65,AT:AU,2,FALSE),"")</f>
        <v>VILLEFRANCHE DE R.</v>
      </c>
      <c r="K54" s="184"/>
      <c r="L54" s="5">
        <v>471</v>
      </c>
      <c r="M54" s="37" t="str">
        <f>_xlfn.IFNA(VLOOKUP(L54:L65,AT:AU,2,FALSE),"")</f>
        <v>FIGEAC RP</v>
      </c>
      <c r="N54" s="184"/>
      <c r="O54" s="5">
        <v>138</v>
      </c>
      <c r="P54" s="37" t="str">
        <f>_xlfn.IFNA(VLOOKUP(O54:O65,AT:AU,2,FALSE),"")</f>
        <v>BAGNERES DE BIG.</v>
      </c>
      <c r="Q54" s="184"/>
      <c r="R54" s="5">
        <v>85</v>
      </c>
      <c r="S54" s="37" t="str">
        <f>_xlfn.IFNA(VLOOKUP(R54:R65,AT:AU,2,FALSE),"")</f>
        <v>LUCHON</v>
      </c>
      <c r="T54" s="184"/>
      <c r="U54" s="5">
        <v>47</v>
      </c>
      <c r="V54" s="37" t="str">
        <f>_xlfn.IFNA(VLOOKUP(U53:U64,AT:AU,2,FALSE),"")</f>
        <v>GAILLAC</v>
      </c>
      <c r="W54" s="30"/>
      <c r="X54" s="231"/>
      <c r="Y54" s="184"/>
      <c r="Z54" s="5">
        <v>24</v>
      </c>
      <c r="AA54" s="37" t="str">
        <f>_xlfn.IFNA(VLOOKUP(Z54:Z65,AT:AU,2,FALSE),"")</f>
        <v>VILLENEUVE / LOT</v>
      </c>
      <c r="AB54" s="184"/>
      <c r="AC54" s="5">
        <v>12</v>
      </c>
      <c r="AD54" s="38" t="str">
        <f>_xlfn.IFNA(VLOOKUP(AC54:AC65,AT:AU,2,FALSE),"")</f>
        <v>Bd SUISSE (liv. 6H)</v>
      </c>
      <c r="AE54" s="184"/>
      <c r="AF54" s="5"/>
      <c r="AG54" s="38" t="str">
        <f>_xlfn.IFNA(VLOOKUP(AF54:AF64,AT:AU,2,FALSE),"")</f>
        <v/>
      </c>
      <c r="AH54" s="184"/>
      <c r="AI54" s="5">
        <v>45</v>
      </c>
      <c r="AJ54" s="37" t="str">
        <f>_xlfn.IFNA(VLOOKUP(AI54:AI65,AT:AU,2,FALSE),"")</f>
        <v>MAZAMET</v>
      </c>
      <c r="AK54" s="184"/>
      <c r="AL54" s="5"/>
      <c r="AM54" s="38" t="str">
        <f t="shared" si="40"/>
        <v/>
      </c>
      <c r="AN54" s="82"/>
      <c r="AO54" s="80"/>
      <c r="AP54" s="82"/>
      <c r="AQ54" s="79"/>
      <c r="AR54" s="82"/>
      <c r="AS54" s="19"/>
      <c r="AT54" s="45">
        <v>57</v>
      </c>
      <c r="AU54" s="48" t="s">
        <v>20</v>
      </c>
      <c r="AV54" s="66"/>
      <c r="AW54" s="66"/>
      <c r="AX54" s="44"/>
      <c r="AY54" s="216"/>
      <c r="AZ54" s="184"/>
      <c r="BA54" s="5" t="s">
        <v>255</v>
      </c>
      <c r="BB54" s="37" t="str">
        <f>_xlfn.IFNA(VLOOKUP(BA54:BA65,AT:AU,2,FALSE),"")</f>
        <v>CHGT FABEMI</v>
      </c>
      <c r="BC54" s="184"/>
      <c r="BD54" s="5"/>
      <c r="BE54" s="37" t="str">
        <f>_xlfn.IFNA(VLOOKUP(BD54:BD65,AT:AU,2,FALSE),"")</f>
        <v/>
      </c>
      <c r="BF54" s="184"/>
      <c r="BG54" s="5"/>
      <c r="BH54" s="37" t="str">
        <f>_xlfn.IFNA(VLOOKUP(BG54:BG64,AT:AU,2,FALSE),"")</f>
        <v/>
      </c>
    </row>
    <row r="55" spans="1:60" ht="17.399999999999999" customHeight="1">
      <c r="A55" s="216"/>
      <c r="B55" s="315"/>
      <c r="C55" s="5">
        <v>118</v>
      </c>
      <c r="D55" s="37" t="str">
        <f t="shared" si="38"/>
        <v>SIGEAN</v>
      </c>
      <c r="E55" s="184"/>
      <c r="F55" s="5">
        <v>23</v>
      </c>
      <c r="G55" s="37" t="str">
        <f t="shared" si="39"/>
        <v>LALBENQUE</v>
      </c>
      <c r="H55" s="184"/>
      <c r="I55" s="5">
        <v>30</v>
      </c>
      <c r="J55" s="37" t="str">
        <f>_xlfn.IFNA(VLOOKUP(I55:I68,AT:AU,2,FALSE),"")</f>
        <v>CAPDENAC</v>
      </c>
      <c r="K55" s="184"/>
      <c r="L55" s="5">
        <v>27</v>
      </c>
      <c r="M55" s="37" t="str">
        <f>_xlfn.IFNA(VLOOKUP(L55:L68,AT:AU,2,FALSE),"")</f>
        <v xml:space="preserve">MAURS  </v>
      </c>
      <c r="N55" s="184"/>
      <c r="O55" s="5">
        <v>197</v>
      </c>
      <c r="P55" s="37" t="str">
        <f>_xlfn.IFNA(VLOOKUP(O55:O68,AT:AU,2,FALSE),"")</f>
        <v>MAUBOURGUET RP</v>
      </c>
      <c r="Q55" s="184"/>
      <c r="R55" s="5">
        <v>139</v>
      </c>
      <c r="S55" s="37" t="str">
        <f>_xlfn.IFNA(VLOOKUP(R55:R68,AT:AU,2,FALSE),"")</f>
        <v>ST GAUDENS CARR.</v>
      </c>
      <c r="T55" s="184"/>
      <c r="U55" s="5">
        <v>156</v>
      </c>
      <c r="V55" s="37" t="str">
        <f>_xlfn.IFNA(VLOOKUP(U54:U65,AT:AU,2,FALSE),"")</f>
        <v>RABASTENS</v>
      </c>
      <c r="W55" s="30"/>
      <c r="X55" s="231"/>
      <c r="Y55" s="184"/>
      <c r="Z55" s="5">
        <v>22</v>
      </c>
      <c r="AA55" s="37" t="str">
        <f>_xlfn.IFNA(VLOOKUP(Z55:Z68,AT:AU,2,FALSE),"")</f>
        <v>AGEN</v>
      </c>
      <c r="AB55" s="184"/>
      <c r="AC55" s="5">
        <v>119</v>
      </c>
      <c r="AD55" s="38" t="str">
        <f>_xlfn.IFNA(VLOOKUP(AC55:AC68,AT:AU,2,FALSE),"")</f>
        <v>FONSEGRIVES</v>
      </c>
      <c r="AE55" s="184"/>
      <c r="AF55" s="5">
        <v>3</v>
      </c>
      <c r="AG55" s="38" t="str">
        <f>_xlfn.IFNA(VLOOKUP(AF55:AF65,AT:AU,2,FALSE),"")</f>
        <v>RECHERCHE DE FRET</v>
      </c>
      <c r="AH55" s="184"/>
      <c r="AI55" s="5">
        <v>48</v>
      </c>
      <c r="AJ55" s="37" t="str">
        <f>_xlfn.IFNA(VLOOKUP(AI55:AI68,AT:AU,2,FALSE),"")</f>
        <v>CASTRES</v>
      </c>
      <c r="AK55" s="184"/>
      <c r="AL55" s="5">
        <v>3</v>
      </c>
      <c r="AM55" s="38" t="str">
        <f t="shared" si="40"/>
        <v>RECHERCHE DE FRET</v>
      </c>
      <c r="AN55" s="82"/>
      <c r="AO55" s="80"/>
      <c r="AP55" s="82"/>
      <c r="AQ55" s="79"/>
      <c r="AR55" s="82"/>
      <c r="AS55" s="19"/>
      <c r="AT55" s="45">
        <v>58</v>
      </c>
      <c r="AU55" s="48" t="s">
        <v>53</v>
      </c>
      <c r="AV55" s="35"/>
      <c r="AW55" s="35"/>
      <c r="AX55" s="36"/>
      <c r="AY55" s="216"/>
      <c r="AZ55" s="184"/>
      <c r="BA55" s="5"/>
      <c r="BB55" s="37" t="str">
        <f>_xlfn.IFNA(VLOOKUP(BA55:BA65,AT:AU,2,FALSE),"")</f>
        <v/>
      </c>
      <c r="BC55" s="184"/>
      <c r="BD55" s="5"/>
      <c r="BE55" s="37" t="str">
        <f>_xlfn.IFNA(VLOOKUP(BD55:BD65,AT:AU,2,FALSE),"")</f>
        <v/>
      </c>
      <c r="BF55" s="184"/>
      <c r="BG55" s="5"/>
      <c r="BH55" s="37" t="str">
        <f>_xlfn.IFNA(VLOOKUP(BG55:BG65,AT:AU,2,FALSE),"")</f>
        <v/>
      </c>
    </row>
    <row r="56" spans="1:60" ht="15.6">
      <c r="A56" s="216"/>
      <c r="B56" s="315"/>
      <c r="C56" s="5">
        <v>162</v>
      </c>
      <c r="D56" s="37" t="str">
        <f t="shared" si="38"/>
        <v>PAZIOLS</v>
      </c>
      <c r="E56" s="184"/>
      <c r="F56" s="5">
        <v>111</v>
      </c>
      <c r="G56" s="37" t="str">
        <f t="shared" si="39"/>
        <v>LALBENQUE BETON</v>
      </c>
      <c r="H56" s="184"/>
      <c r="I56" s="5">
        <v>158</v>
      </c>
      <c r="J56" s="37" t="str">
        <f>_xlfn.IFNA(VLOOKUP(I56:I69,AT:AU,2,FALSE),"")</f>
        <v>MONTBAZENS</v>
      </c>
      <c r="K56" s="184"/>
      <c r="L56" s="5">
        <v>153</v>
      </c>
      <c r="M56" s="37" t="str">
        <f>_xlfn.IFNA(VLOOKUP(L56:L69,AT:AU,2,FALSE),"")</f>
        <v>MAURS BETON</v>
      </c>
      <c r="N56" s="184"/>
      <c r="O56" s="5"/>
      <c r="P56" s="37" t="str">
        <f>_xlfn.IFNA(VLOOKUP(O56:O69,AT:AU,2,FALSE),"")</f>
        <v/>
      </c>
      <c r="Q56" s="184"/>
      <c r="R56" s="5">
        <v>102</v>
      </c>
      <c r="S56" s="37" t="str">
        <f>_xlfn.IFNA(VLOOKUP(R56:R69,AT:AU,2,FALSE),"")</f>
        <v>ST GAUDENS</v>
      </c>
      <c r="T56" s="184"/>
      <c r="U56" s="5">
        <v>54</v>
      </c>
      <c r="V56" s="37" t="str">
        <f>_xlfn.IFNA(VLOOKUP(U55:U68,AT:AU,2,FALSE),"")</f>
        <v>SAINT-SULPICE</v>
      </c>
      <c r="W56" s="30"/>
      <c r="X56" s="231"/>
      <c r="Y56" s="184"/>
      <c r="Z56" s="5">
        <v>413</v>
      </c>
      <c r="AA56" s="37" t="str">
        <f>_xlfn.IFNA(VLOOKUP(Z56:Z69,AT:AU,2,FALSE),"")</f>
        <v>BOE BOIS</v>
      </c>
      <c r="AB56" s="184"/>
      <c r="AC56" s="5"/>
      <c r="AD56" s="38" t="str">
        <f>_xlfn.IFNA(VLOOKUP(AC56:AC69,AT:AU,2,FALSE),"")</f>
        <v/>
      </c>
      <c r="AE56" s="184"/>
      <c r="AF56" s="5"/>
      <c r="AG56" s="38" t="str">
        <f>_xlfn.IFNA(VLOOKUP(AF56:AF68,AT:AU,2,FALSE),"")</f>
        <v/>
      </c>
      <c r="AH56" s="184"/>
      <c r="AI56" s="5">
        <v>461</v>
      </c>
      <c r="AJ56" s="37" t="str">
        <f>_xlfn.IFNA(VLOOKUP(AI56:AI69,AT:AU,2,FALSE),"")</f>
        <v>CASTRES (Saix) RP</v>
      </c>
      <c r="AK56" s="184"/>
      <c r="AL56" s="5"/>
      <c r="AM56" s="38" t="str">
        <f t="shared" si="40"/>
        <v/>
      </c>
      <c r="AN56" s="82"/>
      <c r="AO56" s="80"/>
      <c r="AP56" s="82"/>
      <c r="AQ56" s="79"/>
      <c r="AR56" s="82"/>
      <c r="AS56" s="19"/>
      <c r="AT56" s="45">
        <v>59</v>
      </c>
      <c r="AU56" s="48" t="s">
        <v>44</v>
      </c>
      <c r="AV56" s="35"/>
      <c r="AW56" s="35"/>
      <c r="AX56" s="36"/>
      <c r="AY56" s="216"/>
      <c r="AZ56" s="184"/>
      <c r="BA56" s="5"/>
      <c r="BB56" s="37" t="str">
        <f>_xlfn.IFNA(VLOOKUP(BA56:BA65,AT:AU,2,FALSE),"")</f>
        <v/>
      </c>
      <c r="BC56" s="184"/>
      <c r="BD56" s="5"/>
      <c r="BE56" s="37" t="str">
        <f>_xlfn.IFNA(VLOOKUP(BD56:BD65,AT:AU,2,FALSE),"")</f>
        <v/>
      </c>
      <c r="BF56" s="184"/>
      <c r="BG56" s="5"/>
      <c r="BH56" s="37" t="str">
        <f>_xlfn.IFNA(VLOOKUP(BG56:BG65,AT:AU,2,FALSE),"")</f>
        <v/>
      </c>
    </row>
    <row r="57" spans="1:60" ht="15.6">
      <c r="A57" s="216"/>
      <c r="B57" s="315"/>
      <c r="C57" s="5"/>
      <c r="D57" s="37" t="str">
        <f t="shared" si="38"/>
        <v/>
      </c>
      <c r="E57" s="184"/>
      <c r="F57" s="5">
        <v>695</v>
      </c>
      <c r="G57" s="37" t="str">
        <f t="shared" si="39"/>
        <v>POLE LALBENQUE</v>
      </c>
      <c r="H57" s="184"/>
      <c r="I57" s="5">
        <v>157</v>
      </c>
      <c r="J57" s="37" t="str">
        <f>_xlfn.IFNA(VLOOKUP(I57:I70,AT:AU,2,FALSE),"")</f>
        <v>RIGNAC</v>
      </c>
      <c r="K57" s="184"/>
      <c r="L57" s="5">
        <v>149</v>
      </c>
      <c r="M57" s="37" t="str">
        <f>_xlfn.IFNA(VLOOKUP(L57:L70,AT:AU,2,FALSE),"")</f>
        <v xml:space="preserve">AURILLAC  </v>
      </c>
      <c r="N57" s="184"/>
      <c r="O57" s="5">
        <v>3</v>
      </c>
      <c r="P57" s="37" t="str">
        <f>_xlfn.IFNA(VLOOKUP(O57:O70,AT:AU,2,FALSE),"")</f>
        <v>RECHERCHE DE FRET</v>
      </c>
      <c r="Q57" s="184"/>
      <c r="R57" s="5"/>
      <c r="S57" s="37" t="str">
        <f>_xlfn.IFNA(VLOOKUP(R57:R70,AT:AU,2,FALSE),"")</f>
        <v/>
      </c>
      <c r="T57" s="184"/>
      <c r="U57" s="5">
        <v>690</v>
      </c>
      <c r="V57" s="37" t="str">
        <f>_xlfn.IFNA(VLOOKUP(U56:U69,AT:AU,2,FALSE),"")</f>
        <v>POLE SAINT-SULPICE</v>
      </c>
      <c r="W57" s="30"/>
      <c r="X57" s="231"/>
      <c r="Y57" s="184"/>
      <c r="Z57" s="5"/>
      <c r="AA57" s="37" t="str">
        <f>_xlfn.IFNA(VLOOKUP(Z57:Z70,AT:AU,2,FALSE),"")</f>
        <v/>
      </c>
      <c r="AB57" s="184"/>
      <c r="AC57" s="5" t="s">
        <v>227</v>
      </c>
      <c r="AD57" s="38" t="str">
        <f>_xlfn.IFNA(VLOOKUP(AC57:AC70,AT:AU,2,FALSE),"")</f>
        <v>CHGT PROSEC PLF 395</v>
      </c>
      <c r="AE57" s="184"/>
      <c r="AF57" s="5"/>
      <c r="AG57" s="38" t="str">
        <f>_xlfn.IFNA(VLOOKUP(AF57:AF69,AT:AU,2,FALSE),"")</f>
        <v/>
      </c>
      <c r="AH57" s="184"/>
      <c r="AI57" s="5">
        <v>140</v>
      </c>
      <c r="AJ57" s="37" t="str">
        <f>_xlfn.IFNA(VLOOKUP(AI57:AI70,AT:AU,2,FALSE),"")</f>
        <v>REALMONT</v>
      </c>
      <c r="AK57" s="184"/>
      <c r="AL57" s="5"/>
      <c r="AM57" s="38" t="str">
        <f t="shared" si="40"/>
        <v/>
      </c>
      <c r="AN57" s="19"/>
      <c r="AO57" s="80"/>
      <c r="AP57" s="82"/>
      <c r="AQ57" s="79"/>
      <c r="AR57" s="82"/>
      <c r="AS57" s="19"/>
      <c r="AT57" s="45">
        <v>61</v>
      </c>
      <c r="AU57" s="48" t="s">
        <v>122</v>
      </c>
      <c r="AV57" s="35"/>
      <c r="AW57" s="35"/>
      <c r="AX57" s="36"/>
      <c r="AY57" s="216"/>
      <c r="AZ57" s="184"/>
      <c r="BA57" s="5"/>
      <c r="BB57" s="37" t="str">
        <f>_xlfn.IFNA(VLOOKUP(BA57:BA68,AT:AU,2,FALSE),"")</f>
        <v/>
      </c>
      <c r="BC57" s="184"/>
      <c r="BD57" s="5"/>
      <c r="BE57" s="37" t="str">
        <f>_xlfn.IFNA(VLOOKUP(BD57:BD68,AT:AU,2,FALSE),"")</f>
        <v/>
      </c>
      <c r="BF57" s="184"/>
      <c r="BG57" s="5"/>
      <c r="BH57" s="37" t="str">
        <f>_xlfn.IFNA(VLOOKUP(BG57:BG65,AT:AU,2,FALSE),"")</f>
        <v/>
      </c>
    </row>
    <row r="58" spans="1:60" ht="15.6">
      <c r="A58" s="216"/>
      <c r="B58" s="315"/>
      <c r="C58" s="5">
        <v>3</v>
      </c>
      <c r="D58" s="37" t="str">
        <f t="shared" si="38"/>
        <v>RECHERCHE DE FRET</v>
      </c>
      <c r="E58" s="184"/>
      <c r="F58" s="5">
        <v>64</v>
      </c>
      <c r="G58" s="37" t="str">
        <f t="shared" si="39"/>
        <v>LABENQUE US.</v>
      </c>
      <c r="H58" s="184"/>
      <c r="I58" s="5">
        <v>160</v>
      </c>
      <c r="J58" s="37" t="str">
        <f>_xlfn.IFNA(VLOOKUP(I58:I71,AT:AU,2,FALSE),"")</f>
        <v>RIGNAC BETON</v>
      </c>
      <c r="K58" s="184"/>
      <c r="L58" s="5">
        <v>101</v>
      </c>
      <c r="M58" s="37" t="str">
        <f>_xlfn.IFNA(VLOOKUP(L58:L71,AT:AU,2,FALSE),"")</f>
        <v>AURILLAC BET. VIA 149</v>
      </c>
      <c r="N58" s="184"/>
      <c r="O58" s="5"/>
      <c r="P58" s="37" t="str">
        <f>_xlfn.IFNA(VLOOKUP(O58:O71,AT:AU,2,FALSE),"")</f>
        <v/>
      </c>
      <c r="Q58" s="184"/>
      <c r="R58" s="5">
        <v>3</v>
      </c>
      <c r="S58" s="37" t="str">
        <f>_xlfn.IFNA(VLOOKUP(R58:R71,AT:AU,2,FALSE),"")</f>
        <v>RECHERCHE DE FRET</v>
      </c>
      <c r="T58" s="184"/>
      <c r="U58" s="5"/>
      <c r="V58" s="37" t="str">
        <f>_xlfn.IFNA(VLOOKUP(U57:U70,AT:AU,2,FALSE),"")</f>
        <v/>
      </c>
      <c r="W58" s="30"/>
      <c r="X58" s="231"/>
      <c r="Y58" s="184"/>
      <c r="Z58" s="5">
        <v>3</v>
      </c>
      <c r="AA58" s="37" t="str">
        <f>_xlfn.IFNA(VLOOKUP(Z58:Z71,AT:AU,2,FALSE),"")</f>
        <v>RECHERCHE DE FRET</v>
      </c>
      <c r="AB58" s="184"/>
      <c r="AC58" s="5"/>
      <c r="AD58" s="38" t="str">
        <f>_xlfn.IFNA(VLOOKUP(AC58:AC71,AT:AU,2,FALSE),"")</f>
        <v/>
      </c>
      <c r="AE58" s="184"/>
      <c r="AF58" s="5"/>
      <c r="AG58" s="38" t="str">
        <f>_xlfn.IFNA(VLOOKUP(AF58:AF70,AT:AU,2,FALSE),"")</f>
        <v/>
      </c>
      <c r="AH58" s="184"/>
      <c r="AI58" s="5">
        <v>455</v>
      </c>
      <c r="AJ58" s="37" t="str">
        <f>_xlfn.IFNA(VLOOKUP(AI58:AI71,AT:AU,2,FALSE),"")</f>
        <v>LAVAUR GYPSO</v>
      </c>
      <c r="AK58" s="184"/>
      <c r="AL58" s="5"/>
      <c r="AM58" s="38" t="str">
        <f t="shared" si="40"/>
        <v/>
      </c>
      <c r="AN58" s="19"/>
      <c r="AO58" s="80"/>
      <c r="AP58" s="82"/>
      <c r="AQ58" s="79"/>
      <c r="AR58" s="82"/>
      <c r="AS58" s="19"/>
      <c r="AT58" s="45">
        <v>64</v>
      </c>
      <c r="AU58" s="48" t="s">
        <v>112</v>
      </c>
      <c r="AV58" s="35"/>
      <c r="AW58" s="35"/>
      <c r="AX58" s="36"/>
      <c r="AY58" s="216"/>
      <c r="AZ58" s="184"/>
      <c r="BA58" s="5"/>
      <c r="BB58" s="37" t="str">
        <f>_xlfn.IFNA(VLOOKUP(BA58:BA69,AT:AU,2,FALSE),"")</f>
        <v/>
      </c>
      <c r="BC58" s="184"/>
      <c r="BD58" s="5"/>
      <c r="BE58" s="37" t="str">
        <f>_xlfn.IFNA(VLOOKUP(BD58:BD69,AT:AU,2,FALSE),"")</f>
        <v/>
      </c>
      <c r="BF58" s="184"/>
      <c r="BG58" s="5"/>
      <c r="BH58" s="37" t="str">
        <f>_xlfn.IFNA(VLOOKUP(BG58:BG68,AT:AU,2,FALSE),"")</f>
        <v/>
      </c>
    </row>
    <row r="59" spans="1:60" ht="15.6" customHeight="1">
      <c r="A59" s="216"/>
      <c r="B59" s="315"/>
      <c r="C59" s="5"/>
      <c r="D59" s="37" t="str">
        <f t="shared" si="38"/>
        <v/>
      </c>
      <c r="E59" s="184"/>
      <c r="F59" s="5">
        <v>25</v>
      </c>
      <c r="G59" s="37" t="str">
        <f t="shared" si="39"/>
        <v>BOUZIES</v>
      </c>
      <c r="H59" s="184"/>
      <c r="I59" s="5"/>
      <c r="J59" s="37" t="str">
        <f>_xlfn.IFNA(VLOOKUP(I59:I72,AT:AU,2,FALSE),"")</f>
        <v/>
      </c>
      <c r="K59" s="184"/>
      <c r="L59" s="5"/>
      <c r="M59" s="37" t="str">
        <f>_xlfn.IFNA(VLOOKUP(L59:L72,AT:AU,2,FALSE),"")</f>
        <v/>
      </c>
      <c r="N59" s="184"/>
      <c r="O59" s="5"/>
      <c r="P59" s="37" t="str">
        <f>_xlfn.IFNA(VLOOKUP(O59:O72,AT:AU,2,FALSE),"")</f>
        <v/>
      </c>
      <c r="Q59" s="184"/>
      <c r="R59" s="5"/>
      <c r="S59" s="37" t="str">
        <f>_xlfn.IFNA(VLOOKUP(R59:R72,AT:AU,2,FALSE),"")</f>
        <v/>
      </c>
      <c r="T59" s="184"/>
      <c r="U59" s="5"/>
      <c r="V59" s="37" t="str">
        <f>_xlfn.IFNA(VLOOKUP(U58:U71,AT:AU,2,FALSE),"")</f>
        <v/>
      </c>
      <c r="W59" s="55"/>
      <c r="X59" s="231"/>
      <c r="Y59" s="184"/>
      <c r="Z59" s="5"/>
      <c r="AA59" s="37" t="str">
        <f>_xlfn.IFNA(VLOOKUP(Z59:Z72,AT:AU,2,FALSE),"")</f>
        <v/>
      </c>
      <c r="AB59" s="184"/>
      <c r="AC59" s="5"/>
      <c r="AD59" s="38" t="str">
        <f>_xlfn.IFNA(VLOOKUP(AC59:AC72,AT:AU,2,FALSE),"")</f>
        <v/>
      </c>
      <c r="AE59" s="184"/>
      <c r="AF59" s="5"/>
      <c r="AG59" s="38" t="str">
        <f>_xlfn.IFNA(VLOOKUP(AF59:AF71,AT:AU,2,FALSE),"")</f>
        <v/>
      </c>
      <c r="AH59" s="184"/>
      <c r="AI59" s="5">
        <v>454</v>
      </c>
      <c r="AJ59" s="37" t="str">
        <f>_xlfn.IFNA(VLOOKUP(AI59:AI72,AT:AU,2,FALSE),"")</f>
        <v>LAVAUR CHARPENTES</v>
      </c>
      <c r="AK59" s="184"/>
      <c r="AL59" s="5"/>
      <c r="AM59" s="38" t="str">
        <f t="shared" si="40"/>
        <v/>
      </c>
      <c r="AN59" s="19"/>
      <c r="AO59" s="80"/>
      <c r="AP59" s="82"/>
      <c r="AQ59" s="79"/>
      <c r="AR59" s="82"/>
      <c r="AS59" s="19"/>
      <c r="AT59" s="45">
        <v>81</v>
      </c>
      <c r="AU59" s="48" t="s">
        <v>103</v>
      </c>
      <c r="AV59" s="35"/>
      <c r="AW59" s="35"/>
      <c r="AX59" s="36"/>
      <c r="AY59" s="216"/>
      <c r="AZ59" s="184"/>
      <c r="BA59" s="5"/>
      <c r="BB59" s="37" t="str">
        <f>_xlfn.IFNA(VLOOKUP(BA59:BA70,AT:AU,2,FALSE),"")</f>
        <v/>
      </c>
      <c r="BC59" s="184"/>
      <c r="BD59" s="5"/>
      <c r="BE59" s="37" t="str">
        <f>_xlfn.IFNA(VLOOKUP(BD59:BD70,AT:AU,2,FALSE),"")</f>
        <v/>
      </c>
      <c r="BF59" s="184"/>
      <c r="BG59" s="5"/>
      <c r="BH59" s="37" t="str">
        <f>_xlfn.IFNA(VLOOKUP(BG59:BG69,AT:AU,2,FALSE),"")</f>
        <v/>
      </c>
    </row>
    <row r="60" spans="1:60" ht="15" customHeight="1">
      <c r="A60" s="216"/>
      <c r="B60" s="315"/>
      <c r="C60" s="5"/>
      <c r="D60" s="37" t="str">
        <f t="shared" si="38"/>
        <v/>
      </c>
      <c r="E60" s="184"/>
      <c r="F60" s="5"/>
      <c r="G60" s="37" t="str">
        <f t="shared" si="39"/>
        <v/>
      </c>
      <c r="H60" s="184"/>
      <c r="I60" s="5">
        <v>3</v>
      </c>
      <c r="J60" s="37" t="str">
        <f>_xlfn.IFNA(VLOOKUP(I60:I75,AT:AU,2,FALSE),"")</f>
        <v>RECHERCHE DE FRET</v>
      </c>
      <c r="K60" s="184"/>
      <c r="L60" s="5">
        <v>3</v>
      </c>
      <c r="M60" s="37" t="str">
        <f>_xlfn.IFNA(VLOOKUP(L60:L75,AT:AU,2,FALSE),"")</f>
        <v>RECHERCHE DE FRET</v>
      </c>
      <c r="N60" s="184"/>
      <c r="O60" s="5"/>
      <c r="P60" s="37" t="str">
        <f>_xlfn.IFNA(VLOOKUP(O60:O75,AT:AU,2,FALSE),"")</f>
        <v/>
      </c>
      <c r="Q60" s="184"/>
      <c r="R60" s="5"/>
      <c r="S60" s="37" t="str">
        <f>_xlfn.IFNA(VLOOKUP(R60:R75,AT:AU,2,FALSE),"")</f>
        <v/>
      </c>
      <c r="T60" s="184"/>
      <c r="U60" s="5"/>
      <c r="V60" s="37" t="str">
        <f>_xlfn.IFNA(VLOOKUP(U59:U72,AT:AU,2,FALSE),"")</f>
        <v/>
      </c>
      <c r="W60" s="61"/>
      <c r="X60" s="231"/>
      <c r="Y60" s="184"/>
      <c r="Z60" s="5"/>
      <c r="AA60" s="37" t="str">
        <f>_xlfn.IFNA(VLOOKUP(Z60:Z75,AT:AU,2,FALSE),"")</f>
        <v/>
      </c>
      <c r="AB60" s="184"/>
      <c r="AC60" s="5"/>
      <c r="AD60" s="38" t="str">
        <f>_xlfn.IFNA(VLOOKUP(AC60:AC75,AT:AU,2,FALSE),"")</f>
        <v/>
      </c>
      <c r="AE60" s="184"/>
      <c r="AF60" s="5"/>
      <c r="AG60" s="38" t="str">
        <f>_xlfn.IFNA(VLOOKUP(AF60:AF72,AT:AU,2,FALSE),"")</f>
        <v/>
      </c>
      <c r="AH60" s="184"/>
      <c r="AI60" s="5"/>
      <c r="AJ60" s="37" t="str">
        <f>_xlfn.IFNA(VLOOKUP(AI60:AI75,AT:AU,2,FALSE),"")</f>
        <v/>
      </c>
      <c r="AK60" s="184"/>
      <c r="AL60" s="5"/>
      <c r="AM60" s="38" t="str">
        <f t="shared" si="40"/>
        <v/>
      </c>
      <c r="AN60" s="19"/>
      <c r="AO60" s="80"/>
      <c r="AP60" s="82"/>
      <c r="AQ60" s="79"/>
      <c r="AR60" s="82"/>
      <c r="AS60" s="19"/>
      <c r="AT60" s="83">
        <v>85</v>
      </c>
      <c r="AU60" s="51" t="s">
        <v>89</v>
      </c>
      <c r="AV60" s="35"/>
      <c r="AW60" s="35"/>
      <c r="AX60" s="36"/>
      <c r="AY60" s="216"/>
      <c r="AZ60" s="184"/>
      <c r="BA60" s="5"/>
      <c r="BB60" s="37" t="str">
        <f>_xlfn.IFNA(VLOOKUP(BA60:BA71,AT:AU,2,FALSE),"")</f>
        <v/>
      </c>
      <c r="BC60" s="184"/>
      <c r="BD60" s="5"/>
      <c r="BE60" s="37" t="str">
        <f>_xlfn.IFNA(VLOOKUP(BD60:BD71,AT:AU,2,FALSE),"")</f>
        <v/>
      </c>
      <c r="BF60" s="184"/>
      <c r="BG60" s="5"/>
      <c r="BH60" s="37" t="str">
        <f>_xlfn.IFNA(VLOOKUP(BG60:BG70,AT:AU,2,FALSE),"")</f>
        <v/>
      </c>
    </row>
    <row r="61" spans="1:60" ht="14.4" customHeight="1">
      <c r="A61" s="216"/>
      <c r="B61" s="315"/>
      <c r="C61" s="5"/>
      <c r="D61" s="37" t="str">
        <f t="shared" si="38"/>
        <v/>
      </c>
      <c r="E61" s="184"/>
      <c r="F61" s="5">
        <v>3</v>
      </c>
      <c r="G61" s="37" t="str">
        <f t="shared" si="39"/>
        <v>RECHERCHE DE FRET</v>
      </c>
      <c r="H61" s="184"/>
      <c r="I61" s="5"/>
      <c r="J61" s="37" t="str">
        <f>_xlfn.IFNA(VLOOKUP(I61:I76,AT:AU,2,FALSE),"")</f>
        <v/>
      </c>
      <c r="K61" s="184"/>
      <c r="L61" s="5"/>
      <c r="M61" s="37" t="str">
        <f>_xlfn.IFNA(VLOOKUP(L61:L76,AT:AU,2,FALSE),"")</f>
        <v/>
      </c>
      <c r="N61" s="184"/>
      <c r="O61" s="5"/>
      <c r="P61" s="37" t="str">
        <f>_xlfn.IFNA(VLOOKUP(O61:O76,AT:AU,2,FALSE),"")</f>
        <v/>
      </c>
      <c r="Q61" s="184"/>
      <c r="R61" s="5"/>
      <c r="S61" s="37" t="str">
        <f>_xlfn.IFNA(VLOOKUP(R61:R76,AT:AU,2,FALSE),"")</f>
        <v/>
      </c>
      <c r="T61" s="184"/>
      <c r="U61" s="5"/>
      <c r="V61" s="37" t="str">
        <f>_xlfn.IFNA(VLOOKUP(U60:U75,AT:AU,2,FALSE),"")</f>
        <v/>
      </c>
      <c r="W61" s="30"/>
      <c r="X61" s="231"/>
      <c r="Y61" s="184"/>
      <c r="Z61" s="5"/>
      <c r="AA61" s="37" t="str">
        <f>_xlfn.IFNA(VLOOKUP(Z61:Z76,AT:AU,2,FALSE),"")</f>
        <v/>
      </c>
      <c r="AB61" s="184"/>
      <c r="AC61" s="5"/>
      <c r="AD61" s="38" t="str">
        <f>_xlfn.IFNA(VLOOKUP(AC61:AC76,AT:AU,2,FALSE),"")</f>
        <v/>
      </c>
      <c r="AE61" s="184"/>
      <c r="AF61" s="5"/>
      <c r="AG61" s="38" t="str">
        <f>_xlfn.IFNA(VLOOKUP(AF61:AF75,AT:AU,2,FALSE),"")</f>
        <v/>
      </c>
      <c r="AH61" s="184"/>
      <c r="AI61" s="5"/>
      <c r="AJ61" s="37" t="str">
        <f>_xlfn.IFNA(VLOOKUP(AI61:AI76,AT:AU,2,FALSE),"")</f>
        <v/>
      </c>
      <c r="AK61" s="184"/>
      <c r="AL61" s="5"/>
      <c r="AM61" s="38" t="str">
        <f t="shared" si="40"/>
        <v/>
      </c>
      <c r="AN61" s="82"/>
      <c r="AO61" s="80"/>
      <c r="AP61" s="82"/>
      <c r="AQ61" s="79"/>
      <c r="AR61" s="82"/>
      <c r="AS61" s="19"/>
      <c r="AT61" s="45">
        <v>86</v>
      </c>
      <c r="AU61" s="48" t="s">
        <v>31</v>
      </c>
      <c r="AV61" s="35"/>
      <c r="AW61" s="35"/>
      <c r="AX61" s="36"/>
      <c r="AY61" s="216"/>
      <c r="AZ61" s="184"/>
      <c r="BA61" s="5"/>
      <c r="BB61" s="37" t="str">
        <f>_xlfn.IFNA(VLOOKUP(BA61:BA70,AT:AU,2,FALSE),"")</f>
        <v/>
      </c>
      <c r="BC61" s="184"/>
      <c r="BD61" s="5"/>
      <c r="BE61" s="37" t="str">
        <f>_xlfn.IFNA(VLOOKUP(BD61:BD70,AT:AU,2,FALSE),"")</f>
        <v/>
      </c>
      <c r="BF61" s="184"/>
      <c r="BG61" s="5"/>
      <c r="BH61" s="37" t="str">
        <f>_xlfn.IFNA(VLOOKUP(BG61:BG69,AT:AU,2,FALSE),"")</f>
        <v/>
      </c>
    </row>
    <row r="62" spans="1:60" ht="15.6">
      <c r="A62" s="216"/>
      <c r="B62" s="315"/>
      <c r="C62" s="5"/>
      <c r="D62" s="37" t="str">
        <f t="shared" si="38"/>
        <v/>
      </c>
      <c r="E62" s="184"/>
      <c r="F62" s="5"/>
      <c r="G62" s="37" t="str">
        <f t="shared" si="39"/>
        <v/>
      </c>
      <c r="H62" s="184"/>
      <c r="I62" s="5"/>
      <c r="J62" s="37" t="str">
        <f>_xlfn.IFNA(VLOOKUP(I62:I77,AT:AU,2,FALSE),"")</f>
        <v/>
      </c>
      <c r="K62" s="184"/>
      <c r="L62" s="5"/>
      <c r="M62" s="37" t="str">
        <f>_xlfn.IFNA(VLOOKUP(L62:L77,AT:AU,2,FALSE),"")</f>
        <v/>
      </c>
      <c r="N62" s="184"/>
      <c r="O62" s="5"/>
      <c r="P62" s="37" t="str">
        <f>_xlfn.IFNA(VLOOKUP(O62:O77,AT:AU,2,FALSE),"")</f>
        <v/>
      </c>
      <c r="Q62" s="184"/>
      <c r="R62" s="5"/>
      <c r="S62" s="37" t="str">
        <f>_xlfn.IFNA(VLOOKUP(R62:R77,AT:AU,2,FALSE),"")</f>
        <v/>
      </c>
      <c r="T62" s="184"/>
      <c r="U62" s="5"/>
      <c r="V62" s="37" t="str">
        <f>_xlfn.IFNA(VLOOKUP(U61:U76,AT:AU,2,FALSE),"")</f>
        <v/>
      </c>
      <c r="W62" s="30"/>
      <c r="X62" s="231"/>
      <c r="Y62" s="184"/>
      <c r="Z62" s="5"/>
      <c r="AA62" s="37" t="str">
        <f>_xlfn.IFNA(VLOOKUP(Z62:Z77,AT:AU,2,FALSE),"")</f>
        <v/>
      </c>
      <c r="AB62" s="184"/>
      <c r="AC62" s="5"/>
      <c r="AD62" s="38" t="str">
        <f>_xlfn.IFNA(VLOOKUP(AC62:AC77,AT:AU,2,FALSE),"")</f>
        <v/>
      </c>
      <c r="AE62" s="184"/>
      <c r="AF62" s="5"/>
      <c r="AG62" s="38" t="str">
        <f>_xlfn.IFNA(VLOOKUP(AF62:AF76,AT:AU,2,FALSE),"")</f>
        <v/>
      </c>
      <c r="AH62" s="184"/>
      <c r="AI62" s="5"/>
      <c r="AJ62" s="37" t="str">
        <f>_xlfn.IFNA(VLOOKUP(AI62:AI77,AT:AU,2,FALSE),"")</f>
        <v/>
      </c>
      <c r="AK62" s="184"/>
      <c r="AL62" s="5"/>
      <c r="AM62" s="38" t="str">
        <f t="shared" si="40"/>
        <v/>
      </c>
      <c r="AN62" s="19"/>
      <c r="AO62" s="80"/>
      <c r="AP62" s="82"/>
      <c r="AQ62" s="79"/>
      <c r="AR62" s="82"/>
      <c r="AS62" s="19"/>
      <c r="AT62" s="45">
        <v>87</v>
      </c>
      <c r="AU62" s="48" t="s">
        <v>16</v>
      </c>
      <c r="AV62" s="35"/>
      <c r="AW62" s="35"/>
      <c r="AX62" s="36"/>
      <c r="AY62" s="216"/>
      <c r="AZ62" s="184"/>
      <c r="BA62" s="5"/>
      <c r="BB62" s="37" t="str">
        <f>_xlfn.IFNA(VLOOKUP(BA62:BA71,AT:AU,2,FALSE),"")</f>
        <v/>
      </c>
      <c r="BC62" s="184"/>
      <c r="BD62" s="5"/>
      <c r="BE62" s="37" t="str">
        <f>_xlfn.IFNA(VLOOKUP(BD62:BD71,AT:AU,2,FALSE),"")</f>
        <v/>
      </c>
      <c r="BF62" s="184"/>
      <c r="BG62" s="5"/>
      <c r="BH62" s="37" t="str">
        <f>_xlfn.IFNA(VLOOKUP(BG62:BG70,AT:AU,2,FALSE),"")</f>
        <v/>
      </c>
    </row>
    <row r="63" spans="1:60" ht="15" customHeight="1">
      <c r="A63" s="216"/>
      <c r="B63" s="315"/>
      <c r="C63" s="5"/>
      <c r="D63" s="37" t="str">
        <f t="shared" si="38"/>
        <v/>
      </c>
      <c r="E63" s="184"/>
      <c r="F63" s="5"/>
      <c r="G63" s="37" t="str">
        <f t="shared" si="39"/>
        <v/>
      </c>
      <c r="H63" s="184"/>
      <c r="I63" s="5"/>
      <c r="J63" s="37" t="str">
        <f>_xlfn.IFNA(VLOOKUP(I63:I78,AT:AU,2,FALSE),"")</f>
        <v/>
      </c>
      <c r="K63" s="184"/>
      <c r="L63" s="5"/>
      <c r="M63" s="37" t="str">
        <f>_xlfn.IFNA(VLOOKUP(L63:L78,AT:AU,2,FALSE),"")</f>
        <v/>
      </c>
      <c r="N63" s="184"/>
      <c r="O63" s="5"/>
      <c r="P63" s="37" t="str">
        <f>_xlfn.IFNA(VLOOKUP(O63:O78,AT:AU,2,FALSE),"")</f>
        <v/>
      </c>
      <c r="Q63" s="184"/>
      <c r="R63" s="5"/>
      <c r="S63" s="37" t="str">
        <f>_xlfn.IFNA(VLOOKUP(R63:R78,AT:AU,2,FALSE),"")</f>
        <v/>
      </c>
      <c r="T63" s="184"/>
      <c r="U63" s="5">
        <v>1</v>
      </c>
      <c r="V63" s="37" t="str">
        <f>_xlfn.IFNA(VLOOKUP(U62:U77,AT:AU,2,FALSE),"")</f>
        <v>PARC</v>
      </c>
      <c r="W63" s="30"/>
      <c r="X63" s="231"/>
      <c r="Y63" s="184"/>
      <c r="Z63" s="5"/>
      <c r="AA63" s="37" t="str">
        <f>_xlfn.IFNA(VLOOKUP(Z63:Z78,AT:AU,2,FALSE),"")</f>
        <v/>
      </c>
      <c r="AB63" s="184"/>
      <c r="AC63" s="5"/>
      <c r="AD63" s="38" t="str">
        <f>_xlfn.IFNA(VLOOKUP(AC63:AC78,AT:AU,2,FALSE),"")</f>
        <v/>
      </c>
      <c r="AE63" s="184"/>
      <c r="AF63" s="5"/>
      <c r="AG63" s="38" t="str">
        <f>_xlfn.IFNA(VLOOKUP(AF63:AF77,AT:AU,2,FALSE),"")</f>
        <v/>
      </c>
      <c r="AH63" s="184"/>
      <c r="AI63" s="5"/>
      <c r="AJ63" s="37" t="str">
        <f>_xlfn.IFNA(VLOOKUP(AI63:AI78,AT:AU,2,FALSE),"")</f>
        <v/>
      </c>
      <c r="AK63" s="184"/>
      <c r="AL63" s="5"/>
      <c r="AM63" s="38" t="str">
        <f t="shared" si="40"/>
        <v/>
      </c>
      <c r="AN63" s="19"/>
      <c r="AO63" s="80"/>
      <c r="AP63" s="82"/>
      <c r="AQ63" s="79"/>
      <c r="AR63" s="82"/>
      <c r="AS63" s="19"/>
      <c r="AT63" s="45">
        <v>88</v>
      </c>
      <c r="AU63" s="48" t="s">
        <v>43</v>
      </c>
      <c r="AV63" s="35"/>
      <c r="AW63" s="35"/>
      <c r="AX63" s="36"/>
      <c r="AY63" s="216"/>
      <c r="AZ63" s="184"/>
      <c r="BA63" s="5"/>
      <c r="BB63" s="37" t="str">
        <f>_xlfn.IFNA(VLOOKUP(BA63:BA72,AT:AU,2,FALSE),"")</f>
        <v/>
      </c>
      <c r="BC63" s="184"/>
      <c r="BD63" s="5"/>
      <c r="BE63" s="37" t="str">
        <f>_xlfn.IFNA(VLOOKUP(BD63:BD72,AT:AU,2,FALSE),"")</f>
        <v/>
      </c>
      <c r="BF63" s="184"/>
      <c r="BG63" s="5"/>
      <c r="BH63" s="37" t="str">
        <f>_xlfn.IFNA(VLOOKUP(BG63:BG71,AT:AU,2,FALSE),"")</f>
        <v/>
      </c>
    </row>
    <row r="64" spans="1:60" ht="15.6">
      <c r="A64" s="216"/>
      <c r="B64" s="315"/>
      <c r="C64" s="5"/>
      <c r="D64" s="37" t="str">
        <f t="shared" si="38"/>
        <v/>
      </c>
      <c r="E64" s="185"/>
      <c r="F64" s="5"/>
      <c r="G64" s="37" t="str">
        <f t="shared" si="39"/>
        <v/>
      </c>
      <c r="H64" s="185"/>
      <c r="I64" s="5"/>
      <c r="J64" s="37" t="str">
        <f>_xlfn.IFNA(VLOOKUP(I64:I79,AT:AU,2,FALSE),"")</f>
        <v/>
      </c>
      <c r="K64" s="185"/>
      <c r="L64" s="5"/>
      <c r="M64" s="37" t="str">
        <f>_xlfn.IFNA(VLOOKUP(L64:L79,AT:AU,2,FALSE),"")</f>
        <v/>
      </c>
      <c r="N64" s="185"/>
      <c r="O64" s="5"/>
      <c r="P64" s="37" t="str">
        <f>_xlfn.IFNA(VLOOKUP(O64:O79,AT:AU,2,FALSE),"")</f>
        <v/>
      </c>
      <c r="Q64" s="185"/>
      <c r="R64" s="5"/>
      <c r="S64" s="37" t="str">
        <f>_xlfn.IFNA(VLOOKUP(R64:R79,AT:AU,2,FALSE),"")</f>
        <v/>
      </c>
      <c r="T64" s="185"/>
      <c r="U64" s="5"/>
      <c r="V64" s="37" t="str">
        <f>_xlfn.IFNA(VLOOKUP(U63:U78,AT:AU,2,FALSE),"")</f>
        <v/>
      </c>
      <c r="W64" s="30"/>
      <c r="X64" s="231"/>
      <c r="Y64" s="185"/>
      <c r="Z64" s="5"/>
      <c r="AA64" s="37" t="str">
        <f>_xlfn.IFNA(VLOOKUP(Z64:Z79,AT:AU,2,FALSE),"")</f>
        <v/>
      </c>
      <c r="AB64" s="185"/>
      <c r="AC64" s="5"/>
      <c r="AD64" s="38" t="str">
        <f>_xlfn.IFNA(VLOOKUP(AC64:AC79,AT:AU,2,FALSE),"")</f>
        <v/>
      </c>
      <c r="AE64" s="185"/>
      <c r="AF64" s="5"/>
      <c r="AG64" s="38" t="str">
        <f>_xlfn.IFNA(VLOOKUP(AF64:AF78,AT:AU,2,FALSE),"")</f>
        <v/>
      </c>
      <c r="AH64" s="185"/>
      <c r="AI64" s="5"/>
      <c r="AJ64" s="37" t="str">
        <f>_xlfn.IFNA(VLOOKUP(AI64:AI79,AT:AU,2,FALSE),"")</f>
        <v/>
      </c>
      <c r="AK64" s="185"/>
      <c r="AL64" s="5"/>
      <c r="AM64" s="38" t="str">
        <f t="shared" si="40"/>
        <v/>
      </c>
      <c r="AN64" s="19"/>
      <c r="AO64" s="80"/>
      <c r="AP64" s="82"/>
      <c r="AQ64" s="79"/>
      <c r="AR64" s="82"/>
      <c r="AS64" s="19"/>
      <c r="AT64" s="45">
        <v>89</v>
      </c>
      <c r="AU64" s="48" t="s">
        <v>169</v>
      </c>
      <c r="AV64" s="35"/>
      <c r="AW64" s="35"/>
      <c r="AX64" s="36"/>
      <c r="AY64" s="216"/>
      <c r="AZ64" s="185"/>
      <c r="BA64" s="5"/>
      <c r="BB64" s="37" t="str">
        <f>_xlfn.IFNA(VLOOKUP(BA64:BA75,AT:AU,2,FALSE),"")</f>
        <v/>
      </c>
      <c r="BC64" s="185"/>
      <c r="BD64" s="5"/>
      <c r="BE64" s="37" t="str">
        <f>_xlfn.IFNA(VLOOKUP(BD64:BD75,AT:AU,2,FALSE),"")</f>
        <v/>
      </c>
      <c r="BF64" s="185"/>
      <c r="BG64" s="5"/>
      <c r="BH64" s="37" t="str">
        <f>_xlfn.IFNA(VLOOKUP(BG64:BG72,AT:AU,2,FALSE),"")</f>
        <v/>
      </c>
    </row>
    <row r="65" spans="1:60" ht="15.6" customHeight="1" thickBot="1">
      <c r="A65" s="217"/>
      <c r="B65" s="181">
        <v>272</v>
      </c>
      <c r="C65" s="182"/>
      <c r="D65" s="54">
        <v>225</v>
      </c>
      <c r="E65" s="181">
        <v>232</v>
      </c>
      <c r="F65" s="182"/>
      <c r="G65" s="54">
        <v>180</v>
      </c>
      <c r="H65" s="181">
        <v>172</v>
      </c>
      <c r="I65" s="182"/>
      <c r="J65" s="54">
        <v>123</v>
      </c>
      <c r="K65" s="181">
        <v>204</v>
      </c>
      <c r="L65" s="182"/>
      <c r="M65" s="54">
        <v>204</v>
      </c>
      <c r="N65" s="181">
        <v>240</v>
      </c>
      <c r="O65" s="182"/>
      <c r="P65" s="54">
        <v>180</v>
      </c>
      <c r="Q65" s="181">
        <v>245</v>
      </c>
      <c r="R65" s="182"/>
      <c r="S65" s="54">
        <v>132</v>
      </c>
      <c r="T65" s="181">
        <v>54</v>
      </c>
      <c r="U65" s="182"/>
      <c r="V65" s="54">
        <v>4</v>
      </c>
      <c r="W65" s="30"/>
      <c r="X65" s="232"/>
      <c r="Y65" s="181">
        <v>213</v>
      </c>
      <c r="Z65" s="182"/>
      <c r="AA65" s="67">
        <v>140</v>
      </c>
      <c r="AB65" s="181">
        <v>463</v>
      </c>
      <c r="AC65" s="182"/>
      <c r="AD65" s="56"/>
      <c r="AE65" s="181"/>
      <c r="AF65" s="182"/>
      <c r="AG65" s="67">
        <v>444</v>
      </c>
      <c r="AH65" s="181">
        <v>157</v>
      </c>
      <c r="AI65" s="182"/>
      <c r="AJ65" s="54">
        <v>15</v>
      </c>
      <c r="AK65" s="181"/>
      <c r="AL65" s="182"/>
      <c r="AM65" s="54">
        <v>401</v>
      </c>
      <c r="AN65" s="19"/>
      <c r="AO65" s="80"/>
      <c r="AP65" s="77"/>
      <c r="AQ65" s="71"/>
      <c r="AR65" s="77"/>
      <c r="AS65" s="19"/>
      <c r="AT65" s="45">
        <v>90</v>
      </c>
      <c r="AU65" s="48" t="s">
        <v>146</v>
      </c>
      <c r="AV65" s="35"/>
      <c r="AW65" s="35"/>
      <c r="AX65" s="36"/>
      <c r="AY65" s="217"/>
      <c r="AZ65" s="181">
        <v>53</v>
      </c>
      <c r="BA65" s="182"/>
      <c r="BB65" s="54">
        <v>421</v>
      </c>
      <c r="BC65" s="181"/>
      <c r="BD65" s="182"/>
      <c r="BE65" s="54"/>
      <c r="BF65" s="181"/>
      <c r="BG65" s="182"/>
      <c r="BH65" s="54"/>
    </row>
    <row r="66" spans="1:60" ht="18" customHeight="1" thickBot="1">
      <c r="A66" s="150"/>
      <c r="B66" s="187">
        <v>0.3263888888888889</v>
      </c>
      <c r="C66" s="187"/>
      <c r="D66" s="188"/>
      <c r="E66" s="186">
        <v>0.36458333333333331</v>
      </c>
      <c r="F66" s="187"/>
      <c r="G66" s="188"/>
      <c r="H66" s="186">
        <v>0.33680555555555558</v>
      </c>
      <c r="I66" s="187"/>
      <c r="J66" s="188"/>
      <c r="K66" s="186">
        <v>0.40625</v>
      </c>
      <c r="L66" s="187"/>
      <c r="M66" s="188"/>
      <c r="N66" s="186">
        <v>0.3125</v>
      </c>
      <c r="O66" s="187"/>
      <c r="P66" s="188"/>
      <c r="Q66" s="186">
        <v>0.3125</v>
      </c>
      <c r="R66" s="187"/>
      <c r="S66" s="188"/>
      <c r="T66" s="186">
        <v>0.29166666666666669</v>
      </c>
      <c r="U66" s="187"/>
      <c r="V66" s="188"/>
      <c r="W66" s="30"/>
      <c r="X66" s="152"/>
      <c r="Y66" s="178">
        <v>0.29166666666666669</v>
      </c>
      <c r="Z66" s="179"/>
      <c r="AA66" s="180"/>
      <c r="AB66" s="178">
        <v>0.41666666666666669</v>
      </c>
      <c r="AC66" s="179"/>
      <c r="AD66" s="180"/>
      <c r="AE66" s="178">
        <v>0.20833333333333334</v>
      </c>
      <c r="AF66" s="179"/>
      <c r="AG66" s="180"/>
      <c r="AH66" s="178">
        <v>0.19791666666666666</v>
      </c>
      <c r="AI66" s="179"/>
      <c r="AJ66" s="180"/>
      <c r="AK66" s="178">
        <v>0.20138888888888887</v>
      </c>
      <c r="AL66" s="179"/>
      <c r="AM66" s="180"/>
      <c r="AN66" s="19"/>
      <c r="AO66" s="80"/>
      <c r="AP66" s="77"/>
      <c r="AQ66" s="71"/>
      <c r="AR66" s="77"/>
      <c r="AS66" s="19"/>
      <c r="AT66" s="64">
        <v>95</v>
      </c>
      <c r="AU66" s="65" t="s">
        <v>14</v>
      </c>
      <c r="AV66" s="35"/>
      <c r="AW66" s="35"/>
      <c r="AX66" s="36"/>
      <c r="AY66" s="151"/>
      <c r="AZ66" s="178">
        <v>0.28125</v>
      </c>
      <c r="BA66" s="179"/>
      <c r="BB66" s="180"/>
      <c r="BC66" s="178">
        <v>0</v>
      </c>
      <c r="BD66" s="179"/>
      <c r="BE66" s="180"/>
      <c r="BF66" s="223"/>
      <c r="BG66" s="224"/>
      <c r="BH66" s="224"/>
    </row>
    <row r="67" spans="1:60" ht="34.799999999999997" customHeight="1" thickBot="1">
      <c r="A67" s="215">
        <f>A51+1</f>
        <v>45149</v>
      </c>
      <c r="B67" s="14">
        <v>1</v>
      </c>
      <c r="C67" s="57"/>
      <c r="D67" s="58" t="s">
        <v>0</v>
      </c>
      <c r="E67" s="14">
        <v>2</v>
      </c>
      <c r="F67" s="57"/>
      <c r="G67" s="58" t="s">
        <v>1</v>
      </c>
      <c r="H67" s="14">
        <v>3</v>
      </c>
      <c r="I67" s="57"/>
      <c r="J67" s="58" t="s">
        <v>2</v>
      </c>
      <c r="K67" s="14">
        <v>4</v>
      </c>
      <c r="L67" s="57"/>
      <c r="M67" s="58" t="s">
        <v>3</v>
      </c>
      <c r="N67" s="14">
        <v>5</v>
      </c>
      <c r="O67" s="57"/>
      <c r="P67" s="58" t="s">
        <v>4</v>
      </c>
      <c r="Q67" s="14">
        <v>6</v>
      </c>
      <c r="R67" s="57"/>
      <c r="S67" s="58" t="s">
        <v>5</v>
      </c>
      <c r="T67" s="14">
        <v>7</v>
      </c>
      <c r="U67" s="57"/>
      <c r="V67" s="58" t="s">
        <v>208</v>
      </c>
      <c r="W67" s="30"/>
      <c r="X67" s="230">
        <f>X52+1</f>
        <v>1</v>
      </c>
      <c r="Y67" s="15"/>
      <c r="Z67" s="57"/>
      <c r="AA67" s="58" t="s">
        <v>6</v>
      </c>
      <c r="AB67" s="15"/>
      <c r="AC67" s="57"/>
      <c r="AD67" s="84" t="s">
        <v>7</v>
      </c>
      <c r="AE67" s="15"/>
      <c r="AF67" s="57"/>
      <c r="AG67" s="58" t="s">
        <v>8</v>
      </c>
      <c r="AH67" s="15"/>
      <c r="AI67" s="57"/>
      <c r="AJ67" s="58" t="s">
        <v>8</v>
      </c>
      <c r="AK67" s="17"/>
      <c r="AL67" s="210"/>
      <c r="AM67" s="234" t="s">
        <v>8</v>
      </c>
      <c r="AN67" s="19"/>
      <c r="AO67" s="80"/>
      <c r="AP67" s="77"/>
      <c r="AQ67" s="77"/>
      <c r="AR67" s="85"/>
      <c r="AS67" s="19"/>
      <c r="AT67" s="64">
        <v>96</v>
      </c>
      <c r="AU67" s="65" t="s">
        <v>28</v>
      </c>
      <c r="AV67" s="35"/>
      <c r="AW67" s="35"/>
      <c r="AX67" s="36"/>
      <c r="AY67" s="215">
        <f>AY51+1</f>
        <v>45149</v>
      </c>
      <c r="AZ67" s="20">
        <v>13</v>
      </c>
      <c r="BA67" s="21"/>
      <c r="BB67" s="155" t="s">
        <v>10</v>
      </c>
      <c r="BC67" s="20">
        <v>4</v>
      </c>
      <c r="BD67" s="21"/>
      <c r="BE67" s="155" t="s">
        <v>11</v>
      </c>
      <c r="BF67" s="20"/>
      <c r="BG67" s="21"/>
      <c r="BH67" s="155" t="s">
        <v>12</v>
      </c>
    </row>
    <row r="68" spans="1:60" ht="18" thickBot="1">
      <c r="A68" s="216"/>
      <c r="B68" s="176">
        <v>0</v>
      </c>
      <c r="C68" s="321"/>
      <c r="D68" s="24" t="str">
        <f>_xlfn.IFNA(VLOOKUP(B67,$AO$5:$AR$74,2,FALSE),"")</f>
        <v>Arnaud / GC-690-DK</v>
      </c>
      <c r="E68" s="176">
        <v>0</v>
      </c>
      <c r="F68" s="177"/>
      <c r="G68" s="24" t="str">
        <f>_xlfn.IFNA(VLOOKUP(E67,$AO$5:$AR$74,2,FALSE),"")</f>
        <v>Caroll / FZ-768-KH</v>
      </c>
      <c r="H68" s="176">
        <v>0</v>
      </c>
      <c r="I68" s="177"/>
      <c r="J68" s="24" t="str">
        <f>_xlfn.IFNA(VLOOKUP(H67,$AO$5:$AR$74,2,FALSE),"")</f>
        <v>Django / FF-017-HG</v>
      </c>
      <c r="K68" s="176">
        <v>0</v>
      </c>
      <c r="L68" s="177"/>
      <c r="M68" s="24" t="str">
        <f>_xlfn.IFNA(VLOOKUP(K67,$AO$5:$AR$74,2,FALSE),"")</f>
        <v>Eric / GC-102-TG</v>
      </c>
      <c r="N68" s="176">
        <v>0</v>
      </c>
      <c r="O68" s="177"/>
      <c r="P68" s="24" t="str">
        <f>_xlfn.IFNA(VLOOKUP(N67,$AO$5:$AR$74,2,FALSE),"")</f>
        <v>Francois / CG-359-XQ</v>
      </c>
      <c r="Q68" s="176">
        <v>0</v>
      </c>
      <c r="R68" s="177"/>
      <c r="S68" s="24" t="str">
        <f>_xlfn.IFNA(VLOOKUP(Q67,$AO$5:$AR$74,2,FALSE),"")</f>
        <v>Fred V / GE-241-HL</v>
      </c>
      <c r="T68" s="176">
        <v>0</v>
      </c>
      <c r="U68" s="177"/>
      <c r="V68" s="24" t="str">
        <f>_xlfn.IFNA(VLOOKUP(T67,$AO$5:$AR$74,2,FALSE),"")</f>
        <v>Frederic / GJ-077-GS</v>
      </c>
      <c r="W68" s="30"/>
      <c r="X68" s="231"/>
      <c r="Y68" s="176">
        <v>0</v>
      </c>
      <c r="Z68" s="177"/>
      <c r="AA68" s="24" t="str">
        <f>_xlfn.IFNA(VLOOKUP(Y67,$AO$5:$AR$74,2,FALSE),"")</f>
        <v/>
      </c>
      <c r="AB68" s="176">
        <v>0</v>
      </c>
      <c r="AC68" s="177"/>
      <c r="AD68" s="63" t="str">
        <f>_xlfn.IFNA(VLOOKUP(AB67,$AO$5:$AR$74,2,FALSE),"")</f>
        <v/>
      </c>
      <c r="AE68" s="176">
        <v>0</v>
      </c>
      <c r="AF68" s="177"/>
      <c r="AG68" s="24" t="str">
        <f>_xlfn.IFNA(VLOOKUP(AE67,$AO$5:$AR$74,2,FALSE),"")</f>
        <v/>
      </c>
      <c r="AH68" s="176">
        <v>0</v>
      </c>
      <c r="AI68" s="177"/>
      <c r="AJ68" s="24" t="str">
        <f>_xlfn.IFNA(VLOOKUP(AH67,$AO$5:$AR$74,2,FALSE),"")</f>
        <v/>
      </c>
      <c r="AK68" s="174">
        <v>0</v>
      </c>
      <c r="AL68" s="175"/>
      <c r="AM68" s="24" t="str">
        <f>_xlfn.IFNA(VLOOKUP(AK67,$AO$5:$AR$74,2,FALSE),"")</f>
        <v/>
      </c>
      <c r="AN68" s="82"/>
      <c r="AO68" s="80"/>
      <c r="AP68" s="77"/>
      <c r="AQ68" s="77"/>
      <c r="AR68" s="85"/>
      <c r="AS68" s="19"/>
      <c r="AT68" s="64">
        <v>96</v>
      </c>
      <c r="AU68" s="65" t="s">
        <v>28</v>
      </c>
      <c r="AV68" s="35"/>
      <c r="AW68" s="35"/>
      <c r="AX68" s="36"/>
      <c r="AY68" s="216"/>
      <c r="AZ68" s="228">
        <v>0</v>
      </c>
      <c r="BA68" s="229"/>
      <c r="BB68" s="28" t="str">
        <f>_xlfn.IFNA(VLOOKUP(AZ67,$AO$5:$AR$74,2,FALSE),"")</f>
        <v>Yusuf / GJ-714-GR</v>
      </c>
      <c r="BC68" s="228">
        <v>0</v>
      </c>
      <c r="BD68" s="229"/>
      <c r="BE68" s="28" t="str">
        <f>_xlfn.IFNA(VLOOKUP(BC67,$AO$5:$AR$74,2,FALSE),"")</f>
        <v>Eric / GC-102-TG</v>
      </c>
      <c r="BF68" s="228">
        <v>0</v>
      </c>
      <c r="BG68" s="229"/>
      <c r="BH68" s="28" t="str">
        <f>_xlfn.IFNA(VLOOKUP(BF67,$AO$5:$AR$74,2,FALSE),"")</f>
        <v/>
      </c>
    </row>
    <row r="69" spans="1:60" ht="15.6" customHeight="1">
      <c r="A69" s="216"/>
      <c r="B69" s="314" t="str">
        <f>_xlfn.IFNA(VLOOKUP(B67,$AO$5:$AR$74,4,FALSE),"")</f>
        <v>FW-097-JQ</v>
      </c>
      <c r="C69" s="4" t="s">
        <v>243</v>
      </c>
      <c r="D69" s="29" t="str">
        <f t="shared" ref="D69:D80" si="41">_xlfn.IFNA(VLOOKUP(C69,AT:AU,2,FALSE),"")</f>
        <v>CHGT PTF ST SULPICE</v>
      </c>
      <c r="E69" s="183" t="str">
        <f>_xlfn.IFNA(VLOOKUP(E67,$AO$5:$AR$74,4,FALSE),"")</f>
        <v>FZ-277-WC</v>
      </c>
      <c r="F69" s="4" t="s">
        <v>243</v>
      </c>
      <c r="G69" s="29" t="str">
        <f t="shared" ref="G69:G80" si="42">_xlfn.IFNA(VLOOKUP(F69,AT:AU,2,FALSE),"")</f>
        <v>CHGT PTF ST SULPICE</v>
      </c>
      <c r="H69" s="183" t="str">
        <f>_xlfn.IFNA(VLOOKUP(H67,$AO$5:$AR$74,4,FALSE),"")</f>
        <v>FW-038-JQ</v>
      </c>
      <c r="I69" s="4" t="s">
        <v>243</v>
      </c>
      <c r="J69" s="29" t="str">
        <f>_xlfn.IFNA(VLOOKUP(I69:I80,AT:AU,2,FALSE),"")</f>
        <v>CHGT PTF ST SULPICE</v>
      </c>
      <c r="K69" s="183" t="str">
        <f>_xlfn.IFNA(VLOOKUP(K67,$AO$5:$AR$74,4,FALSE),"")</f>
        <v>FB-586-AV</v>
      </c>
      <c r="L69" s="4" t="s">
        <v>243</v>
      </c>
      <c r="M69" s="29" t="str">
        <f>_xlfn.IFNA(VLOOKUP(L69:L80,AT:AU,2,FALSE),"")</f>
        <v>CHGT PTF ST SULPICE</v>
      </c>
      <c r="N69" s="183" t="str">
        <f>_xlfn.IFNA(VLOOKUP(N67,$AO$5:$AR$74,4,FALSE),"")</f>
        <v>ES-646-PH</v>
      </c>
      <c r="O69" s="4" t="s">
        <v>243</v>
      </c>
      <c r="P69" s="29" t="str">
        <f>_xlfn.IFNA(VLOOKUP(O69:O80,AT:AU,2,FALSE),"")</f>
        <v>CHGT PTF ST SULPICE</v>
      </c>
      <c r="Q69" s="183" t="str">
        <f>_xlfn.IFNA(VLOOKUP(Q67,$AO$5:$AR$74,4,FALSE),"")</f>
        <v>ES-069-PJ</v>
      </c>
      <c r="R69" s="4" t="s">
        <v>243</v>
      </c>
      <c r="S69" s="29" t="str">
        <f>_xlfn.IFNA(VLOOKUP(R69:R80,AT:AU,2,FALSE),"")</f>
        <v>CHGT PTF ST SULPICE</v>
      </c>
      <c r="T69" s="183" t="str">
        <f>_xlfn.IFNA(VLOOKUP(T67,$AO$5:$AR$74,4,FALSE),"")</f>
        <v>GG-223-VB</v>
      </c>
      <c r="U69" s="4" t="s">
        <v>243</v>
      </c>
      <c r="V69" s="29" t="str">
        <f>_xlfn.IFNA(VLOOKUP(U69:U79,AT:AU,2,FALSE),"")</f>
        <v>CHGT PTF ST SULPICE</v>
      </c>
      <c r="W69" s="30"/>
      <c r="X69" s="231"/>
      <c r="Y69" s="183" t="str">
        <f>_xlfn.IFNA(VLOOKUP(Y67,$AO$5:$AR$74,4,FALSE),"")</f>
        <v/>
      </c>
      <c r="Z69" s="4">
        <v>6</v>
      </c>
      <c r="AA69" s="29" t="str">
        <f>_xlfn.IFNA(VLOOKUP(Z69:Z79,AT:AU,2,FALSE),"")</f>
        <v>PTF AUTO 6</v>
      </c>
      <c r="AB69" s="183" t="str">
        <f>_xlfn.IFNA(VLOOKUP(AB67,$AO$5:$AR$74,4,FALSE),"")</f>
        <v/>
      </c>
      <c r="AC69" s="4"/>
      <c r="AD69" s="31" t="str">
        <f>_xlfn.IFNA(VLOOKUP(AC69:AC79,AT:AU,2,FALSE),"")</f>
        <v/>
      </c>
      <c r="AE69" s="183" t="str">
        <f>_xlfn.IFNA(VLOOKUP(AE67,$AO$5:$AR$74,4,FALSE),"")</f>
        <v/>
      </c>
      <c r="AF69" s="4"/>
      <c r="AG69" s="29" t="str">
        <f>_xlfn.IFNA(VLOOKUP(AF69:AF79,AT:AU,2,FALSE),"")</f>
        <v/>
      </c>
      <c r="AH69" s="183" t="str">
        <f>_xlfn.IFNA(VLOOKUP(AH67,$AO$5:$AR$74,4,FALSE),"")</f>
        <v/>
      </c>
      <c r="AI69" s="4" t="s">
        <v>272</v>
      </c>
      <c r="AJ69" s="29" t="str">
        <f>_xlfn.IFNA(VLOOKUP(AI69:AI79,AT:AU,2,FALSE),"")</f>
        <v>E-COMMERCE ptf 006</v>
      </c>
      <c r="AK69" s="183" t="str">
        <f>_xlfn.IFNA(VLOOKUP(AK67,$AO$5:$AR$74,4,FALSE),"")</f>
        <v/>
      </c>
      <c r="AL69" s="4"/>
      <c r="AM69" s="29" t="str">
        <f t="shared" ref="AM69:AM80" si="43">_xlfn.IFNA(VLOOKUP(AL69,AT:AU,2,FALSE),"")</f>
        <v/>
      </c>
      <c r="AN69" s="82"/>
      <c r="AO69" s="80"/>
      <c r="AP69" s="77"/>
      <c r="AQ69" s="77"/>
      <c r="AR69" s="85"/>
      <c r="AS69" s="19"/>
      <c r="AT69" s="64">
        <v>97</v>
      </c>
      <c r="AU69" s="65" t="s">
        <v>218</v>
      </c>
      <c r="AV69" s="66"/>
      <c r="AW69" s="66"/>
      <c r="AX69" s="44"/>
      <c r="AY69" s="216"/>
      <c r="AZ69" s="183" t="str">
        <f>_xlfn.IFNA(VLOOKUP(AZ67,$AO$5:$AR$74,4,FALSE),"")</f>
        <v>FB-043-AA</v>
      </c>
      <c r="BA69" s="4">
        <v>8</v>
      </c>
      <c r="BB69" s="29" t="str">
        <f>_xlfn.IFNA(VLOOKUP(BA69:BA79,AT:AU,2,FALSE),"")</f>
        <v>PTF ST SULPICE</v>
      </c>
      <c r="BC69" s="183" t="str">
        <f>_xlfn.IFNA(VLOOKUP(BC67,$AO$5:$AR$74,4,FALSE),"")</f>
        <v>FB-586-AV</v>
      </c>
      <c r="BD69" s="4"/>
      <c r="BE69" s="29" t="str">
        <f>_xlfn.IFNA(VLOOKUP(BD69:BD79,AT:AU,2,FALSE),"")</f>
        <v/>
      </c>
      <c r="BF69" s="183" t="str">
        <f>_xlfn.IFNA(VLOOKUP(BF67,$AO$5:$AR$74,4,FALSE),"")</f>
        <v/>
      </c>
      <c r="BG69" s="4"/>
      <c r="BH69" s="29" t="str">
        <f>_xlfn.IFNA(VLOOKUP(BG69:BG79,AT:AU,2,FALSE),"")</f>
        <v/>
      </c>
    </row>
    <row r="70" spans="1:60" ht="15.6">
      <c r="A70" s="216"/>
      <c r="B70" s="315"/>
      <c r="C70" s="5">
        <v>136</v>
      </c>
      <c r="D70" s="37" t="str">
        <f t="shared" si="41"/>
        <v>FOIX</v>
      </c>
      <c r="E70" s="184"/>
      <c r="F70" s="5">
        <v>89</v>
      </c>
      <c r="G70" s="37" t="str">
        <f t="shared" si="42"/>
        <v>MIREPOIX</v>
      </c>
      <c r="H70" s="184"/>
      <c r="I70" s="5">
        <v>194</v>
      </c>
      <c r="J70" s="37" t="str">
        <f>_xlfn.IFNA(VLOOKUP(I70:I81,AT:AU,2,FALSE),"")</f>
        <v>SOULOM RP</v>
      </c>
      <c r="K70" s="184"/>
      <c r="L70" s="5">
        <v>33</v>
      </c>
      <c r="M70" s="37" t="str">
        <f>_xlfn.IFNA(VLOOKUP(L70:L81,AT:AU,2,FALSE),"")</f>
        <v>MONTAUBAN NORD</v>
      </c>
      <c r="N70" s="184"/>
      <c r="O70" s="5">
        <v>114</v>
      </c>
      <c r="P70" s="37" t="str">
        <f>_xlfn.IFNA(VLOOKUP(O70:O81,AT:AU,2,FALSE),"")</f>
        <v>FONSORBES</v>
      </c>
      <c r="Q70" s="184"/>
      <c r="R70" s="5">
        <v>142</v>
      </c>
      <c r="S70" s="37" t="str">
        <f>_xlfn.IFNA(VLOOKUP(R70:R81,AT:AU,2,FALSE),"")</f>
        <v>LABASTIDE ST PIERRE</v>
      </c>
      <c r="T70" s="184"/>
      <c r="U70" s="5">
        <v>19</v>
      </c>
      <c r="V70" s="37" t="str">
        <f>_xlfn.IFNA(VLOOKUP(U69:U80,AT:AU,2,FALSE),"")</f>
        <v>VILLEFRANCHE L.</v>
      </c>
      <c r="W70" s="30"/>
      <c r="X70" s="231"/>
      <c r="Y70" s="184"/>
      <c r="Z70" s="5"/>
      <c r="AA70" s="37" t="str">
        <f>_xlfn.IFNA(VLOOKUP(Z70:Z81,AT:AU,2,FALSE),"")</f>
        <v/>
      </c>
      <c r="AB70" s="184"/>
      <c r="AC70" s="5">
        <v>3</v>
      </c>
      <c r="AD70" s="38" t="str">
        <f>_xlfn.IFNA(VLOOKUP(AC70:AC80,AT:AU,2,FALSE),"")</f>
        <v>RECHERCHE DE FRET</v>
      </c>
      <c r="AE70" s="184"/>
      <c r="AF70" s="5"/>
      <c r="AG70" s="37" t="str">
        <f>_xlfn.IFNA(VLOOKUP(AF70:AF80,AT:AU,2,FALSE),"")</f>
        <v/>
      </c>
      <c r="AH70" s="184"/>
      <c r="AI70" s="5">
        <v>165</v>
      </c>
      <c r="AJ70" s="37" t="str">
        <f>_xlfn.IFNA(VLOOKUP(AI70:AI80,AT:AU,2,FALSE),"")</f>
        <v>AUTERIVE</v>
      </c>
      <c r="AK70" s="184"/>
      <c r="AL70" s="5">
        <v>4</v>
      </c>
      <c r="AM70" s="37" t="str">
        <f t="shared" si="43"/>
        <v>A DISPO DE L'EXPLOIT</v>
      </c>
      <c r="AN70" s="82"/>
      <c r="AO70" s="77"/>
      <c r="AP70" s="77"/>
      <c r="AQ70" s="77"/>
      <c r="AR70" s="85"/>
      <c r="AS70" s="19"/>
      <c r="AT70" s="45">
        <v>99</v>
      </c>
      <c r="AU70" s="48" t="s">
        <v>120</v>
      </c>
      <c r="AV70" s="35"/>
      <c r="AW70" s="35"/>
      <c r="AX70" s="36"/>
      <c r="AY70" s="216"/>
      <c r="AZ70" s="184"/>
      <c r="BA70" s="5"/>
      <c r="BB70" s="37" t="str">
        <f>_xlfn.IFNA(VLOOKUP(BA70:BA80,AT:AU,2,FALSE),"")</f>
        <v/>
      </c>
      <c r="BC70" s="184"/>
      <c r="BD70" s="5"/>
      <c r="BE70" s="37" t="str">
        <f>_xlfn.IFNA(VLOOKUP(BD70:BD80,AT:AU,2,FALSE),"")</f>
        <v/>
      </c>
      <c r="BF70" s="184"/>
      <c r="BG70" s="5"/>
      <c r="BH70" s="37" t="str">
        <f>_xlfn.IFNA(VLOOKUP(BG70:BG80,AT:AU,2,FALSE),"")</f>
        <v/>
      </c>
    </row>
    <row r="71" spans="1:60" ht="15.6">
      <c r="A71" s="216"/>
      <c r="B71" s="315"/>
      <c r="C71" s="5">
        <v>97</v>
      </c>
      <c r="D71" s="37" t="str">
        <f t="shared" si="41"/>
        <v>TARASCON / ARIEGE</v>
      </c>
      <c r="E71" s="184"/>
      <c r="F71" s="5">
        <v>90</v>
      </c>
      <c r="G71" s="37" t="str">
        <f t="shared" si="42"/>
        <v>PAMIERS</v>
      </c>
      <c r="H71" s="184"/>
      <c r="I71" s="5">
        <v>81</v>
      </c>
      <c r="J71" s="37" t="str">
        <f>_xlfn.IFNA(VLOOKUP(I71:I81,AT:AU,2,FALSE),"")</f>
        <v>TARBES</v>
      </c>
      <c r="K71" s="184"/>
      <c r="L71" s="5">
        <v>121</v>
      </c>
      <c r="M71" s="37" t="str">
        <f>_xlfn.IFNA(VLOOKUP(L71:L84,AT:AU,2,FALSE),"")</f>
        <v>MONTAUBAN SUD</v>
      </c>
      <c r="N71" s="184"/>
      <c r="O71" s="5">
        <v>134</v>
      </c>
      <c r="P71" s="37" t="str">
        <f>_xlfn.IFNA(VLOOKUP(O71:O84,AT:AU,2,FALSE),"")</f>
        <v>STE FOY DE P.</v>
      </c>
      <c r="Q71" s="184"/>
      <c r="R71" s="5">
        <v>35</v>
      </c>
      <c r="S71" s="37" t="str">
        <f>_xlfn.IFNA(VLOOKUP(R71:R84,AT:AU,2,FALSE),"")</f>
        <v>CAUSSADE</v>
      </c>
      <c r="T71" s="184"/>
      <c r="U71" s="5">
        <v>86</v>
      </c>
      <c r="V71" s="37" t="str">
        <f>_xlfn.IFNA(VLOOKUP(U70:U81,AT:AU,2,FALSE),"")</f>
        <v>LIMOUX</v>
      </c>
      <c r="W71" s="30"/>
      <c r="X71" s="231"/>
      <c r="Y71" s="184"/>
      <c r="Z71" s="5">
        <v>4</v>
      </c>
      <c r="AA71" s="37" t="str">
        <f>_xlfn.IFNA(VLOOKUP(Z71:Z84,AT:AU,2,FALSE),"")</f>
        <v>A DISPO DE L'EXPLOIT</v>
      </c>
      <c r="AB71" s="184"/>
      <c r="AC71" s="5"/>
      <c r="AD71" s="38" t="str">
        <f>_xlfn.IFNA(VLOOKUP(AC71:AC81,AT:AU,2,FALSE),"")</f>
        <v/>
      </c>
      <c r="AE71" s="184"/>
      <c r="AF71" s="5"/>
      <c r="AG71" s="37" t="str">
        <f>_xlfn.IFNA(VLOOKUP(AF71:AF81,AT:AU,2,FALSE),"")</f>
        <v/>
      </c>
      <c r="AH71" s="184"/>
      <c r="AI71" s="5">
        <v>15</v>
      </c>
      <c r="AJ71" s="37" t="str">
        <f>_xlfn.IFNA(VLOOKUP(AI71:AI81,AT:AU,2,FALSE),"")</f>
        <v>PINSAGUEL</v>
      </c>
      <c r="AK71" s="184"/>
      <c r="AL71" s="5"/>
      <c r="AM71" s="37" t="str">
        <f t="shared" si="43"/>
        <v/>
      </c>
      <c r="AN71" s="82"/>
      <c r="AO71" s="80"/>
      <c r="AP71" s="77"/>
      <c r="AQ71" s="77"/>
      <c r="AR71" s="85"/>
      <c r="AS71" s="19"/>
      <c r="AT71" s="45">
        <v>99</v>
      </c>
      <c r="AU71" s="48" t="s">
        <v>120</v>
      </c>
      <c r="AV71" s="35"/>
      <c r="AW71" s="35"/>
      <c r="AX71" s="36"/>
      <c r="AY71" s="216"/>
      <c r="AZ71" s="184"/>
      <c r="BA71" s="5">
        <v>4</v>
      </c>
      <c r="BB71" s="37" t="str">
        <f>_xlfn.IFNA(VLOOKUP(BA71:BA81,AT:AU,2,FALSE),"")</f>
        <v>A DISPO DE L'EXPLOIT</v>
      </c>
      <c r="BC71" s="184"/>
      <c r="BD71" s="5"/>
      <c r="BE71" s="37" t="str">
        <f>_xlfn.IFNA(VLOOKUP(BD71:BD81,AT:AU,2,FALSE),"")</f>
        <v/>
      </c>
      <c r="BF71" s="184"/>
      <c r="BG71" s="5"/>
      <c r="BH71" s="37" t="str">
        <f>_xlfn.IFNA(VLOOKUP(BG71:BG81,AT:AU,2,FALSE),"")</f>
        <v/>
      </c>
    </row>
    <row r="72" spans="1:60" ht="15.6">
      <c r="A72" s="216"/>
      <c r="B72" s="315"/>
      <c r="C72" s="5"/>
      <c r="D72" s="37" t="str">
        <f t="shared" si="41"/>
        <v/>
      </c>
      <c r="E72" s="184"/>
      <c r="F72" s="5"/>
      <c r="G72" s="37" t="str">
        <f t="shared" si="42"/>
        <v/>
      </c>
      <c r="H72" s="184"/>
      <c r="I72" s="5">
        <v>154</v>
      </c>
      <c r="J72" s="37" t="str">
        <f>_xlfn.IFNA(VLOOKUP(I72:I84,AT:AU,2,FALSE),"")</f>
        <v>TARBES BET. VIA 81</v>
      </c>
      <c r="K72" s="184"/>
      <c r="L72" s="5">
        <v>499</v>
      </c>
      <c r="M72" s="37" t="str">
        <f>_xlfn.IFNA(VLOOKUP(L72:L85,AT:AU,2,FALSE),"")</f>
        <v>MONTAUBAN BOIS</v>
      </c>
      <c r="N72" s="184"/>
      <c r="O72" s="5">
        <v>470</v>
      </c>
      <c r="P72" s="37" t="str">
        <f>_xlfn.IFNA(VLOOKUP(O72:O85,AT:AU,2,FALSE),"")</f>
        <v>NOE</v>
      </c>
      <c r="Q72" s="184"/>
      <c r="R72" s="5">
        <v>34</v>
      </c>
      <c r="S72" s="37" t="str">
        <f>_xlfn.IFNA(VLOOKUP(R72:R85,AT:AU,2,FALSE),"")</f>
        <v>VERDUN SUR G.</v>
      </c>
      <c r="T72" s="184"/>
      <c r="U72" s="5"/>
      <c r="V72" s="37" t="str">
        <f>_xlfn.IFNA(VLOOKUP(U69:U80,AT:AU,2,FALSE),"")</f>
        <v/>
      </c>
      <c r="W72" s="30"/>
      <c r="X72" s="231"/>
      <c r="Y72" s="184"/>
      <c r="Z72" s="5"/>
      <c r="AA72" s="37" t="str">
        <f>_xlfn.IFNA(VLOOKUP(Z72:Z85,AT:AU,2,FALSE),"")</f>
        <v/>
      </c>
      <c r="AB72" s="184"/>
      <c r="AC72" s="5">
        <v>4</v>
      </c>
      <c r="AD72" s="38" t="str">
        <f>_xlfn.IFNA(VLOOKUP(AC72:AC84,AT:AU,2,FALSE),"")</f>
        <v>A DISPO DE L'EXPLOIT</v>
      </c>
      <c r="AE72" s="184"/>
      <c r="AF72" s="5">
        <v>4</v>
      </c>
      <c r="AG72" s="37" t="str">
        <f>_xlfn.IFNA(VLOOKUP(AF72:AF84,AT:AU,2,FALSE),"")</f>
        <v>A DISPO DE L'EXPLOIT</v>
      </c>
      <c r="AH72" s="184"/>
      <c r="AI72" s="5">
        <v>145</v>
      </c>
      <c r="AJ72" s="37" t="str">
        <f>_xlfn.IFNA(VLOOKUP(AI72:AI84,AT:AU,2,FALSE),"")</f>
        <v>CASTANET-TOLOSAN</v>
      </c>
      <c r="AK72" s="184"/>
      <c r="AL72" s="5"/>
      <c r="AM72" s="37" t="str">
        <f t="shared" si="43"/>
        <v/>
      </c>
      <c r="AN72" s="19"/>
      <c r="AO72" s="77"/>
      <c r="AP72" s="77"/>
      <c r="AQ72" s="77"/>
      <c r="AR72" s="85"/>
      <c r="AS72" s="19"/>
      <c r="AT72" s="64">
        <v>101</v>
      </c>
      <c r="AU72" s="65" t="s">
        <v>142</v>
      </c>
      <c r="AV72" s="35"/>
      <c r="AW72" s="35"/>
      <c r="AX72" s="36"/>
      <c r="AY72" s="216"/>
      <c r="AZ72" s="184"/>
      <c r="BA72" s="5"/>
      <c r="BB72" s="37" t="str">
        <f>_xlfn.IFNA(VLOOKUP(BA72:BA81,AT:AU,2,FALSE),"")</f>
        <v/>
      </c>
      <c r="BC72" s="184"/>
      <c r="BD72" s="5"/>
      <c r="BE72" s="37" t="str">
        <f>_xlfn.IFNA(VLOOKUP(BD72:BD81,AT:AU,2,FALSE),"")</f>
        <v/>
      </c>
      <c r="BF72" s="184"/>
      <c r="BG72" s="5"/>
      <c r="BH72" s="37" t="str">
        <f>_xlfn.IFNA(VLOOKUP(BG72:BG81,AT:AU,2,FALSE),"")</f>
        <v/>
      </c>
    </row>
    <row r="73" spans="1:60" ht="15.6" customHeight="1">
      <c r="A73" s="216"/>
      <c r="B73" s="315"/>
      <c r="C73" s="5">
        <v>3</v>
      </c>
      <c r="D73" s="37" t="str">
        <f t="shared" si="41"/>
        <v>RECHERCHE DE FRET</v>
      </c>
      <c r="E73" s="184"/>
      <c r="F73" s="5">
        <v>3</v>
      </c>
      <c r="G73" s="37" t="str">
        <f t="shared" si="42"/>
        <v>RECHERCHE DE FRET</v>
      </c>
      <c r="H73" s="184"/>
      <c r="I73" s="5">
        <v>196</v>
      </c>
      <c r="J73" s="37" t="str">
        <f>_xlfn.IFNA(VLOOKUP(I73:I85,AT:AU,2,FALSE),"")</f>
        <v>TARBES  BOIS</v>
      </c>
      <c r="K73" s="184"/>
      <c r="L73" s="5">
        <v>456</v>
      </c>
      <c r="M73" s="37" t="str">
        <f>_xlfn.IFNA(VLOOKUP(L73:L86,AT:AU,2,FALSE),"")</f>
        <v>MONTAUBAN GYPSO</v>
      </c>
      <c r="N73" s="184"/>
      <c r="O73" s="5"/>
      <c r="P73" s="37" t="str">
        <f>_xlfn.IFNA(VLOOKUP(O73:O86,AT:AU,2,FALSE),"")</f>
        <v/>
      </c>
      <c r="Q73" s="184"/>
      <c r="R73" s="5"/>
      <c r="S73" s="37" t="str">
        <f>_xlfn.IFNA(VLOOKUP(R73:R86,AT:AU,2,FALSE),"")</f>
        <v/>
      </c>
      <c r="T73" s="184"/>
      <c r="U73" s="5">
        <v>3</v>
      </c>
      <c r="V73" s="37" t="str">
        <f>_xlfn.IFNA(VLOOKUP(U70:U81,AT:AU,2,FALSE),"")</f>
        <v>RECHERCHE DE FRET</v>
      </c>
      <c r="W73" s="55"/>
      <c r="X73" s="231"/>
      <c r="Y73" s="184"/>
      <c r="Z73" s="5"/>
      <c r="AA73" s="37" t="str">
        <f>_xlfn.IFNA(VLOOKUP(Z73:Z86,AT:AU,2,FALSE),"")</f>
        <v/>
      </c>
      <c r="AB73" s="184"/>
      <c r="AC73" s="5"/>
      <c r="AD73" s="38" t="str">
        <f>_xlfn.IFNA(VLOOKUP(AC73:AC85,AT:AU,2,FALSE),"")</f>
        <v/>
      </c>
      <c r="AE73" s="184"/>
      <c r="AF73" s="5"/>
      <c r="AG73" s="37" t="str">
        <f>_xlfn.IFNA(VLOOKUP(AF73:AF85,AT:AU,2,FALSE),"")</f>
        <v/>
      </c>
      <c r="AH73" s="184"/>
      <c r="AI73" s="5">
        <v>18</v>
      </c>
      <c r="AJ73" s="37" t="str">
        <f>_xlfn.IFNA(VLOOKUP(AI73:AI85,AT:AU,2,FALSE),"")</f>
        <v>SAINT-ORENS</v>
      </c>
      <c r="AK73" s="184"/>
      <c r="AL73" s="5"/>
      <c r="AM73" s="37" t="str">
        <f t="shared" si="43"/>
        <v/>
      </c>
      <c r="AN73" s="19"/>
      <c r="AO73" s="77"/>
      <c r="AP73" s="77"/>
      <c r="AQ73" s="77"/>
      <c r="AR73" s="85"/>
      <c r="AS73" s="19"/>
      <c r="AT73" s="45">
        <v>102</v>
      </c>
      <c r="AU73" s="48" t="s">
        <v>35</v>
      </c>
      <c r="AV73" s="35"/>
      <c r="AW73" s="35"/>
      <c r="AX73" s="36"/>
      <c r="AY73" s="216"/>
      <c r="AZ73" s="184"/>
      <c r="BA73" s="5"/>
      <c r="BB73" s="37"/>
      <c r="BC73" s="184"/>
      <c r="BD73" s="5"/>
      <c r="BE73" s="37"/>
      <c r="BF73" s="184"/>
      <c r="BG73" s="5"/>
      <c r="BH73" s="37"/>
    </row>
    <row r="74" spans="1:60" ht="15.6">
      <c r="A74" s="216"/>
      <c r="B74" s="315"/>
      <c r="C74" s="5"/>
      <c r="D74" s="37" t="str">
        <f t="shared" si="41"/>
        <v/>
      </c>
      <c r="E74" s="184"/>
      <c r="F74" s="5"/>
      <c r="G74" s="37" t="str">
        <f t="shared" si="42"/>
        <v/>
      </c>
      <c r="H74" s="184"/>
      <c r="I74" s="5"/>
      <c r="J74" s="37" t="str">
        <f>_xlfn.IFNA(VLOOKUP(I74:I86,AT:AU,2,FALSE),"")</f>
        <v/>
      </c>
      <c r="K74" s="184"/>
      <c r="L74" s="5"/>
      <c r="M74" s="37" t="str">
        <f>_xlfn.IFNA(VLOOKUP(L74:L88,AT:AU,2,FALSE),"")</f>
        <v/>
      </c>
      <c r="N74" s="184"/>
      <c r="O74" s="5">
        <v>3</v>
      </c>
      <c r="P74" s="37" t="str">
        <f>_xlfn.IFNA(VLOOKUP(O74:O88,AT:AU,2,FALSE),"")</f>
        <v>RECHERCHE DE FRET</v>
      </c>
      <c r="Q74" s="184"/>
      <c r="R74" s="5">
        <v>3</v>
      </c>
      <c r="S74" s="37" t="str">
        <f>_xlfn.IFNA(VLOOKUP(R74:R88,AT:AU,2,FALSE),"")</f>
        <v>RECHERCHE DE FRET</v>
      </c>
      <c r="T74" s="184"/>
      <c r="U74" s="5"/>
      <c r="V74" s="37" t="str">
        <f t="shared" ref="V74:V80" si="44">_xlfn.IFNA(VLOOKUP(U71:U84,AT:AU,2,FALSE),"")</f>
        <v/>
      </c>
      <c r="W74" s="80"/>
      <c r="X74" s="231"/>
      <c r="Y74" s="184"/>
      <c r="Z74" s="5"/>
      <c r="AA74" s="37" t="str">
        <f>_xlfn.IFNA(VLOOKUP(Z74:Z88,AT:AU,2,FALSE),"")</f>
        <v/>
      </c>
      <c r="AB74" s="184"/>
      <c r="AC74" s="5"/>
      <c r="AD74" s="38" t="str">
        <f>_xlfn.IFNA(VLOOKUP(AC74:AC86,AT:AU,2,FALSE),"")</f>
        <v/>
      </c>
      <c r="AE74" s="184"/>
      <c r="AF74" s="5"/>
      <c r="AG74" s="37" t="str">
        <f>_xlfn.IFNA(VLOOKUP(AF74:AF86,AT:AU,2,FALSE),"")</f>
        <v/>
      </c>
      <c r="AH74" s="184"/>
      <c r="AI74" s="5">
        <v>14</v>
      </c>
      <c r="AJ74" s="37" t="str">
        <f>_xlfn.IFNA(VLOOKUP(AI74:AI86,AT:AU,2,FALSE),"")</f>
        <v>BALMA</v>
      </c>
      <c r="AK74" s="184"/>
      <c r="AL74" s="5"/>
      <c r="AM74" s="37" t="str">
        <f t="shared" si="43"/>
        <v/>
      </c>
      <c r="AN74" s="19"/>
      <c r="AO74" s="77"/>
      <c r="AP74" s="77"/>
      <c r="AQ74" s="77"/>
      <c r="AR74" s="85"/>
      <c r="AS74" s="19"/>
      <c r="AT74" s="45">
        <v>103</v>
      </c>
      <c r="AU74" s="48" t="s">
        <v>94</v>
      </c>
      <c r="AV74" s="35"/>
      <c r="AW74" s="35"/>
      <c r="AX74" s="36"/>
      <c r="AY74" s="216"/>
      <c r="AZ74" s="184"/>
      <c r="BA74" s="5"/>
      <c r="BB74" s="37"/>
      <c r="BC74" s="184"/>
      <c r="BD74" s="5"/>
      <c r="BE74" s="37"/>
      <c r="BF74" s="184"/>
      <c r="BG74" s="5"/>
      <c r="BH74" s="37"/>
    </row>
    <row r="75" spans="1:60" ht="16.2" customHeight="1">
      <c r="A75" s="216"/>
      <c r="B75" s="315"/>
      <c r="C75" s="5"/>
      <c r="D75" s="37" t="str">
        <f t="shared" si="41"/>
        <v/>
      </c>
      <c r="E75" s="184"/>
      <c r="F75" s="5"/>
      <c r="G75" s="37" t="str">
        <f t="shared" si="42"/>
        <v/>
      </c>
      <c r="H75" s="184"/>
      <c r="I75" s="5">
        <v>3</v>
      </c>
      <c r="J75" s="37" t="str">
        <f>_xlfn.IFNA(VLOOKUP(I75:I88,AT:AU,2,FALSE),"")</f>
        <v>RECHERCHE DE FRET</v>
      </c>
      <c r="K75" s="184"/>
      <c r="L75" s="5">
        <v>3</v>
      </c>
      <c r="M75" s="37" t="str">
        <f>_xlfn.IFNA(VLOOKUP(L75:L89,AT:AU,2,FALSE),"")</f>
        <v>RECHERCHE DE FRET</v>
      </c>
      <c r="N75" s="184"/>
      <c r="O75" s="5"/>
      <c r="P75" s="37" t="str">
        <f>_xlfn.IFNA(VLOOKUP(O75:O89,AT:AU,2,FALSE),"")</f>
        <v/>
      </c>
      <c r="Q75" s="184"/>
      <c r="R75" s="5"/>
      <c r="S75" s="37" t="str">
        <f>_xlfn.IFNA(VLOOKUP(R75:R89,AT:AU,2,FALSE),"")</f>
        <v/>
      </c>
      <c r="T75" s="184"/>
      <c r="U75" s="5"/>
      <c r="V75" s="37" t="str">
        <f t="shared" si="44"/>
        <v/>
      </c>
      <c r="W75" s="86"/>
      <c r="X75" s="231"/>
      <c r="Y75" s="184"/>
      <c r="Z75" s="5"/>
      <c r="AA75" s="37" t="str">
        <f>_xlfn.IFNA(VLOOKUP(Z75:Z89,AT:AU,2,FALSE),"")</f>
        <v/>
      </c>
      <c r="AB75" s="184"/>
      <c r="AC75" s="5"/>
      <c r="AD75" s="38" t="str">
        <f>_xlfn.IFNA(VLOOKUP(AC75:AC88,AT:AU,2,FALSE),"")</f>
        <v/>
      </c>
      <c r="AE75" s="184"/>
      <c r="AF75" s="5"/>
      <c r="AG75" s="37" t="str">
        <f>_xlfn.IFNA(VLOOKUP(AF75:AF88,AT:AU,2,FALSE),"")</f>
        <v/>
      </c>
      <c r="AH75" s="184"/>
      <c r="AI75" s="5">
        <v>119</v>
      </c>
      <c r="AJ75" s="37" t="str">
        <f>_xlfn.IFNA(VLOOKUP(AI75:AI88,AT:AU,2,FALSE),"")</f>
        <v>FONSEGRIVES</v>
      </c>
      <c r="AK75" s="184"/>
      <c r="AL75" s="5"/>
      <c r="AM75" s="37" t="str">
        <f t="shared" si="43"/>
        <v/>
      </c>
      <c r="AN75" s="80"/>
      <c r="AO75" s="80"/>
      <c r="AP75" s="77"/>
      <c r="AQ75" s="77"/>
      <c r="AR75" s="85"/>
      <c r="AS75" s="80"/>
      <c r="AT75" s="45">
        <v>104</v>
      </c>
      <c r="AU75" s="48" t="s">
        <v>133</v>
      </c>
      <c r="AV75" s="35"/>
      <c r="AW75" s="35"/>
      <c r="AX75" s="36"/>
      <c r="AY75" s="216"/>
      <c r="AZ75" s="184"/>
      <c r="BA75" s="5"/>
      <c r="BB75" s="37" t="str">
        <f>_xlfn.IFNA(VLOOKUP(BA75:BA81,AT:AU,2,FALSE),"")</f>
        <v/>
      </c>
      <c r="BC75" s="184"/>
      <c r="BD75" s="5"/>
      <c r="BE75" s="37" t="str">
        <f>_xlfn.IFNA(VLOOKUP(BD75:BD81,AT:AU,2,FALSE),"")</f>
        <v/>
      </c>
      <c r="BF75" s="184"/>
      <c r="BG75" s="5"/>
      <c r="BH75" s="37" t="str">
        <f>_xlfn.IFNA(VLOOKUP(BG75:BG81,AT:AU,2,FALSE),"")</f>
        <v/>
      </c>
    </row>
    <row r="76" spans="1:60" ht="16.2" customHeight="1">
      <c r="A76" s="216"/>
      <c r="B76" s="315"/>
      <c r="C76" s="5"/>
      <c r="D76" s="37" t="str">
        <f t="shared" si="41"/>
        <v/>
      </c>
      <c r="E76" s="184"/>
      <c r="F76" s="5"/>
      <c r="G76" s="37" t="str">
        <f t="shared" si="42"/>
        <v/>
      </c>
      <c r="H76" s="184"/>
      <c r="I76" s="5"/>
      <c r="J76" s="37" t="str">
        <f>_xlfn.IFNA(VLOOKUP(I76:I89,AT:AU,2,FALSE),"")</f>
        <v/>
      </c>
      <c r="K76" s="184"/>
      <c r="L76" s="5"/>
      <c r="M76" s="37" t="str">
        <f>_xlfn.IFNA(VLOOKUP(L76:L90,AT:AU,2,FALSE),"")</f>
        <v/>
      </c>
      <c r="N76" s="184"/>
      <c r="O76" s="5"/>
      <c r="P76" s="37" t="str">
        <f>_xlfn.IFNA(VLOOKUP(O76:O90,AT:AU,2,FALSE),"")</f>
        <v/>
      </c>
      <c r="Q76" s="184"/>
      <c r="R76" s="5"/>
      <c r="S76" s="37" t="str">
        <f>_xlfn.IFNA(VLOOKUP(R76:R90,AT:AU,2,FALSE),"")</f>
        <v/>
      </c>
      <c r="T76" s="184"/>
      <c r="U76" s="5"/>
      <c r="V76" s="37" t="str">
        <f t="shared" si="44"/>
        <v/>
      </c>
      <c r="W76" s="87"/>
      <c r="X76" s="231"/>
      <c r="Y76" s="184"/>
      <c r="Z76" s="5"/>
      <c r="AA76" s="37" t="str">
        <f>_xlfn.IFNA(VLOOKUP(Z76:Z90,AT:AU,2,FALSE),"")</f>
        <v/>
      </c>
      <c r="AB76" s="184"/>
      <c r="AC76" s="5"/>
      <c r="AD76" s="38" t="str">
        <f>_xlfn.IFNA(VLOOKUP(AC76:AC89,AT:AU,2,FALSE),"")</f>
        <v/>
      </c>
      <c r="AE76" s="184"/>
      <c r="AF76" s="5"/>
      <c r="AG76" s="37" t="str">
        <f>_xlfn.IFNA(VLOOKUP(AF76:AF89,AT:AU,2,FALSE),"")</f>
        <v/>
      </c>
      <c r="AH76" s="184"/>
      <c r="AI76" s="5">
        <v>57</v>
      </c>
      <c r="AJ76" s="37" t="str">
        <f>_xlfn.IFNA(VLOOKUP(AI76:AI89,AT:AU,2,FALSE),"")</f>
        <v>VERFEIL</v>
      </c>
      <c r="AK76" s="184"/>
      <c r="AL76" s="5"/>
      <c r="AM76" s="37" t="str">
        <f t="shared" si="43"/>
        <v/>
      </c>
      <c r="AN76" s="80"/>
      <c r="AO76" s="80"/>
      <c r="AP76" s="77"/>
      <c r="AQ76" s="77"/>
      <c r="AR76" s="85"/>
      <c r="AS76" s="80"/>
      <c r="AT76" s="45">
        <v>106</v>
      </c>
      <c r="AU76" s="48" t="s">
        <v>85</v>
      </c>
      <c r="AV76" s="35"/>
      <c r="AW76" s="35"/>
      <c r="AX76" s="36"/>
      <c r="AY76" s="216"/>
      <c r="AZ76" s="184"/>
      <c r="BA76" s="5"/>
      <c r="BB76" s="37" t="str">
        <f>_xlfn.IFNA(VLOOKUP(BA76:BA81,AT:AU,2,FALSE),"")</f>
        <v/>
      </c>
      <c r="BC76" s="184"/>
      <c r="BD76" s="5"/>
      <c r="BE76" s="37" t="str">
        <f>_xlfn.IFNA(VLOOKUP(BD76:BD81,AT:AU,2,FALSE),"")</f>
        <v/>
      </c>
      <c r="BF76" s="184"/>
      <c r="BG76" s="5"/>
      <c r="BH76" s="37" t="str">
        <f>_xlfn.IFNA(VLOOKUP(BG76:BG81,AT:AU,2,FALSE),"")</f>
        <v/>
      </c>
    </row>
    <row r="77" spans="1:60" ht="15.6">
      <c r="A77" s="216"/>
      <c r="B77" s="315"/>
      <c r="C77" s="5"/>
      <c r="D77" s="37" t="str">
        <f t="shared" si="41"/>
        <v/>
      </c>
      <c r="E77" s="184"/>
      <c r="F77" s="5"/>
      <c r="G77" s="37" t="str">
        <f t="shared" si="42"/>
        <v/>
      </c>
      <c r="H77" s="184"/>
      <c r="I77" s="5"/>
      <c r="J77" s="37" t="str">
        <f>_xlfn.IFNA(VLOOKUP(I77:I90,AT:AU,2,FALSE),"")</f>
        <v/>
      </c>
      <c r="K77" s="184"/>
      <c r="L77" s="5"/>
      <c r="M77" s="37" t="str">
        <f>_xlfn.IFNA(VLOOKUP(L77:L91,AT:AU,2,FALSE),"")</f>
        <v/>
      </c>
      <c r="N77" s="184"/>
      <c r="O77" s="5"/>
      <c r="P77" s="37" t="str">
        <f>_xlfn.IFNA(VLOOKUP(O77:O91,AT:AU,2,FALSE),"")</f>
        <v/>
      </c>
      <c r="Q77" s="184"/>
      <c r="R77" s="5"/>
      <c r="S77" s="37" t="str">
        <f>_xlfn.IFNA(VLOOKUP(R77:R91,AT:AU,2,FALSE),"")</f>
        <v/>
      </c>
      <c r="T77" s="184"/>
      <c r="U77" s="5"/>
      <c r="V77" s="37" t="str">
        <f t="shared" si="44"/>
        <v/>
      </c>
      <c r="W77" s="89"/>
      <c r="X77" s="231"/>
      <c r="Y77" s="184"/>
      <c r="Z77" s="5"/>
      <c r="AA77" s="37" t="str">
        <f>_xlfn.IFNA(VLOOKUP(Z77:Z91,AT:AU,2,FALSE),"")</f>
        <v/>
      </c>
      <c r="AB77" s="184"/>
      <c r="AC77" s="5"/>
      <c r="AD77" s="38" t="str">
        <f>_xlfn.IFNA(VLOOKUP(AC77:AC90,AT:AU,2,FALSE),"")</f>
        <v/>
      </c>
      <c r="AE77" s="184"/>
      <c r="AF77" s="5"/>
      <c r="AG77" s="37" t="str">
        <f>_xlfn.IFNA(VLOOKUP(AF77:AF90,AT:AU,2,FALSE),"")</f>
        <v/>
      </c>
      <c r="AH77" s="184"/>
      <c r="AI77" s="5"/>
      <c r="AJ77" s="37" t="str">
        <f>_xlfn.IFNA(VLOOKUP(AI77:AI90,AT:AU,2,FALSE),"")</f>
        <v/>
      </c>
      <c r="AK77" s="184"/>
      <c r="AL77" s="5"/>
      <c r="AM77" s="37" t="str">
        <f t="shared" si="43"/>
        <v/>
      </c>
      <c r="AN77" s="90"/>
      <c r="AO77" s="80"/>
      <c r="AP77" s="77"/>
      <c r="AQ77" s="71"/>
      <c r="AR77" s="77"/>
      <c r="AS77" s="91"/>
      <c r="AT77" s="45">
        <v>108</v>
      </c>
      <c r="AU77" s="48" t="s">
        <v>222</v>
      </c>
      <c r="AV77" s="35"/>
      <c r="AW77" s="35"/>
      <c r="AX77" s="36"/>
      <c r="AY77" s="216"/>
      <c r="AZ77" s="184"/>
      <c r="BA77" s="5"/>
      <c r="BB77" s="37" t="str">
        <f>_xlfn.IFNA(VLOOKUP(BA77:BA84,AT:AU,2,FALSE),"")</f>
        <v/>
      </c>
      <c r="BC77" s="184"/>
      <c r="BD77" s="5"/>
      <c r="BE77" s="37" t="str">
        <f>_xlfn.IFNA(VLOOKUP(BD77:BD84,AT:AU,2,FALSE),"")</f>
        <v/>
      </c>
      <c r="BF77" s="184"/>
      <c r="BG77" s="5"/>
      <c r="BH77" s="37" t="str">
        <f>_xlfn.IFNA(VLOOKUP(BG77:BG84,AT:AU,2,FALSE),"")</f>
        <v/>
      </c>
    </row>
    <row r="78" spans="1:60" ht="15.6">
      <c r="A78" s="216"/>
      <c r="B78" s="315"/>
      <c r="C78" s="5"/>
      <c r="D78" s="37" t="str">
        <f t="shared" si="41"/>
        <v/>
      </c>
      <c r="E78" s="184"/>
      <c r="F78" s="5"/>
      <c r="G78" s="37" t="str">
        <f t="shared" si="42"/>
        <v/>
      </c>
      <c r="H78" s="184"/>
      <c r="I78" s="5"/>
      <c r="J78" s="37" t="str">
        <f>_xlfn.IFNA(VLOOKUP(I78:I91,AT:AU,2,FALSE),"")</f>
        <v/>
      </c>
      <c r="K78" s="184"/>
      <c r="L78" s="5"/>
      <c r="M78" s="37" t="str">
        <f>_xlfn.IFNA(VLOOKUP(L78:L93,AT:AU,2,FALSE),"")</f>
        <v/>
      </c>
      <c r="N78" s="184"/>
      <c r="O78" s="5"/>
      <c r="P78" s="37" t="str">
        <f>_xlfn.IFNA(VLOOKUP(O78:O93,AT:AU,2,FALSE),"")</f>
        <v/>
      </c>
      <c r="Q78" s="184"/>
      <c r="R78" s="5"/>
      <c r="S78" s="37" t="str">
        <f>_xlfn.IFNA(VLOOKUP(R78:R93,AT:AU,2,FALSE),"")</f>
        <v/>
      </c>
      <c r="T78" s="184"/>
      <c r="U78" s="5"/>
      <c r="V78" s="37" t="str">
        <f t="shared" si="44"/>
        <v/>
      </c>
      <c r="W78" s="80"/>
      <c r="X78" s="231"/>
      <c r="Y78" s="184"/>
      <c r="Z78" s="5"/>
      <c r="AA78" s="37" t="str">
        <f>_xlfn.IFNA(VLOOKUP(Z78:Z93,AT:AU,2,FALSE),"")</f>
        <v/>
      </c>
      <c r="AB78" s="184"/>
      <c r="AC78" s="5"/>
      <c r="AD78" s="38" t="str">
        <f>_xlfn.IFNA(VLOOKUP(AC78:AC91,AT:AU,2,FALSE),"")</f>
        <v/>
      </c>
      <c r="AE78" s="184"/>
      <c r="AF78" s="5"/>
      <c r="AG78" s="37" t="str">
        <f>_xlfn.IFNA(VLOOKUP(AF78:AF91,AT:AU,2,FALSE),"")</f>
        <v/>
      </c>
      <c r="AH78" s="184"/>
      <c r="AI78" s="5"/>
      <c r="AJ78" s="37" t="str">
        <f>_xlfn.IFNA(VLOOKUP(AI78:AI91,AT:AU,2,FALSE),"")</f>
        <v/>
      </c>
      <c r="AK78" s="184"/>
      <c r="AL78" s="5"/>
      <c r="AM78" s="37" t="str">
        <f t="shared" si="43"/>
        <v/>
      </c>
      <c r="AN78" s="90"/>
      <c r="AO78" s="80"/>
      <c r="AP78" s="77"/>
      <c r="AQ78" s="71"/>
      <c r="AR78" s="77"/>
      <c r="AS78" s="91"/>
      <c r="AT78" s="45">
        <v>109</v>
      </c>
      <c r="AU78" s="88" t="s">
        <v>62</v>
      </c>
      <c r="AV78" s="35"/>
      <c r="AW78" s="35"/>
      <c r="AX78" s="36"/>
      <c r="AY78" s="216"/>
      <c r="AZ78" s="184"/>
      <c r="BA78" s="5"/>
      <c r="BB78" s="37" t="str">
        <f>_xlfn.IFNA(VLOOKUP(BA78:BA85,AT:AU,2,FALSE),"")</f>
        <v/>
      </c>
      <c r="BC78" s="184"/>
      <c r="BD78" s="5"/>
      <c r="BE78" s="37" t="str">
        <f>_xlfn.IFNA(VLOOKUP(BD78:BD85,AT:AU,2,FALSE),"")</f>
        <v/>
      </c>
      <c r="BF78" s="184"/>
      <c r="BG78" s="5"/>
      <c r="BH78" s="37" t="str">
        <f>_xlfn.IFNA(VLOOKUP(BG78:BG85,AT:AU,2,FALSE),"")</f>
        <v/>
      </c>
    </row>
    <row r="79" spans="1:60" ht="15.6">
      <c r="A79" s="216"/>
      <c r="B79" s="315"/>
      <c r="C79" s="5"/>
      <c r="D79" s="37" t="str">
        <f t="shared" si="41"/>
        <v/>
      </c>
      <c r="E79" s="184"/>
      <c r="F79" s="5"/>
      <c r="G79" s="37" t="str">
        <f t="shared" si="42"/>
        <v/>
      </c>
      <c r="H79" s="184"/>
      <c r="I79" s="5"/>
      <c r="J79" s="37" t="str">
        <f>_xlfn.IFNA(VLOOKUP(I79:I93,AT:AU,2,FALSE),"")</f>
        <v/>
      </c>
      <c r="K79" s="184"/>
      <c r="L79" s="5"/>
      <c r="M79" s="37" t="str">
        <f>_xlfn.IFNA(VLOOKUP(L79:L94,AT:AU,2,FALSE),"")</f>
        <v/>
      </c>
      <c r="N79" s="184"/>
      <c r="O79" s="5"/>
      <c r="P79" s="37" t="str">
        <f>_xlfn.IFNA(VLOOKUP(O79:O94,AT:AU,2,FALSE),"")</f>
        <v/>
      </c>
      <c r="Q79" s="184"/>
      <c r="R79" s="5"/>
      <c r="S79" s="37" t="str">
        <f>_xlfn.IFNA(VLOOKUP(R79:R94,AT:AU,2,FALSE),"")</f>
        <v/>
      </c>
      <c r="T79" s="184"/>
      <c r="U79" s="5">
        <v>1</v>
      </c>
      <c r="V79" s="37" t="str">
        <f t="shared" si="44"/>
        <v>PARC</v>
      </c>
      <c r="W79" s="86"/>
      <c r="X79" s="231"/>
      <c r="Y79" s="184"/>
      <c r="Z79" s="5"/>
      <c r="AA79" s="37" t="str">
        <f>_xlfn.IFNA(VLOOKUP(Z79:Z94,AT:AU,2,FALSE),"")</f>
        <v/>
      </c>
      <c r="AB79" s="184"/>
      <c r="AC79" s="5"/>
      <c r="AD79" s="38" t="str">
        <f>_xlfn.IFNA(VLOOKUP(AC79:AC93,AT:AU,2,FALSE),"")</f>
        <v/>
      </c>
      <c r="AE79" s="184"/>
      <c r="AF79" s="5"/>
      <c r="AG79" s="37" t="str">
        <f>_xlfn.IFNA(VLOOKUP(AF79:AF93,AT:AU,2,FALSE),"")</f>
        <v/>
      </c>
      <c r="AH79" s="184"/>
      <c r="AI79" s="5"/>
      <c r="AJ79" s="37" t="str">
        <f>_xlfn.IFNA(VLOOKUP(AI79:AI93,AT:AU,2,FALSE),"")</f>
        <v/>
      </c>
      <c r="AK79" s="184"/>
      <c r="AL79" s="5"/>
      <c r="AM79" s="37" t="str">
        <f t="shared" si="43"/>
        <v/>
      </c>
      <c r="AN79" s="90"/>
      <c r="AO79" s="77"/>
      <c r="AP79" s="77"/>
      <c r="AQ79" s="71"/>
      <c r="AR79" s="77"/>
      <c r="AS79" s="91"/>
      <c r="AT79" s="45">
        <v>111</v>
      </c>
      <c r="AU79" s="48" t="s">
        <v>158</v>
      </c>
      <c r="AV79" s="35"/>
      <c r="AW79" s="35"/>
      <c r="AX79" s="36"/>
      <c r="AY79" s="216"/>
      <c r="AZ79" s="184"/>
      <c r="BA79" s="5"/>
      <c r="BB79" s="37" t="str">
        <f>_xlfn.IFNA(VLOOKUP(BA79:BA86,AT:AU,2,FALSE),"")</f>
        <v/>
      </c>
      <c r="BC79" s="184"/>
      <c r="BD79" s="5"/>
      <c r="BE79" s="37" t="str">
        <f>_xlfn.IFNA(VLOOKUP(BD79:BD86,AT:AU,2,FALSE),"")</f>
        <v/>
      </c>
      <c r="BF79" s="184"/>
      <c r="BG79" s="5"/>
      <c r="BH79" s="37" t="str">
        <f>_xlfn.IFNA(VLOOKUP(BG79:BG86,AT:AU,2,FALSE),"")</f>
        <v/>
      </c>
    </row>
    <row r="80" spans="1:60" ht="15.6">
      <c r="A80" s="216"/>
      <c r="B80" s="315"/>
      <c r="C80" s="5"/>
      <c r="D80" s="37" t="str">
        <f t="shared" si="41"/>
        <v/>
      </c>
      <c r="E80" s="185"/>
      <c r="F80" s="5"/>
      <c r="G80" s="37" t="str">
        <f t="shared" si="42"/>
        <v/>
      </c>
      <c r="H80" s="185"/>
      <c r="I80" s="5"/>
      <c r="J80" s="37" t="str">
        <f>_xlfn.IFNA(VLOOKUP(I80:I94,AT:AU,2,FALSE),"")</f>
        <v/>
      </c>
      <c r="K80" s="185"/>
      <c r="L80" s="5"/>
      <c r="M80" s="37" t="str">
        <f>_xlfn.IFNA(VLOOKUP(L80:L95,AT:AU,2,FALSE),"")</f>
        <v/>
      </c>
      <c r="N80" s="185"/>
      <c r="O80" s="5"/>
      <c r="P80" s="37" t="str">
        <f>_xlfn.IFNA(VLOOKUP(O80:O95,AT:AU,2,FALSE),"")</f>
        <v/>
      </c>
      <c r="Q80" s="185"/>
      <c r="R80" s="5"/>
      <c r="S80" s="37" t="str">
        <f>_xlfn.IFNA(VLOOKUP(R80:R95,AT:AU,2,FALSE),"")</f>
        <v/>
      </c>
      <c r="T80" s="185"/>
      <c r="U80" s="5"/>
      <c r="V80" s="37" t="str">
        <f t="shared" si="44"/>
        <v/>
      </c>
      <c r="W80" s="103"/>
      <c r="X80" s="231"/>
      <c r="Y80" s="185"/>
      <c r="Z80" s="5"/>
      <c r="AA80" s="37" t="str">
        <f>_xlfn.IFNA(VLOOKUP(Z80:Z95,AT:AU,2,FALSE),"")</f>
        <v/>
      </c>
      <c r="AB80" s="185"/>
      <c r="AC80" s="5"/>
      <c r="AD80" s="38" t="str">
        <f>_xlfn.IFNA(VLOOKUP(AC80:AC94,AT:AU,2,FALSE),"")</f>
        <v/>
      </c>
      <c r="AE80" s="185"/>
      <c r="AF80" s="5"/>
      <c r="AG80" s="37" t="str">
        <f>_xlfn.IFNA(VLOOKUP(AF80:AF94,AT:AU,2,FALSE),"")</f>
        <v/>
      </c>
      <c r="AH80" s="185"/>
      <c r="AI80" s="5"/>
      <c r="AJ80" s="37" t="str">
        <f>_xlfn.IFNA(VLOOKUP(AI80:AI94,AT:AU,2,FALSE),"")</f>
        <v/>
      </c>
      <c r="AK80" s="185"/>
      <c r="AL80" s="5"/>
      <c r="AM80" s="37" t="str">
        <f t="shared" si="43"/>
        <v/>
      </c>
      <c r="AN80" s="90"/>
      <c r="AO80" s="80"/>
      <c r="AP80" s="77"/>
      <c r="AQ80" s="71"/>
      <c r="AR80" s="77"/>
      <c r="AS80" s="91"/>
      <c r="AT80" s="45">
        <v>114</v>
      </c>
      <c r="AU80" s="48" t="s">
        <v>71</v>
      </c>
      <c r="AV80" s="35"/>
      <c r="AW80" s="35"/>
      <c r="AX80" s="36"/>
      <c r="AY80" s="216"/>
      <c r="AZ80" s="185"/>
      <c r="BA80" s="5" t="s">
        <v>230</v>
      </c>
      <c r="BB80" s="37" t="str">
        <f>_xlfn.IFNA(VLOOKUP(BA80:BA87,AT:AU,2,FALSE),"")</f>
        <v>CHGT PTF CARRELAGE</v>
      </c>
      <c r="BC80" s="185"/>
      <c r="BD80" s="5" t="s">
        <v>230</v>
      </c>
      <c r="BE80" s="37" t="str">
        <f>_xlfn.IFNA(VLOOKUP(BD80:BD87,AT:AU,2,FALSE),"")</f>
        <v>CHGT PTF CARRELAGE</v>
      </c>
      <c r="BF80" s="185"/>
      <c r="BG80" s="5"/>
      <c r="BH80" s="37" t="str">
        <f>_xlfn.IFNA(VLOOKUP(BG80:BG87,AT:AU,2,FALSE),"")</f>
        <v/>
      </c>
    </row>
    <row r="81" spans="1:60" ht="15" thickBot="1">
      <c r="A81" s="217"/>
      <c r="B81" s="181">
        <v>159</v>
      </c>
      <c r="C81" s="182"/>
      <c r="D81" s="54">
        <v>115</v>
      </c>
      <c r="E81" s="181">
        <v>146</v>
      </c>
      <c r="F81" s="182"/>
      <c r="G81" s="54">
        <v>118</v>
      </c>
      <c r="H81" s="181">
        <v>275</v>
      </c>
      <c r="I81" s="182"/>
      <c r="J81" s="54">
        <v>193</v>
      </c>
      <c r="K81" s="181">
        <v>92</v>
      </c>
      <c r="L81" s="182"/>
      <c r="M81" s="54">
        <v>76</v>
      </c>
      <c r="N81" s="181">
        <v>99</v>
      </c>
      <c r="O81" s="182"/>
      <c r="P81" s="54">
        <v>76</v>
      </c>
      <c r="Q81" s="181">
        <v>174</v>
      </c>
      <c r="R81" s="182"/>
      <c r="S81" s="54">
        <v>64</v>
      </c>
      <c r="T81" s="181">
        <v>138</v>
      </c>
      <c r="U81" s="182"/>
      <c r="V81" s="54">
        <v>131</v>
      </c>
      <c r="W81" s="108"/>
      <c r="X81" s="232"/>
      <c r="Y81" s="181">
        <v>10</v>
      </c>
      <c r="Z81" s="182"/>
      <c r="AA81" s="67">
        <v>10</v>
      </c>
      <c r="AB81" s="181"/>
      <c r="AC81" s="182"/>
      <c r="AD81" s="67">
        <v>401</v>
      </c>
      <c r="AE81" s="181"/>
      <c r="AF81" s="182"/>
      <c r="AG81" s="67"/>
      <c r="AH81" s="181">
        <v>173</v>
      </c>
      <c r="AI81" s="182"/>
      <c r="AJ81" s="67">
        <v>25</v>
      </c>
      <c r="AK81" s="181"/>
      <c r="AL81" s="182"/>
      <c r="AM81" s="54"/>
      <c r="AN81" s="90"/>
      <c r="AO81" s="80"/>
      <c r="AP81" s="77"/>
      <c r="AQ81" s="71"/>
      <c r="AR81" s="77"/>
      <c r="AS81" s="91"/>
      <c r="AT81" s="64">
        <v>116</v>
      </c>
      <c r="AU81" s="65" t="s">
        <v>104</v>
      </c>
      <c r="AV81" s="66"/>
      <c r="AW81" s="66"/>
      <c r="AX81" s="44"/>
      <c r="AY81" s="217"/>
      <c r="AZ81" s="181"/>
      <c r="BA81" s="182"/>
      <c r="BB81" s="54"/>
      <c r="BC81" s="181"/>
      <c r="BD81" s="182"/>
      <c r="BE81" s="54"/>
      <c r="BF81" s="181"/>
      <c r="BG81" s="182"/>
      <c r="BH81" s="54"/>
    </row>
    <row r="82" spans="1:60" ht="18" customHeight="1" thickBot="1">
      <c r="A82" s="150"/>
      <c r="B82" s="187">
        <v>0.27083333333333331</v>
      </c>
      <c r="C82" s="187"/>
      <c r="D82" s="188"/>
      <c r="E82" s="186">
        <v>0.22916666666666666</v>
      </c>
      <c r="F82" s="187"/>
      <c r="G82" s="188"/>
      <c r="H82" s="186">
        <v>0.36458333333333331</v>
      </c>
      <c r="I82" s="187"/>
      <c r="J82" s="188"/>
      <c r="K82" s="186">
        <v>0.20138888888888887</v>
      </c>
      <c r="L82" s="187"/>
      <c r="M82" s="188"/>
      <c r="N82" s="186">
        <v>0.1875</v>
      </c>
      <c r="O82" s="187"/>
      <c r="P82" s="188"/>
      <c r="Q82" s="186">
        <v>0.22916666666666666</v>
      </c>
      <c r="R82" s="187"/>
      <c r="S82" s="188"/>
      <c r="T82" s="186">
        <v>0.38541666666666669</v>
      </c>
      <c r="U82" s="187"/>
      <c r="V82" s="188"/>
      <c r="W82" s="108"/>
      <c r="X82" s="152"/>
      <c r="Y82" s="178">
        <v>1.0416666666666667E-3</v>
      </c>
      <c r="Z82" s="179"/>
      <c r="AA82" s="180"/>
      <c r="AB82" s="178">
        <v>0.20833333333333334</v>
      </c>
      <c r="AC82" s="179"/>
      <c r="AD82" s="180"/>
      <c r="AE82" s="178"/>
      <c r="AF82" s="179"/>
      <c r="AG82" s="180"/>
      <c r="AH82" s="178">
        <v>0.25</v>
      </c>
      <c r="AI82" s="179"/>
      <c r="AJ82" s="180"/>
      <c r="AK82" s="178"/>
      <c r="AL82" s="179"/>
      <c r="AM82" s="180"/>
      <c r="AN82" s="90"/>
      <c r="AO82" s="80"/>
      <c r="AP82" s="77"/>
      <c r="AQ82" s="71"/>
      <c r="AR82" s="77"/>
      <c r="AS82" s="91"/>
      <c r="AT82" s="64">
        <v>117</v>
      </c>
      <c r="AU82" s="65" t="s">
        <v>235</v>
      </c>
      <c r="AV82" s="66"/>
      <c r="AW82" s="66"/>
      <c r="AX82" s="44"/>
      <c r="AY82" s="154"/>
      <c r="AZ82" s="178">
        <v>6.25E-2</v>
      </c>
      <c r="BA82" s="179"/>
      <c r="BB82" s="180"/>
      <c r="BC82" s="178">
        <v>4.1666666666666664E-2</v>
      </c>
      <c r="BD82" s="179"/>
      <c r="BE82" s="180"/>
      <c r="BF82" s="178"/>
      <c r="BG82" s="179"/>
      <c r="BH82" s="180"/>
    </row>
    <row r="83" spans="1:60" ht="18" customHeight="1" thickBot="1">
      <c r="A83" s="154"/>
      <c r="B83" s="178">
        <f>SUM(B18,B34,B50,B66,B82)</f>
        <v>1.7291666666666665</v>
      </c>
      <c r="C83" s="179"/>
      <c r="D83" s="180"/>
      <c r="E83" s="178">
        <f>SUM(E18,E34,E50,E66,E82)</f>
        <v>1.3055555555555556</v>
      </c>
      <c r="F83" s="179"/>
      <c r="G83" s="180"/>
      <c r="H83" s="178">
        <f t="shared" ref="H83" si="45">SUM(H18,H34,H50,H66,H82)</f>
        <v>1.65625</v>
      </c>
      <c r="I83" s="179"/>
      <c r="J83" s="180"/>
      <c r="K83" s="178">
        <f t="shared" ref="K83" si="46">SUM(K18,K34,K50,K66,K82)</f>
        <v>1.4444444444444444</v>
      </c>
      <c r="L83" s="179"/>
      <c r="M83" s="180"/>
      <c r="N83" s="178">
        <f t="shared" ref="N83" si="47">SUM(N18,N34,N50,N66,N82)</f>
        <v>1.4097222222222221</v>
      </c>
      <c r="O83" s="179"/>
      <c r="P83" s="180"/>
      <c r="Q83" s="178">
        <f t="shared" ref="Q83" si="48">SUM(Q18,Q34,Q50,Q66,Q82)</f>
        <v>1.3979166666666669</v>
      </c>
      <c r="R83" s="179"/>
      <c r="S83" s="180"/>
      <c r="T83" s="178">
        <f>SUM(T18,T34,T50,T66,T82)</f>
        <v>1.3437500000000002</v>
      </c>
      <c r="U83" s="179"/>
      <c r="V83" s="180"/>
      <c r="W83" s="113"/>
      <c r="X83" s="153"/>
      <c r="Y83" s="178">
        <f t="shared" ref="Y83" si="49">SUM(Y18,Y34,Y50,Y66,Y82)</f>
        <v>1.4246527777777778</v>
      </c>
      <c r="Z83" s="179"/>
      <c r="AA83" s="180"/>
      <c r="AB83" s="178">
        <f>SUM(AB18,AB34,AB50,AB66,AB82)</f>
        <v>1.2881944444444444</v>
      </c>
      <c r="AC83" s="179"/>
      <c r="AD83" s="180"/>
      <c r="AE83" s="178">
        <f t="shared" ref="AE83" si="50">SUM(AE18,AE34,AE50,AE66,AE82)</f>
        <v>1.3784722222222221</v>
      </c>
      <c r="AF83" s="179"/>
      <c r="AG83" s="180"/>
      <c r="AH83" s="178">
        <f t="shared" ref="AH83" si="51">SUM(AH18,AH34,AH50,AH66,AH82)</f>
        <v>1.3402777777777779</v>
      </c>
      <c r="AI83" s="179"/>
      <c r="AJ83" s="180"/>
      <c r="AK83" s="178">
        <f t="shared" ref="AK83" si="52">SUM(AK18,AK34,AK50,AK66,AK82)</f>
        <v>0.89583333333333326</v>
      </c>
      <c r="AL83" s="179"/>
      <c r="AM83" s="180"/>
      <c r="AN83" s="90"/>
      <c r="AO83" s="80"/>
      <c r="AP83" s="77"/>
      <c r="AQ83" s="71"/>
      <c r="AR83" s="77"/>
      <c r="AS83" s="91"/>
      <c r="AT83" s="45">
        <v>118</v>
      </c>
      <c r="AU83" s="48" t="s">
        <v>150</v>
      </c>
      <c r="AV83" s="35"/>
      <c r="AW83" s="35"/>
      <c r="AX83" s="36"/>
      <c r="AY83" s="154"/>
      <c r="AZ83" s="178">
        <f t="shared" ref="AZ83" si="53">SUM(AZ18,AZ34,AZ50,AZ66,AZ82)</f>
        <v>1.4270833333333335</v>
      </c>
      <c r="BA83" s="179"/>
      <c r="BB83" s="180"/>
      <c r="BC83" s="178">
        <f t="shared" ref="BC83" si="54">SUM(BC18,BC34,BC50,BC66,BC82)</f>
        <v>1.34375</v>
      </c>
      <c r="BD83" s="179"/>
      <c r="BE83" s="180"/>
      <c r="BF83" s="178">
        <f t="shared" ref="BF83" si="55">SUM(BF18,BF34,BF50,BF66,BF82)</f>
        <v>0</v>
      </c>
      <c r="BG83" s="179"/>
      <c r="BH83" s="180"/>
    </row>
    <row r="84" spans="1:60" ht="15" thickBot="1">
      <c r="A84" s="80"/>
      <c r="B84" s="247"/>
      <c r="C84" s="247"/>
      <c r="D84" s="80"/>
      <c r="E84" s="243"/>
      <c r="F84" s="243"/>
      <c r="G84" s="80"/>
      <c r="H84" s="243"/>
      <c r="I84" s="243"/>
      <c r="J84" s="80"/>
      <c r="K84" s="243"/>
      <c r="L84" s="243"/>
      <c r="M84" s="80"/>
      <c r="N84" s="248"/>
      <c r="O84" s="248"/>
      <c r="P84" s="80"/>
      <c r="Q84" s="248"/>
      <c r="R84" s="248"/>
      <c r="S84" s="80"/>
      <c r="T84" s="92"/>
      <c r="U84" s="80"/>
      <c r="V84" s="80"/>
      <c r="W84" s="103"/>
      <c r="X84" s="80"/>
      <c r="Y84" s="248"/>
      <c r="Z84" s="248"/>
      <c r="AA84" s="80"/>
      <c r="AB84" s="243"/>
      <c r="AC84" s="243"/>
      <c r="AD84" s="80"/>
      <c r="AE84" s="243"/>
      <c r="AF84" s="243"/>
      <c r="AG84" s="80"/>
      <c r="AH84" s="243"/>
      <c r="AI84" s="243"/>
      <c r="AJ84" s="80"/>
      <c r="AK84" s="243"/>
      <c r="AL84" s="243"/>
      <c r="AM84" s="80"/>
      <c r="AN84" s="90"/>
      <c r="AO84" s="80"/>
      <c r="AP84" s="77"/>
      <c r="AQ84" s="71"/>
      <c r="AR84" s="77"/>
      <c r="AS84" s="91"/>
      <c r="AT84" s="45">
        <v>119</v>
      </c>
      <c r="AU84" s="48" t="s">
        <v>29</v>
      </c>
      <c r="AV84" s="35"/>
      <c r="AW84" s="35"/>
      <c r="AX84" s="36"/>
      <c r="AY84" s="93"/>
      <c r="AZ84" s="91"/>
      <c r="BA84" s="94"/>
      <c r="BB84" s="95"/>
      <c r="BC84" s="91"/>
      <c r="BD84" s="96"/>
      <c r="BE84" s="97"/>
      <c r="BF84" s="91"/>
      <c r="BG84" s="96"/>
      <c r="BH84" s="98"/>
    </row>
    <row r="85" spans="1:60" ht="17.399999999999999" customHeight="1">
      <c r="A85" s="218" t="s">
        <v>180</v>
      </c>
      <c r="B85" s="203"/>
      <c r="C85" s="204"/>
      <c r="D85" s="99">
        <f>SUM(D86:D88)</f>
        <v>556.54999999999995</v>
      </c>
      <c r="E85" s="204"/>
      <c r="F85" s="204"/>
      <c r="G85" s="99">
        <f>SUM(G86:G88)</f>
        <v>227.00000000000003</v>
      </c>
      <c r="H85" s="204"/>
      <c r="I85" s="204"/>
      <c r="J85" s="99">
        <f>SUM(J86:J88)</f>
        <v>437.375</v>
      </c>
      <c r="K85" s="204"/>
      <c r="L85" s="204"/>
      <c r="M85" s="99">
        <f>SUM(M86:M88)</f>
        <v>381.55</v>
      </c>
      <c r="N85" s="204"/>
      <c r="O85" s="204"/>
      <c r="P85" s="99">
        <f>SUM(P86:P88)</f>
        <v>313.125</v>
      </c>
      <c r="Q85" s="204"/>
      <c r="R85" s="204"/>
      <c r="S85" s="99">
        <f>SUM(S86:S88)</f>
        <v>373.95</v>
      </c>
      <c r="T85" s="204"/>
      <c r="U85" s="204"/>
      <c r="V85" s="100">
        <f>SUM(V86:V88)</f>
        <v>435.72500000000002</v>
      </c>
      <c r="W85" s="108"/>
      <c r="X85" s="218" t="s">
        <v>180</v>
      </c>
      <c r="Y85" s="203"/>
      <c r="Z85" s="204"/>
      <c r="AA85" s="99">
        <f>SUM(AA86:AA88)</f>
        <v>563.05000000000007</v>
      </c>
      <c r="AB85" s="204"/>
      <c r="AC85" s="204"/>
      <c r="AD85" s="99">
        <f>SUM(AD86:AD88)</f>
        <v>350.2</v>
      </c>
      <c r="AE85" s="204"/>
      <c r="AF85" s="204"/>
      <c r="AG85" s="99">
        <f>SUM(AG86:AG88)</f>
        <v>1216.7249999999999</v>
      </c>
      <c r="AH85" s="204"/>
      <c r="AI85" s="204"/>
      <c r="AJ85" s="100">
        <f>SUM(AJ86:AJ88)</f>
        <v>627.54999999999995</v>
      </c>
      <c r="AK85" s="203"/>
      <c r="AL85" s="204"/>
      <c r="AM85" s="100">
        <f>SUM(AM86:AM88)</f>
        <v>469</v>
      </c>
      <c r="AN85" s="90"/>
      <c r="AO85" s="80"/>
      <c r="AP85" s="77"/>
      <c r="AQ85" s="71"/>
      <c r="AR85" s="77"/>
      <c r="AS85" s="91"/>
      <c r="AT85" s="45">
        <v>121</v>
      </c>
      <c r="AU85" s="48" t="s">
        <v>123</v>
      </c>
      <c r="AV85" s="35"/>
      <c r="AW85" s="35"/>
      <c r="AX85" s="36"/>
      <c r="AY85" s="218" t="s">
        <v>180</v>
      </c>
      <c r="AZ85" s="201"/>
      <c r="BA85" s="202"/>
      <c r="BB85" s="100">
        <f>SUM(BB86:BB88)</f>
        <v>620.79999999999995</v>
      </c>
      <c r="BC85" s="201"/>
      <c r="BD85" s="202"/>
      <c r="BE85" s="100">
        <f>SUM(BE86:BE88)</f>
        <v>1096</v>
      </c>
      <c r="BF85" s="201"/>
      <c r="BG85" s="202"/>
      <c r="BH85" s="100">
        <f>SUM(BH86:BH88)</f>
        <v>150</v>
      </c>
    </row>
    <row r="86" spans="1:60" ht="17.399999999999999" customHeight="1">
      <c r="A86" s="219"/>
      <c r="B86" s="274" t="s">
        <v>268</v>
      </c>
      <c r="C86" s="275"/>
      <c r="D86" s="101">
        <f>SUM(B17*$P$113+$P$114)</f>
        <v>393.1</v>
      </c>
      <c r="E86" s="205" t="s">
        <v>268</v>
      </c>
      <c r="F86" s="206"/>
      <c r="G86" s="101">
        <f>SUM(E17*$P$113+$P$114)</f>
        <v>217.10000000000002</v>
      </c>
      <c r="H86" s="205" t="s">
        <v>268</v>
      </c>
      <c r="I86" s="206"/>
      <c r="J86" s="101">
        <f>SUM(H17*$P$113+$P$114)</f>
        <v>392</v>
      </c>
      <c r="K86" s="205" t="s">
        <v>268</v>
      </c>
      <c r="L86" s="206"/>
      <c r="M86" s="101">
        <f>SUM(K17*$P$113+$P$114)</f>
        <v>349.1</v>
      </c>
      <c r="N86" s="205" t="s">
        <v>268</v>
      </c>
      <c r="O86" s="206"/>
      <c r="P86" s="101">
        <f>SUM(N17*$P$113+$P$114)</f>
        <v>245.7</v>
      </c>
      <c r="Q86" s="205" t="s">
        <v>268</v>
      </c>
      <c r="R86" s="206"/>
      <c r="S86" s="102">
        <f>SUM(Q17*$P$113+$P$114)</f>
        <v>238</v>
      </c>
      <c r="T86" s="269" t="s">
        <v>268</v>
      </c>
      <c r="U86" s="206"/>
      <c r="V86" s="102">
        <f>SUM(T17*$P$113+$P$114)</f>
        <v>405.20000000000005</v>
      </c>
      <c r="W86" s="108"/>
      <c r="X86" s="219"/>
      <c r="Y86" s="193" t="s">
        <v>268</v>
      </c>
      <c r="Z86" s="194"/>
      <c r="AA86" s="104">
        <f>SUM(Y17*$P$113+$P$114)</f>
        <v>497.6</v>
      </c>
      <c r="AB86" s="195" t="s">
        <v>268</v>
      </c>
      <c r="AC86" s="194"/>
      <c r="AD86" s="104">
        <f>SUM(AB17*$P$113+$P$114)</f>
        <v>324.89999999999998</v>
      </c>
      <c r="AE86" s="195" t="s">
        <v>268</v>
      </c>
      <c r="AF86" s="194"/>
      <c r="AG86" s="104">
        <f>SUM(AE17*$P$113+$P$114)</f>
        <v>1075.0999999999999</v>
      </c>
      <c r="AH86" s="195" t="s">
        <v>268</v>
      </c>
      <c r="AI86" s="194"/>
      <c r="AJ86" s="105">
        <f>SUM(AH17*$P$113+$P$114)</f>
        <v>431.6</v>
      </c>
      <c r="AK86" s="193" t="s">
        <v>268</v>
      </c>
      <c r="AL86" s="194"/>
      <c r="AM86" s="105">
        <f>SUM(AK17*$P$113+$P$114)</f>
        <v>469</v>
      </c>
      <c r="AN86" s="90"/>
      <c r="AO86" s="77"/>
      <c r="AP86" s="77"/>
      <c r="AQ86" s="71"/>
      <c r="AR86" s="77"/>
      <c r="AS86" s="91"/>
      <c r="AT86" s="45">
        <v>126</v>
      </c>
      <c r="AU86" s="48" t="s">
        <v>96</v>
      </c>
      <c r="AV86" s="35"/>
      <c r="AW86" s="35"/>
      <c r="AX86" s="36"/>
      <c r="AY86" s="219"/>
      <c r="AZ86" s="269" t="s">
        <v>268</v>
      </c>
      <c r="BA86" s="206"/>
      <c r="BB86" s="102">
        <f>SUM(AZ17*$P$113+$P$114)</f>
        <v>620.79999999999995</v>
      </c>
      <c r="BC86" s="269" t="s">
        <v>268</v>
      </c>
      <c r="BD86" s="206"/>
      <c r="BE86" s="102">
        <f>SUM(BC17*$P$113+$P$114)</f>
        <v>1096</v>
      </c>
      <c r="BF86" s="269" t="s">
        <v>268</v>
      </c>
      <c r="BG86" s="206"/>
      <c r="BH86" s="102">
        <f>SUM(BF17*$P$113+$P$114)</f>
        <v>150</v>
      </c>
    </row>
    <row r="87" spans="1:60" ht="17.399999999999999" customHeight="1">
      <c r="A87" s="219"/>
      <c r="B87" s="200" t="s">
        <v>269</v>
      </c>
      <c r="C87" s="192"/>
      <c r="D87" s="106">
        <f>SUM(($D$17*$P$113)*0.25)</f>
        <v>43.45</v>
      </c>
      <c r="E87" s="191" t="s">
        <v>269</v>
      </c>
      <c r="F87" s="192"/>
      <c r="G87" s="106">
        <f>SUM((G17*$P$113)*0.25)</f>
        <v>9.9</v>
      </c>
      <c r="H87" s="191" t="s">
        <v>269</v>
      </c>
      <c r="I87" s="192"/>
      <c r="J87" s="106">
        <f>SUM((J17*$P$113)*0.25)</f>
        <v>45.375000000000007</v>
      </c>
      <c r="K87" s="191" t="s">
        <v>269</v>
      </c>
      <c r="L87" s="192"/>
      <c r="M87" s="106">
        <f>SUM((M17*$P$113)*0.25)</f>
        <v>32.450000000000003</v>
      </c>
      <c r="N87" s="191" t="s">
        <v>269</v>
      </c>
      <c r="O87" s="192"/>
      <c r="P87" s="106">
        <f>SUM((P17*$P$113)*0.25)</f>
        <v>7.4250000000000007</v>
      </c>
      <c r="Q87" s="191" t="s">
        <v>269</v>
      </c>
      <c r="R87" s="192"/>
      <c r="S87" s="107">
        <f>SUM((S17*$P$113)*0.25)</f>
        <v>15.950000000000001</v>
      </c>
      <c r="T87" s="200" t="s">
        <v>269</v>
      </c>
      <c r="U87" s="192"/>
      <c r="V87" s="107">
        <f>SUM((V17*$P$113)*0.25)</f>
        <v>30.525000000000002</v>
      </c>
      <c r="W87" s="113"/>
      <c r="X87" s="219"/>
      <c r="Y87" s="200" t="s">
        <v>269</v>
      </c>
      <c r="Z87" s="192"/>
      <c r="AA87" s="106">
        <f>SUM((AA17*$P$113)*0.25)</f>
        <v>65.45</v>
      </c>
      <c r="AB87" s="191" t="s">
        <v>269</v>
      </c>
      <c r="AC87" s="192"/>
      <c r="AD87" s="106">
        <f>SUM((AD17*$P$113)*0.25)</f>
        <v>25.3</v>
      </c>
      <c r="AE87" s="191" t="s">
        <v>269</v>
      </c>
      <c r="AF87" s="192"/>
      <c r="AG87" s="106">
        <f>SUM((AG17*$P$113)*0.25)</f>
        <v>141.625</v>
      </c>
      <c r="AH87" s="191" t="s">
        <v>269</v>
      </c>
      <c r="AI87" s="192"/>
      <c r="AJ87" s="107">
        <f>SUM((AJ17*$P$113)*0.25)</f>
        <v>15.950000000000001</v>
      </c>
      <c r="AK87" s="200" t="s">
        <v>269</v>
      </c>
      <c r="AL87" s="192"/>
      <c r="AM87" s="107">
        <f>SUM((AM17*$P$113)*0.25)</f>
        <v>0</v>
      </c>
      <c r="AN87" s="90"/>
      <c r="AO87" s="77"/>
      <c r="AP87" s="77"/>
      <c r="AQ87" s="71"/>
      <c r="AR87" s="77"/>
      <c r="AS87" s="91"/>
      <c r="AT87" s="45">
        <v>127</v>
      </c>
      <c r="AU87" s="48" t="s">
        <v>148</v>
      </c>
      <c r="AV87" s="35"/>
      <c r="AW87" s="35"/>
      <c r="AX87" s="36"/>
      <c r="AY87" s="219"/>
      <c r="AZ87" s="200" t="s">
        <v>269</v>
      </c>
      <c r="BA87" s="192"/>
      <c r="BB87" s="107">
        <f>SUM((BB17*$P$113)*0.25)</f>
        <v>0</v>
      </c>
      <c r="BC87" s="200" t="s">
        <v>269</v>
      </c>
      <c r="BD87" s="192"/>
      <c r="BE87" s="107">
        <f>SUM((BE17*$P$113)*0.25)</f>
        <v>0</v>
      </c>
      <c r="BF87" s="200" t="s">
        <v>269</v>
      </c>
      <c r="BG87" s="192"/>
      <c r="BH87" s="107">
        <f>SUM((BH17*$P$113)*0.25)</f>
        <v>0</v>
      </c>
    </row>
    <row r="88" spans="1:60" ht="17.399999999999999" customHeight="1" thickBot="1">
      <c r="A88" s="219"/>
      <c r="B88" s="272" t="s">
        <v>202</v>
      </c>
      <c r="C88" s="273"/>
      <c r="D88" s="109">
        <f>IF(AND(COUNTIF(C5:C16,"&gt;0")&gt;0,COUNTIF(C5:C16,"&gt;0")&gt;5),(COUNTIF(C5:C16,"&gt;0")-5)*$P$115,0)</f>
        <v>120</v>
      </c>
      <c r="E88" s="189" t="s">
        <v>202</v>
      </c>
      <c r="F88" s="190"/>
      <c r="G88" s="109">
        <f>IF(AND(COUNTIF(F5:F16,"&gt;0")&gt;0,COUNTIF(F5:F16,"&gt;0")&gt;5),(COUNTIF(F5:F16,"&gt;0")-5)*$P$115,0)</f>
        <v>0</v>
      </c>
      <c r="H88" s="189" t="s">
        <v>202</v>
      </c>
      <c r="I88" s="190"/>
      <c r="J88" s="109">
        <f>IF(AND(COUNTIF(I5:I16,"&gt;0")&gt;0,COUNTIF(I5:I16,"&gt;0")&gt;5),(COUNTIF(I5:I16,"&gt;0")-5)*$P$115,0)</f>
        <v>0</v>
      </c>
      <c r="K88" s="189" t="s">
        <v>202</v>
      </c>
      <c r="L88" s="190"/>
      <c r="M88" s="109">
        <f>IF(AND(COUNTIF(L5:L16,"&gt;0")&gt;0,COUNTIF(L5:L16,"&gt;0")&gt;5),(COUNTIF(L5:L16,"&gt;0")-5)*$P$115,0)</f>
        <v>0</v>
      </c>
      <c r="N88" s="189" t="s">
        <v>202</v>
      </c>
      <c r="O88" s="190"/>
      <c r="P88" s="109">
        <f>IF(AND(COUNTIF(O5:O16,"&gt;0")&gt;0,COUNTIF(O5:O16,"&gt;0")&gt;5),(COUNTIF(O5:O16,"&gt;0")-5)*$P$115,0)</f>
        <v>60</v>
      </c>
      <c r="Q88" s="189" t="s">
        <v>202</v>
      </c>
      <c r="R88" s="190"/>
      <c r="S88" s="110">
        <f>IF(AND(COUNTIF(R5:R16,"&gt;0")&gt;0,COUNTIF(R5:R16,"&gt;0")&gt;5),(COUNTIF(R5:R16,"&gt;0")-5)*$P$115,0)</f>
        <v>120</v>
      </c>
      <c r="T88" s="267" t="s">
        <v>202</v>
      </c>
      <c r="U88" s="190"/>
      <c r="V88" s="110">
        <f>IF(AND(COUNTIF(U5:U16,"&gt;0")&gt;0,COUNTIF(U5:U16,"&gt;0")&gt;5),(COUNTIF(U5:U16,"&gt;0")-5)*$P$115,0)</f>
        <v>0</v>
      </c>
      <c r="W88" s="103"/>
      <c r="X88" s="220"/>
      <c r="Y88" s="198" t="s">
        <v>202</v>
      </c>
      <c r="Z88" s="199"/>
      <c r="AA88" s="104">
        <f>IF(AND(COUNTIF(Z5:Z16,"&gt;0")&gt;0,COUNTIF(Z5:Z16,"&gt;0")&gt;5),(COUNTIF(Z5:Z16,"&gt;0")-5)*$P$115,0)</f>
        <v>0</v>
      </c>
      <c r="AB88" s="207" t="s">
        <v>202</v>
      </c>
      <c r="AC88" s="199"/>
      <c r="AD88" s="104">
        <f>IF(AND(COUNTIF(AC5:AC16,"&gt;0")&gt;0,COUNTIF(AC5:AC16,"&gt;0")&gt;5),(COUNTIF(AC5:AC16,"&gt;0")-5)*$P$115,0)</f>
        <v>0</v>
      </c>
      <c r="AE88" s="207" t="s">
        <v>202</v>
      </c>
      <c r="AF88" s="199"/>
      <c r="AG88" s="104">
        <f>IF(AND(COUNTIF(AF5:AF16,"&gt;0")&gt;0,COUNTIF(AF5:AF16,"&gt;0")&gt;5),(COUNTIF(AF5:AF16,"&gt;0")-5)*$P$115,0)</f>
        <v>0</v>
      </c>
      <c r="AH88" s="207" t="s">
        <v>202</v>
      </c>
      <c r="AI88" s="199"/>
      <c r="AJ88" s="105">
        <f>IF(AND(COUNTIF(AI5:AI16,"&gt;0")&gt;0,COUNTIF(AI5:AI16,"&gt;0")&gt;5),(COUNTIF(AI5:AI16,"&gt;0")-5)*$P$115,0)</f>
        <v>180</v>
      </c>
      <c r="AK88" s="198" t="s">
        <v>202</v>
      </c>
      <c r="AL88" s="199"/>
      <c r="AM88" s="105">
        <f>IF(AND(COUNTIF(AL5:AL16,"&gt;0")&gt;0,COUNTIF(AL5:AL16,"&gt;0")&gt;5),(COUNTIF(AL5:AL16,"&gt;0")-5)*$P$115,0)</f>
        <v>0</v>
      </c>
      <c r="AN88" s="80"/>
      <c r="AO88" s="77"/>
      <c r="AP88" s="77"/>
      <c r="AQ88" s="71"/>
      <c r="AR88" s="77"/>
      <c r="AS88" s="80"/>
      <c r="AT88" s="45">
        <v>128</v>
      </c>
      <c r="AU88" s="48" t="s">
        <v>26</v>
      </c>
      <c r="AV88" s="66"/>
      <c r="AW88" s="66"/>
      <c r="AX88" s="44"/>
      <c r="AY88" s="220"/>
      <c r="AZ88" s="267" t="s">
        <v>202</v>
      </c>
      <c r="BA88" s="190"/>
      <c r="BB88" s="102">
        <f>IF(AND(COUNTIF(BA5:BA16,"&gt;0")&gt;0,COUNTIF(BA5:BA16,"&gt;0")&gt;5),(COUNTIF(BA5:BA16,"&gt;0")-5)*$P$115,0)</f>
        <v>0</v>
      </c>
      <c r="BC88" s="267" t="s">
        <v>202</v>
      </c>
      <c r="BD88" s="190"/>
      <c r="BE88" s="102">
        <f>IF(AND(COUNTIF(BD5:BD16,"&gt;0")&gt;0,COUNTIF(BD5:BD16,"&gt;0")&gt;5),(COUNTIF(BD5:BD16,"&gt;0")-5)*$P$115,0)</f>
        <v>0</v>
      </c>
      <c r="BF88" s="267" t="s">
        <v>202</v>
      </c>
      <c r="BG88" s="190"/>
      <c r="BH88" s="102">
        <f>IF(AND(COUNTIF(BG5:BG16,"&gt;0")&gt;0,COUNTIF(BG5:BG16,"&gt;0")&gt;5),(COUNTIF(BG5:BG16,"&gt;0")-5)*$P$115,0)</f>
        <v>0</v>
      </c>
    </row>
    <row r="89" spans="1:60" ht="17.399999999999999" customHeight="1">
      <c r="A89" s="218" t="s">
        <v>181</v>
      </c>
      <c r="B89" s="196"/>
      <c r="C89" s="197"/>
      <c r="D89" s="111">
        <f>SUM($D$90:$D$92)</f>
        <v>365.375</v>
      </c>
      <c r="E89" s="197"/>
      <c r="F89" s="197"/>
      <c r="G89" s="111">
        <f>SUM($G$90:$G$92)</f>
        <v>403.82500000000005</v>
      </c>
      <c r="H89" s="197"/>
      <c r="I89" s="197"/>
      <c r="J89" s="111">
        <f>SUM($J$90:$J$92)</f>
        <v>338.92499999999995</v>
      </c>
      <c r="K89" s="197"/>
      <c r="L89" s="197"/>
      <c r="M89" s="111">
        <f>SUM($M$90:$M$92)</f>
        <v>502.82499999999999</v>
      </c>
      <c r="N89" s="197"/>
      <c r="O89" s="197"/>
      <c r="P89" s="111">
        <f>SUM($P$90:$P$92)</f>
        <v>387.6</v>
      </c>
      <c r="Q89" s="197"/>
      <c r="R89" s="197"/>
      <c r="S89" s="112">
        <f>SUM($S$90:$S$92)</f>
        <v>221.22499999999999</v>
      </c>
      <c r="T89" s="196"/>
      <c r="U89" s="197"/>
      <c r="V89" s="112">
        <f>SUM($S$90:$S$92)</f>
        <v>221.22499999999999</v>
      </c>
      <c r="W89" s="108"/>
      <c r="X89" s="218" t="s">
        <v>181</v>
      </c>
      <c r="Y89" s="265"/>
      <c r="Z89" s="266"/>
      <c r="AA89" s="111">
        <f>SUM(AA90:AA92)</f>
        <v>883.8</v>
      </c>
      <c r="AB89" s="197"/>
      <c r="AC89" s="197"/>
      <c r="AD89" s="111">
        <f>SUM(AD90:AD92)</f>
        <v>808</v>
      </c>
      <c r="AE89" s="197"/>
      <c r="AF89" s="197"/>
      <c r="AG89" s="111">
        <f>SUM(AG90:AG92)</f>
        <v>761</v>
      </c>
      <c r="AH89" s="197"/>
      <c r="AI89" s="197"/>
      <c r="AJ89" s="112">
        <f>SUM(AJ90:AJ92)</f>
        <v>756.90000000000009</v>
      </c>
      <c r="AK89" s="196"/>
      <c r="AL89" s="197"/>
      <c r="AM89" s="112">
        <f>SUM(AM90:AM92)</f>
        <v>442</v>
      </c>
      <c r="AN89" s="90"/>
      <c r="AO89" s="77"/>
      <c r="AP89" s="77"/>
      <c r="AQ89" s="71"/>
      <c r="AR89" s="77"/>
      <c r="AS89" s="91"/>
      <c r="AT89" s="45">
        <v>130</v>
      </c>
      <c r="AU89" s="48" t="s">
        <v>90</v>
      </c>
      <c r="AV89" s="35"/>
      <c r="AW89" s="35"/>
      <c r="AX89" s="36"/>
      <c r="AY89" s="218" t="s">
        <v>181</v>
      </c>
      <c r="AZ89" s="114"/>
      <c r="BA89" s="115"/>
      <c r="BB89" s="112">
        <f>SUM(BB90:BB92)</f>
        <v>549.29999999999995</v>
      </c>
      <c r="BC89" s="265"/>
      <c r="BD89" s="266"/>
      <c r="BE89" s="112">
        <f>SUM(BE90:BE92)</f>
        <v>847.80000000000007</v>
      </c>
      <c r="BF89" s="265"/>
      <c r="BG89" s="266"/>
      <c r="BH89" s="112">
        <f>SUM(BH90:BH92)</f>
        <v>150</v>
      </c>
    </row>
    <row r="90" spans="1:60" ht="17.399999999999999" customHeight="1">
      <c r="A90" s="219"/>
      <c r="B90" s="274" t="s">
        <v>268</v>
      </c>
      <c r="C90" s="275"/>
      <c r="D90" s="101">
        <f>SUM(B33*$P$113+$P$114)</f>
        <v>263.3</v>
      </c>
      <c r="E90" s="205" t="s">
        <v>201</v>
      </c>
      <c r="F90" s="206"/>
      <c r="G90" s="101">
        <f>SUM(E33*$P$113+$P$114)</f>
        <v>354.6</v>
      </c>
      <c r="H90" s="205" t="s">
        <v>201</v>
      </c>
      <c r="I90" s="206"/>
      <c r="J90" s="101">
        <f>SUM(H33*$P$113+$P$114)</f>
        <v>319.39999999999998</v>
      </c>
      <c r="K90" s="205" t="s">
        <v>201</v>
      </c>
      <c r="L90" s="206"/>
      <c r="M90" s="101">
        <f>SUM(K33*$P$113+$P$114)</f>
        <v>463.5</v>
      </c>
      <c r="N90" s="205" t="s">
        <v>201</v>
      </c>
      <c r="O90" s="206"/>
      <c r="P90" s="101">
        <f>SUM(N33*$P$113+$P$114)</f>
        <v>351.3</v>
      </c>
      <c r="Q90" s="205" t="s">
        <v>201</v>
      </c>
      <c r="R90" s="206"/>
      <c r="S90" s="102">
        <f>SUM(Q33*$P$113+$P$114)</f>
        <v>210.5</v>
      </c>
      <c r="T90" s="269" t="s">
        <v>201</v>
      </c>
      <c r="U90" s="206"/>
      <c r="V90" s="102">
        <f>SUM(T33*$P$113+$P$114)</f>
        <v>653.80000000000007</v>
      </c>
      <c r="W90" s="108"/>
      <c r="X90" s="219"/>
      <c r="Y90" s="193" t="s">
        <v>201</v>
      </c>
      <c r="Z90" s="194"/>
      <c r="AA90" s="104">
        <f>SUM(Y33*$P$113+$P$114)</f>
        <v>631.79999999999995</v>
      </c>
      <c r="AB90" s="195" t="s">
        <v>201</v>
      </c>
      <c r="AC90" s="194"/>
      <c r="AD90" s="104">
        <f>SUM(AB33*$P$113+$P$114)</f>
        <v>469</v>
      </c>
      <c r="AE90" s="195" t="s">
        <v>201</v>
      </c>
      <c r="AF90" s="194"/>
      <c r="AG90" s="104">
        <f>SUM(AE33*$P$113+$P$114)</f>
        <v>469</v>
      </c>
      <c r="AH90" s="195" t="s">
        <v>201</v>
      </c>
      <c r="AI90" s="194"/>
      <c r="AJ90" s="105">
        <f>SUM(AH33*$P$113+$P$114)</f>
        <v>500.90000000000003</v>
      </c>
      <c r="AK90" s="193" t="s">
        <v>201</v>
      </c>
      <c r="AL90" s="194"/>
      <c r="AM90" s="105">
        <f>SUM(AK33*$P$113+$P$114)</f>
        <v>150</v>
      </c>
      <c r="AN90" s="80"/>
      <c r="AO90" s="80"/>
      <c r="AP90" s="80"/>
      <c r="AQ90" s="90"/>
      <c r="AR90" s="80"/>
      <c r="AS90" s="80"/>
      <c r="AT90" s="45">
        <v>131</v>
      </c>
      <c r="AU90" s="48" t="s">
        <v>210</v>
      </c>
      <c r="AV90" s="35"/>
      <c r="AW90" s="35"/>
      <c r="AX90" s="36"/>
      <c r="AY90" s="219"/>
      <c r="AZ90" s="269" t="s">
        <v>268</v>
      </c>
      <c r="BA90" s="206"/>
      <c r="BB90" s="102">
        <f>SUM(AZ33*$P$113+$P$114)</f>
        <v>549.29999999999995</v>
      </c>
      <c r="BC90" s="269" t="s">
        <v>268</v>
      </c>
      <c r="BD90" s="206"/>
      <c r="BE90" s="102">
        <f>SUM(BC33*$P$113+$P$114)</f>
        <v>719.80000000000007</v>
      </c>
      <c r="BF90" s="269" t="s">
        <v>268</v>
      </c>
      <c r="BG90" s="206"/>
      <c r="BH90" s="102">
        <f>SUM(BF33*$P$113+$P$114)</f>
        <v>150</v>
      </c>
    </row>
    <row r="91" spans="1:60" ht="17.399999999999999" customHeight="1">
      <c r="A91" s="219"/>
      <c r="B91" s="200" t="s">
        <v>269</v>
      </c>
      <c r="C91" s="192"/>
      <c r="D91" s="106">
        <f>SUM((D33*$P$113)*0.25)</f>
        <v>42.075000000000003</v>
      </c>
      <c r="E91" s="191" t="s">
        <v>202</v>
      </c>
      <c r="F91" s="192"/>
      <c r="G91" s="106">
        <f>SUM((G33*$P$113)*0.25)</f>
        <v>49.225000000000001</v>
      </c>
      <c r="H91" s="191" t="s">
        <v>202</v>
      </c>
      <c r="I91" s="192"/>
      <c r="J91" s="106">
        <f>SUM((J33*$P$113)*0.25)</f>
        <v>19.525000000000002</v>
      </c>
      <c r="K91" s="191" t="s">
        <v>202</v>
      </c>
      <c r="L91" s="192"/>
      <c r="M91" s="106">
        <f>SUM((M33*$P$113)*0.25)</f>
        <v>39.325000000000003</v>
      </c>
      <c r="N91" s="191" t="s">
        <v>202</v>
      </c>
      <c r="O91" s="192"/>
      <c r="P91" s="106">
        <f>SUM((P33*$P$113)*0.25)</f>
        <v>36.300000000000004</v>
      </c>
      <c r="Q91" s="191" t="s">
        <v>202</v>
      </c>
      <c r="R91" s="192"/>
      <c r="S91" s="107">
        <f>SUM((S33*$P$113)*0.25)</f>
        <v>10.725000000000001</v>
      </c>
      <c r="T91" s="200" t="s">
        <v>202</v>
      </c>
      <c r="U91" s="192"/>
      <c r="V91" s="107">
        <f>SUM((V33*$P$113)*0.25)</f>
        <v>0</v>
      </c>
      <c r="W91" s="113"/>
      <c r="X91" s="219"/>
      <c r="Y91" s="200" t="s">
        <v>202</v>
      </c>
      <c r="Z91" s="192"/>
      <c r="AA91" s="106">
        <f>SUM(AA33)</f>
        <v>132</v>
      </c>
      <c r="AB91" s="191" t="s">
        <v>202</v>
      </c>
      <c r="AC91" s="192"/>
      <c r="AD91" s="106">
        <f>SUM(AD33)</f>
        <v>219</v>
      </c>
      <c r="AE91" s="191" t="s">
        <v>202</v>
      </c>
      <c r="AF91" s="192"/>
      <c r="AG91" s="106">
        <f>SUM(AG33)</f>
        <v>292</v>
      </c>
      <c r="AH91" s="191" t="s">
        <v>202</v>
      </c>
      <c r="AI91" s="192"/>
      <c r="AJ91" s="107">
        <f>SUM(AJ33)</f>
        <v>76</v>
      </c>
      <c r="AK91" s="200" t="s">
        <v>202</v>
      </c>
      <c r="AL91" s="192"/>
      <c r="AM91" s="107">
        <f>SUM(AM33)</f>
        <v>292</v>
      </c>
      <c r="AN91" s="80"/>
      <c r="AO91" s="80"/>
      <c r="AP91" s="80"/>
      <c r="AQ91" s="90"/>
      <c r="AR91" s="80"/>
      <c r="AS91" s="80"/>
      <c r="AT91" s="45">
        <v>133</v>
      </c>
      <c r="AU91" s="48" t="s">
        <v>74</v>
      </c>
      <c r="AV91" s="35"/>
      <c r="AW91" s="35"/>
      <c r="AX91" s="36"/>
      <c r="AY91" s="219"/>
      <c r="AZ91" s="200" t="s">
        <v>269</v>
      </c>
      <c r="BA91" s="192"/>
      <c r="BB91" s="107">
        <f>SUM(BB33)</f>
        <v>0</v>
      </c>
      <c r="BC91" s="200" t="s">
        <v>269</v>
      </c>
      <c r="BD91" s="192"/>
      <c r="BE91" s="107">
        <f>SUM(BE33)</f>
        <v>128</v>
      </c>
      <c r="BF91" s="200" t="s">
        <v>269</v>
      </c>
      <c r="BG91" s="192"/>
      <c r="BH91" s="107">
        <f>SUM(BH33)</f>
        <v>0</v>
      </c>
    </row>
    <row r="92" spans="1:60" ht="17.399999999999999" customHeight="1" thickBot="1">
      <c r="A92" s="219"/>
      <c r="B92" s="272" t="s">
        <v>202</v>
      </c>
      <c r="C92" s="273"/>
      <c r="D92" s="109">
        <f>IF(AND(COUNTIF(C9:C22,"&gt;0")&gt;0,COUNTIF(C9:C22,"&gt;0")&gt;5),(COUNTIF(C9:C22,"&gt;0")-5)*$P$115,0)</f>
        <v>60</v>
      </c>
      <c r="E92" s="189" t="s">
        <v>202</v>
      </c>
      <c r="F92" s="190"/>
      <c r="G92" s="109">
        <f>IF(AND(COUNTIF(F9:F22,"&gt;0")&gt;0,COUNTIF(F9:F22,"&gt;0")&gt;5),(COUNTIF(F9:F22,"&gt;0")-5)*$P$115,0)</f>
        <v>0</v>
      </c>
      <c r="H92" s="189" t="s">
        <v>202</v>
      </c>
      <c r="I92" s="190"/>
      <c r="J92" s="109">
        <f>IF(AND(COUNTIF(I9:I22,"&gt;0")&gt;0,COUNTIF(I9:I22,"&gt;0")&gt;5),(COUNTIF(I9:I22,"&gt;0")-5)*$P$115,0)</f>
        <v>0</v>
      </c>
      <c r="K92" s="189" t="s">
        <v>202</v>
      </c>
      <c r="L92" s="190"/>
      <c r="M92" s="109">
        <f>IF(AND(COUNTIF(L9:L22,"&gt;0")&gt;0,COUNTIF(L9:L22,"&gt;0")&gt;5),(COUNTIF(L9:L22,"&gt;0")-5)*$P$115,0)</f>
        <v>0</v>
      </c>
      <c r="N92" s="189" t="s">
        <v>202</v>
      </c>
      <c r="O92" s="190"/>
      <c r="P92" s="109">
        <f>IF(AND(COUNTIF(O9:O22,"&gt;0")&gt;0,COUNTIF(O9:O22,"&gt;0")&gt;5),(COUNTIF(O9:O22,"&gt;0")-5)*$P$115,0)</f>
        <v>0</v>
      </c>
      <c r="Q92" s="189" t="s">
        <v>202</v>
      </c>
      <c r="R92" s="190"/>
      <c r="S92" s="110">
        <f>IF(AND(COUNTIF(R9:R22,"&gt;0")&gt;0,COUNTIF(R9:R22,"&gt;0")&gt;5),(COUNTIF(R9:R22,"&gt;0")-5)*$P$115,0)</f>
        <v>0</v>
      </c>
      <c r="T92" s="267" t="s">
        <v>202</v>
      </c>
      <c r="U92" s="190"/>
      <c r="V92" s="110">
        <f>IF(AND(COUNTIF(U9:U22,"&gt;0")&gt;0,COUNTIF(U9:U22,"&gt;0")&gt;5),(COUNTIF(U9:U22,"&gt;0")-5)*$P$115,0)</f>
        <v>0</v>
      </c>
      <c r="W92" s="103"/>
      <c r="X92" s="220"/>
      <c r="Y92" s="198" t="s">
        <v>202</v>
      </c>
      <c r="Z92" s="199"/>
      <c r="AA92" s="104">
        <f>IF(AND(COUNTIF(Z21:Z32,"&gt;0")&gt;0,COUNTIF(Z21:Z32,"&gt;0")&gt;5),(COUNTIF(Z21:Z32,"&gt;0")-5)*$P$115,0)</f>
        <v>120</v>
      </c>
      <c r="AB92" s="207" t="s">
        <v>202</v>
      </c>
      <c r="AC92" s="199"/>
      <c r="AD92" s="104">
        <f>IF(AND(COUNTIF(AC21:AC32,"&gt;0")&gt;0,COUNTIF(AC21:AC32,"&gt;0")&gt;5),(COUNTIF(AC21:AC32,"&gt;0")-5)*$P$115,0)</f>
        <v>120</v>
      </c>
      <c r="AE92" s="207" t="s">
        <v>202</v>
      </c>
      <c r="AF92" s="199"/>
      <c r="AG92" s="104">
        <f>IF(AND(COUNTIF(AF21:AF32,"&gt;0")&gt;0,COUNTIF(AF21:AF32,"&gt;0")&gt;5),(COUNTIF(AF21:AF32,"&gt;0")-5)*$P$115,0)</f>
        <v>0</v>
      </c>
      <c r="AH92" s="207" t="s">
        <v>202</v>
      </c>
      <c r="AI92" s="199"/>
      <c r="AJ92" s="105">
        <f>IF(AND(COUNTIF(AI21:AI32,"&gt;0")&gt;0,COUNTIF(AI21:AI32,"&gt;0")&gt;5),(COUNTIF(AI21:AI32,"&gt;0")-5)*$P$115,0)</f>
        <v>180</v>
      </c>
      <c r="AK92" s="198" t="s">
        <v>202</v>
      </c>
      <c r="AL92" s="199"/>
      <c r="AM92" s="105">
        <f>IF(AND(COUNTIF(AL21:AL32,"&gt;0")&gt;0,COUNTIF(AL21:AL32,"&gt;0")&gt;5),(COUNTIF(AL21:AL32,"&gt;0")-5)*$P$115,0)</f>
        <v>0</v>
      </c>
      <c r="AN92" s="80"/>
      <c r="AO92" s="80"/>
      <c r="AP92" s="80"/>
      <c r="AQ92" s="90"/>
      <c r="AR92" s="80"/>
      <c r="AS92" s="80"/>
      <c r="AT92" s="45">
        <v>134</v>
      </c>
      <c r="AU92" s="48" t="s">
        <v>67</v>
      </c>
      <c r="AV92" s="35"/>
      <c r="AW92" s="35"/>
      <c r="AX92" s="36"/>
      <c r="AY92" s="220"/>
      <c r="AZ92" s="267" t="s">
        <v>202</v>
      </c>
      <c r="BA92" s="190"/>
      <c r="BB92" s="102">
        <f>IF(AND(COUNTIF(BA21:BA32,"&gt;0")&gt;0,COUNTIF(BA21:BA32,"&gt;0")&gt;5),(COUNTIF(BA21:BA32,"&gt;0")-5)*$P$115,0)</f>
        <v>0</v>
      </c>
      <c r="BC92" s="267" t="s">
        <v>202</v>
      </c>
      <c r="BD92" s="190"/>
      <c r="BE92" s="102">
        <f>IF(AND(COUNTIF(BD21:BD32,"&gt;0")&gt;0,COUNTIF(BD21:BD32,"&gt;0")&gt;5),(COUNTIF(BD21:BD32,"&gt;0")-5)*$P$115,0)</f>
        <v>0</v>
      </c>
      <c r="BF92" s="267" t="s">
        <v>202</v>
      </c>
      <c r="BG92" s="190"/>
      <c r="BH92" s="102">
        <f>IF(AND(COUNTIF(BG21:BG32,"&gt;0")&gt;0,COUNTIF(BG21:BG32,"&gt;0")&gt;5),(COUNTIF(BG21:BG32,"&gt;0")-5)*$P$115,0)</f>
        <v>0</v>
      </c>
    </row>
    <row r="93" spans="1:60" ht="17.399999999999999" customHeight="1">
      <c r="A93" s="218" t="s">
        <v>182</v>
      </c>
      <c r="B93" s="196"/>
      <c r="C93" s="197"/>
      <c r="D93" s="111">
        <f>SUM($D$94:$D$96)</f>
        <v>521.625</v>
      </c>
      <c r="E93" s="197"/>
      <c r="F93" s="197"/>
      <c r="G93" s="111">
        <f>SUM($G$94:$G$96)</f>
        <v>434.90000000000003</v>
      </c>
      <c r="H93" s="197"/>
      <c r="I93" s="197"/>
      <c r="J93" s="111">
        <f>SUM($J$94:$J$96)</f>
        <v>344.70000000000005</v>
      </c>
      <c r="K93" s="197"/>
      <c r="L93" s="197"/>
      <c r="M93" s="111">
        <f>SUM($M$94:$M$96)</f>
        <v>327.10000000000002</v>
      </c>
      <c r="N93" s="197"/>
      <c r="O93" s="197"/>
      <c r="P93" s="111">
        <f>SUM($D$94:$D$96)</f>
        <v>521.625</v>
      </c>
      <c r="Q93" s="197"/>
      <c r="R93" s="197"/>
      <c r="S93" s="112">
        <f>SUM($S$94:$S$96)</f>
        <v>559.47500000000002</v>
      </c>
      <c r="T93" s="196"/>
      <c r="U93" s="197"/>
      <c r="V93" s="112">
        <f>SUM($S$94:$S$96)</f>
        <v>559.47500000000002</v>
      </c>
      <c r="W93" s="108"/>
      <c r="X93" s="218" t="s">
        <v>182</v>
      </c>
      <c r="Y93" s="265"/>
      <c r="Z93" s="266"/>
      <c r="AA93" s="111">
        <f>SUM(AA94:AA96)</f>
        <v>336.2</v>
      </c>
      <c r="AB93" s="197"/>
      <c r="AC93" s="197"/>
      <c r="AD93" s="111">
        <f>SUM(AD94:AD96)</f>
        <v>150</v>
      </c>
      <c r="AE93" s="197"/>
      <c r="AF93" s="197"/>
      <c r="AG93" s="111">
        <f>SUM(AG94:AG96)</f>
        <v>637.29999999999995</v>
      </c>
      <c r="AH93" s="197"/>
      <c r="AI93" s="197"/>
      <c r="AJ93" s="112">
        <f>SUM(AJ94:AJ96)</f>
        <v>475.70000000000005</v>
      </c>
      <c r="AK93" s="196"/>
      <c r="AL93" s="197"/>
      <c r="AM93" s="112">
        <f>SUM(AM94:AM96)</f>
        <v>650.5</v>
      </c>
      <c r="AN93" s="80"/>
      <c r="AO93" s="80"/>
      <c r="AP93" s="80"/>
      <c r="AQ93" s="90"/>
      <c r="AR93" s="80"/>
      <c r="AS93" s="80"/>
      <c r="AT93" s="45">
        <v>135</v>
      </c>
      <c r="AU93" s="48" t="s">
        <v>127</v>
      </c>
      <c r="AV93" s="35"/>
      <c r="AW93" s="35"/>
      <c r="AX93" s="36"/>
      <c r="AY93" s="218" t="s">
        <v>182</v>
      </c>
      <c r="AZ93" s="265"/>
      <c r="BA93" s="266"/>
      <c r="BB93" s="112">
        <f>SUM(BB94:BB96)</f>
        <v>1021.2</v>
      </c>
      <c r="BC93" s="265"/>
      <c r="BD93" s="266"/>
      <c r="BE93" s="112">
        <f>SUM(BE94:BE96)</f>
        <v>596.20000000000005</v>
      </c>
      <c r="BF93" s="265"/>
      <c r="BG93" s="266"/>
      <c r="BH93" s="112">
        <f>SUM(BH94:BH96)</f>
        <v>150</v>
      </c>
    </row>
    <row r="94" spans="1:60" ht="17.399999999999999" customHeight="1">
      <c r="A94" s="219"/>
      <c r="B94" s="274" t="s">
        <v>268</v>
      </c>
      <c r="C94" s="275"/>
      <c r="D94" s="101">
        <f>SUM(B49*$P$113+$P$114)</f>
        <v>351.3</v>
      </c>
      <c r="E94" s="205" t="s">
        <v>201</v>
      </c>
      <c r="F94" s="206"/>
      <c r="G94" s="101">
        <f>SUM(E49*$P$113+$P$114)</f>
        <v>401.90000000000003</v>
      </c>
      <c r="H94" s="205" t="s">
        <v>201</v>
      </c>
      <c r="I94" s="206"/>
      <c r="J94" s="101">
        <f>SUM(H49*$P$113+$P$114)</f>
        <v>311.70000000000005</v>
      </c>
      <c r="K94" s="205" t="s">
        <v>201</v>
      </c>
      <c r="L94" s="206"/>
      <c r="M94" s="101">
        <f>SUM(K49*$P$113+$P$114)</f>
        <v>301.8</v>
      </c>
      <c r="N94" s="205" t="s">
        <v>201</v>
      </c>
      <c r="O94" s="206"/>
      <c r="P94" s="101">
        <f>SUM(N49*$P$113+$P$114)</f>
        <v>352.4</v>
      </c>
      <c r="Q94" s="205" t="s">
        <v>201</v>
      </c>
      <c r="R94" s="206"/>
      <c r="S94" s="102">
        <f>SUM(Q49*$P$113+$P$114)</f>
        <v>493.20000000000005</v>
      </c>
      <c r="T94" s="269" t="s">
        <v>201</v>
      </c>
      <c r="U94" s="206"/>
      <c r="V94" s="102">
        <f>SUM(T49*$P$113+$P$114)</f>
        <v>150</v>
      </c>
      <c r="W94" s="108"/>
      <c r="X94" s="219"/>
      <c r="Y94" s="193" t="s">
        <v>201</v>
      </c>
      <c r="Z94" s="194"/>
      <c r="AA94" s="104">
        <f>SUM(Y49*$P$113+$P$114)</f>
        <v>262.2</v>
      </c>
      <c r="AB94" s="195" t="s">
        <v>201</v>
      </c>
      <c r="AC94" s="194"/>
      <c r="AD94" s="104">
        <f>SUM(AB49*$P$113+$P$114)</f>
        <v>150</v>
      </c>
      <c r="AE94" s="195" t="s">
        <v>201</v>
      </c>
      <c r="AF94" s="194"/>
      <c r="AG94" s="104">
        <f>SUM(AE49*$P$113+$P$114)</f>
        <v>637.29999999999995</v>
      </c>
      <c r="AH94" s="195" t="s">
        <v>201</v>
      </c>
      <c r="AI94" s="194"/>
      <c r="AJ94" s="105">
        <f>SUM(AH49*$P$113+$P$114)</f>
        <v>366.70000000000005</v>
      </c>
      <c r="AK94" s="193" t="s">
        <v>201</v>
      </c>
      <c r="AL94" s="194"/>
      <c r="AM94" s="105">
        <f>SUM(AK49*$P$113+$P$114)</f>
        <v>650.5</v>
      </c>
      <c r="AN94" s="80"/>
      <c r="AO94" s="80"/>
      <c r="AP94" s="19"/>
      <c r="AQ94" s="81"/>
      <c r="AR94" s="19"/>
      <c r="AS94" s="80"/>
      <c r="AT94" s="83">
        <v>136</v>
      </c>
      <c r="AU94" s="51" t="s">
        <v>149</v>
      </c>
      <c r="AV94" s="35"/>
      <c r="AW94" s="35"/>
      <c r="AX94" s="36"/>
      <c r="AY94" s="219"/>
      <c r="AZ94" s="269" t="s">
        <v>268</v>
      </c>
      <c r="BA94" s="206"/>
      <c r="BB94" s="102">
        <f>SUM(AZ49*$P$113+$P$114)</f>
        <v>1021.2</v>
      </c>
      <c r="BC94" s="269" t="s">
        <v>268</v>
      </c>
      <c r="BD94" s="206"/>
      <c r="BE94" s="102">
        <f>SUM(BC49*$P$113+$P$114)</f>
        <v>581.20000000000005</v>
      </c>
      <c r="BF94" s="269" t="s">
        <v>268</v>
      </c>
      <c r="BG94" s="206"/>
      <c r="BH94" s="102">
        <f>SUM(BF49*$P$113+$P$114)</f>
        <v>150</v>
      </c>
    </row>
    <row r="95" spans="1:60" ht="17.399999999999999" customHeight="1">
      <c r="A95" s="219"/>
      <c r="B95" s="200" t="s">
        <v>269</v>
      </c>
      <c r="C95" s="192"/>
      <c r="D95" s="106">
        <f>SUM((D49*$P$113)*0.25)</f>
        <v>50.325000000000003</v>
      </c>
      <c r="E95" s="191" t="s">
        <v>202</v>
      </c>
      <c r="F95" s="192"/>
      <c r="G95" s="106">
        <f>SUM((G49*$P$113)*0.25)</f>
        <v>33</v>
      </c>
      <c r="H95" s="191" t="s">
        <v>202</v>
      </c>
      <c r="I95" s="192"/>
      <c r="J95" s="106">
        <f>SUM((J49*$P$113)*0.25)</f>
        <v>33</v>
      </c>
      <c r="K95" s="191" t="s">
        <v>202</v>
      </c>
      <c r="L95" s="192"/>
      <c r="M95" s="106">
        <f>SUM((M49*$P$113)*0.25)</f>
        <v>25.3</v>
      </c>
      <c r="N95" s="191" t="s">
        <v>202</v>
      </c>
      <c r="O95" s="192"/>
      <c r="P95" s="106">
        <f>SUM((P49*$P$113)*0.25)</f>
        <v>21.725000000000001</v>
      </c>
      <c r="Q95" s="191" t="s">
        <v>202</v>
      </c>
      <c r="R95" s="192"/>
      <c r="S95" s="107">
        <f>SUM((S49*$P$113)*0.25)</f>
        <v>66.275000000000006</v>
      </c>
      <c r="T95" s="200" t="s">
        <v>202</v>
      </c>
      <c r="U95" s="192"/>
      <c r="V95" s="107">
        <f>SUM((V49*$P$113)*0.25)</f>
        <v>110.27500000000001</v>
      </c>
      <c r="W95" s="113"/>
      <c r="X95" s="219"/>
      <c r="Y95" s="200" t="s">
        <v>202</v>
      </c>
      <c r="Z95" s="192"/>
      <c r="AA95" s="106">
        <f>SUM(AA49)</f>
        <v>14</v>
      </c>
      <c r="AB95" s="191" t="s">
        <v>202</v>
      </c>
      <c r="AC95" s="192"/>
      <c r="AD95" s="106">
        <f>SUM(AD49)</f>
        <v>0</v>
      </c>
      <c r="AE95" s="191" t="s">
        <v>202</v>
      </c>
      <c r="AF95" s="192"/>
      <c r="AG95" s="106">
        <f>SUM(AG49)</f>
        <v>0</v>
      </c>
      <c r="AH95" s="191" t="s">
        <v>202</v>
      </c>
      <c r="AI95" s="192"/>
      <c r="AJ95" s="107">
        <f>SUM(AJ49)</f>
        <v>49</v>
      </c>
      <c r="AK95" s="200" t="s">
        <v>202</v>
      </c>
      <c r="AL95" s="192"/>
      <c r="AM95" s="107">
        <f>SUM(AM49)</f>
        <v>0</v>
      </c>
      <c r="AN95" s="80"/>
      <c r="AO95" s="90"/>
      <c r="AP95" s="19"/>
      <c r="AQ95" s="81"/>
      <c r="AR95" s="19"/>
      <c r="AS95" s="80"/>
      <c r="AT95" s="45">
        <v>137</v>
      </c>
      <c r="AU95" s="48" t="s">
        <v>145</v>
      </c>
      <c r="AV95" s="66"/>
      <c r="AW95" s="66"/>
      <c r="AX95" s="44"/>
      <c r="AY95" s="219"/>
      <c r="AZ95" s="200" t="s">
        <v>269</v>
      </c>
      <c r="BA95" s="192"/>
      <c r="BB95" s="107">
        <f>SUM(BB49)</f>
        <v>0</v>
      </c>
      <c r="BC95" s="200" t="s">
        <v>269</v>
      </c>
      <c r="BD95" s="192"/>
      <c r="BE95" s="107">
        <f>SUM(BE49)</f>
        <v>15</v>
      </c>
      <c r="BF95" s="200" t="s">
        <v>269</v>
      </c>
      <c r="BG95" s="192"/>
      <c r="BH95" s="107">
        <f>SUM(BH49)</f>
        <v>0</v>
      </c>
    </row>
    <row r="96" spans="1:60" ht="17.399999999999999" customHeight="1" thickBot="1">
      <c r="A96" s="219"/>
      <c r="B96" s="272" t="s">
        <v>202</v>
      </c>
      <c r="C96" s="273"/>
      <c r="D96" s="109">
        <f>IF(AND(COUNTIF(C13:C26,"&gt;0")&gt;0,COUNTIF(C13:C26,"&gt;0")&gt;5),(COUNTIF(C13:C26,"&gt;0")-5)*$P$115,0)</f>
        <v>120</v>
      </c>
      <c r="E96" s="189" t="s">
        <v>202</v>
      </c>
      <c r="F96" s="190"/>
      <c r="G96" s="109">
        <f>IF(AND(COUNTIF(F13:F26,"&gt;0")&gt;0,COUNTIF(F13:F26,"&gt;0")&gt;5),(COUNTIF(F13:F26,"&gt;0")-5)*$P$115,0)</f>
        <v>0</v>
      </c>
      <c r="H96" s="189" t="s">
        <v>202</v>
      </c>
      <c r="I96" s="190"/>
      <c r="J96" s="109">
        <f>IF(AND(COUNTIF(I13:I26,"&gt;0")&gt;0,COUNTIF(I13:I26,"&gt;0")&gt;5),(COUNTIF(I13:I26,"&gt;0")-5)*$P$115,0)</f>
        <v>0</v>
      </c>
      <c r="K96" s="189" t="s">
        <v>202</v>
      </c>
      <c r="L96" s="190"/>
      <c r="M96" s="109">
        <f>IF(AND(COUNTIF(L13:L26,"&gt;0")&gt;0,COUNTIF(L13:L26,"&gt;0")&gt;5),(COUNTIF(L13:L26,"&gt;0")-5)*$P$115,0)</f>
        <v>0</v>
      </c>
      <c r="N96" s="189" t="s">
        <v>202</v>
      </c>
      <c r="O96" s="190"/>
      <c r="P96" s="109">
        <f>IF(AND(COUNTIF(O13:O26,"&gt;0")&gt;0,COUNTIF(O13:O26,"&gt;0")&gt;5),(COUNTIF(O13:O26,"&gt;0")-5)*$P$115,0)</f>
        <v>0</v>
      </c>
      <c r="Q96" s="189" t="s">
        <v>202</v>
      </c>
      <c r="R96" s="190"/>
      <c r="S96" s="110">
        <f>IF(AND(COUNTIF(R13:R26,"&gt;0")&gt;0,COUNTIF(R13:R26,"&gt;0")&gt;5),(COUNTIF(R13:R26,"&gt;0")-5)*$P$115,0)</f>
        <v>0</v>
      </c>
      <c r="T96" s="267" t="s">
        <v>202</v>
      </c>
      <c r="U96" s="190"/>
      <c r="V96" s="110">
        <f>IF(AND(COUNTIF(U13:U26,"&gt;0")&gt;0,COUNTIF(U13:U26,"&gt;0")&gt;5),(COUNTIF(U13:U26,"&gt;0")-5)*$P$115,0)</f>
        <v>0</v>
      </c>
      <c r="W96" s="103"/>
      <c r="X96" s="220"/>
      <c r="Y96" s="198" t="s">
        <v>202</v>
      </c>
      <c r="Z96" s="199"/>
      <c r="AA96" s="104">
        <f>IF(AND(COUNTIF(Z37:Z48,"&gt;0")&gt;0,COUNTIF(Z37:Z48,"&gt;0")&gt;5),(COUNTIF(Z37:Z48,"&gt;0")-5)*$P$115,0)</f>
        <v>60</v>
      </c>
      <c r="AB96" s="207" t="s">
        <v>202</v>
      </c>
      <c r="AC96" s="199"/>
      <c r="AD96" s="104">
        <f>IF(AND(COUNTIF(AC37:AC48,"&gt;0")&gt;0,COUNTIF(AC37:AC48,"&gt;0")&gt;5),(COUNTIF(AC37:AC48,"&gt;0")-5)*$P$115,0)</f>
        <v>0</v>
      </c>
      <c r="AE96" s="207" t="s">
        <v>202</v>
      </c>
      <c r="AF96" s="199"/>
      <c r="AG96" s="104">
        <f>IF(AND(COUNTIF(AF53:AF64,"&gt;0")&gt;0,COUNTIF(AF53:AF64,"&gt;0")&gt;5),(COUNTIF(AF53:AF64,"&gt;0")-5)*$P$115,0)</f>
        <v>0</v>
      </c>
      <c r="AH96" s="207" t="s">
        <v>202</v>
      </c>
      <c r="AI96" s="199"/>
      <c r="AJ96" s="105">
        <f>IF(AND(COUNTIF(AI37:AI48,"&gt;0")&gt;0,COUNTIF(AI37:AI48,"&gt;0")&gt;5),(COUNTIF(AI37:AI48,"&gt;0")-5)*$P$115,0)</f>
        <v>60</v>
      </c>
      <c r="AK96" s="198" t="s">
        <v>202</v>
      </c>
      <c r="AL96" s="199"/>
      <c r="AM96" s="105">
        <f>IF(AND(COUNTIF(AL37:AL48,"&gt;0")&gt;0,COUNTIF(AL37:AL48,"&gt;0")&gt;5),(COUNTIF(AL37:AL48,"&gt;0")-5)*$P$115,0)</f>
        <v>0</v>
      </c>
      <c r="AN96" s="80"/>
      <c r="AO96" s="90"/>
      <c r="AP96" s="19"/>
      <c r="AQ96" s="81"/>
      <c r="AR96" s="19"/>
      <c r="AS96" s="80"/>
      <c r="AT96" s="45">
        <v>138</v>
      </c>
      <c r="AU96" s="48" t="s">
        <v>159</v>
      </c>
      <c r="AV96" s="35"/>
      <c r="AW96" s="35"/>
      <c r="AX96" s="36"/>
      <c r="AY96" s="220"/>
      <c r="AZ96" s="267" t="s">
        <v>202</v>
      </c>
      <c r="BA96" s="190"/>
      <c r="BB96" s="102">
        <f>IF(AND(COUNTIF(BA37:BA48,"&gt;0")&gt;0,COUNTIF(BA37:BA48,"&gt;0")&gt;5),(COUNTIF(BA37:BA48,"&gt;0")-5)*$P$115,0)</f>
        <v>0</v>
      </c>
      <c r="BC96" s="267" t="s">
        <v>202</v>
      </c>
      <c r="BD96" s="190"/>
      <c r="BE96" s="102">
        <f>IF(AND(COUNTIF(BD37:BD48,"&gt;0")&gt;0,COUNTIF(BD37:BD48,"&gt;0")&gt;5),(COUNTIF(BD37:BD48,"&gt;0")-5)*$P$115,0)</f>
        <v>0</v>
      </c>
      <c r="BF96" s="267" t="s">
        <v>202</v>
      </c>
      <c r="BG96" s="190"/>
      <c r="BH96" s="102">
        <f>IF(AND(COUNTIF(BG37:BG48,"&gt;0")&gt;0,COUNTIF(BG37:BG48,"&gt;0")&gt;5),(COUNTIF(BG37:BG48,"&gt;0")-5)*$P$115,0)</f>
        <v>0</v>
      </c>
    </row>
    <row r="97" spans="1:67" ht="17.399999999999999" customHeight="1">
      <c r="A97" s="218" t="s">
        <v>183</v>
      </c>
      <c r="B97" s="196"/>
      <c r="C97" s="197"/>
      <c r="D97" s="111">
        <f>SUM(D98:D100)</f>
        <v>751.07500000000005</v>
      </c>
      <c r="E97" s="197"/>
      <c r="F97" s="197"/>
      <c r="G97" s="111">
        <f>SUM(G98:G100)</f>
        <v>454.70000000000005</v>
      </c>
      <c r="H97" s="197"/>
      <c r="I97" s="197"/>
      <c r="J97" s="111">
        <f>SUM(J98:J100)</f>
        <v>373.02500000000003</v>
      </c>
      <c r="K97" s="197"/>
      <c r="L97" s="197"/>
      <c r="M97" s="111">
        <f>SUM(M98:M100)</f>
        <v>430.5</v>
      </c>
      <c r="N97" s="197"/>
      <c r="O97" s="197"/>
      <c r="P97" s="111">
        <f>SUM(P98:P100)</f>
        <v>463.5</v>
      </c>
      <c r="Q97" s="197"/>
      <c r="R97" s="197"/>
      <c r="S97" s="112">
        <f>SUM(S98:S100)</f>
        <v>455.8</v>
      </c>
      <c r="T97" s="196"/>
      <c r="U97" s="197"/>
      <c r="V97" s="112">
        <f>SUM(V98:V100)</f>
        <v>210.5</v>
      </c>
      <c r="W97" s="108"/>
      <c r="X97" s="218" t="s">
        <v>183</v>
      </c>
      <c r="Y97" s="265"/>
      <c r="Z97" s="266"/>
      <c r="AA97" s="111">
        <f>SUM(AA98:AA100)</f>
        <v>524.29999999999995</v>
      </c>
      <c r="AB97" s="197"/>
      <c r="AC97" s="197"/>
      <c r="AD97" s="111">
        <f>SUM(AD98:AD100)</f>
        <v>659.30000000000007</v>
      </c>
      <c r="AE97" s="197"/>
      <c r="AF97" s="197"/>
      <c r="AG97" s="111">
        <f>SUM(AG98:AG100)</f>
        <v>594</v>
      </c>
      <c r="AH97" s="197"/>
      <c r="AI97" s="197"/>
      <c r="AJ97" s="112">
        <f>SUM(AJ98:AJ100)</f>
        <v>397.70000000000005</v>
      </c>
      <c r="AK97" s="196"/>
      <c r="AL97" s="197"/>
      <c r="AM97" s="112">
        <f>SUM(AM98:AM100)</f>
        <v>551</v>
      </c>
      <c r="AN97" s="80"/>
      <c r="AO97" s="90"/>
      <c r="AP97" s="19"/>
      <c r="AQ97" s="81"/>
      <c r="AR97" s="19"/>
      <c r="AS97" s="80"/>
      <c r="AT97" s="83">
        <v>139</v>
      </c>
      <c r="AU97" s="51" t="s">
        <v>21</v>
      </c>
      <c r="AV97" s="35"/>
      <c r="AW97" s="35"/>
      <c r="AX97" s="36"/>
      <c r="AY97" s="218" t="s">
        <v>183</v>
      </c>
      <c r="AZ97" s="265"/>
      <c r="BA97" s="266"/>
      <c r="BB97" s="112">
        <f>SUM(BB98:BB100)</f>
        <v>629.29999999999995</v>
      </c>
      <c r="BC97" s="265"/>
      <c r="BD97" s="266"/>
      <c r="BE97" s="112">
        <f>SUM(BE98:BE100)</f>
        <v>150</v>
      </c>
      <c r="BF97" s="265"/>
      <c r="BG97" s="266"/>
      <c r="BH97" s="112">
        <f>SUM(BH98:BH100)</f>
        <v>150</v>
      </c>
    </row>
    <row r="98" spans="1:67" ht="17.399999999999999" customHeight="1">
      <c r="A98" s="219"/>
      <c r="B98" s="274" t="s">
        <v>268</v>
      </c>
      <c r="C98" s="275"/>
      <c r="D98" s="101">
        <f>SUM(B65*$P$113+$P$114)</f>
        <v>449.20000000000005</v>
      </c>
      <c r="E98" s="205" t="s">
        <v>201</v>
      </c>
      <c r="F98" s="206"/>
      <c r="G98" s="101">
        <f>SUM(E65*$P$113+$P$114)</f>
        <v>405.20000000000005</v>
      </c>
      <c r="H98" s="205" t="s">
        <v>201</v>
      </c>
      <c r="I98" s="206"/>
      <c r="J98" s="101">
        <f>SUM(H65*$P$113+$P$114)</f>
        <v>339.20000000000005</v>
      </c>
      <c r="K98" s="205" t="s">
        <v>201</v>
      </c>
      <c r="L98" s="206"/>
      <c r="M98" s="101">
        <f>SUM(K65*$P$113+$P$114)</f>
        <v>374.4</v>
      </c>
      <c r="N98" s="205" t="s">
        <v>201</v>
      </c>
      <c r="O98" s="206"/>
      <c r="P98" s="101">
        <f>SUM(N65*$P$113+$P$114)</f>
        <v>414</v>
      </c>
      <c r="Q98" s="205" t="s">
        <v>201</v>
      </c>
      <c r="R98" s="206"/>
      <c r="S98" s="102">
        <f>SUM(Q65*$P$113+$P$114)</f>
        <v>419.5</v>
      </c>
      <c r="T98" s="269" t="s">
        <v>201</v>
      </c>
      <c r="U98" s="206"/>
      <c r="V98" s="102">
        <f>SUM(T65*$P$113+$P$114)</f>
        <v>209.4</v>
      </c>
      <c r="W98" s="108"/>
      <c r="X98" s="219"/>
      <c r="Y98" s="193" t="s">
        <v>201</v>
      </c>
      <c r="Z98" s="194"/>
      <c r="AA98" s="104">
        <f>SUM(Y65*$P$113+$P$114)</f>
        <v>384.3</v>
      </c>
      <c r="AB98" s="195" t="s">
        <v>201</v>
      </c>
      <c r="AC98" s="194"/>
      <c r="AD98" s="104">
        <f>SUM(AB65*$P$113+$P$114)</f>
        <v>659.30000000000007</v>
      </c>
      <c r="AE98" s="195" t="s">
        <v>201</v>
      </c>
      <c r="AF98" s="194"/>
      <c r="AG98" s="104">
        <f>SUM(AE65*$P$113+$P$114)</f>
        <v>150</v>
      </c>
      <c r="AH98" s="195" t="s">
        <v>201</v>
      </c>
      <c r="AI98" s="194"/>
      <c r="AJ98" s="105">
        <f>SUM(AH65*$P$113+$P$114)</f>
        <v>322.70000000000005</v>
      </c>
      <c r="AK98" s="193" t="s">
        <v>201</v>
      </c>
      <c r="AL98" s="194"/>
      <c r="AM98" s="105">
        <f>SUM(AK65*$P$113+$P$114)</f>
        <v>150</v>
      </c>
      <c r="AN98" s="80"/>
      <c r="AO98" s="90"/>
      <c r="AP98" s="19"/>
      <c r="AQ98" s="81"/>
      <c r="AR98" s="19"/>
      <c r="AS98" s="80"/>
      <c r="AT98" s="45">
        <v>140</v>
      </c>
      <c r="AU98" s="48" t="s">
        <v>138</v>
      </c>
      <c r="AV98" s="35"/>
      <c r="AW98" s="35"/>
      <c r="AX98" s="36"/>
      <c r="AY98" s="219"/>
      <c r="AZ98" s="269" t="s">
        <v>268</v>
      </c>
      <c r="BA98" s="206"/>
      <c r="BB98" s="102">
        <f>SUM(AZ65*$P$113+$P$114)</f>
        <v>208.3</v>
      </c>
      <c r="BC98" s="269" t="s">
        <v>268</v>
      </c>
      <c r="BD98" s="206"/>
      <c r="BE98" s="102">
        <f>SUM(BC65*$P$113+$P$114)</f>
        <v>150</v>
      </c>
      <c r="BF98" s="269" t="s">
        <v>268</v>
      </c>
      <c r="BG98" s="206"/>
      <c r="BH98" s="102">
        <f>SUM(BF65*$P$113+$P$114)</f>
        <v>150</v>
      </c>
    </row>
    <row r="99" spans="1:67" ht="17.399999999999999" customHeight="1">
      <c r="A99" s="219"/>
      <c r="B99" s="200" t="s">
        <v>269</v>
      </c>
      <c r="C99" s="192"/>
      <c r="D99" s="106">
        <f>SUM((D65*$P$113)*0.25)</f>
        <v>61.875000000000007</v>
      </c>
      <c r="E99" s="191" t="s">
        <v>202</v>
      </c>
      <c r="F99" s="192"/>
      <c r="G99" s="106">
        <f>SUM((G65*$P$113)*0.25)</f>
        <v>49.500000000000007</v>
      </c>
      <c r="H99" s="191" t="s">
        <v>202</v>
      </c>
      <c r="I99" s="192"/>
      <c r="J99" s="106">
        <f>SUM((J65*$P$113)*0.25)</f>
        <v>33.825000000000003</v>
      </c>
      <c r="K99" s="191" t="s">
        <v>202</v>
      </c>
      <c r="L99" s="192"/>
      <c r="M99" s="106">
        <f>SUM((M65*$P$113)*0.25)</f>
        <v>56.1</v>
      </c>
      <c r="N99" s="191" t="s">
        <v>202</v>
      </c>
      <c r="O99" s="192"/>
      <c r="P99" s="106">
        <f>SUM((P65*$P$113)*0.25)</f>
        <v>49.500000000000007</v>
      </c>
      <c r="Q99" s="191" t="s">
        <v>202</v>
      </c>
      <c r="R99" s="192"/>
      <c r="S99" s="107">
        <f>SUM((S65*$P$113)*0.25)</f>
        <v>36.300000000000004</v>
      </c>
      <c r="T99" s="200" t="s">
        <v>202</v>
      </c>
      <c r="U99" s="192"/>
      <c r="V99" s="107">
        <f>SUM((V65*$P$113)*0.25)</f>
        <v>1.1000000000000001</v>
      </c>
      <c r="W99" s="80"/>
      <c r="X99" s="219"/>
      <c r="Y99" s="200" t="s">
        <v>202</v>
      </c>
      <c r="Z99" s="192"/>
      <c r="AA99" s="106">
        <f>SUM(AA65)</f>
        <v>140</v>
      </c>
      <c r="AB99" s="191" t="s">
        <v>202</v>
      </c>
      <c r="AC99" s="192"/>
      <c r="AD99" s="106">
        <f>SUM(AD65)</f>
        <v>0</v>
      </c>
      <c r="AE99" s="191" t="s">
        <v>202</v>
      </c>
      <c r="AF99" s="192"/>
      <c r="AG99" s="106">
        <f>SUM(AG65)</f>
        <v>444</v>
      </c>
      <c r="AH99" s="191" t="s">
        <v>202</v>
      </c>
      <c r="AI99" s="192"/>
      <c r="AJ99" s="107">
        <f>SUM(AJ65)</f>
        <v>15</v>
      </c>
      <c r="AK99" s="200" t="s">
        <v>202</v>
      </c>
      <c r="AL99" s="192"/>
      <c r="AM99" s="107">
        <f>SUM(AM65)</f>
        <v>401</v>
      </c>
      <c r="AN99" s="80"/>
      <c r="AO99" s="90"/>
      <c r="AP99" s="19"/>
      <c r="AQ99" s="81"/>
      <c r="AR99" s="19"/>
      <c r="AS99" s="80"/>
      <c r="AT99" s="45">
        <v>141</v>
      </c>
      <c r="AU99" s="48" t="s">
        <v>174</v>
      </c>
      <c r="AV99" s="35"/>
      <c r="AW99" s="35"/>
      <c r="AX99" s="36"/>
      <c r="AY99" s="219"/>
      <c r="AZ99" s="200" t="s">
        <v>269</v>
      </c>
      <c r="BA99" s="192"/>
      <c r="BB99" s="107">
        <f>SUM(BB65)</f>
        <v>421</v>
      </c>
      <c r="BC99" s="200" t="s">
        <v>269</v>
      </c>
      <c r="BD99" s="192"/>
      <c r="BE99" s="107">
        <f>SUM(BE65)</f>
        <v>0</v>
      </c>
      <c r="BF99" s="200" t="s">
        <v>269</v>
      </c>
      <c r="BG99" s="192"/>
      <c r="BH99" s="107">
        <f>SUM(BH65)</f>
        <v>0</v>
      </c>
    </row>
    <row r="100" spans="1:67" ht="17.399999999999999" customHeight="1" thickBot="1">
      <c r="A100" s="219"/>
      <c r="B100" s="272" t="s">
        <v>202</v>
      </c>
      <c r="C100" s="273"/>
      <c r="D100" s="109">
        <f>IF(AND(COUNTIF(C17:C30,"&gt;0")&gt;0,COUNTIF(C17:C30,"&gt;0")&gt;5),(COUNTIF(C17:C30,"&gt;0")-5)*$P$115,0)</f>
        <v>240</v>
      </c>
      <c r="E100" s="189" t="s">
        <v>202</v>
      </c>
      <c r="F100" s="190"/>
      <c r="G100" s="109">
        <f>IF(AND(COUNTIF(F17:F30,"&gt;0")&gt;0,COUNTIF(F17:F30,"&gt;0")&gt;5),(COUNTIF(F17:F30,"&gt;0")-5)*$P$115,0)</f>
        <v>0</v>
      </c>
      <c r="H100" s="189" t="s">
        <v>202</v>
      </c>
      <c r="I100" s="190"/>
      <c r="J100" s="109">
        <f>IF(AND(COUNTIF(I17:I30,"&gt;0")&gt;0,COUNTIF(I17:I30,"&gt;0")&gt;5),(COUNTIF(I17:I30,"&gt;0")-5)*$P$115,0)</f>
        <v>0</v>
      </c>
      <c r="K100" s="189" t="s">
        <v>202</v>
      </c>
      <c r="L100" s="190"/>
      <c r="M100" s="109">
        <f>IF(AND(COUNTIF(L17:L30,"&gt;0")&gt;0,COUNTIF(L17:L30,"&gt;0")&gt;5),(COUNTIF(L17:L30,"&gt;0")-5)*$P$115,0)</f>
        <v>0</v>
      </c>
      <c r="N100" s="189" t="s">
        <v>202</v>
      </c>
      <c r="O100" s="190"/>
      <c r="P100" s="109">
        <f>IF(AND(COUNTIF(O17:O30,"&gt;0")&gt;0,COUNTIF(O17:O30,"&gt;0")&gt;5),(COUNTIF(O17:O30,"&gt;0")-5)*$P$115,0)</f>
        <v>0</v>
      </c>
      <c r="Q100" s="189" t="s">
        <v>202</v>
      </c>
      <c r="R100" s="190"/>
      <c r="S100" s="110">
        <f>IF(AND(COUNTIF(R17:R30,"&gt;0")&gt;0,COUNTIF(R17:R30,"&gt;0")&gt;5),(COUNTIF(R17:R30,"&gt;0")-5)*$P$115,0)</f>
        <v>0</v>
      </c>
      <c r="T100" s="267" t="s">
        <v>202</v>
      </c>
      <c r="U100" s="190"/>
      <c r="V100" s="110">
        <f>IF(AND(COUNTIF(U17:U30,"&gt;0")&gt;0,COUNTIF(U17:U30,"&gt;0")&gt;5),(COUNTIF(U17:U30,"&gt;0")-5)*$P$115,0)</f>
        <v>0</v>
      </c>
      <c r="W100" s="80"/>
      <c r="X100" s="220"/>
      <c r="Y100" s="198" t="s">
        <v>202</v>
      </c>
      <c r="Z100" s="199"/>
      <c r="AA100" s="104">
        <f>IF(AND(COUNTIF(Z53:Z64,"&gt;0")&gt;0,COUNTIF(Z53:Z64,"&gt;0")&gt;5),(COUNTIF(Z53:Z64,"&gt;0")-5)*$P$115,0)</f>
        <v>0</v>
      </c>
      <c r="AB100" s="207" t="s">
        <v>202</v>
      </c>
      <c r="AC100" s="199"/>
      <c r="AD100" s="104">
        <f>IF(AND(COUNTIF(AC53:AC64,"&gt;0")&gt;0,COUNTIF(AC53:AC64,"&gt;0")&gt;5),(COUNTIF(AC53:AC64,"&gt;0")-5)*$P$115,0)</f>
        <v>0</v>
      </c>
      <c r="AE100" s="207" t="s">
        <v>202</v>
      </c>
      <c r="AF100" s="199"/>
      <c r="AG100" s="104">
        <f>IF(AND(COUNTIF(AF53:AF64,"&gt;0")&gt;0,COUNTIF(AF53:AF64,"&gt;0")&gt;5),(COUNTIF(AF53:AF64,"&gt;0")-5)*$P$115,0)</f>
        <v>0</v>
      </c>
      <c r="AH100" s="207" t="s">
        <v>202</v>
      </c>
      <c r="AI100" s="199"/>
      <c r="AJ100" s="105">
        <f>IF(AND(COUNTIF(AI53:AI64,"&gt;0")&gt;0,COUNTIF(AI53:AI64,"&gt;0")&gt;5),(COUNTIF(AI53:AI64,"&gt;0")-5)*$P$115,0)</f>
        <v>60</v>
      </c>
      <c r="AK100" s="198" t="s">
        <v>202</v>
      </c>
      <c r="AL100" s="199"/>
      <c r="AM100" s="105">
        <f>IF(AND(COUNTIF(AL53:AL64,"&gt;0")&gt;0,COUNTIF(AL53:AL64,"&gt;0")&gt;5),(COUNTIF(AL53:AL64,"&gt;0")-5)*$P$115,0)</f>
        <v>0</v>
      </c>
      <c r="AN100" s="80"/>
      <c r="AO100" s="90"/>
      <c r="AP100" s="19"/>
      <c r="AQ100" s="81"/>
      <c r="AR100" s="19"/>
      <c r="AS100" s="80"/>
      <c r="AT100" s="45">
        <v>142</v>
      </c>
      <c r="AU100" s="48" t="s">
        <v>224</v>
      </c>
      <c r="AV100" s="35"/>
      <c r="AW100" s="35"/>
      <c r="AX100" s="36"/>
      <c r="AY100" s="220"/>
      <c r="AZ100" s="267" t="s">
        <v>202</v>
      </c>
      <c r="BA100" s="190"/>
      <c r="BB100" s="102">
        <f>IF(AND(COUNTIF(BA53:BA64,"&gt;0")&gt;0,COUNTIF(BA53:BA64,"&gt;0")&gt;5),(COUNTIF(BA53:BA64,"&gt;0")-5)*$P$115,0)</f>
        <v>0</v>
      </c>
      <c r="BC100" s="267" t="s">
        <v>202</v>
      </c>
      <c r="BD100" s="190"/>
      <c r="BE100" s="102">
        <f>IF(AND(COUNTIF(BD53:BD64,"&gt;0")&gt;0,COUNTIF(BD53:BD64,"&gt;0")&gt;5),(COUNTIF(BD53:BD64,"&gt;0")-5)*$P$115,0)</f>
        <v>0</v>
      </c>
      <c r="BF100" s="267" t="s">
        <v>202</v>
      </c>
      <c r="BG100" s="190"/>
      <c r="BH100" s="102">
        <f>IF(AND(COUNTIF(BG53:BG64,"&gt;0")&gt;0,COUNTIF(BG53:BG64,"&gt;0")&gt;5),(COUNTIF(BG53:BG64,"&gt;0")-5)*$P$115,0)</f>
        <v>0</v>
      </c>
    </row>
    <row r="101" spans="1:67" ht="17.399999999999999" customHeight="1">
      <c r="A101" s="218" t="s">
        <v>184</v>
      </c>
      <c r="B101" s="196"/>
      <c r="C101" s="197"/>
      <c r="D101" s="111">
        <f>SUM(D102:D104)</f>
        <v>476.52499999999998</v>
      </c>
      <c r="E101" s="197"/>
      <c r="F101" s="197"/>
      <c r="G101" s="111">
        <f>SUM(G102:G104)</f>
        <v>343.05</v>
      </c>
      <c r="H101" s="197"/>
      <c r="I101" s="197"/>
      <c r="J101" s="111">
        <f>SUM(J102:J104)</f>
        <v>505.57499999999999</v>
      </c>
      <c r="K101" s="197"/>
      <c r="L101" s="197"/>
      <c r="M101" s="111">
        <f>SUM(M102:M104)</f>
        <v>272.09999999999997</v>
      </c>
      <c r="N101" s="197"/>
      <c r="O101" s="197"/>
      <c r="P101" s="111">
        <f>SUM(P102:P104)</f>
        <v>279.79999999999995</v>
      </c>
      <c r="Q101" s="197"/>
      <c r="R101" s="197"/>
      <c r="S101" s="112">
        <f>SUM(S102:S104)</f>
        <v>359</v>
      </c>
      <c r="T101" s="196"/>
      <c r="U101" s="197"/>
      <c r="V101" s="112">
        <f>SUM(V102:V104)</f>
        <v>337.82500000000005</v>
      </c>
      <c r="W101" s="80"/>
      <c r="X101" s="218" t="s">
        <v>184</v>
      </c>
      <c r="Y101" s="265"/>
      <c r="Z101" s="266"/>
      <c r="AA101" s="111">
        <f>SUM(AA102:AA104)</f>
        <v>171</v>
      </c>
      <c r="AB101" s="197"/>
      <c r="AC101" s="197"/>
      <c r="AD101" s="111">
        <f>SUM(AD102:AD104)</f>
        <v>551</v>
      </c>
      <c r="AE101" s="197"/>
      <c r="AF101" s="197"/>
      <c r="AG101" s="111">
        <f>SUM(AG102:AG104)</f>
        <v>150</v>
      </c>
      <c r="AH101" s="197"/>
      <c r="AI101" s="197"/>
      <c r="AJ101" s="112">
        <f>SUM(AJ102:AJ104)</f>
        <v>485.3</v>
      </c>
      <c r="AK101" s="196"/>
      <c r="AL101" s="197"/>
      <c r="AM101" s="112">
        <f>SUM(AM102:AM104)</f>
        <v>150</v>
      </c>
      <c r="AN101" s="80"/>
      <c r="AO101" s="90"/>
      <c r="AP101" s="19"/>
      <c r="AQ101" s="81"/>
      <c r="AR101" s="19"/>
      <c r="AS101" s="80"/>
      <c r="AT101" s="45">
        <v>145</v>
      </c>
      <c r="AU101" s="48" t="s">
        <v>223</v>
      </c>
      <c r="AV101" s="35"/>
      <c r="AW101" s="35"/>
      <c r="AX101" s="36"/>
      <c r="AY101" s="218" t="s">
        <v>184</v>
      </c>
      <c r="AZ101" s="265"/>
      <c r="BA101" s="266"/>
      <c r="BB101" s="112">
        <f>SUM(BB102:BB104)</f>
        <v>150</v>
      </c>
      <c r="BC101" s="265"/>
      <c r="BD101" s="266"/>
      <c r="BE101" s="112">
        <f>SUM(BE102:BE104)</f>
        <v>150</v>
      </c>
      <c r="BF101" s="265"/>
      <c r="BG101" s="266"/>
      <c r="BH101" s="112">
        <f>SUM(BH102:BH104)</f>
        <v>150</v>
      </c>
      <c r="BI101" s="91"/>
      <c r="BJ101" s="91"/>
      <c r="BK101" s="96"/>
      <c r="BL101" s="91"/>
      <c r="BM101" s="91"/>
      <c r="BN101" s="91"/>
      <c r="BO101" s="91"/>
    </row>
    <row r="102" spans="1:67" ht="17.399999999999999" customHeight="1">
      <c r="A102" s="219"/>
      <c r="B102" s="274" t="s">
        <v>268</v>
      </c>
      <c r="C102" s="275"/>
      <c r="D102" s="101">
        <f>SUM(B81*$P$113+$P$114)</f>
        <v>324.89999999999998</v>
      </c>
      <c r="E102" s="205" t="s">
        <v>201</v>
      </c>
      <c r="F102" s="206"/>
      <c r="G102" s="101">
        <f>SUM(E81*$P$113+$P$114)</f>
        <v>310.60000000000002</v>
      </c>
      <c r="H102" s="205" t="s">
        <v>201</v>
      </c>
      <c r="I102" s="206"/>
      <c r="J102" s="101">
        <f>SUM(H81*$P$113+$P$114)</f>
        <v>452.5</v>
      </c>
      <c r="K102" s="205" t="s">
        <v>201</v>
      </c>
      <c r="L102" s="206"/>
      <c r="M102" s="101">
        <f>SUM(K81*$P$113+$P$114)</f>
        <v>251.2</v>
      </c>
      <c r="N102" s="205" t="s">
        <v>201</v>
      </c>
      <c r="O102" s="206"/>
      <c r="P102" s="101">
        <f>SUM(N81*$P$113+$P$114)</f>
        <v>258.89999999999998</v>
      </c>
      <c r="Q102" s="205" t="s">
        <v>201</v>
      </c>
      <c r="R102" s="206"/>
      <c r="S102" s="102">
        <f>SUM(Q81*$P$113+$P$114)</f>
        <v>341.4</v>
      </c>
      <c r="T102" s="269" t="s">
        <v>201</v>
      </c>
      <c r="U102" s="206"/>
      <c r="V102" s="102">
        <f>SUM(T81*$P$113+$P$114)</f>
        <v>301.8</v>
      </c>
      <c r="W102" s="80"/>
      <c r="X102" s="219"/>
      <c r="Y102" s="193" t="s">
        <v>201</v>
      </c>
      <c r="Z102" s="194"/>
      <c r="AA102" s="104">
        <f>SUM(Y81*$P$113+$P$114)</f>
        <v>161</v>
      </c>
      <c r="AB102" s="195" t="s">
        <v>201</v>
      </c>
      <c r="AC102" s="194"/>
      <c r="AD102" s="104">
        <f>SUM(AB81*$P$113+$P$114)</f>
        <v>150</v>
      </c>
      <c r="AE102" s="195" t="s">
        <v>201</v>
      </c>
      <c r="AF102" s="194"/>
      <c r="AG102" s="104">
        <f>SUM(AE81*$P$113+$P$114)</f>
        <v>150</v>
      </c>
      <c r="AH102" s="195" t="s">
        <v>201</v>
      </c>
      <c r="AI102" s="194"/>
      <c r="AJ102" s="105">
        <f>SUM(AH81*$P$113+$P$114)</f>
        <v>340.3</v>
      </c>
      <c r="AK102" s="193" t="s">
        <v>201</v>
      </c>
      <c r="AL102" s="194"/>
      <c r="AM102" s="105">
        <f>SUM(AK81*$P$113+$P$114)</f>
        <v>150</v>
      </c>
      <c r="AN102" s="80"/>
      <c r="AO102" s="90"/>
      <c r="AP102" s="19"/>
      <c r="AQ102" s="81"/>
      <c r="AR102" s="19"/>
      <c r="AS102" s="80"/>
      <c r="AT102" s="45">
        <v>146</v>
      </c>
      <c r="AU102" s="48" t="s">
        <v>229</v>
      </c>
      <c r="AV102" s="35"/>
      <c r="AW102" s="35"/>
      <c r="AX102" s="36"/>
      <c r="AY102" s="219"/>
      <c r="AZ102" s="269" t="s">
        <v>268</v>
      </c>
      <c r="BA102" s="206"/>
      <c r="BB102" s="102">
        <f>SUM(AZ81*$P$113+$P$114)</f>
        <v>150</v>
      </c>
      <c r="BC102" s="269" t="s">
        <v>268</v>
      </c>
      <c r="BD102" s="206"/>
      <c r="BE102" s="102">
        <f>SUM(BC81*$P$113+$P$114)</f>
        <v>150</v>
      </c>
      <c r="BF102" s="269" t="s">
        <v>268</v>
      </c>
      <c r="BG102" s="206"/>
      <c r="BH102" s="102">
        <f>SUM(BF81*$P$113+$P$114)</f>
        <v>150</v>
      </c>
      <c r="BI102" s="91"/>
      <c r="BJ102" s="91"/>
      <c r="BK102" s="96"/>
      <c r="BL102" s="91"/>
      <c r="BM102" s="91"/>
      <c r="BN102" s="91"/>
      <c r="BO102" s="91"/>
    </row>
    <row r="103" spans="1:67" ht="17.399999999999999" customHeight="1">
      <c r="A103" s="219"/>
      <c r="B103" s="200" t="s">
        <v>269</v>
      </c>
      <c r="C103" s="192"/>
      <c r="D103" s="106">
        <f>SUM((D81*$P$113)*0.25)</f>
        <v>31.625000000000004</v>
      </c>
      <c r="E103" s="191" t="s">
        <v>202</v>
      </c>
      <c r="F103" s="192"/>
      <c r="G103" s="106">
        <f>SUM((G81*$P$113)*0.25)</f>
        <v>32.450000000000003</v>
      </c>
      <c r="H103" s="191" t="s">
        <v>202</v>
      </c>
      <c r="I103" s="192"/>
      <c r="J103" s="106">
        <f>SUM((J81*$P$113)*0.25)</f>
        <v>53.075000000000003</v>
      </c>
      <c r="K103" s="191" t="s">
        <v>202</v>
      </c>
      <c r="L103" s="192"/>
      <c r="M103" s="106">
        <f>SUM((M81*$P$113)*0.25)</f>
        <v>20.900000000000002</v>
      </c>
      <c r="N103" s="191" t="s">
        <v>202</v>
      </c>
      <c r="O103" s="192"/>
      <c r="P103" s="106">
        <f>SUM((P81*$P$113)*0.25)</f>
        <v>20.900000000000002</v>
      </c>
      <c r="Q103" s="191" t="s">
        <v>202</v>
      </c>
      <c r="R103" s="192"/>
      <c r="S103" s="107">
        <f>SUM((S81*$P$113)*0.25)</f>
        <v>17.600000000000001</v>
      </c>
      <c r="T103" s="200" t="s">
        <v>202</v>
      </c>
      <c r="U103" s="192"/>
      <c r="V103" s="107">
        <f>SUM((V81*$P$113)*0.25)</f>
        <v>36.025000000000006</v>
      </c>
      <c r="W103" s="80"/>
      <c r="X103" s="219"/>
      <c r="Y103" s="200" t="s">
        <v>202</v>
      </c>
      <c r="Z103" s="192"/>
      <c r="AA103" s="106">
        <f>SUM(AA81)</f>
        <v>10</v>
      </c>
      <c r="AB103" s="191" t="s">
        <v>202</v>
      </c>
      <c r="AC103" s="192"/>
      <c r="AD103" s="106">
        <f>SUM(AD81)</f>
        <v>401</v>
      </c>
      <c r="AE103" s="191" t="s">
        <v>202</v>
      </c>
      <c r="AF103" s="192"/>
      <c r="AG103" s="106">
        <f>SUM(AG81)</f>
        <v>0</v>
      </c>
      <c r="AH103" s="191" t="s">
        <v>202</v>
      </c>
      <c r="AI103" s="192"/>
      <c r="AJ103" s="107">
        <f>SUM(AJ81)</f>
        <v>25</v>
      </c>
      <c r="AK103" s="200" t="s">
        <v>202</v>
      </c>
      <c r="AL103" s="192"/>
      <c r="AM103" s="107">
        <f>SUM(AM81)</f>
        <v>0</v>
      </c>
      <c r="AN103" s="80"/>
      <c r="AO103" s="90"/>
      <c r="AP103" s="19"/>
      <c r="AQ103" s="81"/>
      <c r="AR103" s="19"/>
      <c r="AS103" s="80"/>
      <c r="AT103" s="45">
        <v>149</v>
      </c>
      <c r="AU103" s="48" t="s">
        <v>221</v>
      </c>
      <c r="AV103" s="35"/>
      <c r="AW103" s="35"/>
      <c r="AX103" s="36"/>
      <c r="AY103" s="219"/>
      <c r="AZ103" s="200" t="s">
        <v>269</v>
      </c>
      <c r="BA103" s="192"/>
      <c r="BB103" s="107">
        <f>SUM(BB81)</f>
        <v>0</v>
      </c>
      <c r="BC103" s="200" t="s">
        <v>269</v>
      </c>
      <c r="BD103" s="192"/>
      <c r="BE103" s="107">
        <f>SUM(BE81)</f>
        <v>0</v>
      </c>
      <c r="BF103" s="200" t="s">
        <v>269</v>
      </c>
      <c r="BG103" s="192"/>
      <c r="BH103" s="107">
        <f>SUM(BH81)</f>
        <v>0</v>
      </c>
    </row>
    <row r="104" spans="1:67" ht="17.399999999999999" customHeight="1" thickBot="1">
      <c r="A104" s="219"/>
      <c r="B104" s="293" t="s">
        <v>202</v>
      </c>
      <c r="C104" s="294"/>
      <c r="D104" s="116">
        <f>IF(AND(COUNTIF(C23:C36,"&gt;0")&gt;0,COUNTIF(C23:C36,"&gt;0")&gt;5),(COUNTIF(C23:C36,"&gt;0")-5)*$P$115,0)</f>
        <v>120</v>
      </c>
      <c r="E104" s="221" t="s">
        <v>202</v>
      </c>
      <c r="F104" s="222"/>
      <c r="G104" s="116">
        <f>IF(AND(COUNTIF(F23:F36,"&gt;0")&gt;0,COUNTIF(F23:F36,"&gt;0")&gt;5),(COUNTIF(F23:F36,"&gt;0")-5)*$P$115,0)</f>
        <v>0</v>
      </c>
      <c r="H104" s="221" t="s">
        <v>202</v>
      </c>
      <c r="I104" s="222"/>
      <c r="J104" s="116">
        <f>IF(AND(COUNTIF(I23:I36,"&gt;0")&gt;0,COUNTIF(I23:I36,"&gt;0")&gt;5),(COUNTIF(I23:I36,"&gt;0")-5)*$P$115,0)</f>
        <v>0</v>
      </c>
      <c r="K104" s="221" t="s">
        <v>202</v>
      </c>
      <c r="L104" s="222"/>
      <c r="M104" s="116">
        <f>IF(AND(COUNTIF(L23:L36,"&gt;0")&gt;0,COUNTIF(L23:L36,"&gt;0")&gt;5),(COUNTIF(L23:L36,"&gt;0")-5)*$P$115,0)</f>
        <v>0</v>
      </c>
      <c r="N104" s="221" t="s">
        <v>202</v>
      </c>
      <c r="O104" s="222"/>
      <c r="P104" s="116">
        <f>IF(AND(COUNTIF(O23:O36,"&gt;0")&gt;0,COUNTIF(O23:O36,"&gt;0")&gt;5),(COUNTIF(O23:O36,"&gt;0")-5)*$P$115,0)</f>
        <v>0</v>
      </c>
      <c r="Q104" s="221" t="s">
        <v>202</v>
      </c>
      <c r="R104" s="222"/>
      <c r="S104" s="117">
        <f>IF(AND(COUNTIF(R23:R36,"&gt;0")&gt;0,COUNTIF(R23:R36,"&gt;0")&gt;5),(COUNTIF(R23:R36,"&gt;0")-5)*$P$115,0)</f>
        <v>0</v>
      </c>
      <c r="T104" s="268" t="s">
        <v>202</v>
      </c>
      <c r="U104" s="222"/>
      <c r="V104" s="117">
        <f>IF(AND(COUNTIF(U23:U36,"&gt;0")&gt;0,COUNTIF(U23:U36,"&gt;0")&gt;5),(COUNTIF(U23:U36,"&gt;0")-5)*$P$115,0)</f>
        <v>0</v>
      </c>
      <c r="W104" s="80"/>
      <c r="X104" s="219"/>
      <c r="Y104" s="270" t="s">
        <v>202</v>
      </c>
      <c r="Z104" s="271"/>
      <c r="AA104" s="118">
        <f>IF(AND(COUNTIF(Z69:Z80,"&gt;0")&gt;0,COUNTIF(Z69:Z80,"&gt;0")&gt;5),(COUNTIF(Z69:Z80,"&gt;0")-5)*$P$115,0)</f>
        <v>0</v>
      </c>
      <c r="AB104" s="276" t="s">
        <v>202</v>
      </c>
      <c r="AC104" s="271"/>
      <c r="AD104" s="118">
        <f>IF(AND(COUNTIF(AC69:AC80,"&gt;0")&gt;0,COUNTIF(AC69:AC80,"&gt;0")&gt;5),(COUNTIF(AC69:AC80,"&gt;0")-5)*$P$115,0)</f>
        <v>0</v>
      </c>
      <c r="AE104" s="276" t="s">
        <v>202</v>
      </c>
      <c r="AF104" s="271"/>
      <c r="AG104" s="118">
        <f>IF(AND(COUNTIF(AF69:AF80,"&gt;0")&gt;0,COUNTIF(AF69:AF80,"&gt;0")&gt;5),(COUNTIF(AF69:AF80,"&gt;0")-5)*$P$115,0)</f>
        <v>0</v>
      </c>
      <c r="AH104" s="276" t="s">
        <v>202</v>
      </c>
      <c r="AI104" s="271"/>
      <c r="AJ104" s="119">
        <f>IF(AND(COUNTIF(AI69:AI80,"&gt;0")&gt;0,COUNTIF(AI69:AI80,"&gt;0")&gt;5),(COUNTIF(AI69:AI80,"&gt;0")-5)*$P$115,0)</f>
        <v>120</v>
      </c>
      <c r="AK104" s="270" t="s">
        <v>202</v>
      </c>
      <c r="AL104" s="271"/>
      <c r="AM104" s="119">
        <f>IF(AND(COUNTIF(AL69:AL80,"&gt;0")&gt;0,COUNTIF(AL69:AL80,"&gt;0")&gt;5),(COUNTIF(AL69:AL80,"&gt;0")-5)*$P$115,0)</f>
        <v>0</v>
      </c>
      <c r="AN104" s="80"/>
      <c r="AO104" s="90"/>
      <c r="AP104" s="19"/>
      <c r="AQ104" s="81"/>
      <c r="AR104" s="19"/>
      <c r="AS104" s="80"/>
      <c r="AT104" s="45">
        <v>151</v>
      </c>
      <c r="AU104" s="48" t="s">
        <v>52</v>
      </c>
      <c r="AV104" s="35"/>
      <c r="AW104" s="35"/>
      <c r="AX104" s="36"/>
      <c r="AY104" s="219"/>
      <c r="AZ104" s="268" t="s">
        <v>202</v>
      </c>
      <c r="BA104" s="222"/>
      <c r="BB104" s="120">
        <f>IF(AND(COUNTIF(BA69:BA80,"&gt;0")&gt;0,COUNTIF(BA69:BA80,"&gt;0")&gt;5),(COUNTIF(BA69:BA80,"&gt;0")-5)*$P$115,0)</f>
        <v>0</v>
      </c>
      <c r="BC104" s="268" t="s">
        <v>202</v>
      </c>
      <c r="BD104" s="222"/>
      <c r="BE104" s="120">
        <f>IF(AND(COUNTIF(BD69:BD80,"&gt;0")&gt;0,COUNTIF(BD69:BD80,"&gt;0")&gt;5),(COUNTIF(BD69:BD80,"&gt;0")-5)*$P$115,0)</f>
        <v>0</v>
      </c>
      <c r="BF104" s="268" t="s">
        <v>202</v>
      </c>
      <c r="BG104" s="222"/>
      <c r="BH104" s="120">
        <f>IF(AND(COUNTIF(BG69:BG80,"&gt;0")&gt;0,COUNTIF(BG69:BG80,"&gt;0")&gt;5),(COUNTIF(BG69:BG80,"&gt;0")-5)*$P$115,0)</f>
        <v>0</v>
      </c>
    </row>
    <row r="105" spans="1:67" ht="17.399999999999999" customHeight="1" thickBot="1">
      <c r="A105" s="80"/>
      <c r="B105" s="121"/>
      <c r="C105" s="122"/>
      <c r="D105" s="80"/>
      <c r="E105" s="80"/>
      <c r="F105" s="123"/>
      <c r="G105" s="80"/>
      <c r="H105" s="80"/>
      <c r="I105" s="123"/>
      <c r="J105" s="92"/>
      <c r="K105" s="92"/>
      <c r="L105" s="92"/>
      <c r="M105" s="92"/>
      <c r="N105" s="92"/>
      <c r="O105" s="92"/>
      <c r="P105" s="92"/>
      <c r="Q105" s="92"/>
      <c r="R105" s="92"/>
      <c r="S105" s="80"/>
      <c r="T105" s="80"/>
      <c r="U105" s="80"/>
      <c r="V105" s="80"/>
      <c r="W105" s="80"/>
      <c r="X105" s="80"/>
      <c r="Y105" s="90"/>
      <c r="Z105" s="123"/>
      <c r="AA105" s="80"/>
      <c r="AB105" s="80"/>
      <c r="AC105" s="123"/>
      <c r="AD105" s="80"/>
      <c r="AE105" s="80"/>
      <c r="AF105" s="123"/>
      <c r="AG105" s="80"/>
      <c r="AH105" s="80"/>
      <c r="AI105" s="123"/>
      <c r="AJ105" s="80"/>
      <c r="AK105" s="80"/>
      <c r="AL105" s="123"/>
      <c r="AM105" s="80"/>
      <c r="AN105" s="80"/>
      <c r="AO105" s="90"/>
      <c r="AP105" s="19"/>
      <c r="AQ105" s="81"/>
      <c r="AR105" s="19"/>
      <c r="AS105" s="80"/>
      <c r="AT105" s="64">
        <v>153</v>
      </c>
      <c r="AU105" s="65" t="s">
        <v>140</v>
      </c>
      <c r="AV105" s="35"/>
      <c r="AW105" s="35"/>
      <c r="AX105" s="36"/>
      <c r="AY105" s="93"/>
      <c r="AZ105" s="91"/>
      <c r="BA105" s="96"/>
      <c r="BB105" s="91"/>
      <c r="BC105" s="91"/>
      <c r="BD105" s="96"/>
      <c r="BE105" s="91"/>
      <c r="BF105" s="91"/>
      <c r="BG105" s="96"/>
      <c r="BH105" s="91"/>
    </row>
    <row r="106" spans="1:67" thickBot="1">
      <c r="A106" s="80"/>
      <c r="B106" s="121"/>
      <c r="C106" s="122"/>
      <c r="D106" s="124"/>
      <c r="E106" s="148" t="s">
        <v>185</v>
      </c>
      <c r="F106" s="148"/>
      <c r="G106" s="149"/>
      <c r="H106" s="80"/>
      <c r="I106" s="123"/>
      <c r="J106" s="260" t="s">
        <v>310</v>
      </c>
      <c r="K106" s="263"/>
      <c r="L106" s="264"/>
      <c r="M106" s="256" t="s">
        <v>270</v>
      </c>
      <c r="N106" s="257"/>
      <c r="O106" s="258"/>
      <c r="P106" s="256"/>
      <c r="Q106" s="257"/>
      <c r="R106" s="259"/>
      <c r="S106" s="80"/>
      <c r="T106" s="80"/>
      <c r="U106" s="80"/>
      <c r="V106" s="80"/>
      <c r="W106" s="80"/>
      <c r="X106" s="80"/>
      <c r="Y106" s="90"/>
      <c r="Z106" s="123"/>
      <c r="AA106" s="80"/>
      <c r="AB106" s="80"/>
      <c r="AC106" s="80"/>
      <c r="AD106" s="123"/>
      <c r="AE106" s="80"/>
      <c r="AF106" s="80"/>
      <c r="AG106" s="80"/>
      <c r="AH106" s="80"/>
      <c r="AI106" s="80"/>
      <c r="AJ106" s="80"/>
      <c r="AK106" s="80"/>
      <c r="AL106" s="80"/>
      <c r="AM106" s="80"/>
      <c r="AN106" s="80"/>
      <c r="AO106" s="80"/>
      <c r="AP106" s="19"/>
      <c r="AQ106" s="81"/>
      <c r="AR106" s="19"/>
      <c r="AS106" s="80"/>
      <c r="AT106" s="45">
        <v>154</v>
      </c>
      <c r="AU106" s="48" t="s">
        <v>111</v>
      </c>
      <c r="AV106" s="35"/>
      <c r="AW106" s="35"/>
      <c r="AX106" s="36"/>
      <c r="AY106" s="93"/>
      <c r="AZ106" s="91"/>
      <c r="BA106" s="96"/>
      <c r="BB106" s="91"/>
      <c r="BC106" s="91"/>
      <c r="BD106" s="96"/>
      <c r="BE106" s="91"/>
      <c r="BF106" s="91"/>
      <c r="BG106" s="96"/>
      <c r="BH106" s="91"/>
    </row>
    <row r="107" spans="1:67" ht="22.2" customHeight="1" thickBot="1">
      <c r="A107" s="80"/>
      <c r="B107" s="121"/>
      <c r="C107" s="122"/>
      <c r="D107" s="278" t="s">
        <v>186</v>
      </c>
      <c r="E107" s="287">
        <f>SUM(D85,G85,J85,M85,P85,S85,,AA85,AD85,AG85,AJ85,BB85,BE85,BH85,AM85)</f>
        <v>7382.875</v>
      </c>
      <c r="F107" s="288"/>
      <c r="G107" s="289"/>
      <c r="H107" s="80"/>
      <c r="I107" s="123"/>
      <c r="J107" s="261"/>
      <c r="K107" s="254" t="s">
        <v>203</v>
      </c>
      <c r="L107" s="255"/>
      <c r="M107" s="283">
        <f>SUM(AH17,AJ17,AH33:AJ33,AH49:AJ49,AH65:AJ65,AH81:AJ81)</f>
        <v>1325</v>
      </c>
      <c r="N107" s="284"/>
      <c r="O107" s="285"/>
      <c r="P107" s="283"/>
      <c r="Q107" s="284"/>
      <c r="R107" s="286"/>
      <c r="S107" s="80"/>
      <c r="T107" s="80"/>
      <c r="U107" s="80"/>
      <c r="V107" s="80"/>
      <c r="W107" s="80"/>
      <c r="X107" s="80"/>
      <c r="Y107" s="90"/>
      <c r="Z107" s="123"/>
      <c r="AA107" s="80"/>
      <c r="AB107" s="80"/>
      <c r="AC107" s="80"/>
      <c r="AD107" s="123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90"/>
      <c r="AP107" s="19"/>
      <c r="AQ107" s="81"/>
      <c r="AR107" s="19"/>
      <c r="AS107" s="80"/>
      <c r="AT107" s="45">
        <v>156</v>
      </c>
      <c r="AU107" s="48" t="s">
        <v>30</v>
      </c>
      <c r="AV107" s="35"/>
      <c r="AW107" s="35"/>
      <c r="AX107" s="36"/>
      <c r="AY107" s="93"/>
      <c r="AZ107" s="91"/>
      <c r="BA107" s="96"/>
      <c r="BB107" s="91"/>
      <c r="BC107" s="91"/>
      <c r="BD107" s="96"/>
      <c r="BE107" s="91"/>
      <c r="BF107" s="91"/>
      <c r="BG107" s="96"/>
      <c r="BH107" s="91"/>
    </row>
    <row r="108" spans="1:67" ht="22.2" customHeight="1" thickBot="1">
      <c r="A108" s="80"/>
      <c r="B108" s="121"/>
      <c r="C108" s="122"/>
      <c r="D108" s="278"/>
      <c r="E108" s="290"/>
      <c r="F108" s="291"/>
      <c r="G108" s="292"/>
      <c r="H108" s="80"/>
      <c r="I108" s="123"/>
      <c r="J108" s="262"/>
      <c r="K108" s="254" t="s">
        <v>202</v>
      </c>
      <c r="L108" s="255"/>
      <c r="M108" s="249">
        <f>SUM(AJ85,AJ89,AJ93,AJ97,AJ101)</f>
        <v>2743.1500000000005</v>
      </c>
      <c r="N108" s="250"/>
      <c r="O108" s="251"/>
      <c r="P108" s="249"/>
      <c r="Q108" s="250"/>
      <c r="R108" s="252"/>
      <c r="S108" s="80"/>
      <c r="T108" s="123"/>
      <c r="U108" s="80"/>
      <c r="V108" s="80"/>
      <c r="W108" s="80"/>
      <c r="X108" s="80"/>
      <c r="Y108" s="90"/>
      <c r="Z108" s="123"/>
      <c r="AA108" s="80"/>
      <c r="AB108" s="80"/>
      <c r="AC108" s="80"/>
      <c r="AD108" s="123"/>
      <c r="AE108" s="80"/>
      <c r="AF108" s="80"/>
      <c r="AG108" s="80"/>
      <c r="AH108" s="80"/>
      <c r="AI108" s="80"/>
      <c r="AJ108" s="80"/>
      <c r="AK108" s="80"/>
      <c r="AL108" s="80"/>
      <c r="AM108" s="80"/>
      <c r="AN108" s="123"/>
      <c r="AO108" s="80"/>
      <c r="AP108" s="19"/>
      <c r="AQ108" s="81"/>
      <c r="AR108" s="19"/>
      <c r="AS108" s="81"/>
      <c r="AT108" s="45">
        <v>157</v>
      </c>
      <c r="AU108" s="48" t="s">
        <v>160</v>
      </c>
      <c r="AV108" s="35"/>
      <c r="AW108" s="35"/>
      <c r="AX108" s="36"/>
      <c r="AY108" s="93"/>
      <c r="AZ108" s="91"/>
      <c r="BA108" s="96"/>
      <c r="BB108" s="91"/>
      <c r="BC108" s="91"/>
      <c r="BD108" s="96"/>
      <c r="BE108" s="91"/>
      <c r="BF108" s="91"/>
      <c r="BG108" s="96"/>
      <c r="BH108" s="91"/>
      <c r="BI108" s="96"/>
      <c r="BJ108" s="91"/>
    </row>
    <row r="109" spans="1:67" ht="20.399999999999999">
      <c r="A109" s="80"/>
      <c r="B109" s="121"/>
      <c r="C109" s="122"/>
      <c r="D109" s="278" t="s">
        <v>187</v>
      </c>
      <c r="E109" s="287">
        <f>SUM(D89,G89,J89,M89,P89,S89,AA89,AD89,AG89,AJ89,BB89,BE89,BH89,V89,AM89)</f>
        <v>7639.8000000000011</v>
      </c>
      <c r="F109" s="288"/>
      <c r="G109" s="289"/>
      <c r="H109" s="80"/>
      <c r="I109" s="123"/>
      <c r="J109" s="80"/>
      <c r="K109" s="80"/>
      <c r="L109" s="123"/>
      <c r="M109" s="80"/>
      <c r="N109" s="90"/>
      <c r="O109" s="123"/>
      <c r="P109" s="80"/>
      <c r="Q109" s="90"/>
      <c r="R109" s="123"/>
      <c r="S109" s="80"/>
      <c r="T109" s="123"/>
      <c r="U109" s="80"/>
      <c r="V109" s="80"/>
      <c r="W109" s="80"/>
      <c r="X109" s="80"/>
      <c r="Y109" s="90"/>
      <c r="Z109" s="123"/>
      <c r="AA109" s="80"/>
      <c r="AB109" s="80"/>
      <c r="AC109" s="80"/>
      <c r="AD109" s="123"/>
      <c r="AE109" s="80"/>
      <c r="AF109" s="80"/>
      <c r="AG109" s="80"/>
      <c r="AH109" s="80"/>
      <c r="AI109" s="80"/>
      <c r="AJ109" s="80"/>
      <c r="AK109" s="80"/>
      <c r="AL109" s="80"/>
      <c r="AM109" s="80"/>
      <c r="AN109" s="123"/>
      <c r="AO109" s="80"/>
      <c r="AP109" s="19"/>
      <c r="AQ109" s="81"/>
      <c r="AR109" s="19"/>
      <c r="AS109" s="81"/>
      <c r="AT109" s="45">
        <v>158</v>
      </c>
      <c r="AU109" s="48" t="s">
        <v>154</v>
      </c>
      <c r="AV109" s="35"/>
      <c r="AW109" s="35"/>
      <c r="AX109" s="36"/>
      <c r="AY109" s="93"/>
      <c r="AZ109" s="91"/>
      <c r="BA109" s="96"/>
      <c r="BB109" s="91"/>
      <c r="BC109" s="91"/>
      <c r="BD109" s="96"/>
      <c r="BE109" s="91"/>
      <c r="BF109" s="91"/>
      <c r="BG109" s="96"/>
      <c r="BH109" s="91"/>
      <c r="BI109" s="96"/>
      <c r="BJ109" s="98"/>
    </row>
    <row r="110" spans="1:67" thickBot="1">
      <c r="A110" s="80"/>
      <c r="B110" s="121"/>
      <c r="C110" s="122"/>
      <c r="D110" s="278"/>
      <c r="E110" s="290"/>
      <c r="F110" s="291"/>
      <c r="G110" s="292"/>
      <c r="H110" s="80"/>
      <c r="I110" s="123"/>
      <c r="J110" s="80"/>
      <c r="K110" s="80"/>
      <c r="L110" s="123"/>
      <c r="M110" s="80"/>
      <c r="N110" s="90"/>
      <c r="O110" s="123"/>
      <c r="P110" s="80"/>
      <c r="Q110" s="90"/>
      <c r="R110" s="123"/>
      <c r="S110" s="80"/>
      <c r="T110" s="80"/>
      <c r="U110" s="80"/>
      <c r="V110" s="80"/>
      <c r="W110" s="80"/>
      <c r="X110" s="80"/>
      <c r="Y110" s="90"/>
      <c r="Z110" s="123"/>
      <c r="AA110" s="80"/>
      <c r="AB110" s="80"/>
      <c r="AC110" s="80"/>
      <c r="AD110" s="123"/>
      <c r="AE110" s="80"/>
      <c r="AF110" s="80"/>
      <c r="AG110" s="80"/>
      <c r="AH110" s="80"/>
      <c r="AI110" s="80"/>
      <c r="AJ110" s="80"/>
      <c r="AK110" s="80"/>
      <c r="AL110" s="80"/>
      <c r="AM110" s="80"/>
      <c r="AN110" s="19"/>
      <c r="AO110" s="80"/>
      <c r="AP110" s="19"/>
      <c r="AQ110" s="81"/>
      <c r="AR110" s="19"/>
      <c r="AS110" s="19"/>
      <c r="AT110" s="45">
        <v>160</v>
      </c>
      <c r="AU110" s="48" t="s">
        <v>163</v>
      </c>
      <c r="AV110" s="35"/>
      <c r="AW110" s="35"/>
      <c r="AX110" s="36"/>
      <c r="AY110" s="93"/>
      <c r="AZ110" s="91"/>
      <c r="BA110" s="96"/>
      <c r="BB110" s="91"/>
      <c r="BC110" s="91"/>
      <c r="BD110" s="96"/>
      <c r="BE110" s="91"/>
      <c r="BF110" s="91"/>
      <c r="BG110" s="96"/>
      <c r="BH110" s="91"/>
    </row>
    <row r="111" spans="1:67" ht="20.399999999999999">
      <c r="A111" s="80"/>
      <c r="B111" s="121"/>
      <c r="C111" s="122"/>
      <c r="D111" s="278" t="s">
        <v>188</v>
      </c>
      <c r="E111" s="287">
        <f>SUM(D93,G93,J93,M93,P93,S93,V93,AA93,AD93,AG93,AJ93,BB93,BE93,BH93,AM93)</f>
        <v>7285.9999999999991</v>
      </c>
      <c r="F111" s="288"/>
      <c r="G111" s="289"/>
      <c r="H111" s="80"/>
      <c r="I111" s="123"/>
      <c r="J111" s="80"/>
      <c r="K111" s="80"/>
      <c r="L111" s="123"/>
      <c r="M111" s="80"/>
      <c r="N111" s="90"/>
      <c r="O111" s="123"/>
      <c r="P111" s="80"/>
      <c r="Q111" s="90"/>
      <c r="R111" s="123"/>
      <c r="S111" s="80"/>
      <c r="T111" s="80"/>
      <c r="U111" s="80"/>
      <c r="V111" s="80"/>
      <c r="W111" s="91"/>
      <c r="X111" s="80"/>
      <c r="Y111" s="90"/>
      <c r="Z111" s="123"/>
      <c r="AA111" s="80"/>
      <c r="AB111" s="80"/>
      <c r="AC111" s="80"/>
      <c r="AD111" s="123"/>
      <c r="AE111" s="80"/>
      <c r="AF111" s="80"/>
      <c r="AG111" s="80"/>
      <c r="AH111" s="80"/>
      <c r="AI111" s="80"/>
      <c r="AJ111" s="80"/>
      <c r="AK111" s="80"/>
      <c r="AL111" s="80"/>
      <c r="AM111" s="80"/>
      <c r="AN111" s="19"/>
      <c r="AO111" s="80"/>
      <c r="AP111" s="19"/>
      <c r="AQ111" s="81"/>
      <c r="AR111" s="19"/>
      <c r="AS111" s="19"/>
      <c r="AT111" s="45">
        <v>162</v>
      </c>
      <c r="AU111" s="48" t="s">
        <v>155</v>
      </c>
      <c r="AV111" s="35"/>
      <c r="AW111" s="35"/>
      <c r="AX111" s="36"/>
      <c r="AY111" s="125"/>
      <c r="AZ111" s="125"/>
      <c r="BA111" s="125"/>
      <c r="BB111" s="125"/>
      <c r="BC111" s="125"/>
      <c r="BD111" s="125"/>
      <c r="BE111" s="125"/>
      <c r="BF111" s="125"/>
      <c r="BG111" s="125"/>
      <c r="BH111" s="125"/>
    </row>
    <row r="112" spans="1:67" thickBot="1">
      <c r="A112" s="80"/>
      <c r="B112" s="121"/>
      <c r="C112" s="122"/>
      <c r="D112" s="278"/>
      <c r="E112" s="290"/>
      <c r="F112" s="291"/>
      <c r="G112" s="292"/>
      <c r="H112" s="80"/>
      <c r="I112" s="123"/>
      <c r="J112" s="80"/>
      <c r="K112" s="80"/>
      <c r="L112" s="123"/>
      <c r="M112" s="80"/>
      <c r="N112" s="90"/>
      <c r="O112" s="123"/>
      <c r="P112" s="80"/>
      <c r="Q112" s="90"/>
      <c r="R112" s="123"/>
      <c r="S112" s="80"/>
      <c r="T112" s="80"/>
      <c r="U112" s="80"/>
      <c r="V112" s="80"/>
      <c r="W112" s="91"/>
      <c r="X112" s="80"/>
      <c r="Y112" s="80"/>
      <c r="Z112" s="80"/>
      <c r="AA112" s="80"/>
      <c r="AB112" s="80"/>
      <c r="AC112" s="80"/>
      <c r="AD112" s="123"/>
      <c r="AE112" s="80"/>
      <c r="AF112" s="80"/>
      <c r="AG112" s="80"/>
      <c r="AH112" s="80"/>
      <c r="AI112" s="80"/>
      <c r="AJ112" s="80"/>
      <c r="AK112" s="80"/>
      <c r="AL112" s="80"/>
      <c r="AM112" s="80"/>
      <c r="AN112" s="19"/>
      <c r="AO112" s="80"/>
      <c r="AP112" s="19"/>
      <c r="AQ112" s="81"/>
      <c r="AR112" s="19"/>
      <c r="AS112" s="19"/>
      <c r="AT112" s="64">
        <v>163</v>
      </c>
      <c r="AU112" s="65" t="s">
        <v>59</v>
      </c>
      <c r="AV112" s="35"/>
      <c r="AW112" s="35"/>
      <c r="AX112" s="36"/>
      <c r="AY112" s="125"/>
      <c r="AZ112" s="125"/>
      <c r="BA112" s="125"/>
      <c r="BB112" s="125"/>
      <c r="BC112" s="125"/>
      <c r="BD112" s="125"/>
      <c r="BE112" s="125"/>
      <c r="BF112" s="125"/>
      <c r="BG112" s="125"/>
      <c r="BH112" s="125"/>
    </row>
    <row r="113" spans="1:60" thickBot="1">
      <c r="A113" s="80"/>
      <c r="B113" s="121"/>
      <c r="C113" s="122"/>
      <c r="D113" s="278" t="s">
        <v>189</v>
      </c>
      <c r="E113" s="287">
        <f>SUM(G97,J97,M97,P97,S97,V97,AA97,AD97,AG97,AJ97,BB97,BE97,BH97,D97,AM97)</f>
        <v>6794.7</v>
      </c>
      <c r="F113" s="288"/>
      <c r="G113" s="289"/>
      <c r="H113" s="80"/>
      <c r="I113" s="123"/>
      <c r="J113" s="80"/>
      <c r="K113" s="80"/>
      <c r="L113" s="123"/>
      <c r="M113" s="280" t="s">
        <v>179</v>
      </c>
      <c r="N113" s="281"/>
      <c r="O113" s="282"/>
      <c r="P113" s="126">
        <v>1.1000000000000001</v>
      </c>
      <c r="Q113" s="123"/>
      <c r="R113" s="80"/>
      <c r="S113" s="80"/>
      <c r="T113" s="91"/>
      <c r="U113" s="80"/>
      <c r="V113" s="80"/>
      <c r="W113" s="91"/>
      <c r="X113" s="80"/>
      <c r="Y113" s="80"/>
      <c r="Z113" s="80"/>
      <c r="AA113" s="80"/>
      <c r="AB113" s="80"/>
      <c r="AC113" s="80"/>
      <c r="AD113" s="123"/>
      <c r="AE113" s="80"/>
      <c r="AF113" s="80"/>
      <c r="AG113" s="80"/>
      <c r="AH113" s="80"/>
      <c r="AI113" s="80"/>
      <c r="AJ113" s="80"/>
      <c r="AK113" s="80"/>
      <c r="AL113" s="80"/>
      <c r="AM113" s="80"/>
      <c r="AN113" s="19"/>
      <c r="AO113" s="80"/>
      <c r="AP113" s="19"/>
      <c r="AQ113" s="81"/>
      <c r="AR113" s="19"/>
      <c r="AS113" s="19"/>
      <c r="AT113" s="45">
        <v>164</v>
      </c>
      <c r="AU113" s="48" t="s">
        <v>50</v>
      </c>
      <c r="AV113" s="35"/>
      <c r="AW113" s="35"/>
      <c r="AX113" s="36"/>
      <c r="AY113" s="93"/>
      <c r="AZ113" s="91"/>
      <c r="BA113" s="96"/>
      <c r="BB113" s="91"/>
      <c r="BC113" s="91"/>
      <c r="BD113" s="96"/>
      <c r="BE113" s="91"/>
      <c r="BF113" s="91"/>
      <c r="BG113" s="96"/>
      <c r="BH113" s="91"/>
    </row>
    <row r="114" spans="1:60" thickBot="1">
      <c r="A114" s="80"/>
      <c r="B114" s="121"/>
      <c r="C114" s="122"/>
      <c r="D114" s="278"/>
      <c r="E114" s="290"/>
      <c r="F114" s="291"/>
      <c r="G114" s="292"/>
      <c r="H114" s="80"/>
      <c r="I114" s="123"/>
      <c r="J114" s="80"/>
      <c r="K114" s="80"/>
      <c r="L114" s="123"/>
      <c r="M114" s="280" t="s">
        <v>266</v>
      </c>
      <c r="N114" s="281"/>
      <c r="O114" s="282"/>
      <c r="P114" s="127">
        <v>150</v>
      </c>
      <c r="Q114" s="123"/>
      <c r="R114" s="80"/>
      <c r="S114" s="80"/>
      <c r="T114" s="96"/>
      <c r="U114" s="80"/>
      <c r="V114" s="80"/>
      <c r="W114" s="91"/>
      <c r="X114" s="80"/>
      <c r="Y114" s="90"/>
      <c r="Z114" s="123"/>
      <c r="AA114" s="80"/>
      <c r="AB114" s="80"/>
      <c r="AC114" s="123"/>
      <c r="AD114" s="80"/>
      <c r="AE114" s="80"/>
      <c r="AF114" s="123"/>
      <c r="AG114" s="80"/>
      <c r="AH114" s="80"/>
      <c r="AI114" s="123"/>
      <c r="AJ114" s="80"/>
      <c r="AK114" s="80"/>
      <c r="AL114" s="123"/>
      <c r="AM114" s="80"/>
      <c r="AN114" s="19"/>
      <c r="AO114" s="80"/>
      <c r="AP114" s="19"/>
      <c r="AQ114" s="81"/>
      <c r="AR114" s="19"/>
      <c r="AS114" s="19"/>
      <c r="AT114" s="45">
        <v>165</v>
      </c>
      <c r="AU114" s="48" t="s">
        <v>170</v>
      </c>
      <c r="AV114" s="35"/>
      <c r="AW114" s="35"/>
      <c r="AX114" s="36"/>
      <c r="AY114" s="93"/>
      <c r="AZ114" s="91"/>
      <c r="BA114" s="96"/>
      <c r="BB114" s="91"/>
      <c r="BC114" s="91"/>
      <c r="BD114" s="96"/>
      <c r="BE114" s="91"/>
      <c r="BF114" s="91"/>
      <c r="BG114" s="96"/>
      <c r="BH114" s="91"/>
    </row>
    <row r="115" spans="1:60" thickBot="1">
      <c r="A115" s="80"/>
      <c r="B115" s="121"/>
      <c r="C115" s="122"/>
      <c r="D115" s="278" t="s">
        <v>190</v>
      </c>
      <c r="E115" s="287">
        <f>SUM(G101,J101,M101,P101,S101,V101,AA101,AD101,AG101,AJ101,BB101,BE101,BH101,D101,AM101)</f>
        <v>4531.1750000000002</v>
      </c>
      <c r="F115" s="288"/>
      <c r="G115" s="289"/>
      <c r="H115" s="80"/>
      <c r="I115" s="123"/>
      <c r="J115" s="80"/>
      <c r="K115" s="80"/>
      <c r="L115" s="123"/>
      <c r="M115" s="280" t="s">
        <v>267</v>
      </c>
      <c r="N115" s="281"/>
      <c r="O115" s="282"/>
      <c r="P115" s="127">
        <v>60</v>
      </c>
      <c r="Q115" s="90"/>
      <c r="R115" s="123"/>
      <c r="S115" s="80"/>
      <c r="T115" s="96"/>
      <c r="U115" s="80"/>
      <c r="V115" s="80"/>
      <c r="W115" s="91"/>
      <c r="X115" s="80"/>
      <c r="Y115" s="90"/>
      <c r="Z115" s="123"/>
      <c r="AA115" s="80"/>
      <c r="AB115" s="80"/>
      <c r="AC115" s="123"/>
      <c r="AD115" s="80"/>
      <c r="AE115" s="80"/>
      <c r="AF115" s="123"/>
      <c r="AG115" s="80"/>
      <c r="AH115" s="80"/>
      <c r="AI115" s="123"/>
      <c r="AJ115" s="80"/>
      <c r="AK115" s="80"/>
      <c r="AL115" s="123"/>
      <c r="AM115" s="80"/>
      <c r="AN115" s="19"/>
      <c r="AO115" s="80"/>
      <c r="AP115" s="19"/>
      <c r="AQ115" s="81"/>
      <c r="AR115" s="19"/>
      <c r="AS115" s="19"/>
      <c r="AT115" s="83">
        <v>169</v>
      </c>
      <c r="AU115" s="51" t="s">
        <v>166</v>
      </c>
      <c r="AV115" s="35"/>
      <c r="AW115" s="35"/>
      <c r="AX115" s="36"/>
      <c r="AY115" s="93"/>
      <c r="AZ115" s="91"/>
      <c r="BA115" s="96"/>
      <c r="BB115" s="91"/>
      <c r="BC115" s="91"/>
      <c r="BD115" s="96"/>
      <c r="BE115" s="91"/>
      <c r="BF115" s="91"/>
      <c r="BG115" s="96"/>
      <c r="BH115" s="91"/>
    </row>
    <row r="116" spans="1:60" thickBot="1">
      <c r="A116" s="80"/>
      <c r="B116" s="121"/>
      <c r="C116" s="122"/>
      <c r="D116" s="279"/>
      <c r="E116" s="290"/>
      <c r="F116" s="291"/>
      <c r="G116" s="292"/>
      <c r="H116" s="80"/>
      <c r="I116" s="123"/>
      <c r="J116" s="80"/>
      <c r="K116" s="80"/>
      <c r="L116" s="123"/>
      <c r="Q116" s="90"/>
      <c r="R116" s="123"/>
      <c r="S116" s="80"/>
      <c r="T116" s="91"/>
      <c r="U116" s="80"/>
      <c r="V116" s="80"/>
      <c r="W116" s="91"/>
      <c r="X116" s="80"/>
      <c r="Y116" s="90"/>
      <c r="Z116" s="123"/>
      <c r="AA116" s="80"/>
      <c r="AB116" s="80"/>
      <c r="AC116" s="123"/>
      <c r="AD116" s="80"/>
      <c r="AE116" s="80"/>
      <c r="AF116" s="123"/>
      <c r="AG116" s="80"/>
      <c r="AH116" s="80"/>
      <c r="AI116" s="123"/>
      <c r="AJ116" s="80"/>
      <c r="AK116" s="80"/>
      <c r="AL116" s="123"/>
      <c r="AM116" s="80"/>
      <c r="AN116" s="19"/>
      <c r="AO116" s="80"/>
      <c r="AP116" s="19"/>
      <c r="AQ116" s="81"/>
      <c r="AR116" s="19"/>
      <c r="AS116" s="19"/>
      <c r="AT116" s="83">
        <v>176</v>
      </c>
      <c r="AU116" s="51" t="s">
        <v>167</v>
      </c>
      <c r="AV116" s="66"/>
      <c r="AW116" s="66"/>
      <c r="AX116" s="44"/>
      <c r="AZ116" s="93"/>
      <c r="BA116" s="96"/>
      <c r="BB116" s="91"/>
      <c r="BC116" s="91"/>
      <c r="BD116" s="96"/>
      <c r="BE116" s="91"/>
      <c r="BF116" s="91"/>
      <c r="BG116" s="96"/>
      <c r="BH116" s="91"/>
    </row>
    <row r="117" spans="1:60" ht="21.6" thickBot="1">
      <c r="A117" s="91"/>
      <c r="B117" s="129"/>
      <c r="C117" s="130"/>
      <c r="D117" s="131"/>
      <c r="E117" s="131"/>
      <c r="F117" s="131"/>
      <c r="G117" s="131"/>
      <c r="H117" s="80"/>
      <c r="I117" s="123"/>
      <c r="J117" s="80"/>
      <c r="K117" s="80"/>
      <c r="L117" s="123"/>
      <c r="Q117" s="90"/>
      <c r="R117" s="123"/>
      <c r="S117" s="91"/>
      <c r="T117" s="91"/>
      <c r="U117" s="91"/>
      <c r="V117" s="91"/>
      <c r="W117" s="80"/>
      <c r="X117" s="91"/>
      <c r="Y117" s="91"/>
      <c r="Z117" s="96"/>
      <c r="AA117" s="91"/>
      <c r="AB117" s="80"/>
      <c r="AC117" s="123"/>
      <c r="AD117" s="80"/>
      <c r="AE117" s="80"/>
      <c r="AF117" s="123"/>
      <c r="AG117" s="80"/>
      <c r="AH117" s="80"/>
      <c r="AI117" s="123"/>
      <c r="AJ117" s="80"/>
      <c r="AK117" s="80"/>
      <c r="AL117" s="123"/>
      <c r="AM117" s="80"/>
      <c r="AN117" s="19"/>
      <c r="AO117" s="80"/>
      <c r="AP117" s="19"/>
      <c r="AQ117" s="81"/>
      <c r="AR117" s="19"/>
      <c r="AS117" s="19"/>
      <c r="AT117" s="64">
        <v>180</v>
      </c>
      <c r="AU117" s="65" t="s">
        <v>87</v>
      </c>
      <c r="AV117" s="35"/>
      <c r="AW117" s="35"/>
      <c r="AX117" s="36"/>
      <c r="AZ117" s="93"/>
      <c r="BA117" s="96"/>
      <c r="BB117" s="91"/>
      <c r="BC117" s="91"/>
      <c r="BD117" s="96"/>
      <c r="BE117" s="91"/>
      <c r="BF117" s="91"/>
      <c r="BG117" s="96"/>
      <c r="BH117" s="91"/>
    </row>
    <row r="118" spans="1:60" ht="20.399999999999999" customHeight="1" thickBot="1">
      <c r="A118" s="6"/>
      <c r="B118" s="6"/>
      <c r="C118" s="91"/>
      <c r="D118" s="164" t="s">
        <v>311</v>
      </c>
      <c r="E118" s="212">
        <f>SUM(E107:G116)</f>
        <v>33634.550000000003</v>
      </c>
      <c r="F118" s="213"/>
      <c r="G118" s="214"/>
      <c r="H118" s="132"/>
      <c r="I118" s="132"/>
      <c r="J118" s="80"/>
      <c r="K118" s="91"/>
      <c r="L118" s="96"/>
      <c r="M118" s="91"/>
      <c r="N118" s="91"/>
      <c r="O118" s="96"/>
      <c r="P118" s="91"/>
      <c r="Q118" s="91"/>
      <c r="R118" s="96"/>
      <c r="S118" s="91"/>
      <c r="T118" s="91"/>
      <c r="U118" s="91"/>
      <c r="V118" s="91"/>
      <c r="W118" s="80"/>
      <c r="X118" s="91"/>
      <c r="Y118" s="91"/>
      <c r="Z118" s="91"/>
      <c r="AA118" s="91"/>
      <c r="AB118" s="96"/>
      <c r="AC118" s="91"/>
      <c r="AD118" s="80"/>
      <c r="AE118" s="123"/>
      <c r="AF118" s="80"/>
      <c r="AG118" s="80"/>
      <c r="AH118" s="123"/>
      <c r="AI118" s="80"/>
      <c r="AJ118" s="80"/>
      <c r="AK118" s="123"/>
      <c r="AL118" s="80"/>
      <c r="AM118" s="80"/>
      <c r="AN118" s="19"/>
      <c r="AO118" s="80"/>
      <c r="AP118" s="19"/>
      <c r="AQ118" s="81"/>
      <c r="AR118" s="19"/>
      <c r="AS118" s="19"/>
      <c r="AT118" s="64">
        <v>181</v>
      </c>
      <c r="AU118" s="65" t="s">
        <v>17</v>
      </c>
      <c r="AV118" s="35"/>
      <c r="AW118" s="35"/>
      <c r="AX118" s="36"/>
      <c r="AZ118" s="93"/>
      <c r="BA118" s="93"/>
      <c r="BB118" s="91"/>
      <c r="BC118" s="96"/>
      <c r="BD118" s="91"/>
      <c r="BE118" s="91"/>
      <c r="BF118" s="96"/>
      <c r="BG118" s="91"/>
      <c r="BH118" s="91"/>
    </row>
    <row r="119" spans="1:60" ht="20.399999999999999" customHeight="1" thickBot="1">
      <c r="A119" s="6"/>
      <c r="B119" s="6"/>
      <c r="C119" s="91"/>
      <c r="D119" s="164" t="s">
        <v>312</v>
      </c>
      <c r="E119" s="212">
        <f>SUM(E118+M108)</f>
        <v>36377.700000000004</v>
      </c>
      <c r="F119" s="213"/>
      <c r="G119" s="214"/>
      <c r="H119" s="253"/>
      <c r="I119" s="233"/>
      <c r="J119" s="130"/>
      <c r="K119" s="132"/>
      <c r="L119" s="132"/>
      <c r="M119" s="91"/>
      <c r="N119" s="96"/>
      <c r="O119" s="91"/>
      <c r="P119" s="91"/>
      <c r="Q119" s="96"/>
      <c r="R119" s="91"/>
      <c r="S119" s="91"/>
      <c r="T119" s="80"/>
      <c r="U119" s="91"/>
      <c r="V119" s="91"/>
      <c r="W119" s="80"/>
      <c r="X119" s="91"/>
      <c r="Y119" s="91"/>
      <c r="Z119" s="91"/>
      <c r="AA119" s="91"/>
      <c r="AB119" s="96"/>
      <c r="AC119" s="91"/>
      <c r="AD119" s="80"/>
      <c r="AE119" s="123"/>
      <c r="AF119" s="80"/>
      <c r="AG119" s="80"/>
      <c r="AH119" s="123"/>
      <c r="AI119" s="80"/>
      <c r="AJ119" s="80"/>
      <c r="AK119" s="123"/>
      <c r="AL119" s="80"/>
      <c r="AM119" s="80"/>
      <c r="AN119" s="19"/>
      <c r="AO119" s="80"/>
      <c r="AP119" s="19"/>
      <c r="AQ119" s="81"/>
      <c r="AR119" s="19"/>
      <c r="AS119" s="19"/>
      <c r="AT119" s="83">
        <v>191</v>
      </c>
      <c r="AU119" s="51" t="s">
        <v>176</v>
      </c>
      <c r="AV119" s="35"/>
      <c r="AW119" s="35"/>
      <c r="AX119" s="36"/>
      <c r="AZ119" s="93"/>
      <c r="BA119" s="93"/>
      <c r="BB119" s="91"/>
      <c r="BC119" s="96"/>
      <c r="BD119" s="98"/>
      <c r="BE119" s="91"/>
      <c r="BF119" s="96"/>
      <c r="BG119" s="98"/>
      <c r="BH119" s="91"/>
    </row>
    <row r="120" spans="1:60" ht="14.4">
      <c r="A120" s="91"/>
      <c r="B120" s="233"/>
      <c r="C120" s="233"/>
      <c r="D120" s="91"/>
      <c r="E120" s="277"/>
      <c r="F120" s="277"/>
      <c r="G120" s="133"/>
      <c r="H120" s="233"/>
      <c r="I120" s="233"/>
      <c r="J120" s="91"/>
      <c r="K120" s="233"/>
      <c r="L120" s="233"/>
      <c r="M120" s="91"/>
      <c r="N120" s="96"/>
      <c r="O120" s="91"/>
      <c r="P120" s="91"/>
      <c r="Q120" s="96"/>
      <c r="R120" s="91"/>
      <c r="S120" s="91"/>
      <c r="T120" s="80"/>
      <c r="U120" s="91"/>
      <c r="V120" s="91"/>
      <c r="W120" s="80"/>
      <c r="X120" s="91"/>
      <c r="Y120" s="233"/>
      <c r="Z120" s="233"/>
      <c r="AA120" s="91"/>
      <c r="AB120" s="209"/>
      <c r="AC120" s="209"/>
      <c r="AD120" s="80"/>
      <c r="AE120" s="209"/>
      <c r="AF120" s="209"/>
      <c r="AG120" s="80"/>
      <c r="AH120" s="209"/>
      <c r="AI120" s="209"/>
      <c r="AJ120" s="80"/>
      <c r="AK120" s="209"/>
      <c r="AL120" s="209"/>
      <c r="AM120" s="80"/>
      <c r="AN120" s="19"/>
      <c r="AO120" s="80"/>
      <c r="AP120" s="19"/>
      <c r="AQ120" s="81"/>
      <c r="AR120" s="19"/>
      <c r="AS120" s="19"/>
      <c r="AT120" s="45">
        <v>193</v>
      </c>
      <c r="AU120" s="48" t="s">
        <v>135</v>
      </c>
      <c r="AV120" s="35"/>
      <c r="AW120" s="35"/>
      <c r="AX120" s="36"/>
      <c r="AZ120" s="93"/>
      <c r="BA120" s="96"/>
      <c r="BB120" s="98"/>
      <c r="BC120" s="91"/>
      <c r="BD120" s="96"/>
      <c r="BE120" s="98"/>
      <c r="BF120" s="91"/>
      <c r="BG120" s="96"/>
      <c r="BH120" s="98"/>
    </row>
    <row r="121" spans="1:60" ht="14.4">
      <c r="A121" s="91"/>
      <c r="B121" s="233"/>
      <c r="C121" s="233"/>
      <c r="D121" s="91"/>
      <c r="E121" s="233"/>
      <c r="F121" s="233"/>
      <c r="G121" s="91"/>
      <c r="H121" s="233"/>
      <c r="I121" s="233"/>
      <c r="J121" s="91"/>
      <c r="K121" s="233"/>
      <c r="L121" s="233"/>
      <c r="M121" s="91"/>
      <c r="N121" s="233"/>
      <c r="O121" s="233"/>
      <c r="P121" s="91"/>
      <c r="Q121" s="233"/>
      <c r="R121" s="233"/>
      <c r="S121" s="91"/>
      <c r="T121" s="80"/>
      <c r="U121" s="91"/>
      <c r="V121" s="91"/>
      <c r="W121" s="80"/>
      <c r="X121" s="91"/>
      <c r="Y121" s="233"/>
      <c r="Z121" s="233"/>
      <c r="AA121" s="91"/>
      <c r="AB121" s="209"/>
      <c r="AC121" s="209"/>
      <c r="AD121" s="80"/>
      <c r="AE121" s="209"/>
      <c r="AF121" s="209"/>
      <c r="AG121" s="80"/>
      <c r="AH121" s="209"/>
      <c r="AI121" s="209"/>
      <c r="AJ121" s="80"/>
      <c r="AK121" s="209"/>
      <c r="AL121" s="209"/>
      <c r="AM121" s="80"/>
      <c r="AN121" s="19"/>
      <c r="AO121" s="80"/>
      <c r="AP121" s="19"/>
      <c r="AQ121" s="81"/>
      <c r="AR121" s="19"/>
      <c r="AS121" s="19"/>
      <c r="AT121" s="45">
        <v>194</v>
      </c>
      <c r="AU121" s="48" t="s">
        <v>86</v>
      </c>
      <c r="AV121" s="35"/>
      <c r="AW121" s="35"/>
      <c r="AX121" s="36"/>
      <c r="AZ121" s="93"/>
      <c r="BA121" s="96"/>
      <c r="BB121" s="98"/>
      <c r="BC121" s="91"/>
      <c r="BD121" s="96"/>
      <c r="BE121" s="98"/>
      <c r="BF121" s="91"/>
      <c r="BG121" s="96"/>
      <c r="BH121" s="98"/>
    </row>
    <row r="122" spans="1:60" ht="14.4">
      <c r="A122" s="91"/>
      <c r="B122" s="233"/>
      <c r="C122" s="233"/>
      <c r="D122" s="134"/>
      <c r="E122" s="233"/>
      <c r="F122" s="233"/>
      <c r="G122" s="91"/>
      <c r="H122" s="233"/>
      <c r="I122" s="233"/>
      <c r="J122" s="91"/>
      <c r="K122" s="233"/>
      <c r="L122" s="233"/>
      <c r="M122" s="91"/>
      <c r="N122" s="233"/>
      <c r="O122" s="233"/>
      <c r="P122" s="91"/>
      <c r="Q122" s="233"/>
      <c r="R122" s="233"/>
      <c r="S122" s="91"/>
      <c r="T122" s="80"/>
      <c r="U122" s="91"/>
      <c r="V122" s="91"/>
      <c r="W122" s="80"/>
      <c r="X122" s="91"/>
      <c r="Y122" s="233"/>
      <c r="Z122" s="233"/>
      <c r="AA122" s="91"/>
      <c r="AB122" s="209"/>
      <c r="AC122" s="209"/>
      <c r="AD122" s="80"/>
      <c r="AE122" s="209"/>
      <c r="AF122" s="209"/>
      <c r="AG122" s="80"/>
      <c r="AH122" s="209"/>
      <c r="AI122" s="209"/>
      <c r="AJ122" s="80"/>
      <c r="AK122" s="209"/>
      <c r="AL122" s="209"/>
      <c r="AM122" s="80"/>
      <c r="AN122" s="19"/>
      <c r="AO122" s="80"/>
      <c r="AP122" s="19"/>
      <c r="AQ122" s="81"/>
      <c r="AR122" s="19"/>
      <c r="AS122" s="19"/>
      <c r="AT122" s="64">
        <v>195</v>
      </c>
      <c r="AU122" s="65" t="s">
        <v>129</v>
      </c>
      <c r="AV122" s="35"/>
      <c r="AW122" s="35"/>
      <c r="AX122" s="36"/>
      <c r="AY122" s="93"/>
      <c r="AZ122" s="91"/>
      <c r="BA122" s="96"/>
      <c r="BB122" s="98"/>
      <c r="BC122" s="91"/>
      <c r="BD122" s="96"/>
      <c r="BE122" s="98"/>
      <c r="BF122" s="91"/>
      <c r="BG122" s="96"/>
      <c r="BH122" s="98"/>
    </row>
    <row r="123" spans="1:60" ht="14.4">
      <c r="A123" s="80"/>
      <c r="B123" s="209"/>
      <c r="C123" s="209"/>
      <c r="D123" s="80"/>
      <c r="E123" s="209"/>
      <c r="F123" s="209"/>
      <c r="G123" s="80"/>
      <c r="H123" s="209"/>
      <c r="I123" s="209"/>
      <c r="J123" s="91"/>
      <c r="K123" s="233"/>
      <c r="L123" s="233"/>
      <c r="M123" s="91"/>
      <c r="N123" s="233"/>
      <c r="O123" s="233"/>
      <c r="P123" s="91"/>
      <c r="Q123" s="233"/>
      <c r="R123" s="233"/>
      <c r="S123" s="80"/>
      <c r="T123" s="80"/>
      <c r="U123" s="80"/>
      <c r="V123" s="80"/>
      <c r="W123" s="80"/>
      <c r="X123" s="80"/>
      <c r="Y123" s="208"/>
      <c r="Z123" s="208"/>
      <c r="AA123" s="80"/>
      <c r="AB123" s="209"/>
      <c r="AC123" s="209"/>
      <c r="AD123" s="80"/>
      <c r="AE123" s="209"/>
      <c r="AF123" s="209"/>
      <c r="AG123" s="80"/>
      <c r="AH123" s="209"/>
      <c r="AI123" s="209"/>
      <c r="AJ123" s="80"/>
      <c r="AK123" s="209"/>
      <c r="AL123" s="209"/>
      <c r="AM123" s="80"/>
      <c r="AN123" s="19"/>
      <c r="AO123" s="80"/>
      <c r="AP123" s="19"/>
      <c r="AQ123" s="81"/>
      <c r="AR123" s="19"/>
      <c r="AS123" s="19"/>
      <c r="AT123" s="45">
        <v>196</v>
      </c>
      <c r="AU123" s="48" t="s">
        <v>95</v>
      </c>
      <c r="AV123" s="35"/>
      <c r="AW123" s="35"/>
      <c r="AX123" s="36"/>
      <c r="AY123" s="93"/>
      <c r="AZ123" s="91"/>
      <c r="BA123" s="96"/>
      <c r="BB123" s="98"/>
      <c r="BC123" s="91"/>
      <c r="BD123" s="96"/>
      <c r="BE123" s="98"/>
      <c r="BF123" s="91"/>
      <c r="BG123" s="96"/>
      <c r="BH123" s="98"/>
    </row>
    <row r="124" spans="1:60" ht="14.4">
      <c r="A124" s="80"/>
      <c r="B124" s="209"/>
      <c r="C124" s="209"/>
      <c r="D124" s="80"/>
      <c r="E124" s="209"/>
      <c r="F124" s="209"/>
      <c r="G124" s="80"/>
      <c r="H124" s="209"/>
      <c r="I124" s="209"/>
      <c r="J124" s="80"/>
      <c r="K124" s="209"/>
      <c r="L124" s="209"/>
      <c r="M124" s="80"/>
      <c r="N124" s="208"/>
      <c r="O124" s="208"/>
      <c r="P124" s="80"/>
      <c r="Q124" s="208"/>
      <c r="R124" s="208"/>
      <c r="S124" s="80"/>
      <c r="T124" s="80"/>
      <c r="U124" s="80"/>
      <c r="V124" s="80"/>
      <c r="W124" s="80"/>
      <c r="X124" s="80"/>
      <c r="Y124" s="208"/>
      <c r="Z124" s="208"/>
      <c r="AA124" s="80"/>
      <c r="AB124" s="209"/>
      <c r="AC124" s="209"/>
      <c r="AD124" s="80"/>
      <c r="AE124" s="209"/>
      <c r="AF124" s="209"/>
      <c r="AG124" s="80"/>
      <c r="AH124" s="209"/>
      <c r="AI124" s="209"/>
      <c r="AJ124" s="80"/>
      <c r="AK124" s="209"/>
      <c r="AL124" s="209"/>
      <c r="AM124" s="80"/>
      <c r="AN124" s="19"/>
      <c r="AO124" s="80"/>
      <c r="AP124" s="80"/>
      <c r="AQ124" s="80"/>
      <c r="AR124" s="19"/>
      <c r="AS124" s="19"/>
      <c r="AT124" s="64">
        <v>197</v>
      </c>
      <c r="AU124" s="65" t="s">
        <v>144</v>
      </c>
      <c r="AV124" s="35"/>
      <c r="AW124" s="35"/>
      <c r="AX124" s="36"/>
      <c r="AY124" s="93"/>
      <c r="AZ124" s="91"/>
      <c r="BA124" s="96"/>
      <c r="BB124" s="98"/>
      <c r="BC124" s="91"/>
      <c r="BD124" s="96"/>
      <c r="BE124" s="98"/>
      <c r="BF124" s="91"/>
      <c r="BG124" s="96"/>
      <c r="BH124" s="98"/>
    </row>
    <row r="125" spans="1:60" ht="14.4">
      <c r="A125" s="80"/>
      <c r="B125" s="209"/>
      <c r="C125" s="209"/>
      <c r="D125" s="80"/>
      <c r="E125" s="209"/>
      <c r="F125" s="209"/>
      <c r="G125" s="80"/>
      <c r="H125" s="209"/>
      <c r="I125" s="209"/>
      <c r="J125" s="80"/>
      <c r="K125" s="209"/>
      <c r="L125" s="209"/>
      <c r="M125" s="80"/>
      <c r="N125" s="208"/>
      <c r="O125" s="208"/>
      <c r="P125" s="80"/>
      <c r="Q125" s="208"/>
      <c r="R125" s="208"/>
      <c r="S125" s="80"/>
      <c r="T125" s="80"/>
      <c r="U125" s="80"/>
      <c r="V125" s="80"/>
      <c r="W125" s="80"/>
      <c r="X125" s="80"/>
      <c r="Y125" s="208"/>
      <c r="Z125" s="208"/>
      <c r="AA125" s="80"/>
      <c r="AB125" s="209"/>
      <c r="AC125" s="209"/>
      <c r="AD125" s="80"/>
      <c r="AE125" s="209"/>
      <c r="AF125" s="209"/>
      <c r="AG125" s="80"/>
      <c r="AH125" s="209"/>
      <c r="AI125" s="209"/>
      <c r="AJ125" s="80"/>
      <c r="AK125" s="209"/>
      <c r="AL125" s="209"/>
      <c r="AM125" s="80"/>
      <c r="AN125" s="19"/>
      <c r="AO125" s="80"/>
      <c r="AP125" s="80"/>
      <c r="AQ125" s="19"/>
      <c r="AR125" s="19"/>
      <c r="AS125" s="19"/>
      <c r="AT125" s="83">
        <v>201</v>
      </c>
      <c r="AU125" s="51" t="s">
        <v>56</v>
      </c>
      <c r="AV125" s="35"/>
      <c r="AW125" s="35"/>
      <c r="AX125" s="36"/>
      <c r="AY125" s="93"/>
      <c r="AZ125" s="91"/>
      <c r="BA125" s="96"/>
      <c r="BB125" s="98"/>
      <c r="BC125" s="91"/>
      <c r="BD125" s="96"/>
      <c r="BE125" s="98"/>
      <c r="BF125" s="91"/>
      <c r="BG125" s="96"/>
      <c r="BH125" s="98"/>
    </row>
    <row r="126" spans="1:60" ht="14.4">
      <c r="A126" s="80"/>
      <c r="B126" s="209"/>
      <c r="C126" s="209"/>
      <c r="D126" s="80"/>
      <c r="E126" s="209"/>
      <c r="F126" s="209"/>
      <c r="G126" s="80"/>
      <c r="H126" s="209"/>
      <c r="I126" s="209"/>
      <c r="J126" s="80"/>
      <c r="K126" s="209"/>
      <c r="L126" s="209"/>
      <c r="M126" s="80"/>
      <c r="N126" s="208"/>
      <c r="O126" s="208"/>
      <c r="P126" s="80"/>
      <c r="Q126" s="208"/>
      <c r="R126" s="208"/>
      <c r="S126" s="80"/>
      <c r="T126" s="80"/>
      <c r="U126" s="80"/>
      <c r="V126" s="80"/>
      <c r="W126" s="80"/>
      <c r="X126" s="80"/>
      <c r="Y126" s="208"/>
      <c r="Z126" s="208"/>
      <c r="AA126" s="80"/>
      <c r="AB126" s="209"/>
      <c r="AC126" s="209"/>
      <c r="AD126" s="80"/>
      <c r="AE126" s="209"/>
      <c r="AF126" s="209"/>
      <c r="AG126" s="80"/>
      <c r="AH126" s="209"/>
      <c r="AI126" s="209"/>
      <c r="AJ126" s="80"/>
      <c r="AK126" s="209"/>
      <c r="AL126" s="209"/>
      <c r="AM126" s="80"/>
      <c r="AN126" s="19"/>
      <c r="AO126" s="80"/>
      <c r="AP126" s="19"/>
      <c r="AQ126" s="81"/>
      <c r="AR126" s="19"/>
      <c r="AS126" s="19"/>
      <c r="AT126" s="83">
        <v>204</v>
      </c>
      <c r="AU126" s="51" t="s">
        <v>102</v>
      </c>
      <c r="AV126" s="35"/>
      <c r="AW126" s="35"/>
      <c r="AX126" s="36"/>
      <c r="AY126" s="93"/>
      <c r="AZ126" s="91"/>
      <c r="BA126" s="96"/>
      <c r="BB126" s="98"/>
      <c r="BC126" s="91"/>
      <c r="BD126" s="96"/>
      <c r="BE126" s="98"/>
      <c r="BF126" s="91"/>
      <c r="BG126" s="96"/>
      <c r="BH126" s="98"/>
    </row>
    <row r="127" spans="1:60" ht="14.4">
      <c r="A127" s="80"/>
      <c r="B127" s="209"/>
      <c r="C127" s="209"/>
      <c r="D127" s="80"/>
      <c r="E127" s="209"/>
      <c r="F127" s="209"/>
      <c r="G127" s="80"/>
      <c r="H127" s="209"/>
      <c r="I127" s="209"/>
      <c r="J127" s="80"/>
      <c r="K127" s="209"/>
      <c r="L127" s="209"/>
      <c r="M127" s="80"/>
      <c r="N127" s="208"/>
      <c r="O127" s="208"/>
      <c r="P127" s="80"/>
      <c r="Q127" s="208"/>
      <c r="R127" s="208"/>
      <c r="S127" s="80"/>
      <c r="T127" s="80"/>
      <c r="U127" s="80"/>
      <c r="V127" s="80"/>
      <c r="W127" s="80"/>
      <c r="X127" s="80"/>
      <c r="Y127" s="208"/>
      <c r="Z127" s="208"/>
      <c r="AA127" s="80"/>
      <c r="AB127" s="209"/>
      <c r="AC127" s="209"/>
      <c r="AD127" s="80"/>
      <c r="AE127" s="209"/>
      <c r="AF127" s="209"/>
      <c r="AG127" s="80"/>
      <c r="AH127" s="209"/>
      <c r="AI127" s="209"/>
      <c r="AJ127" s="80"/>
      <c r="AK127" s="209"/>
      <c r="AL127" s="209"/>
      <c r="AM127" s="80"/>
      <c r="AN127" s="19"/>
      <c r="AO127" s="80"/>
      <c r="AP127" s="19"/>
      <c r="AQ127" s="81"/>
      <c r="AR127" s="19"/>
      <c r="AS127" s="19"/>
      <c r="AT127" s="83">
        <v>206</v>
      </c>
      <c r="AU127" s="51" t="s">
        <v>168</v>
      </c>
      <c r="AV127" s="35"/>
      <c r="AW127" s="35"/>
      <c r="AX127" s="36"/>
      <c r="AY127" s="93"/>
      <c r="AZ127" s="91"/>
      <c r="BA127" s="96"/>
      <c r="BB127" s="98"/>
      <c r="BC127" s="91"/>
      <c r="BD127" s="96"/>
      <c r="BE127" s="98"/>
      <c r="BF127" s="91"/>
      <c r="BG127" s="96"/>
      <c r="BH127" s="98"/>
    </row>
    <row r="128" spans="1:60" ht="14.4">
      <c r="A128" s="80"/>
      <c r="B128" s="209"/>
      <c r="C128" s="209"/>
      <c r="D128" s="80"/>
      <c r="E128" s="209"/>
      <c r="F128" s="209"/>
      <c r="G128" s="80"/>
      <c r="H128" s="209"/>
      <c r="I128" s="209"/>
      <c r="J128" s="80"/>
      <c r="K128" s="209"/>
      <c r="L128" s="209"/>
      <c r="M128" s="80"/>
      <c r="N128" s="208"/>
      <c r="O128" s="208"/>
      <c r="P128" s="80"/>
      <c r="Q128" s="208"/>
      <c r="R128" s="208"/>
      <c r="S128" s="80"/>
      <c r="T128" s="80"/>
      <c r="U128" s="80"/>
      <c r="V128" s="80"/>
      <c r="W128" s="80"/>
      <c r="X128" s="80"/>
      <c r="Y128" s="208"/>
      <c r="Z128" s="208"/>
      <c r="AA128" s="80"/>
      <c r="AB128" s="209"/>
      <c r="AC128" s="209"/>
      <c r="AD128" s="80"/>
      <c r="AE128" s="209"/>
      <c r="AF128" s="209"/>
      <c r="AG128" s="80"/>
      <c r="AH128" s="209"/>
      <c r="AI128" s="209"/>
      <c r="AJ128" s="80"/>
      <c r="AK128" s="209"/>
      <c r="AL128" s="209"/>
      <c r="AM128" s="80"/>
      <c r="AN128" s="19"/>
      <c r="AO128" s="80"/>
      <c r="AP128" s="19"/>
      <c r="AQ128" s="81"/>
      <c r="AR128" s="19"/>
      <c r="AS128" s="19"/>
      <c r="AT128" s="83">
        <v>208</v>
      </c>
      <c r="AU128" s="51" t="s">
        <v>177</v>
      </c>
      <c r="AV128" s="35"/>
      <c r="AW128" s="35"/>
      <c r="AX128" s="36"/>
      <c r="AY128" s="93"/>
      <c r="AZ128" s="91"/>
      <c r="BA128" s="96"/>
      <c r="BB128" s="98"/>
      <c r="BC128" s="91"/>
      <c r="BD128" s="96"/>
      <c r="BE128" s="98"/>
      <c r="BF128" s="91"/>
      <c r="BG128" s="96"/>
      <c r="BH128" s="98"/>
    </row>
    <row r="129" spans="1:60" ht="14.4">
      <c r="A129" s="80"/>
      <c r="B129" s="209"/>
      <c r="C129" s="209"/>
      <c r="D129" s="80"/>
      <c r="E129" s="209"/>
      <c r="F129" s="209"/>
      <c r="G129" s="80"/>
      <c r="H129" s="209"/>
      <c r="I129" s="209"/>
      <c r="J129" s="80"/>
      <c r="K129" s="209"/>
      <c r="L129" s="209"/>
      <c r="M129" s="80"/>
      <c r="N129" s="208"/>
      <c r="O129" s="208"/>
      <c r="P129" s="80"/>
      <c r="Q129" s="208"/>
      <c r="R129" s="208"/>
      <c r="S129" s="80"/>
      <c r="T129" s="80"/>
      <c r="U129" s="80"/>
      <c r="V129" s="80"/>
      <c r="W129" s="80"/>
      <c r="X129" s="80"/>
      <c r="Y129" s="208"/>
      <c r="Z129" s="208"/>
      <c r="AA129" s="80"/>
      <c r="AB129" s="209"/>
      <c r="AC129" s="209"/>
      <c r="AD129" s="80"/>
      <c r="AE129" s="209"/>
      <c r="AF129" s="209"/>
      <c r="AG129" s="80"/>
      <c r="AH129" s="209"/>
      <c r="AI129" s="209"/>
      <c r="AJ129" s="80"/>
      <c r="AK129" s="209"/>
      <c r="AL129" s="209"/>
      <c r="AM129" s="80"/>
      <c r="AN129" s="19"/>
      <c r="AO129" s="80"/>
      <c r="AP129" s="19"/>
      <c r="AQ129" s="81"/>
      <c r="AR129" s="19"/>
      <c r="AS129" s="19"/>
      <c r="AT129" s="83">
        <v>232</v>
      </c>
      <c r="AU129" s="51" t="s">
        <v>38</v>
      </c>
      <c r="AV129" s="35"/>
      <c r="AW129" s="35"/>
      <c r="AX129" s="36"/>
      <c r="AY129" s="93"/>
      <c r="AZ129" s="91"/>
      <c r="BA129" s="96"/>
      <c r="BB129" s="98"/>
      <c r="BC129" s="91"/>
      <c r="BD129" s="96"/>
      <c r="BE129" s="98"/>
      <c r="BF129" s="91"/>
      <c r="BG129" s="96"/>
      <c r="BH129" s="98"/>
    </row>
    <row r="130" spans="1:60" ht="14.4">
      <c r="A130" s="80"/>
      <c r="B130" s="209"/>
      <c r="C130" s="209"/>
      <c r="D130" s="80"/>
      <c r="E130" s="209"/>
      <c r="F130" s="209"/>
      <c r="G130" s="80"/>
      <c r="H130" s="209"/>
      <c r="I130" s="209"/>
      <c r="J130" s="80"/>
      <c r="K130" s="209"/>
      <c r="L130" s="209"/>
      <c r="M130" s="80"/>
      <c r="N130" s="208"/>
      <c r="O130" s="208"/>
      <c r="P130" s="80"/>
      <c r="Q130" s="208"/>
      <c r="R130" s="208"/>
      <c r="S130" s="80"/>
      <c r="T130" s="80"/>
      <c r="U130" s="80"/>
      <c r="V130" s="80"/>
      <c r="W130" s="80"/>
      <c r="X130" s="80"/>
      <c r="Y130" s="208"/>
      <c r="Z130" s="208"/>
      <c r="AA130" s="80"/>
      <c r="AB130" s="209"/>
      <c r="AC130" s="209"/>
      <c r="AD130" s="80"/>
      <c r="AE130" s="209"/>
      <c r="AF130" s="209"/>
      <c r="AG130" s="80"/>
      <c r="AH130" s="209"/>
      <c r="AI130" s="209"/>
      <c r="AJ130" s="80"/>
      <c r="AK130" s="209"/>
      <c r="AL130" s="209"/>
      <c r="AM130" s="80"/>
      <c r="AN130" s="19"/>
      <c r="AO130" s="80"/>
      <c r="AP130" s="19"/>
      <c r="AQ130" s="81"/>
      <c r="AR130" s="19"/>
      <c r="AS130" s="19"/>
      <c r="AT130" s="83">
        <v>235</v>
      </c>
      <c r="AU130" s="51" t="s">
        <v>110</v>
      </c>
      <c r="AV130" s="35"/>
      <c r="AW130" s="35"/>
      <c r="AX130" s="36"/>
      <c r="AY130" s="93"/>
      <c r="AZ130" s="91"/>
      <c r="BA130" s="96"/>
      <c r="BB130" s="98"/>
      <c r="BC130" s="91"/>
      <c r="BD130" s="96"/>
      <c r="BE130" s="98"/>
      <c r="BF130" s="91"/>
      <c r="BG130" s="96"/>
      <c r="BH130" s="98"/>
    </row>
    <row r="131" spans="1:60" ht="14.4">
      <c r="A131" s="80"/>
      <c r="B131" s="209"/>
      <c r="C131" s="209"/>
      <c r="D131" s="80"/>
      <c r="E131" s="209"/>
      <c r="F131" s="209"/>
      <c r="G131" s="80"/>
      <c r="H131" s="209"/>
      <c r="I131" s="209"/>
      <c r="J131" s="80"/>
      <c r="K131" s="209"/>
      <c r="L131" s="209"/>
      <c r="M131" s="80"/>
      <c r="N131" s="208"/>
      <c r="O131" s="208"/>
      <c r="P131" s="80"/>
      <c r="Q131" s="208"/>
      <c r="R131" s="208"/>
      <c r="S131" s="80"/>
      <c r="T131" s="80"/>
      <c r="U131" s="80"/>
      <c r="V131" s="80"/>
      <c r="W131" s="80"/>
      <c r="X131" s="80"/>
      <c r="Y131" s="208"/>
      <c r="Z131" s="208"/>
      <c r="AA131" s="80"/>
      <c r="AB131" s="209"/>
      <c r="AC131" s="209"/>
      <c r="AD131" s="80"/>
      <c r="AE131" s="209"/>
      <c r="AF131" s="209"/>
      <c r="AG131" s="80"/>
      <c r="AH131" s="209"/>
      <c r="AI131" s="209"/>
      <c r="AJ131" s="80"/>
      <c r="AK131" s="209"/>
      <c r="AL131" s="209"/>
      <c r="AM131" s="80"/>
      <c r="AN131" s="19"/>
      <c r="AO131" s="80"/>
      <c r="AP131" s="19"/>
      <c r="AQ131" s="81"/>
      <c r="AR131" s="19"/>
      <c r="AS131" s="19"/>
      <c r="AT131" s="83">
        <v>241</v>
      </c>
      <c r="AU131" s="51" t="s">
        <v>131</v>
      </c>
      <c r="AV131" s="35"/>
      <c r="AW131" s="35"/>
      <c r="AX131" s="36"/>
      <c r="AY131" s="93"/>
      <c r="AZ131" s="91"/>
      <c r="BA131" s="96"/>
      <c r="BB131" s="98"/>
      <c r="BC131" s="91"/>
      <c r="BD131" s="96"/>
      <c r="BE131" s="98"/>
      <c r="BF131" s="91"/>
      <c r="BG131" s="96"/>
      <c r="BH131" s="98"/>
    </row>
    <row r="132" spans="1:60" ht="14.4">
      <c r="A132" s="80"/>
      <c r="B132" s="209"/>
      <c r="C132" s="209"/>
      <c r="D132" s="80"/>
      <c r="E132" s="209"/>
      <c r="F132" s="209"/>
      <c r="G132" s="80"/>
      <c r="H132" s="209"/>
      <c r="I132" s="209"/>
      <c r="J132" s="80"/>
      <c r="K132" s="209"/>
      <c r="L132" s="209"/>
      <c r="M132" s="80"/>
      <c r="N132" s="208"/>
      <c r="O132" s="208"/>
      <c r="P132" s="80"/>
      <c r="Q132" s="208"/>
      <c r="R132" s="208"/>
      <c r="S132" s="80"/>
      <c r="T132" s="80"/>
      <c r="U132" s="80"/>
      <c r="V132" s="80"/>
      <c r="W132" s="80"/>
      <c r="X132" s="80"/>
      <c r="Y132" s="208"/>
      <c r="Z132" s="208"/>
      <c r="AA132" s="80"/>
      <c r="AB132" s="209"/>
      <c r="AC132" s="209"/>
      <c r="AD132" s="80"/>
      <c r="AE132" s="209"/>
      <c r="AF132" s="209"/>
      <c r="AG132" s="80"/>
      <c r="AH132" s="209"/>
      <c r="AI132" s="209"/>
      <c r="AJ132" s="80"/>
      <c r="AK132" s="209"/>
      <c r="AL132" s="209"/>
      <c r="AM132" s="80"/>
      <c r="AN132" s="19"/>
      <c r="AO132" s="80"/>
      <c r="AP132" s="19"/>
      <c r="AQ132" s="81"/>
      <c r="AR132" s="19"/>
      <c r="AS132" s="19"/>
      <c r="AT132" s="83">
        <v>242</v>
      </c>
      <c r="AU132" s="51" t="s">
        <v>48</v>
      </c>
      <c r="AV132" s="35"/>
      <c r="AW132" s="35"/>
      <c r="AX132" s="36"/>
      <c r="AY132" s="93"/>
      <c r="AZ132" s="91"/>
      <c r="BA132" s="96"/>
      <c r="BB132" s="98"/>
      <c r="BC132" s="91"/>
      <c r="BD132" s="96"/>
      <c r="BE132" s="98"/>
      <c r="BF132" s="91"/>
      <c r="BG132" s="96"/>
      <c r="BH132" s="98"/>
    </row>
    <row r="133" spans="1:60" ht="14.4">
      <c r="A133" s="80"/>
      <c r="B133" s="209"/>
      <c r="C133" s="209"/>
      <c r="D133" s="80"/>
      <c r="E133" s="209"/>
      <c r="F133" s="209"/>
      <c r="G133" s="80"/>
      <c r="H133" s="209"/>
      <c r="I133" s="209"/>
      <c r="J133" s="80"/>
      <c r="K133" s="209"/>
      <c r="L133" s="209"/>
      <c r="M133" s="80"/>
      <c r="N133" s="208"/>
      <c r="O133" s="208"/>
      <c r="P133" s="80"/>
      <c r="Q133" s="208"/>
      <c r="R133" s="208"/>
      <c r="S133" s="80"/>
      <c r="T133" s="80"/>
      <c r="U133" s="80"/>
      <c r="V133" s="80"/>
      <c r="W133" s="80"/>
      <c r="X133" s="80"/>
      <c r="Y133" s="208"/>
      <c r="Z133" s="208"/>
      <c r="AA133" s="80"/>
      <c r="AB133" s="209"/>
      <c r="AC133" s="209"/>
      <c r="AD133" s="80"/>
      <c r="AE133" s="209"/>
      <c r="AF133" s="209"/>
      <c r="AG133" s="80"/>
      <c r="AH133" s="209"/>
      <c r="AI133" s="209"/>
      <c r="AJ133" s="80"/>
      <c r="AK133" s="209"/>
      <c r="AL133" s="209"/>
      <c r="AM133" s="80"/>
      <c r="AN133" s="19"/>
      <c r="AO133" s="80"/>
      <c r="AP133" s="19"/>
      <c r="AQ133" s="81"/>
      <c r="AR133" s="19"/>
      <c r="AS133" s="19"/>
      <c r="AT133" s="83">
        <v>260</v>
      </c>
      <c r="AU133" s="51" t="s">
        <v>115</v>
      </c>
      <c r="AV133" s="35"/>
      <c r="AW133" s="35"/>
      <c r="AX133" s="36"/>
      <c r="AY133" s="93"/>
      <c r="AZ133" s="91"/>
      <c r="BA133" s="96"/>
      <c r="BB133" s="98"/>
      <c r="BC133" s="91"/>
      <c r="BD133" s="96"/>
      <c r="BE133" s="98"/>
      <c r="BF133" s="91"/>
      <c r="BG133" s="96"/>
      <c r="BH133" s="98"/>
    </row>
    <row r="134" spans="1:60" ht="14.4">
      <c r="A134" s="80"/>
      <c r="B134" s="209"/>
      <c r="C134" s="209"/>
      <c r="D134" s="80"/>
      <c r="E134" s="209"/>
      <c r="F134" s="209"/>
      <c r="G134" s="80"/>
      <c r="H134" s="209"/>
      <c r="I134" s="209"/>
      <c r="J134" s="80"/>
      <c r="K134" s="209"/>
      <c r="L134" s="209"/>
      <c r="M134" s="80"/>
      <c r="N134" s="208"/>
      <c r="O134" s="208"/>
      <c r="P134" s="80"/>
      <c r="Q134" s="208"/>
      <c r="R134" s="208"/>
      <c r="S134" s="80"/>
      <c r="T134" s="80"/>
      <c r="U134" s="80"/>
      <c r="V134" s="80"/>
      <c r="W134" s="80"/>
      <c r="X134" s="80"/>
      <c r="Y134" s="208"/>
      <c r="Z134" s="208"/>
      <c r="AA134" s="80"/>
      <c r="AB134" s="209"/>
      <c r="AC134" s="209"/>
      <c r="AD134" s="80"/>
      <c r="AE134" s="209"/>
      <c r="AF134" s="209"/>
      <c r="AG134" s="80"/>
      <c r="AH134" s="209"/>
      <c r="AI134" s="209"/>
      <c r="AJ134" s="80"/>
      <c r="AK134" s="209"/>
      <c r="AL134" s="209"/>
      <c r="AM134" s="80"/>
      <c r="AN134" s="19"/>
      <c r="AO134" s="80"/>
      <c r="AP134" s="19"/>
      <c r="AQ134" s="81"/>
      <c r="AR134" s="19"/>
      <c r="AS134" s="19"/>
      <c r="AT134" s="83">
        <v>275</v>
      </c>
      <c r="AU134" s="51" t="s">
        <v>93</v>
      </c>
      <c r="AV134" s="35"/>
      <c r="AW134" s="35"/>
      <c r="AX134" s="36"/>
      <c r="AY134" s="93"/>
      <c r="AZ134" s="91"/>
      <c r="BA134" s="96"/>
      <c r="BB134" s="98"/>
      <c r="BC134" s="91"/>
      <c r="BD134" s="96"/>
      <c r="BE134" s="98"/>
      <c r="BF134" s="91"/>
      <c r="BG134" s="96"/>
      <c r="BH134" s="98"/>
    </row>
    <row r="135" spans="1:60" ht="14.4">
      <c r="A135" s="80"/>
      <c r="B135" s="209"/>
      <c r="C135" s="209"/>
      <c r="D135" s="80"/>
      <c r="E135" s="209"/>
      <c r="F135" s="209"/>
      <c r="G135" s="80"/>
      <c r="H135" s="209"/>
      <c r="I135" s="209"/>
      <c r="J135" s="80"/>
      <c r="K135" s="209"/>
      <c r="L135" s="209"/>
      <c r="M135" s="80"/>
      <c r="N135" s="208"/>
      <c r="O135" s="208"/>
      <c r="P135" s="80"/>
      <c r="Q135" s="208"/>
      <c r="R135" s="208"/>
      <c r="S135" s="80"/>
      <c r="T135" s="80"/>
      <c r="U135" s="80"/>
      <c r="V135" s="80"/>
      <c r="W135" s="80"/>
      <c r="X135" s="80"/>
      <c r="Y135" s="208"/>
      <c r="Z135" s="208"/>
      <c r="AA135" s="80"/>
      <c r="AB135" s="209"/>
      <c r="AC135" s="209"/>
      <c r="AD135" s="80"/>
      <c r="AE135" s="209"/>
      <c r="AF135" s="209"/>
      <c r="AG135" s="80"/>
      <c r="AH135" s="209"/>
      <c r="AI135" s="209"/>
      <c r="AJ135" s="80"/>
      <c r="AK135" s="209"/>
      <c r="AL135" s="209"/>
      <c r="AM135" s="80"/>
      <c r="AN135" s="19"/>
      <c r="AO135" s="80"/>
      <c r="AP135" s="19"/>
      <c r="AQ135" s="81"/>
      <c r="AR135" s="19"/>
      <c r="AS135" s="19"/>
      <c r="AT135" s="83">
        <v>276</v>
      </c>
      <c r="AU135" s="51" t="s">
        <v>101</v>
      </c>
      <c r="AV135" s="35"/>
      <c r="AW135" s="35"/>
      <c r="AX135" s="36"/>
      <c r="AY135" s="93"/>
      <c r="AZ135" s="91"/>
      <c r="BA135" s="96"/>
      <c r="BB135" s="98"/>
      <c r="BC135" s="91"/>
      <c r="BD135" s="96"/>
      <c r="BE135" s="98"/>
      <c r="BF135" s="91"/>
      <c r="BG135" s="96"/>
      <c r="BH135" s="98"/>
    </row>
    <row r="136" spans="1:60" ht="14.4">
      <c r="A136" s="80"/>
      <c r="B136" s="209"/>
      <c r="C136" s="209"/>
      <c r="D136" s="80"/>
      <c r="E136" s="209"/>
      <c r="F136" s="209"/>
      <c r="G136" s="80"/>
      <c r="H136" s="209"/>
      <c r="I136" s="209"/>
      <c r="J136" s="80"/>
      <c r="K136" s="209"/>
      <c r="L136" s="209"/>
      <c r="M136" s="80"/>
      <c r="N136" s="208"/>
      <c r="O136" s="208"/>
      <c r="P136" s="80"/>
      <c r="Q136" s="208"/>
      <c r="R136" s="208"/>
      <c r="S136" s="80"/>
      <c r="T136" s="80"/>
      <c r="U136" s="80"/>
      <c r="V136" s="80"/>
      <c r="W136" s="80"/>
      <c r="X136" s="80"/>
      <c r="Y136" s="208"/>
      <c r="Z136" s="208"/>
      <c r="AA136" s="80"/>
      <c r="AB136" s="209"/>
      <c r="AC136" s="209"/>
      <c r="AD136" s="80"/>
      <c r="AE136" s="209"/>
      <c r="AF136" s="209"/>
      <c r="AG136" s="80"/>
      <c r="AH136" s="209"/>
      <c r="AI136" s="209"/>
      <c r="AJ136" s="80"/>
      <c r="AK136" s="209"/>
      <c r="AL136" s="209"/>
      <c r="AM136" s="80"/>
      <c r="AN136" s="19"/>
      <c r="AO136" s="80"/>
      <c r="AP136" s="19"/>
      <c r="AQ136" s="81"/>
      <c r="AR136" s="19"/>
      <c r="AS136" s="19"/>
      <c r="AT136" s="83">
        <v>277</v>
      </c>
      <c r="AU136" s="51" t="s">
        <v>191</v>
      </c>
      <c r="AV136" s="35"/>
      <c r="AW136" s="35"/>
      <c r="AX136" s="36"/>
      <c r="AY136" s="93"/>
      <c r="AZ136" s="91"/>
      <c r="BA136" s="96"/>
      <c r="BB136" s="98"/>
      <c r="BC136" s="91"/>
      <c r="BD136" s="96"/>
      <c r="BE136" s="98"/>
      <c r="BF136" s="91"/>
      <c r="BG136" s="96"/>
      <c r="BH136" s="98"/>
    </row>
    <row r="137" spans="1:60" ht="14.4">
      <c r="A137" s="80"/>
      <c r="B137" s="209"/>
      <c r="C137" s="209"/>
      <c r="D137" s="80"/>
      <c r="E137" s="209"/>
      <c r="F137" s="209"/>
      <c r="G137" s="80"/>
      <c r="H137" s="209"/>
      <c r="I137" s="209"/>
      <c r="J137" s="80"/>
      <c r="K137" s="209"/>
      <c r="L137" s="209"/>
      <c r="M137" s="80"/>
      <c r="N137" s="208"/>
      <c r="O137" s="208"/>
      <c r="P137" s="80"/>
      <c r="Q137" s="208"/>
      <c r="R137" s="208"/>
      <c r="S137" s="80"/>
      <c r="T137" s="80"/>
      <c r="U137" s="80"/>
      <c r="V137" s="80"/>
      <c r="W137" s="80"/>
      <c r="X137" s="80"/>
      <c r="Y137" s="208"/>
      <c r="Z137" s="208"/>
      <c r="AA137" s="80"/>
      <c r="AB137" s="209"/>
      <c r="AC137" s="209"/>
      <c r="AD137" s="80"/>
      <c r="AE137" s="209"/>
      <c r="AF137" s="209"/>
      <c r="AG137" s="80"/>
      <c r="AH137" s="209"/>
      <c r="AI137" s="209"/>
      <c r="AJ137" s="80"/>
      <c r="AK137" s="209"/>
      <c r="AL137" s="209"/>
      <c r="AM137" s="80"/>
      <c r="AN137" s="19"/>
      <c r="AO137" s="80"/>
      <c r="AP137" s="19"/>
      <c r="AQ137" s="81"/>
      <c r="AR137" s="19"/>
      <c r="AS137" s="19"/>
      <c r="AT137" s="83">
        <v>278</v>
      </c>
      <c r="AU137" s="51" t="s">
        <v>192</v>
      </c>
      <c r="AV137" s="35"/>
      <c r="AW137" s="35"/>
      <c r="AX137" s="36"/>
      <c r="AY137" s="93"/>
      <c r="AZ137" s="91"/>
      <c r="BA137" s="96"/>
      <c r="BB137" s="98"/>
      <c r="BC137" s="91"/>
      <c r="BD137" s="96"/>
      <c r="BE137" s="98"/>
      <c r="BF137" s="91"/>
      <c r="BG137" s="96"/>
      <c r="BH137" s="98"/>
    </row>
    <row r="138" spans="1:60" ht="14.4">
      <c r="A138" s="80"/>
      <c r="B138" s="209"/>
      <c r="C138" s="209"/>
      <c r="D138" s="80"/>
      <c r="E138" s="209"/>
      <c r="F138" s="209"/>
      <c r="G138" s="80"/>
      <c r="H138" s="209"/>
      <c r="I138" s="209"/>
      <c r="J138" s="80"/>
      <c r="K138" s="209"/>
      <c r="L138" s="209"/>
      <c r="M138" s="80"/>
      <c r="N138" s="208"/>
      <c r="O138" s="208"/>
      <c r="P138" s="80"/>
      <c r="Q138" s="208"/>
      <c r="R138" s="208"/>
      <c r="S138" s="80"/>
      <c r="T138" s="80"/>
      <c r="U138" s="80"/>
      <c r="V138" s="80"/>
      <c r="W138" s="80"/>
      <c r="X138" s="80"/>
      <c r="Y138" s="208"/>
      <c r="Z138" s="208"/>
      <c r="AA138" s="80"/>
      <c r="AB138" s="209"/>
      <c r="AC138" s="209"/>
      <c r="AD138" s="80"/>
      <c r="AE138" s="209"/>
      <c r="AF138" s="209"/>
      <c r="AG138" s="80"/>
      <c r="AH138" s="209"/>
      <c r="AI138" s="209"/>
      <c r="AJ138" s="80"/>
      <c r="AK138" s="209"/>
      <c r="AL138" s="209"/>
      <c r="AM138" s="80"/>
      <c r="AN138" s="19"/>
      <c r="AO138" s="80"/>
      <c r="AP138" s="19"/>
      <c r="AQ138" s="81"/>
      <c r="AR138" s="19"/>
      <c r="AS138" s="19"/>
      <c r="AT138" s="83">
        <v>307</v>
      </c>
      <c r="AU138" s="51" t="s">
        <v>49</v>
      </c>
      <c r="AV138" s="35"/>
      <c r="AW138" s="35"/>
      <c r="AX138" s="36"/>
      <c r="AY138" s="93"/>
      <c r="AZ138" s="91"/>
      <c r="BA138" s="96"/>
      <c r="BB138" s="98"/>
      <c r="BC138" s="91"/>
      <c r="BD138" s="96"/>
      <c r="BE138" s="98"/>
      <c r="BF138" s="91"/>
      <c r="BG138" s="96"/>
      <c r="BH138" s="98"/>
    </row>
    <row r="139" spans="1:60" ht="14.4">
      <c r="A139" s="80"/>
      <c r="B139" s="209"/>
      <c r="C139" s="209"/>
      <c r="D139" s="80"/>
      <c r="E139" s="209"/>
      <c r="F139" s="209"/>
      <c r="G139" s="80"/>
      <c r="H139" s="209"/>
      <c r="I139" s="209"/>
      <c r="J139" s="80"/>
      <c r="K139" s="209"/>
      <c r="L139" s="209"/>
      <c r="M139" s="80"/>
      <c r="N139" s="208"/>
      <c r="O139" s="208"/>
      <c r="P139" s="80"/>
      <c r="Q139" s="208"/>
      <c r="R139" s="208"/>
      <c r="S139" s="80"/>
      <c r="T139" s="80"/>
      <c r="U139" s="80"/>
      <c r="V139" s="80"/>
      <c r="W139" s="80"/>
      <c r="X139" s="80"/>
      <c r="Y139" s="208"/>
      <c r="Z139" s="208"/>
      <c r="AA139" s="80"/>
      <c r="AB139" s="209"/>
      <c r="AC139" s="209"/>
      <c r="AD139" s="80"/>
      <c r="AE139" s="209"/>
      <c r="AF139" s="209"/>
      <c r="AG139" s="80"/>
      <c r="AH139" s="209"/>
      <c r="AI139" s="209"/>
      <c r="AJ139" s="80"/>
      <c r="AK139" s="209"/>
      <c r="AL139" s="209"/>
      <c r="AM139" s="80"/>
      <c r="AN139" s="19"/>
      <c r="AO139" s="80"/>
      <c r="AP139" s="19"/>
      <c r="AQ139" s="81"/>
      <c r="AR139" s="19"/>
      <c r="AS139" s="19"/>
      <c r="AT139" s="83">
        <v>315</v>
      </c>
      <c r="AU139" s="51" t="s">
        <v>57</v>
      </c>
      <c r="AV139" s="35"/>
      <c r="AW139" s="35"/>
      <c r="AX139" s="36"/>
      <c r="AY139" s="93"/>
      <c r="AZ139" s="91"/>
      <c r="BA139" s="96"/>
      <c r="BB139" s="98"/>
      <c r="BC139" s="91"/>
      <c r="BD139" s="96"/>
      <c r="BE139" s="98"/>
      <c r="BF139" s="91"/>
      <c r="BG139" s="96"/>
      <c r="BH139" s="98"/>
    </row>
    <row r="140" spans="1:60" ht="14.4">
      <c r="A140" s="80"/>
      <c r="B140" s="209"/>
      <c r="C140" s="209"/>
      <c r="D140" s="80"/>
      <c r="E140" s="209"/>
      <c r="F140" s="209"/>
      <c r="G140" s="80"/>
      <c r="H140" s="209"/>
      <c r="I140" s="209"/>
      <c r="J140" s="80"/>
      <c r="K140" s="209"/>
      <c r="L140" s="209"/>
      <c r="M140" s="80"/>
      <c r="N140" s="208"/>
      <c r="O140" s="208"/>
      <c r="P140" s="80"/>
      <c r="Q140" s="208"/>
      <c r="R140" s="208"/>
      <c r="S140" s="80"/>
      <c r="T140" s="80"/>
      <c r="U140" s="80"/>
      <c r="V140" s="80"/>
      <c r="W140" s="80"/>
      <c r="X140" s="80"/>
      <c r="Y140" s="208"/>
      <c r="Z140" s="208"/>
      <c r="AA140" s="80"/>
      <c r="AB140" s="209"/>
      <c r="AC140" s="209"/>
      <c r="AD140" s="80"/>
      <c r="AE140" s="209"/>
      <c r="AF140" s="209"/>
      <c r="AG140" s="80"/>
      <c r="AH140" s="209"/>
      <c r="AI140" s="209"/>
      <c r="AJ140" s="80"/>
      <c r="AK140" s="209"/>
      <c r="AL140" s="209"/>
      <c r="AM140" s="80"/>
      <c r="AN140" s="19"/>
      <c r="AO140" s="80"/>
      <c r="AP140" s="19"/>
      <c r="AQ140" s="81"/>
      <c r="AR140" s="19"/>
      <c r="AS140" s="19"/>
      <c r="AT140" s="83">
        <v>320</v>
      </c>
      <c r="AU140" s="51" t="s">
        <v>141</v>
      </c>
      <c r="AV140" s="35"/>
      <c r="AW140" s="35"/>
      <c r="AX140" s="36"/>
      <c r="AY140" s="93"/>
      <c r="AZ140" s="91"/>
      <c r="BA140" s="96"/>
      <c r="BB140" s="98"/>
      <c r="BC140" s="91"/>
      <c r="BD140" s="96"/>
      <c r="BE140" s="98"/>
      <c r="BF140" s="91"/>
      <c r="BG140" s="96"/>
      <c r="BH140" s="98"/>
    </row>
    <row r="141" spans="1:60" ht="14.4">
      <c r="A141" s="80"/>
      <c r="B141" s="209"/>
      <c r="C141" s="209"/>
      <c r="D141" s="80"/>
      <c r="E141" s="209"/>
      <c r="F141" s="209"/>
      <c r="G141" s="80"/>
      <c r="H141" s="209"/>
      <c r="I141" s="209"/>
      <c r="J141" s="80"/>
      <c r="K141" s="209"/>
      <c r="L141" s="209"/>
      <c r="M141" s="80"/>
      <c r="N141" s="208"/>
      <c r="O141" s="208"/>
      <c r="P141" s="80"/>
      <c r="Q141" s="208"/>
      <c r="R141" s="208"/>
      <c r="S141" s="80"/>
      <c r="T141" s="80"/>
      <c r="U141" s="80"/>
      <c r="V141" s="80"/>
      <c r="W141" s="80"/>
      <c r="X141" s="80"/>
      <c r="Y141" s="208"/>
      <c r="Z141" s="208"/>
      <c r="AA141" s="80"/>
      <c r="AB141" s="209"/>
      <c r="AC141" s="209"/>
      <c r="AD141" s="80"/>
      <c r="AE141" s="209"/>
      <c r="AF141" s="209"/>
      <c r="AG141" s="80"/>
      <c r="AH141" s="209"/>
      <c r="AI141" s="209"/>
      <c r="AJ141" s="80"/>
      <c r="AK141" s="209"/>
      <c r="AL141" s="209"/>
      <c r="AM141" s="80"/>
      <c r="AN141" s="19"/>
      <c r="AO141" s="80"/>
      <c r="AP141" s="19"/>
      <c r="AQ141" s="81"/>
      <c r="AR141" s="19"/>
      <c r="AS141" s="19"/>
      <c r="AT141" s="83">
        <v>346</v>
      </c>
      <c r="AU141" s="51" t="s">
        <v>254</v>
      </c>
      <c r="AV141" s="35"/>
      <c r="AW141" s="35"/>
      <c r="AX141" s="36"/>
      <c r="AY141" s="93"/>
      <c r="AZ141" s="91"/>
      <c r="BA141" s="96"/>
      <c r="BB141" s="98"/>
      <c r="BC141" s="91"/>
      <c r="BD141" s="96"/>
      <c r="BE141" s="98"/>
      <c r="BF141" s="91"/>
      <c r="BG141" s="96"/>
      <c r="BH141" s="98"/>
    </row>
    <row r="142" spans="1:60" ht="14.4">
      <c r="A142" s="80"/>
      <c r="B142" s="209"/>
      <c r="C142" s="209"/>
      <c r="D142" s="80"/>
      <c r="E142" s="209"/>
      <c r="F142" s="209"/>
      <c r="G142" s="80"/>
      <c r="H142" s="209"/>
      <c r="I142" s="209"/>
      <c r="J142" s="80"/>
      <c r="K142" s="209"/>
      <c r="L142" s="209"/>
      <c r="M142" s="80"/>
      <c r="N142" s="208"/>
      <c r="O142" s="208"/>
      <c r="P142" s="80"/>
      <c r="Q142" s="208"/>
      <c r="R142" s="208"/>
      <c r="S142" s="80"/>
      <c r="T142" s="80"/>
      <c r="U142" s="80"/>
      <c r="V142" s="80"/>
      <c r="W142" s="80"/>
      <c r="X142" s="80"/>
      <c r="Y142" s="208"/>
      <c r="Z142" s="208"/>
      <c r="AA142" s="80"/>
      <c r="AB142" s="209"/>
      <c r="AC142" s="209"/>
      <c r="AD142" s="80"/>
      <c r="AE142" s="209"/>
      <c r="AF142" s="209"/>
      <c r="AG142" s="80"/>
      <c r="AH142" s="209"/>
      <c r="AI142" s="209"/>
      <c r="AJ142" s="80"/>
      <c r="AK142" s="209"/>
      <c r="AL142" s="209"/>
      <c r="AM142" s="80"/>
      <c r="AN142" s="19"/>
      <c r="AO142" s="80"/>
      <c r="AP142" s="19"/>
      <c r="AQ142" s="81"/>
      <c r="AR142" s="19"/>
      <c r="AS142" s="19"/>
      <c r="AT142" s="83">
        <v>357</v>
      </c>
      <c r="AU142" s="51" t="s">
        <v>109</v>
      </c>
      <c r="AV142" s="35"/>
      <c r="AW142" s="35"/>
      <c r="AX142" s="36"/>
      <c r="AY142" s="93"/>
      <c r="AZ142" s="91"/>
      <c r="BA142" s="96"/>
      <c r="BB142" s="98"/>
      <c r="BC142" s="91"/>
      <c r="BD142" s="96"/>
      <c r="BE142" s="98"/>
      <c r="BF142" s="91"/>
      <c r="BG142" s="96"/>
      <c r="BH142" s="98"/>
    </row>
    <row r="143" spans="1:60" ht="14.4">
      <c r="A143" s="80"/>
      <c r="B143" s="209"/>
      <c r="C143" s="209"/>
      <c r="D143" s="80"/>
      <c r="E143" s="209"/>
      <c r="F143" s="209"/>
      <c r="G143" s="80"/>
      <c r="H143" s="209"/>
      <c r="I143" s="209"/>
      <c r="J143" s="80"/>
      <c r="K143" s="209"/>
      <c r="L143" s="209"/>
      <c r="M143" s="80"/>
      <c r="N143" s="208"/>
      <c r="O143" s="208"/>
      <c r="P143" s="80"/>
      <c r="Q143" s="208"/>
      <c r="R143" s="208"/>
      <c r="S143" s="80"/>
      <c r="T143" s="80"/>
      <c r="U143" s="80"/>
      <c r="V143" s="80"/>
      <c r="W143" s="80"/>
      <c r="X143" s="80"/>
      <c r="Y143" s="208"/>
      <c r="Z143" s="208"/>
      <c r="AA143" s="80"/>
      <c r="AB143" s="209"/>
      <c r="AC143" s="209"/>
      <c r="AD143" s="80"/>
      <c r="AE143" s="209"/>
      <c r="AF143" s="209"/>
      <c r="AG143" s="80"/>
      <c r="AH143" s="209"/>
      <c r="AI143" s="209"/>
      <c r="AJ143" s="80"/>
      <c r="AK143" s="209"/>
      <c r="AL143" s="209"/>
      <c r="AM143" s="80"/>
      <c r="AN143" s="19"/>
      <c r="AO143" s="80"/>
      <c r="AP143" s="19"/>
      <c r="AQ143" s="81"/>
      <c r="AR143" s="19"/>
      <c r="AS143" s="19"/>
      <c r="AT143" s="83">
        <v>363</v>
      </c>
      <c r="AU143" s="51" t="s">
        <v>114</v>
      </c>
      <c r="AV143" s="35"/>
      <c r="AW143" s="35"/>
      <c r="AX143" s="36"/>
      <c r="AY143" s="93"/>
      <c r="AZ143" s="91"/>
      <c r="BA143" s="96"/>
      <c r="BB143" s="98"/>
      <c r="BC143" s="91"/>
      <c r="BD143" s="96"/>
      <c r="BE143" s="98"/>
      <c r="BF143" s="91"/>
      <c r="BG143" s="96"/>
      <c r="BH143" s="98"/>
    </row>
    <row r="144" spans="1:60" ht="14.4">
      <c r="A144" s="80"/>
      <c r="B144" s="209"/>
      <c r="C144" s="209"/>
      <c r="D144" s="80"/>
      <c r="E144" s="209"/>
      <c r="F144" s="209"/>
      <c r="G144" s="80"/>
      <c r="H144" s="209"/>
      <c r="I144" s="209"/>
      <c r="J144" s="80"/>
      <c r="K144" s="209"/>
      <c r="L144" s="209"/>
      <c r="M144" s="80"/>
      <c r="N144" s="208"/>
      <c r="O144" s="208"/>
      <c r="P144" s="80"/>
      <c r="Q144" s="208"/>
      <c r="R144" s="208"/>
      <c r="S144" s="80"/>
      <c r="T144" s="80"/>
      <c r="U144" s="80"/>
      <c r="V144" s="80"/>
      <c r="W144" s="80"/>
      <c r="X144" s="80"/>
      <c r="Y144" s="208"/>
      <c r="Z144" s="208"/>
      <c r="AA144" s="80"/>
      <c r="AB144" s="209"/>
      <c r="AC144" s="209"/>
      <c r="AD144" s="80"/>
      <c r="AE144" s="209"/>
      <c r="AF144" s="209"/>
      <c r="AG144" s="80"/>
      <c r="AH144" s="209"/>
      <c r="AI144" s="209"/>
      <c r="AJ144" s="80"/>
      <c r="AK144" s="209"/>
      <c r="AL144" s="209"/>
      <c r="AM144" s="80"/>
      <c r="AN144" s="19"/>
      <c r="AO144" s="80"/>
      <c r="AP144" s="19"/>
      <c r="AQ144" s="81"/>
      <c r="AR144" s="19"/>
      <c r="AS144" s="19"/>
      <c r="AT144" s="83">
        <v>366</v>
      </c>
      <c r="AU144" s="51" t="s">
        <v>92</v>
      </c>
      <c r="AV144" s="66"/>
      <c r="AW144" s="66"/>
      <c r="AX144" s="44"/>
      <c r="AY144" s="93"/>
      <c r="AZ144" s="91"/>
      <c r="BA144" s="96"/>
      <c r="BB144" s="98"/>
      <c r="BC144" s="91"/>
      <c r="BD144" s="96"/>
      <c r="BE144" s="98"/>
      <c r="BF144" s="91"/>
      <c r="BG144" s="96"/>
      <c r="BH144" s="98"/>
    </row>
    <row r="145" spans="1:60" ht="14.4">
      <c r="A145" s="80"/>
      <c r="B145" s="209"/>
      <c r="C145" s="209"/>
      <c r="D145" s="80"/>
      <c r="E145" s="209"/>
      <c r="F145" s="209"/>
      <c r="G145" s="80"/>
      <c r="H145" s="209"/>
      <c r="I145" s="209"/>
      <c r="J145" s="80"/>
      <c r="K145" s="209"/>
      <c r="L145" s="209"/>
      <c r="M145" s="80"/>
      <c r="N145" s="208"/>
      <c r="O145" s="208"/>
      <c r="P145" s="80"/>
      <c r="Q145" s="208"/>
      <c r="R145" s="208"/>
      <c r="S145" s="80"/>
      <c r="T145" s="80"/>
      <c r="U145" s="80"/>
      <c r="V145" s="80"/>
      <c r="W145" s="80"/>
      <c r="X145" s="80"/>
      <c r="Y145" s="208"/>
      <c r="Z145" s="208"/>
      <c r="AA145" s="80"/>
      <c r="AB145" s="209"/>
      <c r="AC145" s="209"/>
      <c r="AD145" s="80"/>
      <c r="AE145" s="209"/>
      <c r="AF145" s="209"/>
      <c r="AG145" s="80"/>
      <c r="AH145" s="209"/>
      <c r="AI145" s="209"/>
      <c r="AJ145" s="80"/>
      <c r="AK145" s="209"/>
      <c r="AL145" s="209"/>
      <c r="AM145" s="80"/>
      <c r="AN145" s="19"/>
      <c r="AO145" s="80"/>
      <c r="AP145" s="19"/>
      <c r="AQ145" s="81"/>
      <c r="AR145" s="19"/>
      <c r="AS145" s="19"/>
      <c r="AT145" s="83">
        <v>375</v>
      </c>
      <c r="AU145" s="51" t="s">
        <v>108</v>
      </c>
      <c r="AV145" s="35"/>
      <c r="AW145" s="35"/>
      <c r="AX145" s="36"/>
      <c r="AY145" s="93"/>
      <c r="AZ145" s="91"/>
      <c r="BA145" s="96"/>
      <c r="BB145" s="98"/>
      <c r="BC145" s="91"/>
      <c r="BD145" s="96"/>
      <c r="BE145" s="98"/>
      <c r="BF145" s="91"/>
      <c r="BG145" s="96"/>
      <c r="BH145" s="98"/>
    </row>
    <row r="146" spans="1:60" ht="14.4">
      <c r="A146" s="80"/>
      <c r="B146" s="209"/>
      <c r="C146" s="209"/>
      <c r="D146" s="80"/>
      <c r="E146" s="209"/>
      <c r="F146" s="209"/>
      <c r="G146" s="80"/>
      <c r="H146" s="209"/>
      <c r="I146" s="209"/>
      <c r="J146" s="80"/>
      <c r="K146" s="209"/>
      <c r="L146" s="209"/>
      <c r="M146" s="80"/>
      <c r="N146" s="208"/>
      <c r="O146" s="208"/>
      <c r="P146" s="80"/>
      <c r="Q146" s="208"/>
      <c r="R146" s="208"/>
      <c r="S146" s="80"/>
      <c r="T146" s="80"/>
      <c r="U146" s="80"/>
      <c r="V146" s="80"/>
      <c r="W146" s="80"/>
      <c r="X146" s="80"/>
      <c r="Y146" s="208"/>
      <c r="Z146" s="208"/>
      <c r="AA146" s="80"/>
      <c r="AB146" s="209"/>
      <c r="AC146" s="209"/>
      <c r="AD146" s="80"/>
      <c r="AE146" s="209"/>
      <c r="AF146" s="209"/>
      <c r="AG146" s="80"/>
      <c r="AH146" s="209"/>
      <c r="AI146" s="209"/>
      <c r="AJ146" s="80"/>
      <c r="AK146" s="209"/>
      <c r="AL146" s="209"/>
      <c r="AM146" s="80"/>
      <c r="AN146" s="19"/>
      <c r="AO146" s="80"/>
      <c r="AP146" s="19"/>
      <c r="AQ146" s="81"/>
      <c r="AR146" s="19"/>
      <c r="AS146" s="19"/>
      <c r="AT146" s="83">
        <v>377</v>
      </c>
      <c r="AU146" s="51" t="s">
        <v>100</v>
      </c>
      <c r="AV146" s="35"/>
      <c r="AW146" s="35"/>
      <c r="AX146" s="36"/>
      <c r="AY146" s="93"/>
      <c r="AZ146" s="91"/>
      <c r="BA146" s="96"/>
      <c r="BB146" s="98"/>
      <c r="BC146" s="91"/>
      <c r="BD146" s="96"/>
      <c r="BE146" s="98"/>
      <c r="BF146" s="91"/>
      <c r="BG146" s="96"/>
      <c r="BH146" s="98"/>
    </row>
    <row r="147" spans="1:60" ht="14.4">
      <c r="A147" s="80"/>
      <c r="B147" s="209"/>
      <c r="C147" s="209"/>
      <c r="D147" s="80"/>
      <c r="E147" s="209"/>
      <c r="F147" s="209"/>
      <c r="G147" s="80"/>
      <c r="H147" s="209"/>
      <c r="I147" s="209"/>
      <c r="J147" s="80"/>
      <c r="K147" s="209"/>
      <c r="L147" s="209"/>
      <c r="M147" s="80"/>
      <c r="N147" s="208"/>
      <c r="O147" s="208"/>
      <c r="P147" s="80"/>
      <c r="Q147" s="208"/>
      <c r="R147" s="208"/>
      <c r="S147" s="80"/>
      <c r="T147" s="80"/>
      <c r="U147" s="80"/>
      <c r="V147" s="80"/>
      <c r="W147" s="80"/>
      <c r="X147" s="80"/>
      <c r="Y147" s="208"/>
      <c r="Z147" s="208"/>
      <c r="AA147" s="80"/>
      <c r="AB147" s="209"/>
      <c r="AC147" s="209"/>
      <c r="AD147" s="80"/>
      <c r="AE147" s="209"/>
      <c r="AF147" s="209"/>
      <c r="AG147" s="80"/>
      <c r="AH147" s="209"/>
      <c r="AI147" s="209"/>
      <c r="AJ147" s="80"/>
      <c r="AK147" s="209"/>
      <c r="AL147" s="209"/>
      <c r="AM147" s="80"/>
      <c r="AN147" s="19"/>
      <c r="AO147" s="80"/>
      <c r="AP147" s="19"/>
      <c r="AQ147" s="81"/>
      <c r="AR147" s="19"/>
      <c r="AS147" s="19"/>
      <c r="AT147" s="64">
        <v>395</v>
      </c>
      <c r="AU147" s="65" t="s">
        <v>249</v>
      </c>
      <c r="AV147" s="35"/>
      <c r="AW147" s="35"/>
      <c r="AX147" s="36"/>
      <c r="AY147" s="93"/>
      <c r="AZ147" s="91"/>
      <c r="BA147" s="96"/>
      <c r="BB147" s="98"/>
      <c r="BC147" s="91"/>
      <c r="BD147" s="96"/>
      <c r="BE147" s="98"/>
      <c r="BF147" s="91"/>
      <c r="BG147" s="96"/>
      <c r="BH147" s="98"/>
    </row>
    <row r="148" spans="1:60" ht="14.4">
      <c r="A148" s="80"/>
      <c r="B148" s="209"/>
      <c r="C148" s="209"/>
      <c r="D148" s="80"/>
      <c r="E148" s="209"/>
      <c r="F148" s="209"/>
      <c r="G148" s="80"/>
      <c r="H148" s="209"/>
      <c r="I148" s="209"/>
      <c r="J148" s="80"/>
      <c r="K148" s="209"/>
      <c r="L148" s="209"/>
      <c r="M148" s="80"/>
      <c r="N148" s="208"/>
      <c r="O148" s="208"/>
      <c r="P148" s="80"/>
      <c r="Q148" s="208"/>
      <c r="R148" s="208"/>
      <c r="S148" s="80"/>
      <c r="T148" s="80"/>
      <c r="U148" s="80"/>
      <c r="V148" s="80"/>
      <c r="W148" s="80"/>
      <c r="X148" s="80"/>
      <c r="Y148" s="208"/>
      <c r="Z148" s="208"/>
      <c r="AA148" s="80"/>
      <c r="AB148" s="209"/>
      <c r="AC148" s="209"/>
      <c r="AD148" s="80"/>
      <c r="AE148" s="209"/>
      <c r="AF148" s="209"/>
      <c r="AG148" s="80"/>
      <c r="AH148" s="209"/>
      <c r="AI148" s="209"/>
      <c r="AJ148" s="80"/>
      <c r="AK148" s="209"/>
      <c r="AL148" s="209"/>
      <c r="AM148" s="80"/>
      <c r="AN148" s="19"/>
      <c r="AO148" s="80"/>
      <c r="AP148" s="19"/>
      <c r="AQ148" s="81"/>
      <c r="AR148" s="19"/>
      <c r="AS148" s="19"/>
      <c r="AT148" s="83">
        <v>403</v>
      </c>
      <c r="AU148" s="51" t="s">
        <v>69</v>
      </c>
      <c r="AV148" s="35"/>
      <c r="AW148" s="35"/>
      <c r="AX148" s="36"/>
      <c r="AY148" s="93"/>
      <c r="AZ148" s="91"/>
      <c r="BA148" s="96"/>
      <c r="BB148" s="98"/>
      <c r="BC148" s="91"/>
      <c r="BD148" s="96"/>
      <c r="BE148" s="98"/>
      <c r="BF148" s="91"/>
      <c r="BG148" s="96"/>
      <c r="BH148" s="98"/>
    </row>
    <row r="149" spans="1:60" ht="14.4">
      <c r="A149" s="80"/>
      <c r="B149" s="209"/>
      <c r="C149" s="209"/>
      <c r="D149" s="80"/>
      <c r="E149" s="209"/>
      <c r="F149" s="209"/>
      <c r="G149" s="80"/>
      <c r="H149" s="209"/>
      <c r="I149" s="209"/>
      <c r="J149" s="80"/>
      <c r="K149" s="209"/>
      <c r="L149" s="209"/>
      <c r="M149" s="80"/>
      <c r="N149" s="208"/>
      <c r="O149" s="208"/>
      <c r="P149" s="80"/>
      <c r="Q149" s="208"/>
      <c r="R149" s="208"/>
      <c r="S149" s="80"/>
      <c r="T149" s="80"/>
      <c r="U149" s="80"/>
      <c r="V149" s="80"/>
      <c r="W149" s="80"/>
      <c r="X149" s="80"/>
      <c r="Y149" s="208"/>
      <c r="Z149" s="208"/>
      <c r="AA149" s="80"/>
      <c r="AB149" s="209"/>
      <c r="AC149" s="209"/>
      <c r="AD149" s="80"/>
      <c r="AE149" s="209"/>
      <c r="AF149" s="209"/>
      <c r="AG149" s="80"/>
      <c r="AH149" s="209"/>
      <c r="AI149" s="209"/>
      <c r="AJ149" s="80"/>
      <c r="AK149" s="209"/>
      <c r="AL149" s="209"/>
      <c r="AM149" s="80"/>
      <c r="AN149" s="19"/>
      <c r="AO149" s="80"/>
      <c r="AP149" s="19"/>
      <c r="AQ149" s="81"/>
      <c r="AR149" s="19"/>
      <c r="AS149" s="19"/>
      <c r="AT149" s="64">
        <v>413</v>
      </c>
      <c r="AU149" s="65" t="s">
        <v>153</v>
      </c>
      <c r="AV149" s="35"/>
      <c r="AW149" s="35"/>
      <c r="AX149" s="36"/>
      <c r="AY149" s="93"/>
      <c r="AZ149" s="91"/>
      <c r="BA149" s="96"/>
      <c r="BB149" s="98"/>
      <c r="BC149" s="91"/>
      <c r="BD149" s="96"/>
      <c r="BE149" s="98"/>
      <c r="BF149" s="91"/>
      <c r="BG149" s="96"/>
      <c r="BH149" s="98"/>
    </row>
    <row r="150" spans="1:60" ht="14.4">
      <c r="A150" s="80"/>
      <c r="B150" s="209"/>
      <c r="C150" s="209"/>
      <c r="D150" s="80"/>
      <c r="E150" s="209"/>
      <c r="F150" s="209"/>
      <c r="G150" s="80"/>
      <c r="H150" s="209"/>
      <c r="I150" s="209"/>
      <c r="J150" s="80"/>
      <c r="K150" s="209"/>
      <c r="L150" s="209"/>
      <c r="M150" s="80"/>
      <c r="N150" s="208"/>
      <c r="O150" s="208"/>
      <c r="P150" s="80"/>
      <c r="Q150" s="208"/>
      <c r="R150" s="208"/>
      <c r="S150" s="80"/>
      <c r="T150" s="80"/>
      <c r="U150" s="80"/>
      <c r="V150" s="80"/>
      <c r="W150" s="80"/>
      <c r="X150" s="80"/>
      <c r="Y150" s="208"/>
      <c r="Z150" s="208"/>
      <c r="AA150" s="80"/>
      <c r="AB150" s="209"/>
      <c r="AC150" s="209"/>
      <c r="AD150" s="80"/>
      <c r="AE150" s="209"/>
      <c r="AF150" s="209"/>
      <c r="AG150" s="80"/>
      <c r="AH150" s="209"/>
      <c r="AI150" s="209"/>
      <c r="AJ150" s="80"/>
      <c r="AK150" s="209"/>
      <c r="AL150" s="209"/>
      <c r="AM150" s="80"/>
      <c r="AN150" s="19"/>
      <c r="AO150" s="80"/>
      <c r="AP150" s="19"/>
      <c r="AQ150" s="81"/>
      <c r="AR150" s="19"/>
      <c r="AS150" s="19"/>
      <c r="AT150" s="45">
        <v>415</v>
      </c>
      <c r="AU150" s="48" t="s">
        <v>39</v>
      </c>
      <c r="AV150" s="66"/>
      <c r="AW150" s="66"/>
      <c r="AX150" s="44"/>
      <c r="AY150" s="93"/>
      <c r="AZ150" s="91"/>
      <c r="BA150" s="96"/>
      <c r="BB150" s="98"/>
      <c r="BC150" s="91"/>
      <c r="BD150" s="96"/>
      <c r="BE150" s="98"/>
      <c r="BF150" s="91"/>
      <c r="BG150" s="96"/>
      <c r="BH150" s="98"/>
    </row>
    <row r="151" spans="1:60" ht="14.4">
      <c r="A151" s="80"/>
      <c r="B151" s="209"/>
      <c r="C151" s="209"/>
      <c r="D151" s="80"/>
      <c r="E151" s="209"/>
      <c r="F151" s="209"/>
      <c r="G151" s="80"/>
      <c r="H151" s="209"/>
      <c r="I151" s="209"/>
      <c r="J151" s="80"/>
      <c r="K151" s="209"/>
      <c r="L151" s="209"/>
      <c r="M151" s="80"/>
      <c r="N151" s="208"/>
      <c r="O151" s="208"/>
      <c r="P151" s="80"/>
      <c r="Q151" s="208"/>
      <c r="R151" s="208"/>
      <c r="S151" s="80"/>
      <c r="T151" s="80"/>
      <c r="U151" s="80"/>
      <c r="V151" s="80"/>
      <c r="W151" s="80"/>
      <c r="X151" s="80"/>
      <c r="Y151" s="208"/>
      <c r="Z151" s="208"/>
      <c r="AA151" s="80"/>
      <c r="AB151" s="209"/>
      <c r="AC151" s="209"/>
      <c r="AD151" s="80"/>
      <c r="AE151" s="209"/>
      <c r="AF151" s="209"/>
      <c r="AG151" s="80"/>
      <c r="AH151" s="209"/>
      <c r="AI151" s="209"/>
      <c r="AJ151" s="80"/>
      <c r="AK151" s="209"/>
      <c r="AL151" s="209"/>
      <c r="AM151" s="80"/>
      <c r="AN151" s="19"/>
      <c r="AO151" s="80"/>
      <c r="AP151" s="19"/>
      <c r="AQ151" s="81"/>
      <c r="AR151" s="19"/>
      <c r="AS151" s="19"/>
      <c r="AT151" s="45">
        <v>417</v>
      </c>
      <c r="AU151" s="48" t="s">
        <v>105</v>
      </c>
      <c r="AV151" s="35"/>
      <c r="AW151" s="35"/>
      <c r="AX151" s="36"/>
      <c r="AY151" s="93"/>
      <c r="AZ151" s="91"/>
      <c r="BA151" s="96"/>
      <c r="BB151" s="98"/>
      <c r="BC151" s="91"/>
      <c r="BD151" s="96"/>
      <c r="BE151" s="98"/>
      <c r="BF151" s="91"/>
      <c r="BG151" s="96"/>
      <c r="BH151" s="98"/>
    </row>
    <row r="152" spans="1:60" ht="14.4">
      <c r="A152" s="80"/>
      <c r="B152" s="209"/>
      <c r="C152" s="209"/>
      <c r="D152" s="80"/>
      <c r="E152" s="209"/>
      <c r="F152" s="209"/>
      <c r="G152" s="80"/>
      <c r="H152" s="209"/>
      <c r="I152" s="209"/>
      <c r="J152" s="80"/>
      <c r="K152" s="209"/>
      <c r="L152" s="209"/>
      <c r="M152" s="80"/>
      <c r="N152" s="208"/>
      <c r="O152" s="208"/>
      <c r="P152" s="80"/>
      <c r="Q152" s="208"/>
      <c r="R152" s="208"/>
      <c r="S152" s="80"/>
      <c r="T152" s="80"/>
      <c r="U152" s="80"/>
      <c r="V152" s="80"/>
      <c r="W152" s="80"/>
      <c r="X152" s="80"/>
      <c r="Y152" s="208"/>
      <c r="Z152" s="208"/>
      <c r="AA152" s="80"/>
      <c r="AB152" s="209"/>
      <c r="AC152" s="209"/>
      <c r="AD152" s="80"/>
      <c r="AE152" s="209"/>
      <c r="AF152" s="209"/>
      <c r="AG152" s="80"/>
      <c r="AH152" s="209"/>
      <c r="AI152" s="209"/>
      <c r="AJ152" s="80"/>
      <c r="AK152" s="209"/>
      <c r="AL152" s="209"/>
      <c r="AM152" s="80"/>
      <c r="AN152" s="19"/>
      <c r="AO152" s="80"/>
      <c r="AP152" s="19"/>
      <c r="AQ152" s="81"/>
      <c r="AR152" s="19"/>
      <c r="AS152" s="19"/>
      <c r="AT152" s="64">
        <v>418</v>
      </c>
      <c r="AU152" s="65" t="s">
        <v>46</v>
      </c>
      <c r="AV152" s="35"/>
      <c r="AW152" s="35"/>
      <c r="AX152" s="36"/>
      <c r="AY152" s="93"/>
      <c r="AZ152" s="91"/>
      <c r="BA152" s="96"/>
      <c r="BB152" s="98"/>
      <c r="BC152" s="91"/>
      <c r="BD152" s="96"/>
      <c r="BE152" s="98"/>
      <c r="BF152" s="91"/>
      <c r="BG152" s="96"/>
      <c r="BH152" s="98"/>
    </row>
    <row r="153" spans="1:60" ht="14.4">
      <c r="A153" s="80"/>
      <c r="B153" s="209"/>
      <c r="C153" s="209"/>
      <c r="D153" s="80"/>
      <c r="E153" s="209"/>
      <c r="F153" s="209"/>
      <c r="G153" s="80"/>
      <c r="H153" s="209"/>
      <c r="I153" s="209"/>
      <c r="J153" s="80"/>
      <c r="K153" s="209"/>
      <c r="L153" s="209"/>
      <c r="M153" s="80"/>
      <c r="N153" s="208"/>
      <c r="O153" s="208"/>
      <c r="P153" s="80"/>
      <c r="Q153" s="208"/>
      <c r="R153" s="208"/>
      <c r="S153" s="80"/>
      <c r="T153" s="80"/>
      <c r="U153" s="80"/>
      <c r="V153" s="80"/>
      <c r="W153" s="80"/>
      <c r="X153" s="80"/>
      <c r="Y153" s="208"/>
      <c r="Z153" s="208"/>
      <c r="AA153" s="80"/>
      <c r="AB153" s="209"/>
      <c r="AC153" s="209"/>
      <c r="AD153" s="80"/>
      <c r="AE153" s="209"/>
      <c r="AF153" s="209"/>
      <c r="AG153" s="80"/>
      <c r="AH153" s="209"/>
      <c r="AI153" s="209"/>
      <c r="AJ153" s="80"/>
      <c r="AK153" s="209"/>
      <c r="AL153" s="209"/>
      <c r="AM153" s="80"/>
      <c r="AN153" s="19"/>
      <c r="AO153" s="80"/>
      <c r="AP153" s="19"/>
      <c r="AQ153" s="81"/>
      <c r="AR153" s="19"/>
      <c r="AS153" s="19"/>
      <c r="AT153" s="83">
        <v>435</v>
      </c>
      <c r="AU153" s="51" t="s">
        <v>139</v>
      </c>
      <c r="AV153" s="35"/>
      <c r="AW153" s="35"/>
      <c r="AX153" s="36"/>
      <c r="AY153" s="93"/>
      <c r="AZ153" s="91"/>
      <c r="BA153" s="96"/>
      <c r="BB153" s="98"/>
      <c r="BC153" s="91"/>
      <c r="BD153" s="96"/>
      <c r="BE153" s="98"/>
      <c r="BF153" s="91"/>
      <c r="BG153" s="96"/>
      <c r="BH153" s="98"/>
    </row>
    <row r="154" spans="1:60" ht="14.4">
      <c r="A154" s="80"/>
      <c r="B154" s="209"/>
      <c r="C154" s="209"/>
      <c r="D154" s="80"/>
      <c r="E154" s="209"/>
      <c r="F154" s="209"/>
      <c r="G154" s="80"/>
      <c r="H154" s="209"/>
      <c r="I154" s="209"/>
      <c r="J154" s="80"/>
      <c r="K154" s="209"/>
      <c r="L154" s="209"/>
      <c r="M154" s="80"/>
      <c r="N154" s="208"/>
      <c r="O154" s="208"/>
      <c r="P154" s="80"/>
      <c r="Q154" s="208"/>
      <c r="R154" s="208"/>
      <c r="S154" s="80"/>
      <c r="T154" s="80"/>
      <c r="U154" s="80"/>
      <c r="V154" s="80"/>
      <c r="W154" s="80"/>
      <c r="X154" s="80"/>
      <c r="Y154" s="208"/>
      <c r="Z154" s="208"/>
      <c r="AA154" s="80"/>
      <c r="AB154" s="209"/>
      <c r="AC154" s="209"/>
      <c r="AD154" s="80"/>
      <c r="AE154" s="209"/>
      <c r="AF154" s="209"/>
      <c r="AG154" s="80"/>
      <c r="AH154" s="209"/>
      <c r="AI154" s="209"/>
      <c r="AJ154" s="80"/>
      <c r="AK154" s="209"/>
      <c r="AL154" s="209"/>
      <c r="AM154" s="80"/>
      <c r="AN154" s="19"/>
      <c r="AO154" s="80"/>
      <c r="AP154" s="19"/>
      <c r="AQ154" s="81"/>
      <c r="AR154" s="19"/>
      <c r="AS154" s="19"/>
      <c r="AT154" s="83">
        <v>437</v>
      </c>
      <c r="AU154" s="51" t="s">
        <v>204</v>
      </c>
      <c r="AV154" s="35"/>
      <c r="AW154" s="35"/>
      <c r="AX154" s="36"/>
      <c r="AY154" s="93"/>
      <c r="AZ154" s="91"/>
      <c r="BA154" s="96"/>
      <c r="BB154" s="98"/>
      <c r="BC154" s="91"/>
      <c r="BD154" s="96"/>
      <c r="BE154" s="98"/>
      <c r="BF154" s="91"/>
      <c r="BG154" s="96"/>
      <c r="BH154" s="98"/>
    </row>
    <row r="155" spans="1:60" ht="14.4">
      <c r="A155" s="80"/>
      <c r="B155" s="209"/>
      <c r="C155" s="209"/>
      <c r="D155" s="80"/>
      <c r="E155" s="209"/>
      <c r="F155" s="209"/>
      <c r="G155" s="80"/>
      <c r="H155" s="209"/>
      <c r="I155" s="209"/>
      <c r="J155" s="80"/>
      <c r="K155" s="209"/>
      <c r="L155" s="209"/>
      <c r="M155" s="80"/>
      <c r="N155" s="208"/>
      <c r="O155" s="208"/>
      <c r="P155" s="80"/>
      <c r="Q155" s="208"/>
      <c r="R155" s="208"/>
      <c r="S155" s="80"/>
      <c r="T155" s="80"/>
      <c r="U155" s="80"/>
      <c r="V155" s="80"/>
      <c r="W155" s="80"/>
      <c r="X155" s="80"/>
      <c r="Y155" s="208"/>
      <c r="Z155" s="208"/>
      <c r="AA155" s="80"/>
      <c r="AB155" s="209"/>
      <c r="AC155" s="209"/>
      <c r="AD155" s="80"/>
      <c r="AE155" s="209"/>
      <c r="AF155" s="209"/>
      <c r="AG155" s="80"/>
      <c r="AH155" s="209"/>
      <c r="AI155" s="209"/>
      <c r="AJ155" s="80"/>
      <c r="AK155" s="209"/>
      <c r="AL155" s="209"/>
      <c r="AM155" s="80"/>
      <c r="AN155" s="19"/>
      <c r="AO155" s="80"/>
      <c r="AP155" s="19"/>
      <c r="AQ155" s="81"/>
      <c r="AR155" s="19"/>
      <c r="AS155" s="19"/>
      <c r="AT155" s="83">
        <v>438</v>
      </c>
      <c r="AU155" s="51" t="s">
        <v>66</v>
      </c>
      <c r="AV155" s="35"/>
      <c r="AW155" s="35"/>
      <c r="AX155" s="36"/>
      <c r="AY155" s="93"/>
      <c r="AZ155" s="91"/>
      <c r="BA155" s="96"/>
      <c r="BB155" s="98"/>
      <c r="BC155" s="91"/>
      <c r="BD155" s="96"/>
      <c r="BE155" s="98"/>
      <c r="BF155" s="91"/>
      <c r="BG155" s="96"/>
      <c r="BH155" s="98"/>
    </row>
    <row r="156" spans="1:60" ht="14.4">
      <c r="A156" s="80"/>
      <c r="B156" s="209"/>
      <c r="C156" s="209"/>
      <c r="D156" s="80"/>
      <c r="E156" s="209"/>
      <c r="F156" s="209"/>
      <c r="G156" s="80"/>
      <c r="H156" s="209"/>
      <c r="I156" s="209"/>
      <c r="J156" s="80"/>
      <c r="K156" s="209"/>
      <c r="L156" s="209"/>
      <c r="M156" s="80"/>
      <c r="N156" s="208"/>
      <c r="O156" s="208"/>
      <c r="P156" s="80"/>
      <c r="Q156" s="208"/>
      <c r="R156" s="208"/>
      <c r="S156" s="80"/>
      <c r="T156" s="80"/>
      <c r="U156" s="80"/>
      <c r="V156" s="80"/>
      <c r="W156" s="80"/>
      <c r="X156" s="80"/>
      <c r="Y156" s="208"/>
      <c r="Z156" s="208"/>
      <c r="AA156" s="80"/>
      <c r="AB156" s="209"/>
      <c r="AC156" s="209"/>
      <c r="AD156" s="80"/>
      <c r="AE156" s="209"/>
      <c r="AF156" s="209"/>
      <c r="AG156" s="80"/>
      <c r="AH156" s="209"/>
      <c r="AI156" s="209"/>
      <c r="AJ156" s="80"/>
      <c r="AK156" s="209"/>
      <c r="AL156" s="209"/>
      <c r="AM156" s="80"/>
      <c r="AN156" s="19"/>
      <c r="AO156" s="80"/>
      <c r="AP156" s="19"/>
      <c r="AQ156" s="81"/>
      <c r="AR156" s="19"/>
      <c r="AS156" s="19"/>
      <c r="AT156" s="83">
        <v>441</v>
      </c>
      <c r="AU156" s="51" t="s">
        <v>18</v>
      </c>
      <c r="AV156" s="35"/>
      <c r="AW156" s="35"/>
      <c r="AX156" s="36"/>
      <c r="AY156" s="93"/>
      <c r="AZ156" s="91"/>
      <c r="BA156" s="96"/>
      <c r="BB156" s="98"/>
      <c r="BC156" s="91"/>
      <c r="BD156" s="96"/>
      <c r="BE156" s="98"/>
      <c r="BF156" s="91"/>
      <c r="BG156" s="96"/>
      <c r="BH156" s="98"/>
    </row>
    <row r="157" spans="1:60" ht="14.4">
      <c r="A157" s="80"/>
      <c r="B157" s="209"/>
      <c r="C157" s="209"/>
      <c r="D157" s="80"/>
      <c r="E157" s="209"/>
      <c r="F157" s="209"/>
      <c r="G157" s="80"/>
      <c r="H157" s="209"/>
      <c r="I157" s="209"/>
      <c r="J157" s="80"/>
      <c r="K157" s="209"/>
      <c r="L157" s="209"/>
      <c r="M157" s="80"/>
      <c r="N157" s="208"/>
      <c r="O157" s="208"/>
      <c r="P157" s="80"/>
      <c r="Q157" s="208"/>
      <c r="R157" s="208"/>
      <c r="S157" s="80"/>
      <c r="T157" s="80"/>
      <c r="U157" s="80"/>
      <c r="V157" s="80"/>
      <c r="W157" s="80"/>
      <c r="X157" s="80"/>
      <c r="Y157" s="208"/>
      <c r="Z157" s="208"/>
      <c r="AA157" s="80"/>
      <c r="AB157" s="209"/>
      <c r="AC157" s="209"/>
      <c r="AD157" s="80"/>
      <c r="AE157" s="209"/>
      <c r="AF157" s="209"/>
      <c r="AG157" s="80"/>
      <c r="AH157" s="209"/>
      <c r="AI157" s="209"/>
      <c r="AJ157" s="80"/>
      <c r="AK157" s="209"/>
      <c r="AL157" s="209"/>
      <c r="AM157" s="80"/>
      <c r="AN157" s="19"/>
      <c r="AO157" s="80"/>
      <c r="AP157" s="19"/>
      <c r="AQ157" s="81"/>
      <c r="AR157" s="19"/>
      <c r="AS157" s="19"/>
      <c r="AT157" s="45">
        <v>446</v>
      </c>
      <c r="AU157" s="48" t="s">
        <v>171</v>
      </c>
      <c r="AV157" s="35"/>
      <c r="AW157" s="35"/>
      <c r="AX157" s="36"/>
      <c r="AY157" s="93"/>
      <c r="AZ157" s="91"/>
      <c r="BA157" s="96"/>
      <c r="BB157" s="98"/>
      <c r="BC157" s="91"/>
      <c r="BD157" s="96"/>
      <c r="BE157" s="98"/>
      <c r="BF157" s="91"/>
      <c r="BG157" s="96"/>
      <c r="BH157" s="98"/>
    </row>
    <row r="158" spans="1:60" ht="14.4">
      <c r="A158" s="80"/>
      <c r="B158" s="209"/>
      <c r="C158" s="209"/>
      <c r="D158" s="80"/>
      <c r="E158" s="209"/>
      <c r="F158" s="209"/>
      <c r="G158" s="80"/>
      <c r="H158" s="209"/>
      <c r="I158" s="209"/>
      <c r="J158" s="80"/>
      <c r="K158" s="209"/>
      <c r="L158" s="209"/>
      <c r="M158" s="80"/>
      <c r="N158" s="208"/>
      <c r="O158" s="208"/>
      <c r="P158" s="80"/>
      <c r="Q158" s="208"/>
      <c r="R158" s="208"/>
      <c r="S158" s="80"/>
      <c r="T158" s="80"/>
      <c r="U158" s="80"/>
      <c r="V158" s="80"/>
      <c r="W158" s="80"/>
      <c r="X158" s="80"/>
      <c r="Y158" s="208"/>
      <c r="Z158" s="208"/>
      <c r="AA158" s="80"/>
      <c r="AB158" s="209"/>
      <c r="AC158" s="209"/>
      <c r="AD158" s="80"/>
      <c r="AE158" s="209"/>
      <c r="AF158" s="209"/>
      <c r="AG158" s="80"/>
      <c r="AH158" s="209"/>
      <c r="AI158" s="209"/>
      <c r="AJ158" s="80"/>
      <c r="AK158" s="209"/>
      <c r="AL158" s="209"/>
      <c r="AM158" s="80"/>
      <c r="AN158" s="19"/>
      <c r="AO158" s="80"/>
      <c r="AP158" s="19"/>
      <c r="AQ158" s="81"/>
      <c r="AR158" s="19"/>
      <c r="AS158" s="19"/>
      <c r="AT158" s="83">
        <v>446</v>
      </c>
      <c r="AU158" s="51" t="s">
        <v>219</v>
      </c>
      <c r="AV158" s="35"/>
      <c r="AW158" s="35"/>
      <c r="AX158" s="36"/>
      <c r="AY158" s="93"/>
      <c r="AZ158" s="91"/>
      <c r="BA158" s="96"/>
      <c r="BB158" s="98"/>
      <c r="BC158" s="91"/>
      <c r="BD158" s="96"/>
      <c r="BE158" s="98"/>
      <c r="BF158" s="91"/>
      <c r="BG158" s="96"/>
      <c r="BH158" s="98"/>
    </row>
    <row r="159" spans="1:60" ht="14.4">
      <c r="A159" s="80"/>
      <c r="B159" s="209"/>
      <c r="C159" s="209"/>
      <c r="D159" s="80"/>
      <c r="E159" s="209"/>
      <c r="F159" s="209"/>
      <c r="G159" s="80"/>
      <c r="H159" s="209"/>
      <c r="I159" s="209"/>
      <c r="J159" s="80"/>
      <c r="K159" s="209"/>
      <c r="L159" s="209"/>
      <c r="M159" s="80"/>
      <c r="N159" s="208"/>
      <c r="O159" s="208"/>
      <c r="P159" s="80"/>
      <c r="Q159" s="208"/>
      <c r="R159" s="208"/>
      <c r="S159" s="80"/>
      <c r="T159" s="80"/>
      <c r="U159" s="80"/>
      <c r="V159" s="80"/>
      <c r="W159" s="80"/>
      <c r="X159" s="80"/>
      <c r="Y159" s="208"/>
      <c r="Z159" s="208"/>
      <c r="AA159" s="80"/>
      <c r="AB159" s="209"/>
      <c r="AC159" s="209"/>
      <c r="AD159" s="80"/>
      <c r="AE159" s="209"/>
      <c r="AF159" s="209"/>
      <c r="AG159" s="80"/>
      <c r="AH159" s="209"/>
      <c r="AI159" s="209"/>
      <c r="AJ159" s="80"/>
      <c r="AK159" s="209"/>
      <c r="AL159" s="209"/>
      <c r="AM159" s="80"/>
      <c r="AN159" s="19"/>
      <c r="AO159" s="80"/>
      <c r="AP159" s="19"/>
      <c r="AQ159" s="81"/>
      <c r="AR159" s="19"/>
      <c r="AS159" s="19"/>
      <c r="AT159" s="83">
        <v>447</v>
      </c>
      <c r="AU159" s="51" t="s">
        <v>175</v>
      </c>
      <c r="AV159" s="35"/>
      <c r="AW159" s="35"/>
      <c r="AX159" s="36"/>
      <c r="AY159" s="93"/>
      <c r="AZ159" s="91"/>
      <c r="BA159" s="96"/>
      <c r="BB159" s="98"/>
      <c r="BC159" s="91"/>
      <c r="BD159" s="96"/>
      <c r="BE159" s="98"/>
      <c r="BF159" s="91"/>
      <c r="BG159" s="96"/>
      <c r="BH159" s="98"/>
    </row>
    <row r="160" spans="1:60" ht="14.4">
      <c r="A160" s="80"/>
      <c r="B160" s="209"/>
      <c r="C160" s="209"/>
      <c r="D160" s="80"/>
      <c r="E160" s="209"/>
      <c r="F160" s="209"/>
      <c r="G160" s="80"/>
      <c r="H160" s="209"/>
      <c r="I160" s="209"/>
      <c r="J160" s="80"/>
      <c r="K160" s="209"/>
      <c r="L160" s="209"/>
      <c r="M160" s="80"/>
      <c r="N160" s="208"/>
      <c r="O160" s="208"/>
      <c r="P160" s="80"/>
      <c r="Q160" s="208"/>
      <c r="R160" s="208"/>
      <c r="S160" s="80"/>
      <c r="T160" s="80"/>
      <c r="U160" s="80"/>
      <c r="V160" s="80"/>
      <c r="W160" s="80"/>
      <c r="X160" s="80"/>
      <c r="Y160" s="208"/>
      <c r="Z160" s="208"/>
      <c r="AA160" s="80"/>
      <c r="AB160" s="209"/>
      <c r="AC160" s="209"/>
      <c r="AD160" s="80"/>
      <c r="AE160" s="209"/>
      <c r="AF160" s="209"/>
      <c r="AG160" s="80"/>
      <c r="AH160" s="209"/>
      <c r="AI160" s="209"/>
      <c r="AJ160" s="80"/>
      <c r="AK160" s="209"/>
      <c r="AL160" s="209"/>
      <c r="AM160" s="80"/>
      <c r="AN160" s="19"/>
      <c r="AO160" s="80"/>
      <c r="AP160" s="19"/>
      <c r="AQ160" s="81"/>
      <c r="AR160" s="19"/>
      <c r="AS160" s="19"/>
      <c r="AT160" s="83">
        <v>449</v>
      </c>
      <c r="AU160" s="51" t="s">
        <v>45</v>
      </c>
      <c r="AV160" s="35"/>
      <c r="AW160" s="35"/>
      <c r="AX160" s="36"/>
      <c r="AY160" s="93"/>
      <c r="AZ160" s="91"/>
      <c r="BA160" s="96"/>
      <c r="BB160" s="98"/>
      <c r="BC160" s="91"/>
      <c r="BD160" s="96"/>
      <c r="BE160" s="98"/>
      <c r="BF160" s="91"/>
      <c r="BG160" s="96"/>
      <c r="BH160" s="98"/>
    </row>
    <row r="161" spans="1:60" ht="14.4">
      <c r="A161" s="80"/>
      <c r="B161" s="209"/>
      <c r="C161" s="209"/>
      <c r="D161" s="80"/>
      <c r="E161" s="209"/>
      <c r="F161" s="209"/>
      <c r="G161" s="80"/>
      <c r="H161" s="209"/>
      <c r="I161" s="209"/>
      <c r="J161" s="80"/>
      <c r="K161" s="209"/>
      <c r="L161" s="209"/>
      <c r="M161" s="80"/>
      <c r="N161" s="208"/>
      <c r="O161" s="208"/>
      <c r="P161" s="80"/>
      <c r="Q161" s="208"/>
      <c r="R161" s="208"/>
      <c r="S161" s="80"/>
      <c r="T161" s="80"/>
      <c r="U161" s="80"/>
      <c r="V161" s="80"/>
      <c r="W161" s="80"/>
      <c r="X161" s="80"/>
      <c r="Y161" s="208"/>
      <c r="Z161" s="208"/>
      <c r="AA161" s="80"/>
      <c r="AB161" s="209"/>
      <c r="AC161" s="209"/>
      <c r="AD161" s="80"/>
      <c r="AE161" s="209"/>
      <c r="AF161" s="209"/>
      <c r="AG161" s="80"/>
      <c r="AH161" s="209"/>
      <c r="AI161" s="209"/>
      <c r="AJ161" s="80"/>
      <c r="AK161" s="209"/>
      <c r="AL161" s="209"/>
      <c r="AM161" s="80"/>
      <c r="AN161" s="19"/>
      <c r="AO161" s="80"/>
      <c r="AP161" s="19"/>
      <c r="AQ161" s="81"/>
      <c r="AR161" s="19"/>
      <c r="AS161" s="19"/>
      <c r="AT161" s="83">
        <v>450</v>
      </c>
      <c r="AU161" s="51" t="s">
        <v>61</v>
      </c>
      <c r="AV161" s="35"/>
      <c r="AW161" s="35"/>
      <c r="AX161" s="36"/>
      <c r="AY161" s="93"/>
      <c r="AZ161" s="91"/>
      <c r="BA161" s="96"/>
      <c r="BB161" s="98"/>
      <c r="BC161" s="91"/>
      <c r="BD161" s="96"/>
      <c r="BE161" s="98"/>
      <c r="BF161" s="91"/>
      <c r="BG161" s="96"/>
      <c r="BH161" s="98"/>
    </row>
    <row r="162" spans="1:60" ht="14.4">
      <c r="A162" s="80"/>
      <c r="B162" s="209"/>
      <c r="C162" s="209"/>
      <c r="D162" s="80"/>
      <c r="E162" s="209"/>
      <c r="F162" s="209"/>
      <c r="G162" s="80"/>
      <c r="H162" s="209"/>
      <c r="I162" s="209"/>
      <c r="J162" s="80"/>
      <c r="K162" s="209"/>
      <c r="L162" s="209"/>
      <c r="M162" s="80"/>
      <c r="N162" s="208"/>
      <c r="O162" s="208"/>
      <c r="P162" s="80"/>
      <c r="Q162" s="208"/>
      <c r="R162" s="208"/>
      <c r="S162" s="80"/>
      <c r="T162" s="80"/>
      <c r="U162" s="80"/>
      <c r="V162" s="80"/>
      <c r="W162" s="80"/>
      <c r="X162" s="80"/>
      <c r="Y162" s="208"/>
      <c r="Z162" s="208"/>
      <c r="AA162" s="80"/>
      <c r="AB162" s="209"/>
      <c r="AC162" s="209"/>
      <c r="AD162" s="80"/>
      <c r="AE162" s="209"/>
      <c r="AF162" s="209"/>
      <c r="AG162" s="80"/>
      <c r="AH162" s="209"/>
      <c r="AI162" s="209"/>
      <c r="AJ162" s="80"/>
      <c r="AK162" s="209"/>
      <c r="AL162" s="209"/>
      <c r="AM162" s="80"/>
      <c r="AN162" s="19"/>
      <c r="AO162" s="80"/>
      <c r="AP162" s="19"/>
      <c r="AQ162" s="81"/>
      <c r="AR162" s="19"/>
      <c r="AS162" s="19"/>
      <c r="AT162" s="83">
        <v>451</v>
      </c>
      <c r="AU162" s="51" t="s">
        <v>33</v>
      </c>
      <c r="AV162" s="35"/>
      <c r="AW162" s="35"/>
      <c r="AX162" s="36"/>
      <c r="AY162" s="93"/>
      <c r="AZ162" s="91"/>
      <c r="BA162" s="96"/>
      <c r="BB162" s="98"/>
      <c r="BC162" s="91"/>
      <c r="BD162" s="96"/>
      <c r="BE162" s="98"/>
      <c r="BF162" s="91"/>
      <c r="BG162" s="96"/>
      <c r="BH162" s="98"/>
    </row>
    <row r="163" spans="1:60" ht="14.4">
      <c r="A163" s="80"/>
      <c r="B163" s="209"/>
      <c r="C163" s="209"/>
      <c r="D163" s="80"/>
      <c r="E163" s="209"/>
      <c r="F163" s="209"/>
      <c r="G163" s="80"/>
      <c r="H163" s="209"/>
      <c r="I163" s="209"/>
      <c r="J163" s="80"/>
      <c r="K163" s="209"/>
      <c r="L163" s="209"/>
      <c r="M163" s="80"/>
      <c r="N163" s="208"/>
      <c r="O163" s="208"/>
      <c r="P163" s="80"/>
      <c r="Q163" s="208"/>
      <c r="R163" s="208"/>
      <c r="S163" s="80"/>
      <c r="T163" s="80"/>
      <c r="U163" s="80"/>
      <c r="V163" s="80"/>
      <c r="W163" s="80"/>
      <c r="X163" s="80"/>
      <c r="Y163" s="208"/>
      <c r="Z163" s="208"/>
      <c r="AA163" s="80"/>
      <c r="AB163" s="209"/>
      <c r="AC163" s="209"/>
      <c r="AD163" s="80"/>
      <c r="AE163" s="209"/>
      <c r="AF163" s="209"/>
      <c r="AG163" s="80"/>
      <c r="AH163" s="209"/>
      <c r="AI163" s="209"/>
      <c r="AJ163" s="80"/>
      <c r="AK163" s="209"/>
      <c r="AL163" s="209"/>
      <c r="AM163" s="80"/>
      <c r="AN163" s="19"/>
      <c r="AO163" s="80"/>
      <c r="AP163" s="19"/>
      <c r="AQ163" s="81"/>
      <c r="AR163" s="19"/>
      <c r="AS163" s="19"/>
      <c r="AT163" s="45">
        <v>454</v>
      </c>
      <c r="AU163" s="48" t="s">
        <v>165</v>
      </c>
      <c r="AV163" s="35"/>
      <c r="AW163" s="35"/>
      <c r="AX163" s="36"/>
      <c r="AY163" s="93"/>
      <c r="AZ163" s="91"/>
      <c r="BA163" s="96"/>
      <c r="BB163" s="98"/>
      <c r="BC163" s="91"/>
      <c r="BD163" s="96"/>
      <c r="BE163" s="98"/>
      <c r="BF163" s="91"/>
      <c r="BG163" s="96"/>
      <c r="BH163" s="98"/>
    </row>
    <row r="164" spans="1:60" ht="14.4">
      <c r="A164" s="80"/>
      <c r="B164" s="209"/>
      <c r="C164" s="209"/>
      <c r="D164" s="80"/>
      <c r="E164" s="209"/>
      <c r="F164" s="209"/>
      <c r="G164" s="80"/>
      <c r="H164" s="209"/>
      <c r="I164" s="209"/>
      <c r="J164" s="80"/>
      <c r="K164" s="209"/>
      <c r="L164" s="209"/>
      <c r="M164" s="80"/>
      <c r="N164" s="208"/>
      <c r="O164" s="208"/>
      <c r="P164" s="80"/>
      <c r="Q164" s="208"/>
      <c r="R164" s="208"/>
      <c r="S164" s="80"/>
      <c r="T164" s="80"/>
      <c r="U164" s="80"/>
      <c r="V164" s="80"/>
      <c r="W164" s="80"/>
      <c r="X164" s="80"/>
      <c r="Y164" s="208"/>
      <c r="Z164" s="208"/>
      <c r="AA164" s="80"/>
      <c r="AB164" s="209"/>
      <c r="AC164" s="209"/>
      <c r="AD164" s="80"/>
      <c r="AE164" s="209"/>
      <c r="AF164" s="209"/>
      <c r="AG164" s="80"/>
      <c r="AH164" s="209"/>
      <c r="AI164" s="209"/>
      <c r="AJ164" s="80"/>
      <c r="AK164" s="209"/>
      <c r="AL164" s="209"/>
      <c r="AM164" s="80"/>
      <c r="AN164" s="19"/>
      <c r="AO164" s="80"/>
      <c r="AP164" s="19"/>
      <c r="AQ164" s="81"/>
      <c r="AR164" s="19"/>
      <c r="AS164" s="19"/>
      <c r="AT164" s="45">
        <v>455</v>
      </c>
      <c r="AU164" s="48" t="s">
        <v>164</v>
      </c>
      <c r="AV164" s="35"/>
      <c r="AW164" s="35"/>
      <c r="AX164" s="36"/>
      <c r="AY164" s="93"/>
      <c r="AZ164" s="91"/>
      <c r="BA164" s="96"/>
      <c r="BB164" s="98"/>
      <c r="BC164" s="91"/>
      <c r="BD164" s="96"/>
      <c r="BE164" s="98"/>
      <c r="BF164" s="91"/>
      <c r="BG164" s="96"/>
      <c r="BH164" s="98"/>
    </row>
    <row r="165" spans="1:60" ht="14.4">
      <c r="A165" s="80"/>
      <c r="B165" s="209"/>
      <c r="C165" s="209"/>
      <c r="D165" s="80"/>
      <c r="E165" s="209"/>
      <c r="F165" s="209"/>
      <c r="G165" s="80"/>
      <c r="H165" s="209"/>
      <c r="I165" s="209"/>
      <c r="J165" s="80"/>
      <c r="K165" s="209"/>
      <c r="L165" s="209"/>
      <c r="M165" s="80"/>
      <c r="N165" s="208"/>
      <c r="O165" s="208"/>
      <c r="P165" s="80"/>
      <c r="Q165" s="208"/>
      <c r="R165" s="208"/>
      <c r="S165" s="80"/>
      <c r="T165" s="80"/>
      <c r="U165" s="80"/>
      <c r="V165" s="80"/>
      <c r="W165" s="80"/>
      <c r="X165" s="80"/>
      <c r="Y165" s="208"/>
      <c r="Z165" s="208"/>
      <c r="AA165" s="80"/>
      <c r="AB165" s="209"/>
      <c r="AC165" s="209"/>
      <c r="AD165" s="80"/>
      <c r="AE165" s="209"/>
      <c r="AF165" s="209"/>
      <c r="AG165" s="80"/>
      <c r="AH165" s="209"/>
      <c r="AI165" s="209"/>
      <c r="AJ165" s="80"/>
      <c r="AK165" s="209"/>
      <c r="AL165" s="209"/>
      <c r="AM165" s="80"/>
      <c r="AN165" s="19"/>
      <c r="AO165" s="80"/>
      <c r="AP165" s="19"/>
      <c r="AQ165" s="81"/>
      <c r="AR165" s="19"/>
      <c r="AS165" s="19"/>
      <c r="AT165" s="45">
        <v>456</v>
      </c>
      <c r="AU165" s="48" t="s">
        <v>121</v>
      </c>
      <c r="AV165" s="35"/>
      <c r="AW165" s="35"/>
      <c r="AX165" s="36"/>
      <c r="AY165" s="93"/>
      <c r="AZ165" s="91"/>
      <c r="BA165" s="96"/>
      <c r="BB165" s="98"/>
      <c r="BC165" s="91"/>
      <c r="BD165" s="96"/>
      <c r="BE165" s="98"/>
      <c r="BF165" s="91"/>
      <c r="BG165" s="96"/>
      <c r="BH165" s="98"/>
    </row>
    <row r="166" spans="1:60" ht="14.4">
      <c r="A166" s="80"/>
      <c r="B166" s="209"/>
      <c r="C166" s="209"/>
      <c r="D166" s="80"/>
      <c r="E166" s="209"/>
      <c r="F166" s="209"/>
      <c r="G166" s="80"/>
      <c r="H166" s="209"/>
      <c r="I166" s="209"/>
      <c r="J166" s="80"/>
      <c r="K166" s="209"/>
      <c r="L166" s="209"/>
      <c r="M166" s="80"/>
      <c r="N166" s="208"/>
      <c r="O166" s="208"/>
      <c r="P166" s="80"/>
      <c r="Q166" s="208"/>
      <c r="R166" s="208"/>
      <c r="S166" s="80"/>
      <c r="T166" s="80"/>
      <c r="U166" s="80"/>
      <c r="V166" s="80"/>
      <c r="W166" s="80"/>
      <c r="X166" s="80"/>
      <c r="Y166" s="208"/>
      <c r="Z166" s="208"/>
      <c r="AA166" s="80"/>
      <c r="AB166" s="209"/>
      <c r="AC166" s="209"/>
      <c r="AD166" s="80"/>
      <c r="AE166" s="209"/>
      <c r="AF166" s="209"/>
      <c r="AG166" s="80"/>
      <c r="AH166" s="209"/>
      <c r="AI166" s="209"/>
      <c r="AJ166" s="80"/>
      <c r="AK166" s="209"/>
      <c r="AL166" s="209"/>
      <c r="AM166" s="80"/>
      <c r="AN166" s="19"/>
      <c r="AO166" s="80"/>
      <c r="AP166" s="19"/>
      <c r="AQ166" s="81"/>
      <c r="AR166" s="19"/>
      <c r="AS166" s="19"/>
      <c r="AT166" s="45">
        <v>459</v>
      </c>
      <c r="AU166" s="48" t="s">
        <v>116</v>
      </c>
      <c r="AV166" s="66"/>
      <c r="AW166" s="66"/>
      <c r="AX166" s="44"/>
      <c r="AY166" s="93"/>
      <c r="AZ166" s="91"/>
      <c r="BA166" s="96"/>
      <c r="BB166" s="98"/>
      <c r="BC166" s="91"/>
      <c r="BD166" s="96"/>
      <c r="BE166" s="98"/>
      <c r="BF166" s="91"/>
      <c r="BG166" s="96"/>
      <c r="BH166" s="98"/>
    </row>
    <row r="167" spans="1:60" ht="14.4">
      <c r="A167" s="80"/>
      <c r="B167" s="209"/>
      <c r="C167" s="209"/>
      <c r="D167" s="80"/>
      <c r="E167" s="209"/>
      <c r="F167" s="209"/>
      <c r="G167" s="80"/>
      <c r="H167" s="209"/>
      <c r="I167" s="209"/>
      <c r="J167" s="80"/>
      <c r="K167" s="209"/>
      <c r="L167" s="209"/>
      <c r="M167" s="80"/>
      <c r="N167" s="208"/>
      <c r="O167" s="208"/>
      <c r="P167" s="80"/>
      <c r="Q167" s="208"/>
      <c r="R167" s="208"/>
      <c r="S167" s="80"/>
      <c r="T167" s="80"/>
      <c r="U167" s="80"/>
      <c r="V167" s="80"/>
      <c r="W167" s="80"/>
      <c r="X167" s="80"/>
      <c r="Y167" s="208"/>
      <c r="Z167" s="208"/>
      <c r="AA167" s="80"/>
      <c r="AB167" s="209"/>
      <c r="AC167" s="209"/>
      <c r="AD167" s="80"/>
      <c r="AE167" s="209"/>
      <c r="AF167" s="209"/>
      <c r="AG167" s="80"/>
      <c r="AH167" s="209"/>
      <c r="AI167" s="209"/>
      <c r="AJ167" s="80"/>
      <c r="AK167" s="209"/>
      <c r="AL167" s="209"/>
      <c r="AM167" s="80"/>
      <c r="AN167" s="19"/>
      <c r="AO167" s="80"/>
      <c r="AP167" s="19"/>
      <c r="AQ167" s="81"/>
      <c r="AR167" s="19"/>
      <c r="AS167" s="19"/>
      <c r="AT167" s="45">
        <v>460</v>
      </c>
      <c r="AU167" s="48" t="s">
        <v>27</v>
      </c>
      <c r="AV167" s="35"/>
      <c r="AW167" s="35"/>
      <c r="AX167" s="36"/>
      <c r="AY167" s="93"/>
      <c r="AZ167" s="91"/>
      <c r="BA167" s="96"/>
      <c r="BB167" s="98"/>
      <c r="BC167" s="91"/>
      <c r="BD167" s="96"/>
      <c r="BE167" s="98"/>
      <c r="BF167" s="91"/>
      <c r="BG167" s="96"/>
      <c r="BH167" s="98"/>
    </row>
    <row r="168" spans="1:60" ht="14.4">
      <c r="A168" s="80"/>
      <c r="B168" s="209"/>
      <c r="C168" s="209"/>
      <c r="D168" s="80"/>
      <c r="E168" s="209"/>
      <c r="F168" s="209"/>
      <c r="G168" s="80"/>
      <c r="H168" s="209"/>
      <c r="I168" s="209"/>
      <c r="J168" s="80"/>
      <c r="K168" s="209"/>
      <c r="L168" s="209"/>
      <c r="M168" s="80"/>
      <c r="N168" s="208"/>
      <c r="O168" s="208"/>
      <c r="P168" s="80"/>
      <c r="Q168" s="208"/>
      <c r="R168" s="208"/>
      <c r="S168" s="80"/>
      <c r="T168" s="80"/>
      <c r="U168" s="80"/>
      <c r="V168" s="80"/>
      <c r="W168" s="80"/>
      <c r="X168" s="80"/>
      <c r="Y168" s="208"/>
      <c r="Z168" s="208"/>
      <c r="AA168" s="80"/>
      <c r="AB168" s="209"/>
      <c r="AC168" s="209"/>
      <c r="AD168" s="80"/>
      <c r="AE168" s="209"/>
      <c r="AF168" s="209"/>
      <c r="AG168" s="80"/>
      <c r="AH168" s="209"/>
      <c r="AI168" s="209"/>
      <c r="AJ168" s="80"/>
      <c r="AK168" s="209"/>
      <c r="AL168" s="209"/>
      <c r="AM168" s="80"/>
      <c r="AN168" s="19"/>
      <c r="AO168" s="80"/>
      <c r="AP168" s="19"/>
      <c r="AQ168" s="81"/>
      <c r="AR168" s="19"/>
      <c r="AS168" s="19"/>
      <c r="AT168" s="64">
        <v>461</v>
      </c>
      <c r="AU168" s="65" t="s">
        <v>51</v>
      </c>
      <c r="AV168" s="35"/>
      <c r="AW168" s="35"/>
      <c r="AX168" s="36"/>
      <c r="AY168" s="93"/>
      <c r="AZ168" s="91"/>
      <c r="BA168" s="96"/>
      <c r="BB168" s="98"/>
      <c r="BC168" s="91"/>
      <c r="BD168" s="96"/>
      <c r="BE168" s="98"/>
      <c r="BF168" s="91"/>
      <c r="BG168" s="96"/>
      <c r="BH168" s="98"/>
    </row>
    <row r="169" spans="1:60" ht="14.4">
      <c r="A169" s="80"/>
      <c r="B169" s="209"/>
      <c r="C169" s="209"/>
      <c r="D169" s="80"/>
      <c r="E169" s="209"/>
      <c r="F169" s="209"/>
      <c r="G169" s="80"/>
      <c r="H169" s="209"/>
      <c r="I169" s="209"/>
      <c r="J169" s="80"/>
      <c r="K169" s="209"/>
      <c r="L169" s="209"/>
      <c r="M169" s="80"/>
      <c r="N169" s="208"/>
      <c r="O169" s="208"/>
      <c r="P169" s="80"/>
      <c r="Q169" s="208"/>
      <c r="R169" s="208"/>
      <c r="S169" s="80"/>
      <c r="T169" s="80"/>
      <c r="U169" s="80"/>
      <c r="V169" s="80"/>
      <c r="W169" s="80"/>
      <c r="X169" s="80"/>
      <c r="Y169" s="208"/>
      <c r="Z169" s="208"/>
      <c r="AA169" s="80"/>
      <c r="AB169" s="209"/>
      <c r="AC169" s="209"/>
      <c r="AD169" s="80"/>
      <c r="AE169" s="209"/>
      <c r="AF169" s="209"/>
      <c r="AG169" s="80"/>
      <c r="AH169" s="209"/>
      <c r="AI169" s="209"/>
      <c r="AJ169" s="80"/>
      <c r="AK169" s="209"/>
      <c r="AL169" s="209"/>
      <c r="AM169" s="80"/>
      <c r="AN169" s="19"/>
      <c r="AO169" s="80"/>
      <c r="AP169" s="19"/>
      <c r="AQ169" s="81"/>
      <c r="AR169" s="19"/>
      <c r="AS169" s="19"/>
      <c r="AT169" s="83">
        <v>463</v>
      </c>
      <c r="AU169" s="51" t="s">
        <v>193</v>
      </c>
      <c r="AV169" s="35"/>
      <c r="AW169" s="35"/>
      <c r="AX169" s="36"/>
      <c r="AY169" s="93"/>
      <c r="AZ169" s="91"/>
      <c r="BA169" s="96"/>
      <c r="BB169" s="98"/>
      <c r="BC169" s="91"/>
      <c r="BD169" s="96"/>
      <c r="BE169" s="98"/>
      <c r="BF169" s="91"/>
      <c r="BG169" s="96"/>
      <c r="BH169" s="98"/>
    </row>
    <row r="170" spans="1:60" ht="14.4">
      <c r="A170" s="80"/>
      <c r="B170" s="209"/>
      <c r="C170" s="209"/>
      <c r="D170" s="80"/>
      <c r="E170" s="209"/>
      <c r="F170" s="209"/>
      <c r="G170" s="80"/>
      <c r="H170" s="209"/>
      <c r="I170" s="209"/>
      <c r="J170" s="80"/>
      <c r="K170" s="209"/>
      <c r="L170" s="209"/>
      <c r="M170" s="80"/>
      <c r="N170" s="208"/>
      <c r="O170" s="208"/>
      <c r="P170" s="80"/>
      <c r="Q170" s="208"/>
      <c r="R170" s="208"/>
      <c r="S170" s="80"/>
      <c r="T170" s="80"/>
      <c r="U170" s="80"/>
      <c r="V170" s="80"/>
      <c r="W170" s="80"/>
      <c r="X170" s="80"/>
      <c r="Y170" s="208"/>
      <c r="Z170" s="208"/>
      <c r="AA170" s="80"/>
      <c r="AB170" s="209"/>
      <c r="AC170" s="209"/>
      <c r="AD170" s="80"/>
      <c r="AE170" s="209"/>
      <c r="AF170" s="209"/>
      <c r="AG170" s="80"/>
      <c r="AH170" s="209"/>
      <c r="AI170" s="209"/>
      <c r="AJ170" s="80"/>
      <c r="AK170" s="209"/>
      <c r="AL170" s="209"/>
      <c r="AM170" s="80"/>
      <c r="AN170" s="19"/>
      <c r="AO170" s="80"/>
      <c r="AP170" s="19"/>
      <c r="AQ170" s="81"/>
      <c r="AR170" s="19"/>
      <c r="AS170" s="19"/>
      <c r="AT170" s="83">
        <v>464</v>
      </c>
      <c r="AU170" s="51" t="s">
        <v>275</v>
      </c>
      <c r="AV170" s="35"/>
      <c r="AW170" s="35"/>
      <c r="AX170" s="36"/>
      <c r="AY170" s="93"/>
      <c r="AZ170" s="91"/>
      <c r="BA170" s="96"/>
      <c r="BB170" s="98"/>
      <c r="BC170" s="91"/>
      <c r="BD170" s="96"/>
      <c r="BE170" s="98"/>
      <c r="BF170" s="91"/>
      <c r="BG170" s="96"/>
      <c r="BH170" s="98"/>
    </row>
    <row r="171" spans="1:60" ht="14.4">
      <c r="A171" s="80"/>
      <c r="B171" s="209"/>
      <c r="C171" s="209"/>
      <c r="D171" s="80"/>
      <c r="E171" s="209"/>
      <c r="F171" s="209"/>
      <c r="G171" s="80"/>
      <c r="H171" s="209"/>
      <c r="I171" s="209"/>
      <c r="J171" s="80"/>
      <c r="K171" s="209"/>
      <c r="L171" s="209"/>
      <c r="M171" s="80"/>
      <c r="N171" s="208"/>
      <c r="O171" s="208"/>
      <c r="P171" s="80"/>
      <c r="Q171" s="208"/>
      <c r="R171" s="208"/>
      <c r="S171" s="80"/>
      <c r="T171" s="80"/>
      <c r="U171" s="80"/>
      <c r="V171" s="80"/>
      <c r="W171" s="80"/>
      <c r="X171" s="80"/>
      <c r="Y171" s="208"/>
      <c r="Z171" s="208"/>
      <c r="AA171" s="80"/>
      <c r="AB171" s="209"/>
      <c r="AC171" s="209"/>
      <c r="AD171" s="80"/>
      <c r="AE171" s="209"/>
      <c r="AF171" s="209"/>
      <c r="AG171" s="80"/>
      <c r="AH171" s="209"/>
      <c r="AI171" s="209"/>
      <c r="AJ171" s="80"/>
      <c r="AK171" s="209"/>
      <c r="AL171" s="209"/>
      <c r="AM171" s="80"/>
      <c r="AN171" s="19"/>
      <c r="AO171" s="80"/>
      <c r="AP171" s="19"/>
      <c r="AQ171" s="81"/>
      <c r="AR171" s="19"/>
      <c r="AS171" s="19"/>
      <c r="AT171" s="64">
        <v>467</v>
      </c>
      <c r="AU171" s="65" t="s">
        <v>19</v>
      </c>
      <c r="AV171" s="35"/>
      <c r="AW171" s="35"/>
      <c r="AX171" s="36"/>
      <c r="AY171" s="93"/>
      <c r="AZ171" s="91"/>
      <c r="BA171" s="96"/>
      <c r="BB171" s="98"/>
      <c r="BC171" s="91"/>
      <c r="BD171" s="96"/>
      <c r="BE171" s="98"/>
      <c r="BF171" s="91"/>
      <c r="BG171" s="96"/>
      <c r="BH171" s="98"/>
    </row>
    <row r="172" spans="1:60" ht="14.4">
      <c r="A172" s="80"/>
      <c r="B172" s="209"/>
      <c r="C172" s="209"/>
      <c r="D172" s="80"/>
      <c r="E172" s="209"/>
      <c r="F172" s="209"/>
      <c r="G172" s="80"/>
      <c r="H172" s="209"/>
      <c r="I172" s="209"/>
      <c r="J172" s="80"/>
      <c r="K172" s="209"/>
      <c r="L172" s="209"/>
      <c r="M172" s="80"/>
      <c r="N172" s="208"/>
      <c r="O172" s="208"/>
      <c r="P172" s="80"/>
      <c r="Q172" s="208"/>
      <c r="R172" s="208"/>
      <c r="S172" s="80"/>
      <c r="T172" s="80"/>
      <c r="U172" s="80"/>
      <c r="V172" s="80"/>
      <c r="W172" s="80"/>
      <c r="X172" s="80"/>
      <c r="Y172" s="208"/>
      <c r="Z172" s="208"/>
      <c r="AA172" s="80"/>
      <c r="AB172" s="209"/>
      <c r="AC172" s="209"/>
      <c r="AD172" s="80"/>
      <c r="AE172" s="209"/>
      <c r="AF172" s="209"/>
      <c r="AG172" s="80"/>
      <c r="AH172" s="209"/>
      <c r="AI172" s="209"/>
      <c r="AJ172" s="80"/>
      <c r="AK172" s="209"/>
      <c r="AL172" s="209"/>
      <c r="AM172" s="80"/>
      <c r="AN172" s="19"/>
      <c r="AO172" s="80"/>
      <c r="AP172" s="19"/>
      <c r="AQ172" s="81"/>
      <c r="AR172" s="19"/>
      <c r="AS172" s="19"/>
      <c r="AT172" s="45">
        <v>469</v>
      </c>
      <c r="AU172" s="48" t="s">
        <v>97</v>
      </c>
      <c r="AV172" s="35"/>
      <c r="AW172" s="35"/>
      <c r="AX172" s="36"/>
      <c r="AY172" s="93"/>
      <c r="AZ172" s="91"/>
      <c r="BA172" s="96"/>
      <c r="BB172" s="98"/>
      <c r="BC172" s="91"/>
      <c r="BD172" s="96"/>
      <c r="BE172" s="98"/>
      <c r="BF172" s="91"/>
      <c r="BG172" s="96"/>
      <c r="BH172" s="98"/>
    </row>
    <row r="173" spans="1:60" ht="14.4">
      <c r="A173" s="80"/>
      <c r="B173" s="209"/>
      <c r="C173" s="209"/>
      <c r="D173" s="80"/>
      <c r="E173" s="209"/>
      <c r="F173" s="209"/>
      <c r="G173" s="80"/>
      <c r="H173" s="209"/>
      <c r="I173" s="209"/>
      <c r="J173" s="80"/>
      <c r="K173" s="209"/>
      <c r="L173" s="209"/>
      <c r="M173" s="80"/>
      <c r="N173" s="208"/>
      <c r="O173" s="208"/>
      <c r="P173" s="80"/>
      <c r="Q173" s="208"/>
      <c r="R173" s="208"/>
      <c r="S173" s="80"/>
      <c r="T173" s="80"/>
      <c r="U173" s="80"/>
      <c r="V173" s="80"/>
      <c r="W173" s="80"/>
      <c r="X173" s="80"/>
      <c r="Y173" s="208"/>
      <c r="Z173" s="208"/>
      <c r="AA173" s="80"/>
      <c r="AB173" s="209"/>
      <c r="AC173" s="209"/>
      <c r="AD173" s="80"/>
      <c r="AE173" s="209"/>
      <c r="AF173" s="209"/>
      <c r="AG173" s="80"/>
      <c r="AH173" s="209"/>
      <c r="AI173" s="209"/>
      <c r="AJ173" s="80"/>
      <c r="AK173" s="209"/>
      <c r="AL173" s="209"/>
      <c r="AM173" s="80"/>
      <c r="AN173" s="19"/>
      <c r="AO173" s="80"/>
      <c r="AP173" s="19"/>
      <c r="AQ173" s="81"/>
      <c r="AR173" s="19"/>
      <c r="AS173" s="19"/>
      <c r="AT173" s="45">
        <v>470</v>
      </c>
      <c r="AU173" s="48" t="s">
        <v>54</v>
      </c>
      <c r="AV173" s="35"/>
      <c r="AW173" s="35"/>
      <c r="AX173" s="36"/>
      <c r="AY173" s="93"/>
      <c r="AZ173" s="91"/>
      <c r="BA173" s="96"/>
      <c r="BB173" s="98"/>
      <c r="BC173" s="91"/>
      <c r="BD173" s="96"/>
      <c r="BE173" s="98"/>
      <c r="BF173" s="91"/>
      <c r="BG173" s="96"/>
      <c r="BH173" s="98"/>
    </row>
    <row r="174" spans="1:60" ht="14.4">
      <c r="A174" s="80"/>
      <c r="B174" s="209"/>
      <c r="C174" s="209"/>
      <c r="D174" s="80"/>
      <c r="E174" s="209"/>
      <c r="F174" s="209"/>
      <c r="G174" s="80"/>
      <c r="H174" s="209"/>
      <c r="I174" s="209"/>
      <c r="J174" s="80"/>
      <c r="K174" s="209"/>
      <c r="L174" s="209"/>
      <c r="M174" s="80"/>
      <c r="N174" s="208"/>
      <c r="O174" s="208"/>
      <c r="P174" s="80"/>
      <c r="Q174" s="208"/>
      <c r="R174" s="208"/>
      <c r="S174" s="80"/>
      <c r="T174" s="80"/>
      <c r="U174" s="80"/>
      <c r="V174" s="80"/>
      <c r="W174" s="80"/>
      <c r="X174" s="80"/>
      <c r="Y174" s="208"/>
      <c r="Z174" s="208"/>
      <c r="AA174" s="80"/>
      <c r="AB174" s="209"/>
      <c r="AC174" s="209"/>
      <c r="AD174" s="80"/>
      <c r="AE174" s="209"/>
      <c r="AF174" s="209"/>
      <c r="AG174" s="80"/>
      <c r="AH174" s="209"/>
      <c r="AI174" s="209"/>
      <c r="AJ174" s="80"/>
      <c r="AK174" s="209"/>
      <c r="AL174" s="209"/>
      <c r="AM174" s="80"/>
      <c r="AN174" s="19"/>
      <c r="AO174" s="80"/>
      <c r="AP174" s="19"/>
      <c r="AQ174" s="81"/>
      <c r="AR174" s="19"/>
      <c r="AS174" s="19"/>
      <c r="AT174" s="64">
        <v>471</v>
      </c>
      <c r="AU174" s="65" t="s">
        <v>132</v>
      </c>
      <c r="AV174" s="35"/>
      <c r="AW174" s="35"/>
      <c r="AX174" s="36"/>
      <c r="AY174" s="93"/>
      <c r="AZ174" s="91"/>
      <c r="BA174" s="96"/>
      <c r="BB174" s="98"/>
      <c r="BC174" s="91"/>
      <c r="BD174" s="96"/>
      <c r="BE174" s="98"/>
      <c r="BF174" s="91"/>
      <c r="BG174" s="96"/>
      <c r="BH174" s="98"/>
    </row>
    <row r="175" spans="1:60" ht="14.4">
      <c r="A175" s="80"/>
      <c r="B175" s="209"/>
      <c r="C175" s="209"/>
      <c r="D175" s="80"/>
      <c r="E175" s="209"/>
      <c r="F175" s="209"/>
      <c r="G175" s="80"/>
      <c r="H175" s="209"/>
      <c r="I175" s="209"/>
      <c r="J175" s="80"/>
      <c r="K175" s="209"/>
      <c r="L175" s="209"/>
      <c r="M175" s="80"/>
      <c r="N175" s="208"/>
      <c r="O175" s="208"/>
      <c r="P175" s="80"/>
      <c r="Q175" s="208"/>
      <c r="R175" s="208"/>
      <c r="S175" s="80"/>
      <c r="T175" s="80"/>
      <c r="U175" s="80"/>
      <c r="V175" s="80"/>
      <c r="W175" s="80"/>
      <c r="X175" s="80"/>
      <c r="Y175" s="208"/>
      <c r="Z175" s="208"/>
      <c r="AA175" s="80"/>
      <c r="AB175" s="209"/>
      <c r="AC175" s="209"/>
      <c r="AD175" s="80"/>
      <c r="AE175" s="209"/>
      <c r="AF175" s="209"/>
      <c r="AG175" s="80"/>
      <c r="AH175" s="209"/>
      <c r="AI175" s="209"/>
      <c r="AJ175" s="80"/>
      <c r="AK175" s="209"/>
      <c r="AL175" s="209"/>
      <c r="AM175" s="80"/>
      <c r="AN175" s="19"/>
      <c r="AO175" s="80"/>
      <c r="AP175" s="19"/>
      <c r="AQ175" s="81"/>
      <c r="AR175" s="19"/>
      <c r="AS175" s="19"/>
      <c r="AT175" s="83">
        <v>474</v>
      </c>
      <c r="AU175" s="51" t="s">
        <v>137</v>
      </c>
      <c r="AV175" s="35"/>
      <c r="AW175" s="35"/>
      <c r="AX175" s="36"/>
      <c r="AY175" s="93"/>
      <c r="AZ175" s="91"/>
      <c r="BA175" s="96"/>
      <c r="BB175" s="98"/>
      <c r="BC175" s="91"/>
      <c r="BD175" s="96"/>
      <c r="BE175" s="98"/>
      <c r="BF175" s="91"/>
      <c r="BG175" s="96"/>
      <c r="BH175" s="98"/>
    </row>
    <row r="176" spans="1:60" ht="14.4">
      <c r="A176" s="80"/>
      <c r="B176" s="209"/>
      <c r="C176" s="209"/>
      <c r="D176" s="80"/>
      <c r="E176" s="209"/>
      <c r="F176" s="209"/>
      <c r="G176" s="80"/>
      <c r="H176" s="209"/>
      <c r="I176" s="209"/>
      <c r="J176" s="80"/>
      <c r="K176" s="209"/>
      <c r="L176" s="209"/>
      <c r="M176" s="80"/>
      <c r="N176" s="208"/>
      <c r="O176" s="208"/>
      <c r="P176" s="80"/>
      <c r="Q176" s="208"/>
      <c r="R176" s="208"/>
      <c r="S176" s="80"/>
      <c r="T176" s="80"/>
      <c r="U176" s="80"/>
      <c r="V176" s="80"/>
      <c r="W176" s="80"/>
      <c r="X176" s="80"/>
      <c r="Y176" s="208"/>
      <c r="Z176" s="208"/>
      <c r="AA176" s="80"/>
      <c r="AB176" s="209"/>
      <c r="AC176" s="209"/>
      <c r="AD176" s="80"/>
      <c r="AE176" s="209"/>
      <c r="AF176" s="209"/>
      <c r="AG176" s="80"/>
      <c r="AH176" s="209"/>
      <c r="AI176" s="209"/>
      <c r="AJ176" s="80"/>
      <c r="AK176" s="209"/>
      <c r="AL176" s="209"/>
      <c r="AM176" s="80"/>
      <c r="AN176" s="19"/>
      <c r="AO176" s="80"/>
      <c r="AP176" s="19"/>
      <c r="AQ176" s="81"/>
      <c r="AR176" s="19"/>
      <c r="AS176" s="19"/>
      <c r="AT176" s="45">
        <v>475</v>
      </c>
      <c r="AU176" s="48" t="s">
        <v>173</v>
      </c>
      <c r="AV176" s="66"/>
      <c r="AW176" s="66"/>
      <c r="AX176" s="44"/>
      <c r="AY176" s="93"/>
      <c r="AZ176" s="91"/>
      <c r="BA176" s="96"/>
      <c r="BB176" s="98"/>
      <c r="BC176" s="91"/>
      <c r="BD176" s="96"/>
      <c r="BE176" s="98"/>
      <c r="BF176" s="91"/>
      <c r="BG176" s="96"/>
      <c r="BH176" s="98"/>
    </row>
    <row r="177" spans="1:60" ht="14.4">
      <c r="A177" s="80"/>
      <c r="B177" s="209"/>
      <c r="C177" s="209"/>
      <c r="D177" s="80"/>
      <c r="E177" s="209"/>
      <c r="F177" s="209"/>
      <c r="G177" s="80"/>
      <c r="H177" s="209"/>
      <c r="I177" s="209"/>
      <c r="J177" s="80"/>
      <c r="K177" s="209"/>
      <c r="L177" s="209"/>
      <c r="M177" s="80"/>
      <c r="N177" s="208"/>
      <c r="O177" s="208"/>
      <c r="P177" s="80"/>
      <c r="Q177" s="208"/>
      <c r="R177" s="208"/>
      <c r="S177" s="80"/>
      <c r="T177" s="80"/>
      <c r="U177" s="80"/>
      <c r="V177" s="80"/>
      <c r="W177" s="80"/>
      <c r="X177" s="80"/>
      <c r="Y177" s="208"/>
      <c r="Z177" s="208"/>
      <c r="AA177" s="80"/>
      <c r="AB177" s="209"/>
      <c r="AC177" s="209"/>
      <c r="AD177" s="80"/>
      <c r="AE177" s="209"/>
      <c r="AF177" s="209"/>
      <c r="AG177" s="80"/>
      <c r="AH177" s="209"/>
      <c r="AI177" s="209"/>
      <c r="AJ177" s="80"/>
      <c r="AK177" s="209"/>
      <c r="AL177" s="209"/>
      <c r="AM177" s="80"/>
      <c r="AN177" s="19"/>
      <c r="AO177" s="80"/>
      <c r="AP177" s="19"/>
      <c r="AQ177" s="81"/>
      <c r="AR177" s="19"/>
      <c r="AS177" s="19"/>
      <c r="AT177" s="45">
        <v>477</v>
      </c>
      <c r="AU177" s="48" t="s">
        <v>136</v>
      </c>
      <c r="AV177" s="35"/>
      <c r="AW177" s="35"/>
      <c r="AX177" s="36"/>
      <c r="AY177" s="93"/>
      <c r="AZ177" s="91"/>
      <c r="BA177" s="96"/>
      <c r="BB177" s="98"/>
      <c r="BC177" s="91"/>
      <c r="BD177" s="96"/>
      <c r="BE177" s="98"/>
      <c r="BF177" s="91"/>
      <c r="BG177" s="96"/>
      <c r="BH177" s="98"/>
    </row>
    <row r="178" spans="1:60" ht="14.4">
      <c r="A178" s="80"/>
      <c r="B178" s="209"/>
      <c r="C178" s="209"/>
      <c r="D178" s="80"/>
      <c r="E178" s="209"/>
      <c r="F178" s="209"/>
      <c r="G178" s="80"/>
      <c r="H178" s="209"/>
      <c r="I178" s="209"/>
      <c r="J178" s="80"/>
      <c r="K178" s="209"/>
      <c r="L178" s="209"/>
      <c r="M178" s="80"/>
      <c r="N178" s="208"/>
      <c r="O178" s="208"/>
      <c r="P178" s="80"/>
      <c r="Q178" s="208"/>
      <c r="R178" s="208"/>
      <c r="S178" s="80"/>
      <c r="T178" s="80"/>
      <c r="U178" s="80"/>
      <c r="V178" s="80"/>
      <c r="W178" s="80"/>
      <c r="X178" s="80"/>
      <c r="Y178" s="208"/>
      <c r="Z178" s="208"/>
      <c r="AA178" s="80"/>
      <c r="AB178" s="209"/>
      <c r="AC178" s="209"/>
      <c r="AD178" s="80"/>
      <c r="AE178" s="209"/>
      <c r="AF178" s="209"/>
      <c r="AG178" s="80"/>
      <c r="AH178" s="209"/>
      <c r="AI178" s="209"/>
      <c r="AJ178" s="80"/>
      <c r="AK178" s="209"/>
      <c r="AL178" s="209"/>
      <c r="AM178" s="80"/>
      <c r="AN178" s="19"/>
      <c r="AO178" s="80"/>
      <c r="AP178" s="19"/>
      <c r="AQ178" s="81"/>
      <c r="AR178" s="19"/>
      <c r="AS178" s="19"/>
      <c r="AT178" s="45">
        <v>499</v>
      </c>
      <c r="AU178" s="48" t="s">
        <v>172</v>
      </c>
      <c r="AV178" s="35"/>
      <c r="AW178" s="35"/>
      <c r="AX178" s="36"/>
      <c r="AY178" s="135"/>
      <c r="AZ178" s="91"/>
      <c r="BA178" s="96"/>
      <c r="BB178" s="98"/>
      <c r="BC178" s="91"/>
      <c r="BD178" s="96"/>
      <c r="BE178" s="98"/>
      <c r="BF178" s="91"/>
      <c r="BG178" s="96"/>
      <c r="BH178" s="98"/>
    </row>
    <row r="179" spans="1:60" ht="14.4">
      <c r="A179" s="80"/>
      <c r="B179" s="209"/>
      <c r="C179" s="209"/>
      <c r="D179" s="80"/>
      <c r="E179" s="209"/>
      <c r="F179" s="209"/>
      <c r="G179" s="80"/>
      <c r="H179" s="209"/>
      <c r="I179" s="209"/>
      <c r="J179" s="80"/>
      <c r="K179" s="209"/>
      <c r="L179" s="209"/>
      <c r="M179" s="80"/>
      <c r="N179" s="208"/>
      <c r="O179" s="208"/>
      <c r="P179" s="80"/>
      <c r="Q179" s="208"/>
      <c r="R179" s="208"/>
      <c r="S179" s="80"/>
      <c r="T179" s="80"/>
      <c r="U179" s="80"/>
      <c r="V179" s="80"/>
      <c r="W179" s="80"/>
      <c r="X179" s="80"/>
      <c r="Y179" s="208"/>
      <c r="Z179" s="208"/>
      <c r="AA179" s="80"/>
      <c r="AB179" s="209"/>
      <c r="AC179" s="209"/>
      <c r="AD179" s="80"/>
      <c r="AE179" s="209"/>
      <c r="AF179" s="209"/>
      <c r="AG179" s="80"/>
      <c r="AH179" s="209"/>
      <c r="AI179" s="209"/>
      <c r="AJ179" s="80"/>
      <c r="AK179" s="209"/>
      <c r="AL179" s="209"/>
      <c r="AM179" s="80"/>
      <c r="AN179" s="19"/>
      <c r="AO179" s="80"/>
      <c r="AP179" s="19"/>
      <c r="AQ179" s="81"/>
      <c r="AR179" s="19"/>
      <c r="AS179" s="19"/>
      <c r="AT179" s="83">
        <v>523</v>
      </c>
      <c r="AU179" s="51" t="s">
        <v>161</v>
      </c>
      <c r="AV179" s="35"/>
      <c r="AW179" s="35"/>
      <c r="AX179" s="36"/>
      <c r="AY179" s="135"/>
      <c r="AZ179" s="91"/>
      <c r="BA179" s="96"/>
      <c r="BB179" s="98"/>
      <c r="BC179" s="91"/>
      <c r="BD179" s="96"/>
      <c r="BE179" s="98"/>
      <c r="BF179" s="91"/>
      <c r="BG179" s="96"/>
      <c r="BH179" s="98"/>
    </row>
    <row r="180" spans="1:60" ht="14.4">
      <c r="A180" s="80"/>
      <c r="B180" s="209"/>
      <c r="C180" s="209"/>
      <c r="D180" s="80"/>
      <c r="E180" s="209"/>
      <c r="F180" s="209"/>
      <c r="G180" s="80"/>
      <c r="H180" s="209"/>
      <c r="I180" s="209"/>
      <c r="J180" s="80"/>
      <c r="K180" s="209"/>
      <c r="L180" s="209"/>
      <c r="M180" s="80"/>
      <c r="N180" s="208"/>
      <c r="O180" s="208"/>
      <c r="P180" s="80"/>
      <c r="Q180" s="208"/>
      <c r="R180" s="208"/>
      <c r="S180" s="80"/>
      <c r="T180" s="80"/>
      <c r="U180" s="80"/>
      <c r="V180" s="80"/>
      <c r="W180" s="80"/>
      <c r="X180" s="80"/>
      <c r="Y180" s="208"/>
      <c r="Z180" s="208"/>
      <c r="AA180" s="80"/>
      <c r="AB180" s="209"/>
      <c r="AC180" s="209"/>
      <c r="AD180" s="80"/>
      <c r="AE180" s="209"/>
      <c r="AF180" s="209"/>
      <c r="AG180" s="80"/>
      <c r="AH180" s="209"/>
      <c r="AI180" s="209"/>
      <c r="AJ180" s="80"/>
      <c r="AK180" s="209"/>
      <c r="AL180" s="209"/>
      <c r="AM180" s="80"/>
      <c r="AN180" s="19"/>
      <c r="AO180" s="80"/>
      <c r="AP180" s="19"/>
      <c r="AQ180" s="81"/>
      <c r="AR180" s="19"/>
      <c r="AS180" s="19"/>
      <c r="AT180" s="83">
        <v>545</v>
      </c>
      <c r="AU180" s="51" t="s">
        <v>157</v>
      </c>
      <c r="AV180" s="35"/>
      <c r="AW180" s="35"/>
      <c r="AX180" s="36"/>
      <c r="AY180" s="135"/>
      <c r="AZ180" s="91"/>
      <c r="BA180" s="96"/>
      <c r="BB180" s="98"/>
      <c r="BC180" s="91"/>
      <c r="BD180" s="96"/>
      <c r="BE180" s="98"/>
      <c r="BF180" s="91"/>
      <c r="BG180" s="96"/>
      <c r="BH180" s="98"/>
    </row>
    <row r="181" spans="1:60" ht="14.4">
      <c r="A181" s="80"/>
      <c r="B181" s="209"/>
      <c r="C181" s="209"/>
      <c r="D181" s="80"/>
      <c r="E181" s="209"/>
      <c r="F181" s="209"/>
      <c r="G181" s="80"/>
      <c r="H181" s="209"/>
      <c r="I181" s="209"/>
      <c r="J181" s="80"/>
      <c r="K181" s="209"/>
      <c r="L181" s="209"/>
      <c r="M181" s="80"/>
      <c r="N181" s="208"/>
      <c r="O181" s="208"/>
      <c r="P181" s="80"/>
      <c r="Q181" s="208"/>
      <c r="R181" s="208"/>
      <c r="S181" s="80"/>
      <c r="T181" s="80"/>
      <c r="U181" s="80"/>
      <c r="V181" s="80"/>
      <c r="W181" s="80"/>
      <c r="X181" s="80"/>
      <c r="Y181" s="208"/>
      <c r="Z181" s="208"/>
      <c r="AA181" s="80"/>
      <c r="AB181" s="209"/>
      <c r="AC181" s="209"/>
      <c r="AD181" s="80"/>
      <c r="AE181" s="209"/>
      <c r="AF181" s="209"/>
      <c r="AG181" s="80"/>
      <c r="AH181" s="209"/>
      <c r="AI181" s="209"/>
      <c r="AJ181" s="80"/>
      <c r="AK181" s="209"/>
      <c r="AL181" s="209"/>
      <c r="AM181" s="80"/>
      <c r="AN181" s="19"/>
      <c r="AO181" s="80"/>
      <c r="AP181" s="19"/>
      <c r="AQ181" s="81"/>
      <c r="AR181" s="19"/>
      <c r="AS181" s="19"/>
      <c r="AT181" s="83">
        <v>547</v>
      </c>
      <c r="AU181" s="51" t="s">
        <v>152</v>
      </c>
      <c r="AV181" s="35"/>
      <c r="AW181" s="35"/>
      <c r="AX181" s="36"/>
      <c r="AY181" s="135"/>
      <c r="AZ181" s="91"/>
      <c r="BA181" s="96"/>
      <c r="BB181" s="98"/>
      <c r="BC181" s="91"/>
      <c r="BD181" s="96"/>
      <c r="BE181" s="98"/>
      <c r="BF181" s="91"/>
      <c r="BG181" s="96"/>
      <c r="BH181" s="98"/>
    </row>
    <row r="182" spans="1:60" ht="14.4">
      <c r="A182" s="80"/>
      <c r="B182" s="209"/>
      <c r="C182" s="209"/>
      <c r="D182" s="80"/>
      <c r="E182" s="209"/>
      <c r="F182" s="209"/>
      <c r="G182" s="80"/>
      <c r="H182" s="209"/>
      <c r="I182" s="209"/>
      <c r="J182" s="80"/>
      <c r="K182" s="209"/>
      <c r="L182" s="209"/>
      <c r="M182" s="80"/>
      <c r="N182" s="208"/>
      <c r="O182" s="208"/>
      <c r="P182" s="80"/>
      <c r="Q182" s="208"/>
      <c r="R182" s="208"/>
      <c r="S182" s="80"/>
      <c r="T182" s="80"/>
      <c r="U182" s="80"/>
      <c r="V182" s="80"/>
      <c r="W182" s="80"/>
      <c r="X182" s="80"/>
      <c r="Y182" s="208"/>
      <c r="Z182" s="208"/>
      <c r="AA182" s="80"/>
      <c r="AB182" s="209"/>
      <c r="AC182" s="209"/>
      <c r="AD182" s="80"/>
      <c r="AE182" s="209"/>
      <c r="AF182" s="209"/>
      <c r="AG182" s="80"/>
      <c r="AH182" s="209"/>
      <c r="AI182" s="209"/>
      <c r="AJ182" s="80"/>
      <c r="AK182" s="209"/>
      <c r="AL182" s="209"/>
      <c r="AM182" s="80"/>
      <c r="AN182" s="19"/>
      <c r="AO182" s="80"/>
      <c r="AP182" s="19"/>
      <c r="AQ182" s="81"/>
      <c r="AR182" s="19"/>
      <c r="AS182" s="19"/>
      <c r="AT182" s="45">
        <v>552</v>
      </c>
      <c r="AU182" s="48" t="s">
        <v>194</v>
      </c>
      <c r="AV182" s="35"/>
      <c r="AW182" s="35"/>
      <c r="AX182" s="36"/>
      <c r="AY182" s="135"/>
      <c r="AZ182" s="91"/>
      <c r="BA182" s="96"/>
      <c r="BB182" s="98"/>
      <c r="BC182" s="91"/>
      <c r="BD182" s="96"/>
      <c r="BE182" s="98"/>
      <c r="BF182" s="91"/>
      <c r="BG182" s="96"/>
      <c r="BH182" s="98"/>
    </row>
    <row r="183" spans="1:60" ht="14.4">
      <c r="A183" s="80"/>
      <c r="B183" s="209"/>
      <c r="C183" s="209"/>
      <c r="D183" s="80"/>
      <c r="E183" s="209"/>
      <c r="F183" s="209"/>
      <c r="G183" s="80"/>
      <c r="H183" s="209"/>
      <c r="I183" s="209"/>
      <c r="J183" s="80"/>
      <c r="K183" s="209"/>
      <c r="L183" s="209"/>
      <c r="M183" s="80"/>
      <c r="N183" s="208"/>
      <c r="O183" s="208"/>
      <c r="P183" s="80"/>
      <c r="Q183" s="208"/>
      <c r="R183" s="208"/>
      <c r="S183" s="80"/>
      <c r="T183" s="80"/>
      <c r="U183" s="80"/>
      <c r="V183" s="80"/>
      <c r="W183" s="80"/>
      <c r="X183" s="80"/>
      <c r="Y183" s="208"/>
      <c r="Z183" s="208"/>
      <c r="AA183" s="80"/>
      <c r="AB183" s="209"/>
      <c r="AC183" s="209"/>
      <c r="AD183" s="80"/>
      <c r="AE183" s="209"/>
      <c r="AF183" s="209"/>
      <c r="AG183" s="80"/>
      <c r="AH183" s="209"/>
      <c r="AI183" s="209"/>
      <c r="AJ183" s="80"/>
      <c r="AK183" s="209"/>
      <c r="AL183" s="209"/>
      <c r="AM183" s="80"/>
      <c r="AN183" s="19"/>
      <c r="AO183" s="80"/>
      <c r="AP183" s="19"/>
      <c r="AQ183" s="81"/>
      <c r="AR183" s="19"/>
      <c r="AS183" s="19"/>
      <c r="AT183" s="45">
        <v>683</v>
      </c>
      <c r="AU183" s="48" t="s">
        <v>58</v>
      </c>
      <c r="AV183" s="35"/>
      <c r="AW183" s="35"/>
      <c r="AX183" s="36"/>
      <c r="AY183" s="135"/>
      <c r="AZ183" s="91"/>
      <c r="BA183" s="96"/>
      <c r="BB183" s="98"/>
      <c r="BC183" s="91"/>
      <c r="BD183" s="96"/>
      <c r="BE183" s="98"/>
      <c r="BF183" s="91"/>
      <c r="BG183" s="96"/>
      <c r="BH183" s="98"/>
    </row>
    <row r="184" spans="1:60" ht="14.4">
      <c r="A184" s="80"/>
      <c r="B184" s="209"/>
      <c r="C184" s="209"/>
      <c r="D184" s="80"/>
      <c r="E184" s="209"/>
      <c r="F184" s="209"/>
      <c r="G184" s="80"/>
      <c r="H184" s="209"/>
      <c r="I184" s="209"/>
      <c r="J184" s="80"/>
      <c r="K184" s="209"/>
      <c r="L184" s="209"/>
      <c r="M184" s="80"/>
      <c r="N184" s="208"/>
      <c r="O184" s="208"/>
      <c r="P184" s="80"/>
      <c r="Q184" s="208"/>
      <c r="R184" s="208"/>
      <c r="S184" s="80"/>
      <c r="T184" s="80"/>
      <c r="U184" s="80"/>
      <c r="V184" s="80"/>
      <c r="W184" s="80"/>
      <c r="X184" s="80"/>
      <c r="Y184" s="208"/>
      <c r="Z184" s="208"/>
      <c r="AA184" s="80"/>
      <c r="AB184" s="209"/>
      <c r="AC184" s="209"/>
      <c r="AD184" s="80"/>
      <c r="AE184" s="209"/>
      <c r="AF184" s="209"/>
      <c r="AG184" s="80"/>
      <c r="AH184" s="209"/>
      <c r="AI184" s="209"/>
      <c r="AJ184" s="80"/>
      <c r="AK184" s="209"/>
      <c r="AL184" s="209"/>
      <c r="AM184" s="80"/>
      <c r="AN184" s="19"/>
      <c r="AO184" s="80"/>
      <c r="AP184" s="19"/>
      <c r="AQ184" s="81"/>
      <c r="AR184" s="19"/>
      <c r="AS184" s="19"/>
      <c r="AT184" s="45">
        <v>684</v>
      </c>
      <c r="AU184" s="48" t="s">
        <v>65</v>
      </c>
      <c r="AV184" s="35"/>
      <c r="AW184" s="35"/>
      <c r="AX184" s="36"/>
      <c r="AY184" s="136"/>
      <c r="AZ184" s="91"/>
      <c r="BA184" s="96"/>
      <c r="BB184" s="98"/>
      <c r="BC184" s="91"/>
      <c r="BD184" s="96"/>
      <c r="BE184" s="98"/>
      <c r="BF184" s="91"/>
      <c r="BG184" s="96"/>
      <c r="BH184" s="98"/>
    </row>
    <row r="185" spans="1:60" ht="14.4">
      <c r="A185" s="80"/>
      <c r="B185" s="209"/>
      <c r="C185" s="209"/>
      <c r="D185" s="80"/>
      <c r="E185" s="209"/>
      <c r="F185" s="209"/>
      <c r="G185" s="80"/>
      <c r="H185" s="209"/>
      <c r="I185" s="209"/>
      <c r="J185" s="80"/>
      <c r="K185" s="209"/>
      <c r="L185" s="209"/>
      <c r="M185" s="80"/>
      <c r="N185" s="208"/>
      <c r="O185" s="208"/>
      <c r="P185" s="80"/>
      <c r="Q185" s="208"/>
      <c r="R185" s="208"/>
      <c r="S185" s="80"/>
      <c r="T185" s="80"/>
      <c r="U185" s="80"/>
      <c r="V185" s="80"/>
      <c r="W185" s="80"/>
      <c r="X185" s="80"/>
      <c r="Y185" s="208"/>
      <c r="Z185" s="208"/>
      <c r="AA185" s="80"/>
      <c r="AB185" s="209"/>
      <c r="AC185" s="209"/>
      <c r="AD185" s="80"/>
      <c r="AE185" s="209"/>
      <c r="AF185" s="209"/>
      <c r="AG185" s="80"/>
      <c r="AH185" s="209"/>
      <c r="AI185" s="209"/>
      <c r="AJ185" s="80"/>
      <c r="AK185" s="209"/>
      <c r="AL185" s="209"/>
      <c r="AM185" s="80"/>
      <c r="AN185" s="19"/>
      <c r="AO185" s="80"/>
      <c r="AP185" s="19"/>
      <c r="AQ185" s="81"/>
      <c r="AR185" s="19"/>
      <c r="AS185" s="19"/>
      <c r="AT185" s="45">
        <v>690</v>
      </c>
      <c r="AU185" s="48" t="s">
        <v>178</v>
      </c>
      <c r="AV185" s="35"/>
      <c r="AW185" s="35"/>
      <c r="AX185" s="36"/>
      <c r="AZ185" s="91"/>
      <c r="BA185" s="96"/>
      <c r="BB185" s="98"/>
      <c r="BC185" s="91"/>
      <c r="BD185" s="96"/>
      <c r="BE185" s="98"/>
      <c r="BF185" s="91"/>
      <c r="BG185" s="96"/>
      <c r="BH185" s="98"/>
    </row>
    <row r="186" spans="1:60" ht="14.4">
      <c r="A186" s="80"/>
      <c r="B186" s="209"/>
      <c r="C186" s="209"/>
      <c r="D186" s="80"/>
      <c r="E186" s="209"/>
      <c r="F186" s="209"/>
      <c r="G186" s="80"/>
      <c r="H186" s="209"/>
      <c r="I186" s="209"/>
      <c r="J186" s="80"/>
      <c r="K186" s="209"/>
      <c r="L186" s="209"/>
      <c r="M186" s="80"/>
      <c r="N186" s="208"/>
      <c r="O186" s="208"/>
      <c r="P186" s="80"/>
      <c r="Q186" s="208"/>
      <c r="R186" s="208"/>
      <c r="S186" s="80"/>
      <c r="T186" s="80"/>
      <c r="U186" s="80"/>
      <c r="V186" s="80"/>
      <c r="W186" s="80"/>
      <c r="X186" s="80"/>
      <c r="Y186" s="208"/>
      <c r="Z186" s="208"/>
      <c r="AA186" s="80"/>
      <c r="AB186" s="209"/>
      <c r="AC186" s="209"/>
      <c r="AD186" s="80"/>
      <c r="AE186" s="209"/>
      <c r="AF186" s="209"/>
      <c r="AG186" s="80"/>
      <c r="AH186" s="209"/>
      <c r="AI186" s="209"/>
      <c r="AJ186" s="80"/>
      <c r="AK186" s="209"/>
      <c r="AL186" s="209"/>
      <c r="AM186" s="80"/>
      <c r="AN186" s="19"/>
      <c r="AO186" s="80"/>
      <c r="AP186" s="19"/>
      <c r="AQ186" s="81"/>
      <c r="AR186" s="19"/>
      <c r="AS186" s="19"/>
      <c r="AT186" s="45">
        <v>692</v>
      </c>
      <c r="AU186" s="48" t="s">
        <v>118</v>
      </c>
      <c r="AV186" s="35"/>
      <c r="AW186" s="35"/>
      <c r="AX186" s="36"/>
      <c r="AZ186" s="91"/>
      <c r="BA186" s="96"/>
      <c r="BB186" s="98"/>
      <c r="BC186" s="91"/>
      <c r="BD186" s="96"/>
      <c r="BE186" s="98"/>
      <c r="BF186" s="91"/>
      <c r="BG186" s="96"/>
      <c r="BH186" s="98"/>
    </row>
    <row r="187" spans="1:60" ht="14.4">
      <c r="A187" s="80"/>
      <c r="B187" s="209"/>
      <c r="C187" s="209"/>
      <c r="D187" s="80"/>
      <c r="E187" s="209"/>
      <c r="F187" s="209"/>
      <c r="G187" s="80"/>
      <c r="H187" s="209"/>
      <c r="I187" s="209"/>
      <c r="J187" s="80"/>
      <c r="K187" s="209"/>
      <c r="L187" s="209"/>
      <c r="M187" s="80"/>
      <c r="N187" s="208"/>
      <c r="O187" s="208"/>
      <c r="P187" s="80"/>
      <c r="Q187" s="208"/>
      <c r="R187" s="208"/>
      <c r="S187" s="80"/>
      <c r="T187" s="80"/>
      <c r="U187" s="80"/>
      <c r="V187" s="80"/>
      <c r="W187" s="80"/>
      <c r="X187" s="80"/>
      <c r="Y187" s="208"/>
      <c r="Z187" s="208"/>
      <c r="AA187" s="80"/>
      <c r="AB187" s="209"/>
      <c r="AC187" s="209"/>
      <c r="AD187" s="80"/>
      <c r="AE187" s="209"/>
      <c r="AF187" s="209"/>
      <c r="AG187" s="80"/>
      <c r="AH187" s="209"/>
      <c r="AI187" s="209"/>
      <c r="AJ187" s="80"/>
      <c r="AK187" s="209"/>
      <c r="AL187" s="209"/>
      <c r="AM187" s="80"/>
      <c r="AN187" s="19"/>
      <c r="AO187" s="80"/>
      <c r="AP187" s="19"/>
      <c r="AQ187" s="81"/>
      <c r="AR187" s="19"/>
      <c r="AS187" s="19"/>
      <c r="AT187" s="45">
        <v>695</v>
      </c>
      <c r="AU187" s="48" t="s">
        <v>162</v>
      </c>
      <c r="AV187" s="35"/>
      <c r="AW187" s="35"/>
      <c r="AX187" s="36"/>
      <c r="AZ187" s="91"/>
      <c r="BA187" s="96"/>
      <c r="BB187" s="98"/>
      <c r="BC187" s="91"/>
      <c r="BD187" s="96"/>
      <c r="BE187" s="98"/>
      <c r="BF187" s="91"/>
      <c r="BG187" s="96"/>
      <c r="BH187" s="98"/>
    </row>
    <row r="188" spans="1:60" ht="14.4">
      <c r="A188" s="80"/>
      <c r="B188" s="209"/>
      <c r="C188" s="209"/>
      <c r="D188" s="80"/>
      <c r="E188" s="209"/>
      <c r="F188" s="209"/>
      <c r="G188" s="80"/>
      <c r="H188" s="209"/>
      <c r="I188" s="209"/>
      <c r="J188" s="80"/>
      <c r="K188" s="209"/>
      <c r="L188" s="209"/>
      <c r="M188" s="80"/>
      <c r="N188" s="208"/>
      <c r="O188" s="208"/>
      <c r="P188" s="80"/>
      <c r="Q188" s="208"/>
      <c r="R188" s="208"/>
      <c r="S188" s="80"/>
      <c r="T188" s="80"/>
      <c r="U188" s="80"/>
      <c r="V188" s="80"/>
      <c r="W188" s="80"/>
      <c r="X188" s="80"/>
      <c r="Y188" s="208"/>
      <c r="Z188" s="208"/>
      <c r="AA188" s="80"/>
      <c r="AB188" s="209"/>
      <c r="AC188" s="209"/>
      <c r="AD188" s="80"/>
      <c r="AE188" s="209"/>
      <c r="AF188" s="209"/>
      <c r="AG188" s="80"/>
      <c r="AH188" s="209"/>
      <c r="AI188" s="209"/>
      <c r="AJ188" s="80"/>
      <c r="AK188" s="209"/>
      <c r="AL188" s="209"/>
      <c r="AM188" s="80"/>
      <c r="AN188" s="19"/>
      <c r="AO188" s="80"/>
      <c r="AP188" s="19"/>
      <c r="AQ188" s="81"/>
      <c r="AR188" s="19"/>
      <c r="AS188" s="19"/>
      <c r="AT188" s="45" t="s">
        <v>257</v>
      </c>
      <c r="AU188" s="48" t="s">
        <v>258</v>
      </c>
      <c r="AV188" s="35"/>
      <c r="AW188" s="35"/>
      <c r="AX188" s="36"/>
      <c r="AZ188" s="91"/>
      <c r="BA188" s="96"/>
      <c r="BB188" s="98"/>
      <c r="BC188" s="91"/>
      <c r="BD188" s="96"/>
      <c r="BE188" s="98"/>
      <c r="BF188" s="91"/>
      <c r="BG188" s="96"/>
      <c r="BH188" s="98"/>
    </row>
    <row r="189" spans="1:60" ht="14.4">
      <c r="A189" s="80"/>
      <c r="B189" s="209"/>
      <c r="C189" s="209"/>
      <c r="D189" s="80"/>
      <c r="E189" s="209"/>
      <c r="F189" s="209"/>
      <c r="G189" s="80"/>
      <c r="H189" s="209"/>
      <c r="I189" s="209"/>
      <c r="J189" s="80"/>
      <c r="K189" s="209"/>
      <c r="L189" s="209"/>
      <c r="M189" s="80"/>
      <c r="N189" s="208"/>
      <c r="O189" s="208"/>
      <c r="P189" s="80"/>
      <c r="Q189" s="208"/>
      <c r="R189" s="208"/>
      <c r="S189" s="80"/>
      <c r="T189" s="80"/>
      <c r="U189" s="80"/>
      <c r="V189" s="80"/>
      <c r="W189" s="80"/>
      <c r="X189" s="80"/>
      <c r="Y189" s="208"/>
      <c r="Z189" s="208"/>
      <c r="AA189" s="80"/>
      <c r="AB189" s="209"/>
      <c r="AC189" s="209"/>
      <c r="AD189" s="80"/>
      <c r="AE189" s="209"/>
      <c r="AF189" s="209"/>
      <c r="AG189" s="80"/>
      <c r="AH189" s="209"/>
      <c r="AI189" s="209"/>
      <c r="AJ189" s="80"/>
      <c r="AK189" s="209"/>
      <c r="AL189" s="209"/>
      <c r="AM189" s="80"/>
      <c r="AN189" s="19"/>
      <c r="AO189" s="80"/>
      <c r="AP189" s="19"/>
      <c r="AQ189" s="81"/>
      <c r="AR189" s="19"/>
      <c r="AS189" s="19"/>
      <c r="AT189" s="45" t="s">
        <v>250</v>
      </c>
      <c r="AU189" s="48" t="s">
        <v>251</v>
      </c>
      <c r="AV189" s="35"/>
      <c r="AW189" s="35"/>
      <c r="AX189" s="36"/>
      <c r="AZ189" s="91"/>
      <c r="BA189" s="96"/>
      <c r="BB189" s="98"/>
      <c r="BC189" s="91"/>
      <c r="BD189" s="96"/>
      <c r="BE189" s="98"/>
      <c r="BF189" s="91"/>
      <c r="BG189" s="96"/>
      <c r="BH189" s="98"/>
    </row>
    <row r="190" spans="1:60" ht="14.4">
      <c r="A190" s="80"/>
      <c r="B190" s="209"/>
      <c r="C190" s="209"/>
      <c r="D190" s="80"/>
      <c r="E190" s="209"/>
      <c r="F190" s="209"/>
      <c r="G190" s="80"/>
      <c r="H190" s="209"/>
      <c r="I190" s="209"/>
      <c r="J190" s="80"/>
      <c r="K190" s="209"/>
      <c r="L190" s="209"/>
      <c r="M190" s="80"/>
      <c r="N190" s="208"/>
      <c r="O190" s="208"/>
      <c r="P190" s="80"/>
      <c r="Q190" s="208"/>
      <c r="R190" s="208"/>
      <c r="S190" s="80"/>
      <c r="T190" s="80"/>
      <c r="U190" s="80"/>
      <c r="V190" s="80"/>
      <c r="W190" s="80"/>
      <c r="X190" s="80"/>
      <c r="Y190" s="208"/>
      <c r="Z190" s="208"/>
      <c r="AA190" s="80"/>
      <c r="AB190" s="209"/>
      <c r="AC190" s="209"/>
      <c r="AD190" s="80"/>
      <c r="AE190" s="209"/>
      <c r="AF190" s="209"/>
      <c r="AG190" s="80"/>
      <c r="AH190" s="209"/>
      <c r="AI190" s="209"/>
      <c r="AJ190" s="80"/>
      <c r="AK190" s="209"/>
      <c r="AL190" s="209"/>
      <c r="AM190" s="80"/>
      <c r="AN190" s="19"/>
      <c r="AO190" s="80"/>
      <c r="AP190" s="19"/>
      <c r="AQ190" s="81"/>
      <c r="AR190" s="19"/>
      <c r="AS190" s="19"/>
      <c r="AT190" s="45" t="s">
        <v>242</v>
      </c>
      <c r="AU190" s="48" t="s">
        <v>213</v>
      </c>
      <c r="AV190" s="35"/>
      <c r="AW190" s="35"/>
      <c r="AX190" s="36"/>
      <c r="AZ190" s="91"/>
      <c r="BA190" s="96"/>
      <c r="BB190" s="98"/>
      <c r="BC190" s="91"/>
      <c r="BD190" s="96"/>
      <c r="BE190" s="98"/>
      <c r="BF190" s="91"/>
      <c r="BG190" s="96"/>
      <c r="BH190" s="98"/>
    </row>
    <row r="191" spans="1:60" ht="14.4">
      <c r="A191" s="80"/>
      <c r="B191" s="209"/>
      <c r="C191" s="209"/>
      <c r="D191" s="80"/>
      <c r="E191" s="209"/>
      <c r="F191" s="209"/>
      <c r="G191" s="80"/>
      <c r="H191" s="209"/>
      <c r="I191" s="209"/>
      <c r="J191" s="80"/>
      <c r="K191" s="209"/>
      <c r="L191" s="209"/>
      <c r="M191" s="80"/>
      <c r="N191" s="208"/>
      <c r="O191" s="208"/>
      <c r="P191" s="80"/>
      <c r="Q191" s="208"/>
      <c r="R191" s="208"/>
      <c r="S191" s="80"/>
      <c r="T191" s="80"/>
      <c r="U191" s="80"/>
      <c r="V191" s="80"/>
      <c r="W191" s="80"/>
      <c r="X191" s="80"/>
      <c r="Y191" s="208"/>
      <c r="Z191" s="208"/>
      <c r="AA191" s="80"/>
      <c r="AB191" s="209"/>
      <c r="AC191" s="209"/>
      <c r="AD191" s="80"/>
      <c r="AE191" s="209"/>
      <c r="AF191" s="209"/>
      <c r="AG191" s="80"/>
      <c r="AH191" s="209"/>
      <c r="AI191" s="209"/>
      <c r="AJ191" s="80"/>
      <c r="AK191" s="209"/>
      <c r="AL191" s="209"/>
      <c r="AM191" s="80"/>
      <c r="AN191" s="19"/>
      <c r="AO191" s="80"/>
      <c r="AP191" s="19"/>
      <c r="AQ191" s="81"/>
      <c r="AR191" s="19"/>
      <c r="AS191" s="19"/>
      <c r="AT191" s="42" t="s">
        <v>272</v>
      </c>
      <c r="AU191" s="138" t="s">
        <v>273</v>
      </c>
      <c r="AV191" s="35"/>
      <c r="AW191" s="35"/>
      <c r="AX191" s="36"/>
      <c r="AZ191" s="91"/>
      <c r="BA191" s="96"/>
      <c r="BB191" s="98"/>
      <c r="BC191" s="91"/>
      <c r="BD191" s="96"/>
      <c r="BE191" s="98"/>
      <c r="BF191" s="91"/>
      <c r="BG191" s="96"/>
      <c r="BH191" s="98"/>
    </row>
    <row r="192" spans="1:60" ht="14.4">
      <c r="A192" s="80"/>
      <c r="B192" s="209"/>
      <c r="C192" s="209"/>
      <c r="D192" s="80"/>
      <c r="E192" s="209"/>
      <c r="F192" s="209"/>
      <c r="G192" s="80"/>
      <c r="H192" s="209"/>
      <c r="I192" s="209"/>
      <c r="J192" s="80"/>
      <c r="K192" s="209"/>
      <c r="L192" s="209"/>
      <c r="M192" s="80"/>
      <c r="N192" s="208"/>
      <c r="O192" s="208"/>
      <c r="P192" s="80"/>
      <c r="Q192" s="208"/>
      <c r="R192" s="208"/>
      <c r="S192" s="80"/>
      <c r="T192" s="80"/>
      <c r="U192" s="80"/>
      <c r="V192" s="80"/>
      <c r="W192" s="80"/>
      <c r="X192" s="80"/>
      <c r="Y192" s="208"/>
      <c r="Z192" s="208"/>
      <c r="AA192" s="80"/>
      <c r="AB192" s="209"/>
      <c r="AC192" s="209"/>
      <c r="AD192" s="80"/>
      <c r="AE192" s="209"/>
      <c r="AF192" s="209"/>
      <c r="AG192" s="80"/>
      <c r="AH192" s="209"/>
      <c r="AI192" s="209"/>
      <c r="AJ192" s="80"/>
      <c r="AK192" s="209"/>
      <c r="AL192" s="209"/>
      <c r="AM192" s="80"/>
      <c r="AN192" s="19"/>
      <c r="AO192" s="80"/>
      <c r="AP192" s="19"/>
      <c r="AQ192" s="81"/>
      <c r="AR192" s="19"/>
      <c r="AS192" s="19"/>
      <c r="AT192" s="50" t="s">
        <v>230</v>
      </c>
      <c r="AU192" s="51" t="s">
        <v>231</v>
      </c>
      <c r="AV192" s="35"/>
      <c r="AW192" s="35"/>
      <c r="AX192" s="36"/>
      <c r="AZ192" s="91"/>
      <c r="BA192" s="96"/>
      <c r="BB192" s="98"/>
      <c r="BC192" s="91"/>
      <c r="BD192" s="96"/>
      <c r="BE192" s="98"/>
      <c r="BF192" s="91"/>
      <c r="BG192" s="96"/>
      <c r="BH192" s="98"/>
    </row>
    <row r="193" spans="1:60" ht="14.4">
      <c r="A193" s="80"/>
      <c r="B193" s="209"/>
      <c r="C193" s="209"/>
      <c r="D193" s="80"/>
      <c r="E193" s="209"/>
      <c r="F193" s="209"/>
      <c r="G193" s="80"/>
      <c r="H193" s="209"/>
      <c r="I193" s="209"/>
      <c r="J193" s="80"/>
      <c r="K193" s="209"/>
      <c r="L193" s="209"/>
      <c r="M193" s="80"/>
      <c r="N193" s="208"/>
      <c r="O193" s="208"/>
      <c r="P193" s="80"/>
      <c r="Q193" s="208"/>
      <c r="R193" s="208"/>
      <c r="S193" s="80"/>
      <c r="T193" s="80"/>
      <c r="U193" s="80"/>
      <c r="V193" s="80"/>
      <c r="W193" s="80"/>
      <c r="X193" s="80"/>
      <c r="Y193" s="208"/>
      <c r="Z193" s="208"/>
      <c r="AA193" s="80"/>
      <c r="AB193" s="209"/>
      <c r="AC193" s="209"/>
      <c r="AD193" s="80"/>
      <c r="AE193" s="209"/>
      <c r="AF193" s="209"/>
      <c r="AG193" s="80"/>
      <c r="AH193" s="209"/>
      <c r="AI193" s="209"/>
      <c r="AJ193" s="80"/>
      <c r="AK193" s="209"/>
      <c r="AL193" s="209"/>
      <c r="AM193" s="80"/>
      <c r="AN193" s="19"/>
      <c r="AO193" s="80"/>
      <c r="AP193" s="19"/>
      <c r="AQ193" s="81"/>
      <c r="AR193" s="19"/>
      <c r="AS193" s="19"/>
      <c r="AT193" s="50" t="s">
        <v>243</v>
      </c>
      <c r="AU193" s="51" t="s">
        <v>211</v>
      </c>
      <c r="AV193" s="35"/>
      <c r="AW193" s="35"/>
      <c r="AX193" s="36"/>
      <c r="AZ193" s="91"/>
      <c r="BA193" s="96"/>
      <c r="BB193" s="98"/>
      <c r="BC193" s="91"/>
      <c r="BD193" s="96"/>
      <c r="BE193" s="98"/>
      <c r="BF193" s="91"/>
      <c r="BG193" s="96"/>
      <c r="BH193" s="98"/>
    </row>
    <row r="194" spans="1:60" ht="14.4">
      <c r="A194" s="80"/>
      <c r="B194" s="209"/>
      <c r="C194" s="209"/>
      <c r="D194" s="80"/>
      <c r="E194" s="209"/>
      <c r="F194" s="209"/>
      <c r="G194" s="80"/>
      <c r="H194" s="209"/>
      <c r="I194" s="209"/>
      <c r="J194" s="80"/>
      <c r="K194" s="209"/>
      <c r="L194" s="209"/>
      <c r="M194" s="80"/>
      <c r="N194" s="208"/>
      <c r="O194" s="208"/>
      <c r="P194" s="80"/>
      <c r="Q194" s="208"/>
      <c r="R194" s="208"/>
      <c r="S194" s="80"/>
      <c r="T194" s="80"/>
      <c r="U194" s="80"/>
      <c r="V194" s="80"/>
      <c r="W194" s="80"/>
      <c r="X194" s="80"/>
      <c r="Y194" s="208"/>
      <c r="Z194" s="208"/>
      <c r="AA194" s="80"/>
      <c r="AB194" s="209"/>
      <c r="AC194" s="209"/>
      <c r="AD194" s="80"/>
      <c r="AE194" s="209"/>
      <c r="AF194" s="209"/>
      <c r="AG194" s="80"/>
      <c r="AH194" s="209"/>
      <c r="AI194" s="209"/>
      <c r="AJ194" s="80"/>
      <c r="AK194" s="209"/>
      <c r="AL194" s="209"/>
      <c r="AM194" s="80"/>
      <c r="AN194" s="19"/>
      <c r="AO194" s="80"/>
      <c r="AP194" s="19"/>
      <c r="AQ194" s="81"/>
      <c r="AR194" s="19"/>
      <c r="AS194" s="19"/>
      <c r="AT194" s="45" t="s">
        <v>264</v>
      </c>
      <c r="AU194" s="48" t="s">
        <v>265</v>
      </c>
      <c r="AV194" s="35"/>
      <c r="AW194" s="35"/>
      <c r="AX194" s="36"/>
      <c r="AZ194" s="91"/>
      <c r="BA194" s="96"/>
      <c r="BB194" s="98"/>
      <c r="BC194" s="91"/>
      <c r="BD194" s="96"/>
      <c r="BE194" s="98"/>
      <c r="BF194" s="91"/>
      <c r="BG194" s="96"/>
      <c r="BH194" s="98"/>
    </row>
    <row r="195" spans="1:60" ht="14.4">
      <c r="A195" s="80"/>
      <c r="B195" s="209"/>
      <c r="C195" s="209"/>
      <c r="D195" s="80"/>
      <c r="E195" s="209"/>
      <c r="F195" s="209"/>
      <c r="G195" s="80"/>
      <c r="H195" s="209"/>
      <c r="I195" s="209"/>
      <c r="J195" s="80"/>
      <c r="K195" s="209"/>
      <c r="L195" s="209"/>
      <c r="M195" s="80"/>
      <c r="N195" s="208"/>
      <c r="O195" s="208"/>
      <c r="P195" s="80"/>
      <c r="Q195" s="208"/>
      <c r="R195" s="208"/>
      <c r="S195" s="80"/>
      <c r="T195" s="80"/>
      <c r="U195" s="80"/>
      <c r="V195" s="80"/>
      <c r="W195" s="80"/>
      <c r="X195" s="80"/>
      <c r="Y195" s="208"/>
      <c r="Z195" s="208"/>
      <c r="AA195" s="80"/>
      <c r="AB195" s="209"/>
      <c r="AC195" s="209"/>
      <c r="AD195" s="80"/>
      <c r="AE195" s="209"/>
      <c r="AF195" s="209"/>
      <c r="AG195" s="80"/>
      <c r="AH195" s="209"/>
      <c r="AI195" s="209"/>
      <c r="AJ195" s="80"/>
      <c r="AK195" s="209"/>
      <c r="AL195" s="209"/>
      <c r="AM195" s="80"/>
      <c r="AN195" s="19"/>
      <c r="AO195" s="80"/>
      <c r="AP195" s="19"/>
      <c r="AQ195" s="81"/>
      <c r="AR195" s="19"/>
      <c r="AS195" s="19"/>
      <c r="AT195" s="45" t="s">
        <v>252</v>
      </c>
      <c r="AU195" s="48" t="s">
        <v>253</v>
      </c>
      <c r="AV195" s="35"/>
      <c r="AW195" s="35"/>
      <c r="AX195" s="36"/>
      <c r="AZ195" s="91"/>
      <c r="BA195" s="96"/>
      <c r="BB195" s="98"/>
      <c r="BC195" s="91"/>
      <c r="BD195" s="96"/>
      <c r="BE195" s="98"/>
      <c r="BF195" s="91"/>
      <c r="BG195" s="96"/>
      <c r="BH195" s="98"/>
    </row>
    <row r="196" spans="1:60" ht="14.4">
      <c r="A196" s="80"/>
      <c r="B196" s="209"/>
      <c r="C196" s="209"/>
      <c r="D196" s="80"/>
      <c r="E196" s="209"/>
      <c r="F196" s="209"/>
      <c r="G196" s="80"/>
      <c r="H196" s="209"/>
      <c r="I196" s="209"/>
      <c r="J196" s="80"/>
      <c r="K196" s="209"/>
      <c r="L196" s="209"/>
      <c r="M196" s="80"/>
      <c r="N196" s="208"/>
      <c r="O196" s="208"/>
      <c r="P196" s="80"/>
      <c r="Q196" s="208"/>
      <c r="R196" s="208"/>
      <c r="S196" s="80"/>
      <c r="T196" s="80"/>
      <c r="U196" s="80"/>
      <c r="V196" s="80"/>
      <c r="W196" s="80"/>
      <c r="X196" s="80"/>
      <c r="Y196" s="208"/>
      <c r="Z196" s="208"/>
      <c r="AA196" s="80"/>
      <c r="AB196" s="209"/>
      <c r="AC196" s="209"/>
      <c r="AD196" s="80"/>
      <c r="AE196" s="209"/>
      <c r="AF196" s="209"/>
      <c r="AG196" s="80"/>
      <c r="AH196" s="209"/>
      <c r="AI196" s="209"/>
      <c r="AJ196" s="80"/>
      <c r="AK196" s="209"/>
      <c r="AL196" s="209"/>
      <c r="AM196" s="80"/>
      <c r="AN196" s="19"/>
      <c r="AO196" s="80"/>
      <c r="AP196" s="19"/>
      <c r="AQ196" s="81"/>
      <c r="AR196" s="19"/>
      <c r="AS196" s="19"/>
      <c r="AT196" s="45" t="s">
        <v>238</v>
      </c>
      <c r="AU196" s="48" t="s">
        <v>239</v>
      </c>
      <c r="AV196" s="35"/>
      <c r="AW196" s="35"/>
      <c r="AX196" s="36"/>
      <c r="AZ196" s="91"/>
      <c r="BA196" s="96"/>
      <c r="BB196" s="98"/>
      <c r="BC196" s="91"/>
      <c r="BD196" s="96"/>
      <c r="BE196" s="98"/>
      <c r="BF196" s="91"/>
      <c r="BG196" s="96"/>
      <c r="BH196" s="98"/>
    </row>
    <row r="197" spans="1:60" ht="14.4">
      <c r="A197" s="80"/>
      <c r="B197" s="209"/>
      <c r="C197" s="209"/>
      <c r="D197" s="80"/>
      <c r="E197" s="209"/>
      <c r="F197" s="209"/>
      <c r="G197" s="80"/>
      <c r="H197" s="209"/>
      <c r="I197" s="209"/>
      <c r="J197" s="80"/>
      <c r="K197" s="209"/>
      <c r="L197" s="209"/>
      <c r="M197" s="80"/>
      <c r="N197" s="208"/>
      <c r="O197" s="208"/>
      <c r="P197" s="80"/>
      <c r="Q197" s="208"/>
      <c r="R197" s="208"/>
      <c r="S197" s="80"/>
      <c r="T197" s="80"/>
      <c r="U197" s="80"/>
      <c r="V197" s="80"/>
      <c r="W197" s="80"/>
      <c r="X197" s="80"/>
      <c r="Y197" s="208"/>
      <c r="Z197" s="208"/>
      <c r="AA197" s="80"/>
      <c r="AB197" s="209"/>
      <c r="AC197" s="209"/>
      <c r="AD197" s="80"/>
      <c r="AE197" s="209"/>
      <c r="AF197" s="209"/>
      <c r="AG197" s="80"/>
      <c r="AH197" s="209"/>
      <c r="AI197" s="209"/>
      <c r="AJ197" s="80"/>
      <c r="AK197" s="209"/>
      <c r="AL197" s="209"/>
      <c r="AM197" s="80"/>
      <c r="AN197" s="19"/>
      <c r="AO197" s="80"/>
      <c r="AP197" s="19"/>
      <c r="AQ197" s="81"/>
      <c r="AR197" s="19"/>
      <c r="AS197" s="19"/>
      <c r="AT197" s="83" t="s">
        <v>261</v>
      </c>
      <c r="AU197" s="51" t="s">
        <v>304</v>
      </c>
      <c r="AV197" s="35"/>
      <c r="AW197" s="35"/>
      <c r="AX197" s="36"/>
      <c r="AZ197" s="91"/>
      <c r="BA197" s="96"/>
      <c r="BB197" s="98"/>
      <c r="BC197" s="91"/>
      <c r="BD197" s="96"/>
      <c r="BE197" s="98"/>
      <c r="BF197" s="91"/>
      <c r="BG197" s="96"/>
      <c r="BH197" s="98"/>
    </row>
    <row r="198" spans="1:60" ht="14.4">
      <c r="A198" s="80"/>
      <c r="B198" s="209"/>
      <c r="C198" s="209"/>
      <c r="D198" s="80"/>
      <c r="E198" s="209"/>
      <c r="F198" s="209"/>
      <c r="G198" s="80"/>
      <c r="H198" s="209"/>
      <c r="I198" s="209"/>
      <c r="J198" s="80"/>
      <c r="K198" s="209"/>
      <c r="L198" s="209"/>
      <c r="M198" s="80"/>
      <c r="N198" s="208"/>
      <c r="O198" s="208"/>
      <c r="P198" s="80"/>
      <c r="Q198" s="208"/>
      <c r="R198" s="208"/>
      <c r="S198" s="80"/>
      <c r="T198" s="80"/>
      <c r="U198" s="80"/>
      <c r="V198" s="80"/>
      <c r="W198" s="80"/>
      <c r="X198" s="80"/>
      <c r="Y198" s="208"/>
      <c r="Z198" s="208"/>
      <c r="AA198" s="80"/>
      <c r="AB198" s="209"/>
      <c r="AC198" s="209"/>
      <c r="AD198" s="80"/>
      <c r="AE198" s="209"/>
      <c r="AF198" s="209"/>
      <c r="AG198" s="80"/>
      <c r="AH198" s="209"/>
      <c r="AI198" s="209"/>
      <c r="AJ198" s="80"/>
      <c r="AK198" s="209"/>
      <c r="AL198" s="209"/>
      <c r="AM198" s="80"/>
      <c r="AN198" s="19"/>
      <c r="AO198" s="80"/>
      <c r="AP198" s="19"/>
      <c r="AQ198" s="81"/>
      <c r="AR198" s="19"/>
      <c r="AS198" s="19"/>
      <c r="AT198" s="83" t="s">
        <v>255</v>
      </c>
      <c r="AU198" s="51" t="s">
        <v>256</v>
      </c>
      <c r="AV198" s="35"/>
      <c r="AW198" s="35"/>
      <c r="AX198" s="36"/>
      <c r="AZ198" s="91"/>
      <c r="BA198" s="96"/>
      <c r="BB198" s="98"/>
      <c r="BC198" s="91"/>
      <c r="BD198" s="96"/>
      <c r="BE198" s="98"/>
      <c r="BF198" s="91"/>
      <c r="BG198" s="96"/>
      <c r="BH198" s="98"/>
    </row>
    <row r="199" spans="1:60" ht="14.4">
      <c r="A199" s="80"/>
      <c r="B199" s="209"/>
      <c r="C199" s="209"/>
      <c r="D199" s="80"/>
      <c r="E199" s="209"/>
      <c r="F199" s="209"/>
      <c r="G199" s="80"/>
      <c r="H199" s="209"/>
      <c r="I199" s="209"/>
      <c r="J199" s="80"/>
      <c r="K199" s="209"/>
      <c r="L199" s="209"/>
      <c r="M199" s="80"/>
      <c r="N199" s="208"/>
      <c r="O199" s="208"/>
      <c r="P199" s="80"/>
      <c r="Q199" s="208"/>
      <c r="R199" s="208"/>
      <c r="S199" s="80"/>
      <c r="T199" s="80"/>
      <c r="U199" s="80"/>
      <c r="V199" s="80"/>
      <c r="W199" s="80"/>
      <c r="X199" s="80"/>
      <c r="Y199" s="208"/>
      <c r="Z199" s="208"/>
      <c r="AA199" s="80"/>
      <c r="AB199" s="209"/>
      <c r="AC199" s="209"/>
      <c r="AD199" s="80"/>
      <c r="AE199" s="209"/>
      <c r="AF199" s="209"/>
      <c r="AG199" s="80"/>
      <c r="AH199" s="209"/>
      <c r="AI199" s="209"/>
      <c r="AJ199" s="80"/>
      <c r="AK199" s="209"/>
      <c r="AL199" s="209"/>
      <c r="AM199" s="80"/>
      <c r="AN199" s="19"/>
      <c r="AO199" s="80"/>
      <c r="AP199" s="19"/>
      <c r="AQ199" s="81"/>
      <c r="AR199" s="19"/>
      <c r="AS199" s="19"/>
      <c r="AT199" s="45" t="s">
        <v>263</v>
      </c>
      <c r="AU199" s="48" t="s">
        <v>262</v>
      </c>
      <c r="AV199" s="35"/>
      <c r="AW199" s="35"/>
      <c r="AX199" s="36"/>
      <c r="AZ199" s="91"/>
      <c r="BA199" s="96"/>
      <c r="BB199" s="98"/>
      <c r="BC199" s="91"/>
      <c r="BD199" s="96"/>
      <c r="BE199" s="98"/>
      <c r="BF199" s="91"/>
      <c r="BG199" s="96"/>
      <c r="BH199" s="98"/>
    </row>
    <row r="200" spans="1:60" ht="14.4">
      <c r="A200" s="80"/>
      <c r="B200" s="209"/>
      <c r="C200" s="209"/>
      <c r="D200" s="80"/>
      <c r="E200" s="209"/>
      <c r="F200" s="209"/>
      <c r="G200" s="80"/>
      <c r="H200" s="209"/>
      <c r="I200" s="209"/>
      <c r="J200" s="80"/>
      <c r="K200" s="209"/>
      <c r="L200" s="209"/>
      <c r="M200" s="80"/>
      <c r="N200" s="208"/>
      <c r="O200" s="208"/>
      <c r="P200" s="80"/>
      <c r="Q200" s="208"/>
      <c r="R200" s="208"/>
      <c r="S200" s="80"/>
      <c r="T200" s="80"/>
      <c r="U200" s="80"/>
      <c r="V200" s="80"/>
      <c r="W200" s="80"/>
      <c r="X200" s="80"/>
      <c r="Y200" s="208"/>
      <c r="Z200" s="208"/>
      <c r="AA200" s="80"/>
      <c r="AB200" s="209"/>
      <c r="AC200" s="209"/>
      <c r="AD200" s="80"/>
      <c r="AE200" s="209"/>
      <c r="AF200" s="209"/>
      <c r="AG200" s="80"/>
      <c r="AH200" s="209"/>
      <c r="AI200" s="209"/>
      <c r="AJ200" s="80"/>
      <c r="AK200" s="209"/>
      <c r="AL200" s="209"/>
      <c r="AM200" s="80"/>
      <c r="AN200" s="19"/>
      <c r="AO200" s="80"/>
      <c r="AP200" s="19"/>
      <c r="AQ200" s="81"/>
      <c r="AR200" s="19"/>
      <c r="AS200" s="19"/>
      <c r="AT200" s="45" t="s">
        <v>246</v>
      </c>
      <c r="AU200" s="48" t="s">
        <v>247</v>
      </c>
      <c r="AV200" s="35"/>
      <c r="AW200" s="35"/>
      <c r="AX200" s="36"/>
      <c r="AZ200" s="91"/>
      <c r="BA200" s="96"/>
      <c r="BB200" s="98"/>
      <c r="BC200" s="91"/>
      <c r="BD200" s="96"/>
      <c r="BE200" s="98"/>
      <c r="BF200" s="91"/>
      <c r="BG200" s="96"/>
      <c r="BH200" s="98"/>
    </row>
    <row r="201" spans="1:60" ht="14.4">
      <c r="A201" s="80"/>
      <c r="B201" s="209"/>
      <c r="C201" s="209"/>
      <c r="D201" s="80"/>
      <c r="E201" s="209"/>
      <c r="F201" s="209"/>
      <c r="G201" s="80"/>
      <c r="H201" s="209"/>
      <c r="I201" s="209"/>
      <c r="J201" s="80"/>
      <c r="K201" s="209"/>
      <c r="L201" s="209"/>
      <c r="M201" s="80"/>
      <c r="N201" s="208"/>
      <c r="O201" s="208"/>
      <c r="P201" s="80"/>
      <c r="Q201" s="208"/>
      <c r="R201" s="208"/>
      <c r="S201" s="80"/>
      <c r="T201" s="80"/>
      <c r="U201" s="80"/>
      <c r="V201" s="80"/>
      <c r="W201" s="80"/>
      <c r="X201" s="80"/>
      <c r="Y201" s="208"/>
      <c r="Z201" s="208"/>
      <c r="AA201" s="80"/>
      <c r="AB201" s="209"/>
      <c r="AC201" s="209"/>
      <c r="AD201" s="80"/>
      <c r="AE201" s="209"/>
      <c r="AF201" s="209"/>
      <c r="AG201" s="80"/>
      <c r="AH201" s="209"/>
      <c r="AI201" s="209"/>
      <c r="AJ201" s="80"/>
      <c r="AK201" s="209"/>
      <c r="AL201" s="209"/>
      <c r="AM201" s="80"/>
      <c r="AN201" s="19"/>
      <c r="AO201" s="80"/>
      <c r="AP201" s="19"/>
      <c r="AQ201" s="81"/>
      <c r="AR201" s="19"/>
      <c r="AS201" s="19"/>
      <c r="AT201" s="45" t="s">
        <v>245</v>
      </c>
      <c r="AU201" s="48" t="s">
        <v>248</v>
      </c>
      <c r="AV201" s="35"/>
      <c r="AW201" s="35"/>
      <c r="AX201" s="36"/>
      <c r="AZ201" s="91"/>
      <c r="BA201" s="96"/>
      <c r="BB201" s="98"/>
      <c r="BC201" s="91"/>
      <c r="BD201" s="96"/>
      <c r="BE201" s="98"/>
      <c r="BF201" s="91"/>
      <c r="BG201" s="96"/>
      <c r="BH201" s="98"/>
    </row>
    <row r="202" spans="1:60" ht="14.4">
      <c r="A202" s="80"/>
      <c r="B202" s="209"/>
      <c r="C202" s="209"/>
      <c r="D202" s="80"/>
      <c r="E202" s="209"/>
      <c r="F202" s="209"/>
      <c r="G202" s="80"/>
      <c r="H202" s="209"/>
      <c r="I202" s="209"/>
      <c r="J202" s="80"/>
      <c r="K202" s="209"/>
      <c r="L202" s="209"/>
      <c r="M202" s="80"/>
      <c r="N202" s="208"/>
      <c r="O202" s="208"/>
      <c r="P202" s="80"/>
      <c r="Q202" s="208"/>
      <c r="R202" s="208"/>
      <c r="S202" s="80"/>
      <c r="T202" s="80"/>
      <c r="U202" s="80"/>
      <c r="V202" s="80"/>
      <c r="W202" s="80"/>
      <c r="X202" s="80"/>
      <c r="Y202" s="208"/>
      <c r="Z202" s="208"/>
      <c r="AA202" s="80"/>
      <c r="AB202" s="209"/>
      <c r="AC202" s="209"/>
      <c r="AD202" s="80"/>
      <c r="AE202" s="209"/>
      <c r="AF202" s="209"/>
      <c r="AG202" s="80"/>
      <c r="AH202" s="209"/>
      <c r="AI202" s="209"/>
      <c r="AJ202" s="80"/>
      <c r="AK202" s="209"/>
      <c r="AL202" s="209"/>
      <c r="AM202" s="80"/>
      <c r="AN202" s="19"/>
      <c r="AO202" s="80"/>
      <c r="AP202" s="19"/>
      <c r="AQ202" s="81"/>
      <c r="AR202" s="19"/>
      <c r="AS202" s="19"/>
      <c r="AT202" s="45" t="s">
        <v>244</v>
      </c>
      <c r="AU202" s="48" t="s">
        <v>197</v>
      </c>
      <c r="AV202" s="35"/>
      <c r="AW202" s="35"/>
      <c r="AX202" s="36"/>
      <c r="AZ202" s="91"/>
      <c r="BA202" s="96"/>
      <c r="BB202" s="98"/>
      <c r="BC202" s="91"/>
      <c r="BD202" s="96"/>
      <c r="BE202" s="98"/>
      <c r="BF202" s="91"/>
      <c r="BG202" s="96"/>
      <c r="BH202" s="98"/>
    </row>
    <row r="203" spans="1:60" ht="14.4">
      <c r="A203" s="80"/>
      <c r="B203" s="209"/>
      <c r="C203" s="209"/>
      <c r="D203" s="80"/>
      <c r="E203" s="209"/>
      <c r="F203" s="209"/>
      <c r="G203" s="80"/>
      <c r="H203" s="209"/>
      <c r="I203" s="209"/>
      <c r="J203" s="80"/>
      <c r="K203" s="209"/>
      <c r="L203" s="209"/>
      <c r="M203" s="80"/>
      <c r="N203" s="208"/>
      <c r="O203" s="208"/>
      <c r="P203" s="80"/>
      <c r="Q203" s="208"/>
      <c r="R203" s="208"/>
      <c r="S203" s="80"/>
      <c r="T203" s="80"/>
      <c r="U203" s="80"/>
      <c r="V203" s="80"/>
      <c r="W203" s="80"/>
      <c r="X203" s="80"/>
      <c r="Y203" s="208"/>
      <c r="Z203" s="208"/>
      <c r="AA203" s="80"/>
      <c r="AB203" s="209"/>
      <c r="AC203" s="209"/>
      <c r="AD203" s="80"/>
      <c r="AE203" s="209"/>
      <c r="AF203" s="209"/>
      <c r="AG203" s="80"/>
      <c r="AH203" s="209"/>
      <c r="AI203" s="209"/>
      <c r="AJ203" s="80"/>
      <c r="AK203" s="209"/>
      <c r="AL203" s="209"/>
      <c r="AM203" s="80"/>
      <c r="AN203" s="19"/>
      <c r="AO203" s="80"/>
      <c r="AP203" s="19"/>
      <c r="AQ203" s="81"/>
      <c r="AR203" s="19"/>
      <c r="AS203" s="19"/>
      <c r="AT203" s="45" t="s">
        <v>240</v>
      </c>
      <c r="AU203" s="48" t="s">
        <v>241</v>
      </c>
      <c r="AV203" s="35"/>
      <c r="AW203" s="35"/>
      <c r="AX203" s="36"/>
      <c r="AZ203" s="91"/>
      <c r="BA203" s="96"/>
      <c r="BB203" s="98"/>
      <c r="BC203" s="91"/>
      <c r="BD203" s="96"/>
      <c r="BE203" s="98"/>
      <c r="BF203" s="91"/>
      <c r="BG203" s="96"/>
      <c r="BH203" s="98"/>
    </row>
    <row r="204" spans="1:60" ht="14.4">
      <c r="A204" s="80"/>
      <c r="B204" s="209"/>
      <c r="C204" s="209"/>
      <c r="D204" s="80"/>
      <c r="E204" s="209"/>
      <c r="F204" s="209"/>
      <c r="G204" s="80"/>
      <c r="H204" s="209"/>
      <c r="I204" s="209"/>
      <c r="J204" s="80"/>
      <c r="K204" s="209"/>
      <c r="L204" s="209"/>
      <c r="M204" s="80"/>
      <c r="N204" s="208"/>
      <c r="O204" s="208"/>
      <c r="P204" s="80"/>
      <c r="Q204" s="208"/>
      <c r="R204" s="208"/>
      <c r="S204" s="80"/>
      <c r="T204" s="80"/>
      <c r="U204" s="80"/>
      <c r="V204" s="80"/>
      <c r="W204" s="80"/>
      <c r="X204" s="80"/>
      <c r="Y204" s="208"/>
      <c r="Z204" s="208"/>
      <c r="AA204" s="80"/>
      <c r="AB204" s="209"/>
      <c r="AC204" s="209"/>
      <c r="AD204" s="80"/>
      <c r="AE204" s="209"/>
      <c r="AF204" s="209"/>
      <c r="AG204" s="80"/>
      <c r="AH204" s="209"/>
      <c r="AI204" s="209"/>
      <c r="AJ204" s="80"/>
      <c r="AK204" s="209"/>
      <c r="AL204" s="209"/>
      <c r="AM204" s="80"/>
      <c r="AN204" s="19"/>
      <c r="AO204" s="80"/>
      <c r="AP204" s="19"/>
      <c r="AQ204" s="81"/>
      <c r="AR204" s="19"/>
      <c r="AS204" s="19"/>
      <c r="AT204" s="45" t="s">
        <v>227</v>
      </c>
      <c r="AU204" s="48" t="s">
        <v>228</v>
      </c>
      <c r="AV204" s="35"/>
      <c r="AW204" s="35"/>
      <c r="AX204" s="36"/>
      <c r="AZ204" s="91"/>
      <c r="BA204" s="96"/>
      <c r="BB204" s="98"/>
      <c r="BC204" s="91"/>
      <c r="BD204" s="96"/>
      <c r="BE204" s="98"/>
      <c r="BF204" s="91"/>
      <c r="BG204" s="96"/>
      <c r="BH204" s="98"/>
    </row>
    <row r="205" spans="1:60" ht="14.4">
      <c r="A205" s="80"/>
      <c r="B205" s="209"/>
      <c r="C205" s="209"/>
      <c r="D205" s="80"/>
      <c r="E205" s="209"/>
      <c r="F205" s="209"/>
      <c r="G205" s="80"/>
      <c r="H205" s="209"/>
      <c r="I205" s="209"/>
      <c r="J205" s="80"/>
      <c r="K205" s="209"/>
      <c r="L205" s="209"/>
      <c r="M205" s="80"/>
      <c r="N205" s="208"/>
      <c r="O205" s="208"/>
      <c r="P205" s="80"/>
      <c r="Q205" s="208"/>
      <c r="R205" s="208"/>
      <c r="S205" s="80"/>
      <c r="T205" s="80"/>
      <c r="U205" s="80"/>
      <c r="V205" s="80"/>
      <c r="W205" s="80"/>
      <c r="X205" s="80"/>
      <c r="Y205" s="208"/>
      <c r="Z205" s="208"/>
      <c r="AA205" s="80"/>
      <c r="AB205" s="209"/>
      <c r="AC205" s="209"/>
      <c r="AD205" s="80"/>
      <c r="AE205" s="209"/>
      <c r="AF205" s="209"/>
      <c r="AG205" s="80"/>
      <c r="AH205" s="209"/>
      <c r="AI205" s="209"/>
      <c r="AJ205" s="80"/>
      <c r="AK205" s="209"/>
      <c r="AL205" s="209"/>
      <c r="AM205" s="80"/>
      <c r="AN205" s="19"/>
      <c r="AO205" s="80"/>
      <c r="AP205" s="19"/>
      <c r="AQ205" s="81"/>
      <c r="AR205" s="19"/>
      <c r="AS205" s="19"/>
      <c r="AT205" s="45" t="s">
        <v>225</v>
      </c>
      <c r="AU205" s="48" t="s">
        <v>226</v>
      </c>
      <c r="AV205" s="35"/>
      <c r="AW205" s="35"/>
      <c r="AX205" s="36"/>
      <c r="AZ205" s="91"/>
      <c r="BA205" s="96"/>
      <c r="BB205" s="98"/>
      <c r="BC205" s="91"/>
      <c r="BD205" s="96"/>
      <c r="BE205" s="98"/>
      <c r="BF205" s="91"/>
      <c r="BG205" s="96"/>
      <c r="BH205" s="98"/>
    </row>
    <row r="206" spans="1:60" ht="14.4">
      <c r="A206" s="80"/>
      <c r="B206" s="209"/>
      <c r="C206" s="209"/>
      <c r="D206" s="80"/>
      <c r="E206" s="209"/>
      <c r="F206" s="209"/>
      <c r="G206" s="80"/>
      <c r="H206" s="209"/>
      <c r="I206" s="209"/>
      <c r="J206" s="80"/>
      <c r="K206" s="209"/>
      <c r="L206" s="209"/>
      <c r="M206" s="80"/>
      <c r="N206" s="208"/>
      <c r="O206" s="208"/>
      <c r="P206" s="80"/>
      <c r="Q206" s="208"/>
      <c r="R206" s="208"/>
      <c r="S206" s="80"/>
      <c r="T206" s="80"/>
      <c r="U206" s="80"/>
      <c r="V206" s="80"/>
      <c r="W206" s="80"/>
      <c r="X206" s="80"/>
      <c r="Y206" s="208"/>
      <c r="Z206" s="208"/>
      <c r="AA206" s="80"/>
      <c r="AB206" s="209"/>
      <c r="AC206" s="209"/>
      <c r="AD206" s="80"/>
      <c r="AE206" s="209"/>
      <c r="AF206" s="209"/>
      <c r="AG206" s="80"/>
      <c r="AH206" s="209"/>
      <c r="AI206" s="209"/>
      <c r="AJ206" s="80"/>
      <c r="AK206" s="209"/>
      <c r="AL206" s="209"/>
      <c r="AM206" s="80"/>
      <c r="AN206" s="19"/>
      <c r="AO206" s="80"/>
      <c r="AP206" s="19"/>
      <c r="AQ206" s="81"/>
      <c r="AR206" s="19"/>
      <c r="AS206" s="19"/>
      <c r="AT206" s="45" t="s">
        <v>259</v>
      </c>
      <c r="AU206" s="48" t="s">
        <v>260</v>
      </c>
      <c r="AV206" s="35"/>
      <c r="AW206" s="35"/>
      <c r="AX206" s="36"/>
      <c r="AZ206" s="91"/>
      <c r="BA206" s="96"/>
      <c r="BB206" s="98"/>
      <c r="BC206" s="91"/>
      <c r="BD206" s="96"/>
      <c r="BE206" s="98"/>
      <c r="BF206" s="91"/>
      <c r="BG206" s="96"/>
      <c r="BH206" s="98"/>
    </row>
    <row r="207" spans="1:60" ht="14.4">
      <c r="A207" s="80"/>
      <c r="B207" s="209"/>
      <c r="C207" s="209"/>
      <c r="D207" s="80"/>
      <c r="E207" s="209"/>
      <c r="F207" s="209"/>
      <c r="G207" s="80"/>
      <c r="H207" s="209"/>
      <c r="I207" s="209"/>
      <c r="J207" s="80"/>
      <c r="K207" s="209"/>
      <c r="L207" s="209"/>
      <c r="M207" s="80"/>
      <c r="N207" s="208"/>
      <c r="O207" s="208"/>
      <c r="P207" s="80"/>
      <c r="Q207" s="208"/>
      <c r="R207" s="208"/>
      <c r="S207" s="80"/>
      <c r="T207" s="80"/>
      <c r="U207" s="80"/>
      <c r="V207" s="80"/>
      <c r="W207" s="80"/>
      <c r="X207" s="80"/>
      <c r="Y207" s="208"/>
      <c r="Z207" s="208"/>
      <c r="AA207" s="80"/>
      <c r="AB207" s="209"/>
      <c r="AC207" s="209"/>
      <c r="AD207" s="80"/>
      <c r="AE207" s="209"/>
      <c r="AF207" s="209"/>
      <c r="AG207" s="80"/>
      <c r="AH207" s="209"/>
      <c r="AI207" s="209"/>
      <c r="AJ207" s="80"/>
      <c r="AK207" s="209"/>
      <c r="AL207" s="209"/>
      <c r="AM207" s="80"/>
      <c r="AN207" s="19"/>
      <c r="AO207" s="80"/>
      <c r="AP207" s="19"/>
      <c r="AQ207" s="81"/>
      <c r="AR207" s="19"/>
      <c r="AS207" s="19"/>
      <c r="AT207" s="45" t="s">
        <v>232</v>
      </c>
      <c r="AU207" s="48" t="s">
        <v>233</v>
      </c>
      <c r="AV207" s="35"/>
      <c r="AW207" s="35"/>
      <c r="AX207" s="36"/>
      <c r="AZ207" s="91"/>
      <c r="BA207" s="96"/>
      <c r="BB207" s="98"/>
      <c r="BC207" s="91"/>
      <c r="BD207" s="96"/>
      <c r="BE207" s="98"/>
      <c r="BF207" s="91"/>
      <c r="BG207" s="96"/>
      <c r="BH207" s="98"/>
    </row>
    <row r="208" spans="1:60" ht="14.4">
      <c r="A208" s="80"/>
      <c r="B208" s="209"/>
      <c r="C208" s="209"/>
      <c r="D208" s="80"/>
      <c r="E208" s="209"/>
      <c r="F208" s="209"/>
      <c r="G208" s="80"/>
      <c r="H208" s="209"/>
      <c r="I208" s="209"/>
      <c r="J208" s="80"/>
      <c r="K208" s="209"/>
      <c r="L208" s="209"/>
      <c r="M208" s="80"/>
      <c r="N208" s="208"/>
      <c r="O208" s="208"/>
      <c r="P208" s="80"/>
      <c r="Q208" s="208"/>
      <c r="R208" s="208"/>
      <c r="S208" s="80"/>
      <c r="T208" s="80"/>
      <c r="U208" s="80"/>
      <c r="V208" s="80"/>
      <c r="W208" s="80"/>
      <c r="X208" s="80"/>
      <c r="Y208" s="208"/>
      <c r="Z208" s="208"/>
      <c r="AA208" s="80"/>
      <c r="AB208" s="209"/>
      <c r="AC208" s="209"/>
      <c r="AD208" s="80"/>
      <c r="AE208" s="209"/>
      <c r="AF208" s="209"/>
      <c r="AG208" s="80"/>
      <c r="AH208" s="209"/>
      <c r="AI208" s="209"/>
      <c r="AJ208" s="80"/>
      <c r="AK208" s="209"/>
      <c r="AL208" s="209"/>
      <c r="AM208" s="80"/>
      <c r="AN208" s="19"/>
      <c r="AO208" s="80"/>
      <c r="AP208" s="19"/>
      <c r="AQ208" s="81"/>
      <c r="AR208" s="19"/>
      <c r="AS208" s="19"/>
      <c r="AT208" s="45" t="s">
        <v>236</v>
      </c>
      <c r="AU208" s="48" t="s">
        <v>237</v>
      </c>
      <c r="AV208" s="66"/>
      <c r="AW208" s="66"/>
      <c r="AX208" s="44"/>
      <c r="AZ208" s="91"/>
      <c r="BA208" s="96"/>
      <c r="BB208" s="98"/>
      <c r="BC208" s="91"/>
      <c r="BD208" s="96"/>
      <c r="BE208" s="98"/>
      <c r="BF208" s="91"/>
      <c r="BG208" s="96"/>
      <c r="BH208" s="98"/>
    </row>
    <row r="209" spans="1:60" ht="14.4">
      <c r="A209" s="80"/>
      <c r="B209" s="209"/>
      <c r="C209" s="209"/>
      <c r="D209" s="80"/>
      <c r="E209" s="209"/>
      <c r="F209" s="209"/>
      <c r="G209" s="80"/>
      <c r="H209" s="209"/>
      <c r="I209" s="209"/>
      <c r="J209" s="80"/>
      <c r="K209" s="209"/>
      <c r="L209" s="209"/>
      <c r="M209" s="80"/>
      <c r="N209" s="208"/>
      <c r="O209" s="208"/>
      <c r="P209" s="80"/>
      <c r="Q209" s="208"/>
      <c r="R209" s="208"/>
      <c r="S209" s="80"/>
      <c r="T209" s="80"/>
      <c r="U209" s="80"/>
      <c r="V209" s="80"/>
      <c r="W209" s="80"/>
      <c r="X209" s="80"/>
      <c r="Y209" s="208"/>
      <c r="Z209" s="208"/>
      <c r="AA209" s="80"/>
      <c r="AB209" s="209"/>
      <c r="AC209" s="209"/>
      <c r="AD209" s="80"/>
      <c r="AE209" s="209"/>
      <c r="AF209" s="209"/>
      <c r="AG209" s="80"/>
      <c r="AH209" s="209"/>
      <c r="AI209" s="209"/>
      <c r="AJ209" s="80"/>
      <c r="AK209" s="209"/>
      <c r="AL209" s="209"/>
      <c r="AM209" s="80"/>
      <c r="AN209" s="19"/>
      <c r="AO209" s="80"/>
      <c r="AP209" s="98"/>
      <c r="AQ209" s="98"/>
      <c r="AR209" s="98"/>
      <c r="AS209" s="19"/>
      <c r="AT209" s="83"/>
      <c r="AU209" s="51"/>
      <c r="AV209" s="35"/>
      <c r="AW209" s="35"/>
      <c r="AX209" s="36"/>
      <c r="AZ209" s="91"/>
      <c r="BA209" s="96"/>
      <c r="BB209" s="98"/>
      <c r="BC209" s="91"/>
      <c r="BD209" s="96"/>
      <c r="BE209" s="98"/>
      <c r="BF209" s="91"/>
      <c r="BG209" s="96"/>
      <c r="BH209" s="98"/>
    </row>
    <row r="210" spans="1:60" ht="14.4">
      <c r="A210" s="80"/>
      <c r="B210" s="209"/>
      <c r="C210" s="209"/>
      <c r="D210" s="80"/>
      <c r="E210" s="209"/>
      <c r="F210" s="209"/>
      <c r="G210" s="80"/>
      <c r="H210" s="209"/>
      <c r="I210" s="209"/>
      <c r="J210" s="80"/>
      <c r="K210" s="209"/>
      <c r="L210" s="209"/>
      <c r="M210" s="80"/>
      <c r="N210" s="208"/>
      <c r="O210" s="208"/>
      <c r="P210" s="80"/>
      <c r="Q210" s="208"/>
      <c r="R210" s="208"/>
      <c r="S210" s="80"/>
      <c r="T210" s="80"/>
      <c r="U210" s="80"/>
      <c r="V210" s="80"/>
      <c r="W210" s="80"/>
      <c r="X210" s="80"/>
      <c r="Y210" s="208"/>
      <c r="Z210" s="208"/>
      <c r="AA210" s="80"/>
      <c r="AB210" s="209"/>
      <c r="AC210" s="209"/>
      <c r="AD210" s="80"/>
      <c r="AE210" s="209"/>
      <c r="AF210" s="209"/>
      <c r="AG210" s="80"/>
      <c r="AH210" s="209"/>
      <c r="AI210" s="209"/>
      <c r="AJ210" s="80"/>
      <c r="AK210" s="209"/>
      <c r="AL210" s="209"/>
      <c r="AM210" s="80"/>
      <c r="AN210" s="19"/>
      <c r="AO210" s="80"/>
      <c r="AS210" s="19"/>
      <c r="AT210" s="83"/>
      <c r="AU210" s="51"/>
      <c r="AV210" s="35"/>
      <c r="AW210" s="35"/>
      <c r="AX210" s="36"/>
      <c r="AZ210" s="91"/>
      <c r="BA210" s="96"/>
      <c r="BB210" s="98"/>
      <c r="BC210" s="91"/>
      <c r="BD210" s="96"/>
      <c r="BE210" s="98"/>
      <c r="BF210" s="91"/>
      <c r="BG210" s="96"/>
      <c r="BH210" s="98"/>
    </row>
    <row r="211" spans="1:60" ht="14.4">
      <c r="A211" s="80"/>
      <c r="B211" s="209"/>
      <c r="C211" s="209"/>
      <c r="D211" s="80"/>
      <c r="E211" s="209"/>
      <c r="F211" s="209"/>
      <c r="G211" s="80"/>
      <c r="H211" s="209"/>
      <c r="I211" s="209"/>
      <c r="J211" s="80"/>
      <c r="K211" s="209"/>
      <c r="L211" s="209"/>
      <c r="M211" s="80"/>
      <c r="N211" s="208"/>
      <c r="O211" s="208"/>
      <c r="P211" s="80"/>
      <c r="Q211" s="208"/>
      <c r="R211" s="208"/>
      <c r="S211" s="80"/>
      <c r="T211" s="80"/>
      <c r="U211" s="80"/>
      <c r="V211" s="80"/>
      <c r="W211" s="80"/>
      <c r="X211" s="80"/>
      <c r="Y211" s="208"/>
      <c r="Z211" s="208"/>
      <c r="AA211" s="80"/>
      <c r="AB211" s="209"/>
      <c r="AC211" s="209"/>
      <c r="AD211" s="80"/>
      <c r="AE211" s="209"/>
      <c r="AF211" s="209"/>
      <c r="AG211" s="80"/>
      <c r="AH211" s="209"/>
      <c r="AI211" s="209"/>
      <c r="AJ211" s="80"/>
      <c r="AK211" s="209"/>
      <c r="AL211" s="209"/>
      <c r="AM211" s="80"/>
      <c r="AN211" s="19"/>
      <c r="AO211" s="80"/>
      <c r="AS211" s="19"/>
      <c r="AT211" s="45"/>
      <c r="AU211" s="48"/>
      <c r="AV211" s="35"/>
      <c r="AW211" s="35"/>
      <c r="AX211" s="36"/>
      <c r="AZ211" s="91"/>
      <c r="BA211" s="96"/>
      <c r="BB211" s="98"/>
      <c r="BC211" s="91"/>
      <c r="BD211" s="96"/>
      <c r="BE211" s="98"/>
      <c r="BF211" s="91"/>
      <c r="BG211" s="96"/>
      <c r="BH211" s="98"/>
    </row>
    <row r="212" spans="1:60" ht="14.4">
      <c r="A212" s="80"/>
      <c r="B212" s="209"/>
      <c r="C212" s="209"/>
      <c r="D212" s="80"/>
      <c r="E212" s="209"/>
      <c r="F212" s="209"/>
      <c r="G212" s="80"/>
      <c r="H212" s="209"/>
      <c r="I212" s="209"/>
      <c r="J212" s="80"/>
      <c r="K212" s="209"/>
      <c r="L212" s="209"/>
      <c r="M212" s="80"/>
      <c r="N212" s="208"/>
      <c r="O212" s="208"/>
      <c r="P212" s="80"/>
      <c r="Q212" s="208"/>
      <c r="R212" s="208"/>
      <c r="S212" s="80"/>
      <c r="T212" s="80"/>
      <c r="U212" s="80"/>
      <c r="V212" s="80"/>
      <c r="W212" s="80"/>
      <c r="X212" s="80"/>
      <c r="Y212" s="208"/>
      <c r="Z212" s="208"/>
      <c r="AA212" s="80"/>
      <c r="AB212" s="209"/>
      <c r="AC212" s="209"/>
      <c r="AD212" s="80"/>
      <c r="AE212" s="209"/>
      <c r="AF212" s="209"/>
      <c r="AG212" s="80"/>
      <c r="AH212" s="209"/>
      <c r="AI212" s="209"/>
      <c r="AJ212" s="80"/>
      <c r="AK212" s="209"/>
      <c r="AL212" s="209"/>
      <c r="AM212" s="80"/>
      <c r="AN212" s="19"/>
      <c r="AO212" s="80"/>
      <c r="AS212" s="19"/>
      <c r="AT212" s="45"/>
      <c r="AU212" s="48"/>
      <c r="AV212" s="35"/>
      <c r="AW212" s="35"/>
      <c r="AX212" s="36"/>
      <c r="AZ212" s="91"/>
      <c r="BA212" s="96"/>
      <c r="BB212" s="98"/>
      <c r="BC212" s="91"/>
      <c r="BD212" s="96"/>
      <c r="BE212" s="98"/>
      <c r="BF212" s="91"/>
      <c r="BG212" s="96"/>
      <c r="BH212" s="98"/>
    </row>
    <row r="213" spans="1:60" ht="14.4">
      <c r="A213" s="80"/>
      <c r="B213" s="209"/>
      <c r="C213" s="209"/>
      <c r="D213" s="80"/>
      <c r="E213" s="209"/>
      <c r="F213" s="209"/>
      <c r="G213" s="80"/>
      <c r="H213" s="209"/>
      <c r="I213" s="209"/>
      <c r="J213" s="80"/>
      <c r="K213" s="209"/>
      <c r="L213" s="209"/>
      <c r="M213" s="80"/>
      <c r="N213" s="208"/>
      <c r="O213" s="208"/>
      <c r="P213" s="80"/>
      <c r="Q213" s="208"/>
      <c r="R213" s="208"/>
      <c r="S213" s="80"/>
      <c r="T213" s="80"/>
      <c r="U213" s="80"/>
      <c r="V213" s="80"/>
      <c r="W213" s="80"/>
      <c r="X213" s="80"/>
      <c r="Y213" s="208"/>
      <c r="Z213" s="208"/>
      <c r="AA213" s="80"/>
      <c r="AB213" s="209"/>
      <c r="AC213" s="209"/>
      <c r="AD213" s="80"/>
      <c r="AE213" s="209"/>
      <c r="AF213" s="209"/>
      <c r="AG213" s="80"/>
      <c r="AH213" s="209"/>
      <c r="AI213" s="209"/>
      <c r="AJ213" s="80"/>
      <c r="AK213" s="209"/>
      <c r="AL213" s="209"/>
      <c r="AM213" s="80"/>
      <c r="AN213" s="19"/>
      <c r="AO213" s="80"/>
      <c r="AS213" s="19"/>
      <c r="AT213" s="45"/>
      <c r="AU213" s="48"/>
      <c r="AV213" s="35"/>
      <c r="AW213" s="35"/>
      <c r="AX213" s="36"/>
      <c r="AZ213" s="91"/>
      <c r="BA213" s="96"/>
      <c r="BB213" s="98"/>
      <c r="BC213" s="91"/>
      <c r="BD213" s="96"/>
      <c r="BE213" s="98"/>
      <c r="BF213" s="91"/>
      <c r="BG213" s="96"/>
      <c r="BH213" s="98"/>
    </row>
    <row r="214" spans="1:60" ht="14.4">
      <c r="A214" s="80"/>
      <c r="B214" s="209"/>
      <c r="C214" s="209"/>
      <c r="D214" s="80"/>
      <c r="E214" s="209"/>
      <c r="F214" s="209"/>
      <c r="G214" s="80"/>
      <c r="H214" s="209"/>
      <c r="I214" s="209"/>
      <c r="J214" s="80"/>
      <c r="K214" s="209"/>
      <c r="L214" s="209"/>
      <c r="M214" s="80"/>
      <c r="N214" s="208"/>
      <c r="O214" s="208"/>
      <c r="P214" s="80"/>
      <c r="Q214" s="208"/>
      <c r="R214" s="208"/>
      <c r="S214" s="80"/>
      <c r="T214" s="80"/>
      <c r="U214" s="80"/>
      <c r="V214" s="80"/>
      <c r="W214" s="80"/>
      <c r="X214" s="80"/>
      <c r="Y214" s="208"/>
      <c r="Z214" s="208"/>
      <c r="AA214" s="80"/>
      <c r="AB214" s="209"/>
      <c r="AC214" s="209"/>
      <c r="AD214" s="80"/>
      <c r="AE214" s="209"/>
      <c r="AF214" s="209"/>
      <c r="AG214" s="80"/>
      <c r="AH214" s="209"/>
      <c r="AI214" s="209"/>
      <c r="AJ214" s="80"/>
      <c r="AK214" s="209"/>
      <c r="AL214" s="209"/>
      <c r="AM214" s="80"/>
      <c r="AN214" s="19"/>
      <c r="AO214" s="80"/>
      <c r="AS214" s="19"/>
      <c r="AT214" s="45"/>
      <c r="AU214" s="48"/>
      <c r="AV214" s="35"/>
      <c r="AW214" s="35"/>
      <c r="AX214" s="36"/>
      <c r="AZ214" s="91"/>
      <c r="BA214" s="96"/>
      <c r="BB214" s="98"/>
      <c r="BC214" s="91"/>
      <c r="BD214" s="96"/>
      <c r="BE214" s="98"/>
      <c r="BF214" s="91"/>
      <c r="BG214" s="96"/>
      <c r="BH214" s="98"/>
    </row>
    <row r="215" spans="1:60" ht="14.4">
      <c r="A215" s="80"/>
      <c r="B215" s="209"/>
      <c r="C215" s="209"/>
      <c r="D215" s="80"/>
      <c r="E215" s="209"/>
      <c r="F215" s="209"/>
      <c r="G215" s="80"/>
      <c r="H215" s="209"/>
      <c r="I215" s="209"/>
      <c r="J215" s="80"/>
      <c r="K215" s="209"/>
      <c r="L215" s="209"/>
      <c r="M215" s="80"/>
      <c r="N215" s="208"/>
      <c r="O215" s="208"/>
      <c r="P215" s="80"/>
      <c r="Q215" s="208"/>
      <c r="R215" s="208"/>
      <c r="S215" s="80"/>
      <c r="T215" s="80"/>
      <c r="U215" s="80"/>
      <c r="V215" s="80"/>
      <c r="W215" s="80"/>
      <c r="X215" s="80"/>
      <c r="Y215" s="208"/>
      <c r="Z215" s="208"/>
      <c r="AA215" s="80"/>
      <c r="AB215" s="209"/>
      <c r="AC215" s="209"/>
      <c r="AD215" s="80"/>
      <c r="AE215" s="209"/>
      <c r="AF215" s="209"/>
      <c r="AG215" s="80"/>
      <c r="AH215" s="209"/>
      <c r="AI215" s="209"/>
      <c r="AJ215" s="80"/>
      <c r="AK215" s="209"/>
      <c r="AL215" s="209"/>
      <c r="AM215" s="80"/>
      <c r="AN215" s="19"/>
      <c r="AO215" s="80"/>
      <c r="AS215" s="19"/>
      <c r="AT215" s="64"/>
      <c r="AU215" s="65"/>
      <c r="AV215" s="35"/>
      <c r="AW215" s="35"/>
      <c r="AX215" s="36"/>
      <c r="AZ215" s="91"/>
      <c r="BA215" s="96"/>
      <c r="BB215" s="98"/>
      <c r="BC215" s="91"/>
      <c r="BD215" s="96"/>
      <c r="BE215" s="98"/>
      <c r="BF215" s="91"/>
      <c r="BG215" s="96"/>
      <c r="BH215" s="98"/>
    </row>
    <row r="216" spans="1:60" ht="14.4">
      <c r="A216" s="80"/>
      <c r="B216" s="209"/>
      <c r="C216" s="209"/>
      <c r="D216" s="80"/>
      <c r="E216" s="209"/>
      <c r="F216" s="209"/>
      <c r="G216" s="80"/>
      <c r="H216" s="209"/>
      <c r="I216" s="209"/>
      <c r="J216" s="80"/>
      <c r="K216" s="209"/>
      <c r="L216" s="209"/>
      <c r="M216" s="80"/>
      <c r="N216" s="208"/>
      <c r="O216" s="208"/>
      <c r="P216" s="80"/>
      <c r="Q216" s="208"/>
      <c r="R216" s="208"/>
      <c r="S216" s="80"/>
      <c r="T216" s="80"/>
      <c r="U216" s="80"/>
      <c r="V216" s="80"/>
      <c r="W216" s="80"/>
      <c r="X216" s="80"/>
      <c r="Y216" s="208"/>
      <c r="Z216" s="208"/>
      <c r="AA216" s="80"/>
      <c r="AB216" s="209"/>
      <c r="AC216" s="209"/>
      <c r="AD216" s="80"/>
      <c r="AE216" s="209"/>
      <c r="AF216" s="209"/>
      <c r="AG216" s="80"/>
      <c r="AH216" s="209"/>
      <c r="AI216" s="209"/>
      <c r="AJ216" s="80"/>
      <c r="AK216" s="209"/>
      <c r="AL216" s="209"/>
      <c r="AM216" s="80"/>
      <c r="AN216" s="19"/>
      <c r="AO216" s="80"/>
      <c r="AS216" s="19"/>
      <c r="AT216" s="45"/>
      <c r="AU216" s="48"/>
      <c r="AV216" s="35"/>
      <c r="AW216" s="35"/>
      <c r="AX216" s="36"/>
      <c r="AZ216" s="91"/>
      <c r="BA216" s="96"/>
      <c r="BB216" s="98"/>
      <c r="BC216" s="91"/>
      <c r="BD216" s="96"/>
      <c r="BE216" s="98"/>
      <c r="BF216" s="91"/>
      <c r="BG216" s="96"/>
      <c r="BH216" s="98"/>
    </row>
    <row r="217" spans="1:60" ht="14.4">
      <c r="A217" s="80"/>
      <c r="B217" s="209"/>
      <c r="C217" s="209"/>
      <c r="D217" s="80"/>
      <c r="E217" s="209"/>
      <c r="F217" s="209"/>
      <c r="G217" s="80"/>
      <c r="H217" s="209"/>
      <c r="I217" s="209"/>
      <c r="J217" s="80"/>
      <c r="K217" s="209"/>
      <c r="L217" s="209"/>
      <c r="M217" s="80"/>
      <c r="N217" s="208"/>
      <c r="O217" s="208"/>
      <c r="P217" s="80"/>
      <c r="Q217" s="208"/>
      <c r="R217" s="208"/>
      <c r="S217" s="80"/>
      <c r="T217" s="80"/>
      <c r="U217" s="80"/>
      <c r="V217" s="80"/>
      <c r="W217" s="80"/>
      <c r="X217" s="80"/>
      <c r="Y217" s="208"/>
      <c r="Z217" s="208"/>
      <c r="AA217" s="80"/>
      <c r="AB217" s="209"/>
      <c r="AC217" s="209"/>
      <c r="AD217" s="80"/>
      <c r="AE217" s="209"/>
      <c r="AF217" s="209"/>
      <c r="AG217" s="80"/>
      <c r="AH217" s="209"/>
      <c r="AI217" s="209"/>
      <c r="AJ217" s="80"/>
      <c r="AK217" s="209"/>
      <c r="AL217" s="209"/>
      <c r="AM217" s="80"/>
      <c r="AN217" s="19"/>
      <c r="AO217" s="80"/>
      <c r="AS217" s="19"/>
      <c r="AT217" s="45"/>
      <c r="AU217" s="48"/>
      <c r="AV217" s="35"/>
      <c r="AW217" s="35"/>
      <c r="AX217" s="36"/>
      <c r="AZ217" s="91"/>
      <c r="BA217" s="96"/>
      <c r="BB217" s="98"/>
      <c r="BC217" s="91"/>
      <c r="BD217" s="96"/>
      <c r="BE217" s="98"/>
      <c r="BF217" s="91"/>
      <c r="BG217" s="96"/>
      <c r="BH217" s="98"/>
    </row>
    <row r="218" spans="1:60" ht="15" thickBot="1">
      <c r="A218" s="80"/>
      <c r="B218" s="209"/>
      <c r="C218" s="209"/>
      <c r="D218" s="80"/>
      <c r="E218" s="209"/>
      <c r="F218" s="209"/>
      <c r="G218" s="80"/>
      <c r="H218" s="209"/>
      <c r="I218" s="209"/>
      <c r="J218" s="80"/>
      <c r="K218" s="209"/>
      <c r="L218" s="209"/>
      <c r="M218" s="80"/>
      <c r="N218" s="208"/>
      <c r="O218" s="208"/>
      <c r="P218" s="80"/>
      <c r="Q218" s="208"/>
      <c r="R218" s="208"/>
      <c r="S218" s="80"/>
      <c r="T218" s="80"/>
      <c r="U218" s="80"/>
      <c r="V218" s="80"/>
      <c r="W218" s="80"/>
      <c r="X218" s="80"/>
      <c r="Y218" s="208"/>
      <c r="Z218" s="208"/>
      <c r="AA218" s="80"/>
      <c r="AB218" s="209"/>
      <c r="AC218" s="209"/>
      <c r="AD218" s="80"/>
      <c r="AE218" s="209"/>
      <c r="AF218" s="209"/>
      <c r="AG218" s="80"/>
      <c r="AH218" s="209"/>
      <c r="AI218" s="209"/>
      <c r="AJ218" s="80"/>
      <c r="AK218" s="209"/>
      <c r="AL218" s="209"/>
      <c r="AM218" s="80"/>
      <c r="AN218" s="19"/>
      <c r="AO218" s="80"/>
      <c r="AS218" s="19"/>
      <c r="AT218" s="139"/>
      <c r="AU218" s="140"/>
      <c r="AV218" s="141"/>
      <c r="AW218" s="141"/>
      <c r="AX218" s="142"/>
      <c r="AZ218" s="91"/>
      <c r="BA218" s="96"/>
      <c r="BB218" s="98"/>
      <c r="BC218" s="91"/>
      <c r="BD218" s="96"/>
      <c r="BE218" s="98"/>
      <c r="BF218" s="91"/>
      <c r="BG218" s="96"/>
      <c r="BH218" s="98"/>
    </row>
    <row r="219" spans="1:60" ht="14.4">
      <c r="A219" s="80"/>
      <c r="B219" s="209"/>
      <c r="C219" s="209"/>
      <c r="D219" s="80"/>
      <c r="E219" s="209"/>
      <c r="F219" s="209"/>
      <c r="G219" s="80"/>
      <c r="H219" s="209"/>
      <c r="I219" s="209"/>
      <c r="J219" s="80"/>
      <c r="K219" s="209"/>
      <c r="L219" s="209"/>
      <c r="M219" s="80"/>
      <c r="N219" s="208"/>
      <c r="O219" s="208"/>
      <c r="P219" s="80"/>
      <c r="Q219" s="208"/>
      <c r="R219" s="208"/>
      <c r="S219" s="80"/>
      <c r="T219" s="80"/>
      <c r="U219" s="80"/>
      <c r="V219" s="80"/>
      <c r="W219" s="80"/>
      <c r="X219" s="80"/>
      <c r="Y219" s="208"/>
      <c r="Z219" s="208"/>
      <c r="AA219" s="80"/>
      <c r="AB219" s="209"/>
      <c r="AC219" s="209"/>
      <c r="AD219" s="80"/>
      <c r="AE219" s="209"/>
      <c r="AF219" s="209"/>
      <c r="AG219" s="80"/>
      <c r="AH219" s="209"/>
      <c r="AI219" s="209"/>
      <c r="AJ219" s="80"/>
      <c r="AK219" s="209"/>
      <c r="AL219" s="209"/>
      <c r="AM219" s="80"/>
      <c r="AN219" s="19"/>
      <c r="AO219" s="80"/>
      <c r="AS219" s="19"/>
      <c r="AZ219" s="91"/>
      <c r="BA219" s="96"/>
      <c r="BB219" s="98"/>
      <c r="BC219" s="91"/>
      <c r="BD219" s="96"/>
      <c r="BE219" s="98"/>
      <c r="BF219" s="91"/>
      <c r="BG219" s="96"/>
      <c r="BH219" s="98"/>
    </row>
    <row r="220" spans="1:60" ht="14.4">
      <c r="A220" s="80"/>
      <c r="B220" s="209"/>
      <c r="C220" s="209"/>
      <c r="D220" s="80"/>
      <c r="E220" s="209"/>
      <c r="F220" s="209"/>
      <c r="G220" s="80"/>
      <c r="H220" s="209"/>
      <c r="I220" s="209"/>
      <c r="J220" s="80"/>
      <c r="K220" s="209"/>
      <c r="L220" s="209"/>
      <c r="M220" s="80"/>
      <c r="N220" s="208"/>
      <c r="O220" s="208"/>
      <c r="P220" s="80"/>
      <c r="Q220" s="208"/>
      <c r="R220" s="208"/>
      <c r="S220" s="80"/>
      <c r="T220" s="80"/>
      <c r="U220" s="80"/>
      <c r="V220" s="80"/>
      <c r="W220" s="80"/>
      <c r="X220" s="80"/>
      <c r="Y220" s="208"/>
      <c r="Z220" s="208"/>
      <c r="AA220" s="80"/>
      <c r="AB220" s="209"/>
      <c r="AC220" s="209"/>
      <c r="AD220" s="80"/>
      <c r="AE220" s="209"/>
      <c r="AF220" s="209"/>
      <c r="AG220" s="80"/>
      <c r="AH220" s="209"/>
      <c r="AI220" s="209"/>
      <c r="AJ220" s="80"/>
      <c r="AK220" s="209"/>
      <c r="AL220" s="209"/>
      <c r="AM220" s="80"/>
      <c r="AN220" s="98"/>
      <c r="AO220" s="80"/>
      <c r="AS220" s="98"/>
      <c r="AZ220" s="91"/>
      <c r="BA220" s="96"/>
      <c r="BB220" s="98"/>
      <c r="BC220" s="91"/>
      <c r="BD220" s="96"/>
      <c r="BE220" s="98"/>
      <c r="BF220" s="91"/>
      <c r="BG220" s="96"/>
      <c r="BH220" s="98"/>
    </row>
    <row r="221" spans="1:60" ht="14.4">
      <c r="A221" s="80"/>
      <c r="B221" s="209"/>
      <c r="C221" s="209"/>
      <c r="D221" s="80"/>
      <c r="E221" s="209"/>
      <c r="F221" s="209"/>
      <c r="G221" s="80"/>
      <c r="H221" s="209"/>
      <c r="I221" s="209"/>
      <c r="J221" s="80"/>
      <c r="K221" s="209"/>
      <c r="L221" s="209"/>
      <c r="M221" s="80"/>
      <c r="N221" s="208"/>
      <c r="O221" s="208"/>
      <c r="P221" s="80"/>
      <c r="Q221" s="208"/>
      <c r="R221" s="208"/>
      <c r="S221" s="80"/>
      <c r="T221" s="80"/>
      <c r="U221" s="80"/>
      <c r="V221" s="80"/>
      <c r="W221" s="80"/>
      <c r="X221" s="80"/>
      <c r="Y221" s="208"/>
      <c r="Z221" s="208"/>
      <c r="AA221" s="80"/>
      <c r="AB221" s="209"/>
      <c r="AC221" s="209"/>
      <c r="AD221" s="80"/>
      <c r="AE221" s="209"/>
      <c r="AF221" s="209"/>
      <c r="AG221" s="80"/>
      <c r="AH221" s="209"/>
      <c r="AI221" s="209"/>
      <c r="AJ221" s="80"/>
      <c r="AK221" s="209"/>
      <c r="AL221" s="209"/>
      <c r="AM221" s="80"/>
      <c r="AO221" s="80"/>
      <c r="AZ221" s="91"/>
      <c r="BA221" s="96"/>
      <c r="BB221" s="98"/>
      <c r="BC221" s="91"/>
      <c r="BD221" s="96"/>
      <c r="BE221" s="98"/>
      <c r="BF221" s="91"/>
      <c r="BG221" s="96"/>
      <c r="BH221" s="98"/>
    </row>
    <row r="222" spans="1:60" ht="14.4">
      <c r="A222" s="80"/>
      <c r="B222" s="209"/>
      <c r="C222" s="209"/>
      <c r="D222" s="80"/>
      <c r="E222" s="209"/>
      <c r="F222" s="209"/>
      <c r="G222" s="80"/>
      <c r="H222" s="209"/>
      <c r="I222" s="209"/>
      <c r="J222" s="80"/>
      <c r="K222" s="209"/>
      <c r="L222" s="209"/>
      <c r="M222" s="80"/>
      <c r="N222" s="208"/>
      <c r="O222" s="208"/>
      <c r="P222" s="80"/>
      <c r="Q222" s="208"/>
      <c r="R222" s="208"/>
      <c r="S222" s="80"/>
      <c r="T222" s="80"/>
      <c r="U222" s="80"/>
      <c r="V222" s="80"/>
      <c r="W222" s="80"/>
      <c r="X222" s="80"/>
      <c r="Y222" s="208"/>
      <c r="Z222" s="208"/>
      <c r="AA222" s="80"/>
      <c r="AB222" s="209"/>
      <c r="AC222" s="209"/>
      <c r="AD222" s="80"/>
      <c r="AE222" s="209"/>
      <c r="AF222" s="209"/>
      <c r="AG222" s="80"/>
      <c r="AH222" s="209"/>
      <c r="AI222" s="209"/>
      <c r="AJ222" s="80"/>
      <c r="AK222" s="209"/>
      <c r="AL222" s="209"/>
      <c r="AM222" s="80"/>
      <c r="AO222" s="80"/>
      <c r="AZ222" s="91"/>
      <c r="BA222" s="96"/>
      <c r="BB222" s="98"/>
      <c r="BC222" s="91"/>
      <c r="BD222" s="96"/>
      <c r="BE222" s="98"/>
      <c r="BF222" s="91"/>
      <c r="BG222" s="96"/>
      <c r="BH222" s="98"/>
    </row>
    <row r="223" spans="1:60" ht="14.4">
      <c r="A223" s="80"/>
      <c r="B223" s="209"/>
      <c r="C223" s="209"/>
      <c r="D223" s="80"/>
      <c r="E223" s="209"/>
      <c r="F223" s="209"/>
      <c r="G223" s="80"/>
      <c r="H223" s="209"/>
      <c r="I223" s="209"/>
      <c r="J223" s="80"/>
      <c r="K223" s="209"/>
      <c r="L223" s="209"/>
      <c r="M223" s="80"/>
      <c r="N223" s="208"/>
      <c r="O223" s="208"/>
      <c r="P223" s="80"/>
      <c r="Q223" s="208"/>
      <c r="R223" s="208"/>
      <c r="S223" s="80"/>
      <c r="T223" s="80"/>
      <c r="U223" s="80"/>
      <c r="V223" s="80"/>
      <c r="W223" s="80"/>
      <c r="X223" s="80"/>
      <c r="Y223" s="208"/>
      <c r="Z223" s="208"/>
      <c r="AA223" s="80"/>
      <c r="AB223" s="209"/>
      <c r="AC223" s="209"/>
      <c r="AD223" s="80"/>
      <c r="AE223" s="209"/>
      <c r="AF223" s="209"/>
      <c r="AG223" s="80"/>
      <c r="AH223" s="209"/>
      <c r="AI223" s="209"/>
      <c r="AJ223" s="80"/>
      <c r="AK223" s="209"/>
      <c r="AL223" s="209"/>
      <c r="AM223" s="80"/>
      <c r="AO223" s="80"/>
      <c r="AZ223" s="91"/>
      <c r="BA223" s="96"/>
      <c r="BB223" s="98"/>
      <c r="BC223" s="91"/>
      <c r="BD223" s="96"/>
      <c r="BE223" s="98"/>
      <c r="BF223" s="91"/>
      <c r="BG223" s="96"/>
      <c r="BH223" s="98"/>
    </row>
    <row r="224" spans="1:60" ht="14.4">
      <c r="A224" s="80"/>
      <c r="B224" s="209"/>
      <c r="C224" s="209"/>
      <c r="D224" s="80"/>
      <c r="E224" s="209"/>
      <c r="F224" s="209"/>
      <c r="G224" s="80"/>
      <c r="H224" s="209"/>
      <c r="I224" s="209"/>
      <c r="J224" s="80"/>
      <c r="K224" s="209"/>
      <c r="L224" s="209"/>
      <c r="M224" s="80"/>
      <c r="N224" s="208"/>
      <c r="O224" s="208"/>
      <c r="P224" s="80"/>
      <c r="Q224" s="208"/>
      <c r="R224" s="208"/>
      <c r="S224" s="80"/>
      <c r="T224" s="80"/>
      <c r="U224" s="80"/>
      <c r="V224" s="80"/>
      <c r="W224" s="80"/>
      <c r="X224" s="80"/>
      <c r="Y224" s="208"/>
      <c r="Z224" s="208"/>
      <c r="AA224" s="80"/>
      <c r="AB224" s="209"/>
      <c r="AC224" s="209"/>
      <c r="AD224" s="80"/>
      <c r="AE224" s="209"/>
      <c r="AF224" s="209"/>
      <c r="AG224" s="80"/>
      <c r="AH224" s="209"/>
      <c r="AI224" s="209"/>
      <c r="AJ224" s="80"/>
      <c r="AK224" s="209"/>
      <c r="AL224" s="209"/>
      <c r="AM224" s="80"/>
      <c r="AO224" s="80"/>
      <c r="AZ224" s="91"/>
      <c r="BA224" s="96"/>
      <c r="BB224" s="98"/>
      <c r="BC224" s="91"/>
      <c r="BD224" s="96"/>
      <c r="BE224" s="98"/>
      <c r="BF224" s="91"/>
      <c r="BG224" s="96"/>
      <c r="BH224" s="98"/>
    </row>
    <row r="225" spans="1:60" ht="14.4">
      <c r="A225" s="80"/>
      <c r="B225" s="209"/>
      <c r="C225" s="209"/>
      <c r="D225" s="80"/>
      <c r="E225" s="209"/>
      <c r="F225" s="209"/>
      <c r="G225" s="80"/>
      <c r="H225" s="209"/>
      <c r="I225" s="209"/>
      <c r="J225" s="80"/>
      <c r="K225" s="209"/>
      <c r="L225" s="209"/>
      <c r="M225" s="80"/>
      <c r="N225" s="208"/>
      <c r="O225" s="208"/>
      <c r="P225" s="80"/>
      <c r="Q225" s="208"/>
      <c r="R225" s="208"/>
      <c r="S225" s="80"/>
      <c r="T225" s="80"/>
      <c r="U225" s="80"/>
      <c r="V225" s="80"/>
      <c r="W225" s="91"/>
      <c r="X225" s="80"/>
      <c r="Y225" s="208"/>
      <c r="Z225" s="208"/>
      <c r="AA225" s="80"/>
      <c r="AB225" s="209"/>
      <c r="AC225" s="209"/>
      <c r="AD225" s="80"/>
      <c r="AE225" s="209"/>
      <c r="AF225" s="209"/>
      <c r="AG225" s="80"/>
      <c r="AH225" s="209"/>
      <c r="AI225" s="209"/>
      <c r="AJ225" s="80"/>
      <c r="AK225" s="209"/>
      <c r="AL225" s="209"/>
      <c r="AM225" s="80"/>
      <c r="AO225" s="80"/>
      <c r="AZ225" s="91"/>
      <c r="BA225" s="96"/>
      <c r="BB225" s="98"/>
      <c r="BC225" s="91"/>
      <c r="BD225" s="96"/>
      <c r="BE225" s="98"/>
      <c r="BF225" s="91"/>
      <c r="BG225" s="96"/>
      <c r="BH225" s="98"/>
    </row>
    <row r="226" spans="1:60" ht="14.4">
      <c r="A226" s="80"/>
      <c r="B226" s="209"/>
      <c r="C226" s="209"/>
      <c r="D226" s="80"/>
      <c r="E226" s="209"/>
      <c r="F226" s="209"/>
      <c r="G226" s="80"/>
      <c r="H226" s="209"/>
      <c r="I226" s="209"/>
      <c r="J226" s="80"/>
      <c r="K226" s="209"/>
      <c r="L226" s="209"/>
      <c r="M226" s="80"/>
      <c r="N226" s="208"/>
      <c r="O226" s="208"/>
      <c r="P226" s="80"/>
      <c r="Q226" s="208"/>
      <c r="R226" s="208"/>
      <c r="S226" s="80"/>
      <c r="T226" s="80"/>
      <c r="U226" s="80"/>
      <c r="V226" s="80"/>
      <c r="X226" s="80"/>
      <c r="Y226" s="208"/>
      <c r="Z226" s="208"/>
      <c r="AA226" s="80"/>
      <c r="AB226" s="209"/>
      <c r="AC226" s="209"/>
      <c r="AD226" s="80"/>
      <c r="AE226" s="209"/>
      <c r="AF226" s="209"/>
      <c r="AG226" s="80"/>
      <c r="AH226" s="209"/>
      <c r="AI226" s="209"/>
      <c r="AJ226" s="80"/>
      <c r="AK226" s="209"/>
      <c r="AL226" s="209"/>
      <c r="AM226" s="80"/>
      <c r="AO226" s="80"/>
      <c r="AZ226" s="91"/>
      <c r="BA226" s="96"/>
      <c r="BB226" s="98"/>
      <c r="BC226" s="91"/>
      <c r="BD226" s="96"/>
      <c r="BE226" s="98"/>
      <c r="BF226" s="91"/>
      <c r="BG226" s="96"/>
      <c r="BH226" s="98"/>
    </row>
    <row r="227" spans="1:60" ht="14.4">
      <c r="A227" s="80"/>
      <c r="B227" s="209"/>
      <c r="C227" s="209"/>
      <c r="D227" s="80"/>
      <c r="E227" s="209"/>
      <c r="F227" s="209"/>
      <c r="G227" s="80"/>
      <c r="H227" s="209"/>
      <c r="I227" s="209"/>
      <c r="J227" s="80"/>
      <c r="K227" s="209"/>
      <c r="L227" s="209"/>
      <c r="M227" s="80"/>
      <c r="N227" s="208"/>
      <c r="O227" s="208"/>
      <c r="P227" s="80"/>
      <c r="Q227" s="208"/>
      <c r="R227" s="208"/>
      <c r="S227" s="80"/>
      <c r="T227" s="91"/>
      <c r="U227" s="80"/>
      <c r="V227" s="80"/>
      <c r="X227" s="80"/>
      <c r="Y227" s="208"/>
      <c r="Z227" s="208"/>
      <c r="AA227" s="80"/>
      <c r="AB227" s="209"/>
      <c r="AC227" s="209"/>
      <c r="AD227" s="80"/>
      <c r="AE227" s="209"/>
      <c r="AF227" s="209"/>
      <c r="AG227" s="80"/>
      <c r="AH227" s="209"/>
      <c r="AI227" s="209"/>
      <c r="AJ227" s="80"/>
      <c r="AK227" s="209"/>
      <c r="AL227" s="209"/>
      <c r="AM227" s="80"/>
      <c r="AO227" s="80"/>
      <c r="AZ227" s="91"/>
      <c r="BA227" s="96"/>
      <c r="BB227" s="98"/>
      <c r="BC227" s="91"/>
      <c r="BD227" s="96"/>
      <c r="BE227" s="98"/>
      <c r="BF227" s="91"/>
      <c r="BG227" s="96"/>
      <c r="BH227" s="98"/>
    </row>
    <row r="228" spans="1:60" ht="14.4">
      <c r="A228" s="80"/>
      <c r="B228" s="209"/>
      <c r="C228" s="209"/>
      <c r="D228" s="80"/>
      <c r="E228" s="209"/>
      <c r="F228" s="209"/>
      <c r="G228" s="80"/>
      <c r="H228" s="209"/>
      <c r="I228" s="209"/>
      <c r="J228" s="80"/>
      <c r="K228" s="209"/>
      <c r="L228" s="209"/>
      <c r="M228" s="80"/>
      <c r="N228" s="208"/>
      <c r="O228" s="208"/>
      <c r="P228" s="80"/>
      <c r="Q228" s="208"/>
      <c r="R228" s="208"/>
      <c r="S228" s="80"/>
      <c r="U228" s="80"/>
      <c r="V228" s="80"/>
      <c r="X228" s="80"/>
      <c r="Y228" s="208"/>
      <c r="Z228" s="208"/>
      <c r="AA228" s="80"/>
      <c r="AB228" s="209"/>
      <c r="AC228" s="209"/>
      <c r="AD228" s="80"/>
      <c r="AE228" s="209"/>
      <c r="AF228" s="209"/>
      <c r="AG228" s="80"/>
      <c r="AH228" s="209"/>
      <c r="AI228" s="209"/>
      <c r="AJ228" s="80"/>
      <c r="AK228" s="209"/>
      <c r="AL228" s="209"/>
      <c r="AM228" s="80"/>
      <c r="AO228" s="80"/>
      <c r="AZ228" s="91"/>
      <c r="BA228" s="96"/>
      <c r="BB228" s="98"/>
      <c r="BC228" s="91"/>
      <c r="BD228" s="96"/>
      <c r="BE228" s="98"/>
      <c r="BF228" s="91"/>
      <c r="BG228" s="96"/>
      <c r="BH228" s="98"/>
    </row>
    <row r="229" spans="1:60" ht="14.4">
      <c r="A229" s="80"/>
      <c r="B229" s="209"/>
      <c r="C229" s="209"/>
      <c r="D229" s="80"/>
      <c r="E229" s="209"/>
      <c r="F229" s="209"/>
      <c r="G229" s="80"/>
      <c r="H229" s="209"/>
      <c r="I229" s="209"/>
      <c r="J229" s="80"/>
      <c r="K229" s="209"/>
      <c r="L229" s="209"/>
      <c r="M229" s="80"/>
      <c r="N229" s="208"/>
      <c r="O229" s="208"/>
      <c r="P229" s="80"/>
      <c r="Q229" s="208"/>
      <c r="R229" s="208"/>
      <c r="S229" s="80"/>
      <c r="U229" s="80"/>
      <c r="V229" s="80"/>
      <c r="X229" s="80"/>
      <c r="Y229" s="208"/>
      <c r="Z229" s="208"/>
      <c r="AA229" s="80"/>
      <c r="AB229" s="209"/>
      <c r="AC229" s="209"/>
      <c r="AD229" s="80"/>
      <c r="AE229" s="209"/>
      <c r="AF229" s="209"/>
      <c r="AG229" s="80"/>
      <c r="AH229" s="209"/>
      <c r="AI229" s="209"/>
      <c r="AJ229" s="80"/>
      <c r="AK229" s="209"/>
      <c r="AL229" s="209"/>
      <c r="AM229" s="80"/>
      <c r="AO229" s="80"/>
      <c r="AZ229" s="91"/>
      <c r="BA229" s="96"/>
      <c r="BB229" s="98"/>
      <c r="BC229" s="91"/>
      <c r="BD229" s="96"/>
      <c r="BE229" s="98"/>
      <c r="BF229" s="91"/>
      <c r="BG229" s="96"/>
      <c r="BH229" s="98"/>
    </row>
    <row r="230" spans="1:60" ht="14.4">
      <c r="A230" s="80"/>
      <c r="B230" s="209"/>
      <c r="C230" s="209"/>
      <c r="D230" s="80"/>
      <c r="E230" s="209"/>
      <c r="F230" s="209"/>
      <c r="G230" s="80"/>
      <c r="H230" s="209"/>
      <c r="I230" s="209"/>
      <c r="J230" s="80"/>
      <c r="K230" s="209"/>
      <c r="L230" s="209"/>
      <c r="M230" s="80"/>
      <c r="N230" s="208"/>
      <c r="O230" s="208"/>
      <c r="P230" s="80"/>
      <c r="Q230" s="208"/>
      <c r="R230" s="208"/>
      <c r="S230" s="80"/>
      <c r="U230" s="80"/>
      <c r="V230" s="80"/>
      <c r="X230" s="80"/>
      <c r="Y230" s="208"/>
      <c r="Z230" s="208"/>
      <c r="AA230" s="80"/>
      <c r="AB230" s="209"/>
      <c r="AC230" s="209"/>
      <c r="AD230" s="80"/>
      <c r="AE230" s="209"/>
      <c r="AF230" s="209"/>
      <c r="AG230" s="80"/>
      <c r="AH230" s="209"/>
      <c r="AI230" s="209"/>
      <c r="AJ230" s="80"/>
      <c r="AK230" s="209"/>
      <c r="AL230" s="209"/>
      <c r="AM230" s="80"/>
      <c r="AO230" s="80"/>
      <c r="AZ230" s="91"/>
      <c r="BA230" s="96"/>
      <c r="BB230" s="98"/>
      <c r="BC230" s="91"/>
      <c r="BD230" s="96"/>
      <c r="BE230" s="98"/>
      <c r="BF230" s="91"/>
      <c r="BG230" s="96"/>
      <c r="BH230" s="98"/>
    </row>
    <row r="231" spans="1:60" ht="14.4">
      <c r="A231" s="91"/>
      <c r="B231" s="233"/>
      <c r="C231" s="233"/>
      <c r="D231" s="91"/>
      <c r="E231" s="233"/>
      <c r="F231" s="233"/>
      <c r="G231" s="91"/>
      <c r="H231" s="233"/>
      <c r="I231" s="233"/>
      <c r="J231" s="80"/>
      <c r="K231" s="209"/>
      <c r="L231" s="209"/>
      <c r="M231" s="80"/>
      <c r="N231" s="208"/>
      <c r="O231" s="208"/>
      <c r="P231" s="80"/>
      <c r="Q231" s="208"/>
      <c r="R231" s="208"/>
      <c r="S231" s="91"/>
      <c r="U231" s="91"/>
      <c r="V231" s="91"/>
      <c r="X231" s="91"/>
      <c r="Y231" s="233"/>
      <c r="Z231" s="233"/>
      <c r="AA231" s="91"/>
      <c r="AB231" s="233"/>
      <c r="AC231" s="233"/>
      <c r="AD231" s="91"/>
      <c r="AE231" s="233"/>
      <c r="AF231" s="233"/>
      <c r="AG231" s="91"/>
      <c r="AH231" s="233"/>
      <c r="AI231" s="233"/>
      <c r="AJ231" s="91"/>
      <c r="AK231" s="233"/>
      <c r="AL231" s="233"/>
      <c r="AM231" s="91"/>
      <c r="AO231" s="80"/>
    </row>
    <row r="232" spans="1:60">
      <c r="J232" s="91"/>
      <c r="K232" s="233"/>
      <c r="L232" s="233"/>
      <c r="M232" s="91"/>
      <c r="N232" s="233"/>
      <c r="O232" s="233"/>
      <c r="P232" s="91"/>
      <c r="Q232" s="233"/>
      <c r="R232" s="233"/>
      <c r="AO232" s="80"/>
    </row>
    <row r="233" spans="1:60">
      <c r="AO233" s="80"/>
    </row>
    <row r="234" spans="1:60">
      <c r="AO234" s="80"/>
    </row>
    <row r="235" spans="1:60">
      <c r="AO235" s="80"/>
    </row>
    <row r="236" spans="1:60">
      <c r="AO236" s="80"/>
    </row>
    <row r="237" spans="1:60">
      <c r="AO237" s="80"/>
    </row>
    <row r="238" spans="1:60">
      <c r="AO238" s="91"/>
    </row>
  </sheetData>
  <sortState ref="AO6:AR44">
    <sortCondition ref="AP6:AP44"/>
  </sortState>
  <mergeCells count="1947">
    <mergeCell ref="Q53:Q64"/>
    <mergeCell ref="Y33:Z33"/>
    <mergeCell ref="G2:V2"/>
    <mergeCell ref="T85:U85"/>
    <mergeCell ref="T86:U86"/>
    <mergeCell ref="T87:U87"/>
    <mergeCell ref="T88:U88"/>
    <mergeCell ref="T90:U90"/>
    <mergeCell ref="T91:U91"/>
    <mergeCell ref="T92:U92"/>
    <mergeCell ref="T93:U93"/>
    <mergeCell ref="T94:U94"/>
    <mergeCell ref="T95:U95"/>
    <mergeCell ref="T96:U96"/>
    <mergeCell ref="T97:U97"/>
    <mergeCell ref="T98:U98"/>
    <mergeCell ref="T89:U89"/>
    <mergeCell ref="Q85:R85"/>
    <mergeCell ref="Y85:Z85"/>
    <mergeCell ref="N21:N32"/>
    <mergeCell ref="K37:K48"/>
    <mergeCell ref="Q86:R86"/>
    <mergeCell ref="Y86:Z86"/>
    <mergeCell ref="N88:O88"/>
    <mergeCell ref="K33:L33"/>
    <mergeCell ref="K21:K32"/>
    <mergeCell ref="K20:L20"/>
    <mergeCell ref="Q37:Q48"/>
    <mergeCell ref="T37:T48"/>
    <mergeCell ref="T36:U36"/>
    <mergeCell ref="Q52:R52"/>
    <mergeCell ref="Q68:R68"/>
    <mergeCell ref="Q21:Q32"/>
    <mergeCell ref="BC20:BD20"/>
    <mergeCell ref="BF20:BG20"/>
    <mergeCell ref="AZ36:BA36"/>
    <mergeCell ref="BC36:BD36"/>
    <mergeCell ref="BF36:BG36"/>
    <mergeCell ref="N53:N64"/>
    <mergeCell ref="N69:N80"/>
    <mergeCell ref="N65:O65"/>
    <mergeCell ref="N33:O33"/>
    <mergeCell ref="N20:O20"/>
    <mergeCell ref="N36:O36"/>
    <mergeCell ref="N52:O52"/>
    <mergeCell ref="N68:O68"/>
    <mergeCell ref="Q20:R20"/>
    <mergeCell ref="Q36:R36"/>
    <mergeCell ref="BC69:BC80"/>
    <mergeCell ref="BC53:BC64"/>
    <mergeCell ref="BC37:BC48"/>
    <mergeCell ref="BC21:BC32"/>
    <mergeCell ref="AZ52:BA52"/>
    <mergeCell ref="BC52:BD52"/>
    <mergeCell ref="BF52:BG52"/>
    <mergeCell ref="AZ37:AZ48"/>
    <mergeCell ref="AZ21:AZ32"/>
    <mergeCell ref="AZ33:BA33"/>
    <mergeCell ref="BC33:BD33"/>
    <mergeCell ref="BF33:BG33"/>
    <mergeCell ref="AB65:AC65"/>
    <mergeCell ref="AE65:AF65"/>
    <mergeCell ref="AH65:AI65"/>
    <mergeCell ref="AB68:AC68"/>
    <mergeCell ref="AE68:AF68"/>
    <mergeCell ref="B52:C52"/>
    <mergeCell ref="B68:C68"/>
    <mergeCell ref="X5:X17"/>
    <mergeCell ref="AB52:AC52"/>
    <mergeCell ref="AE52:AF52"/>
    <mergeCell ref="AH52:AI52"/>
    <mergeCell ref="AB33:AC33"/>
    <mergeCell ref="AE33:AF33"/>
    <mergeCell ref="AB21:AB32"/>
    <mergeCell ref="AE21:AE32"/>
    <mergeCell ref="E88:F88"/>
    <mergeCell ref="H88:I88"/>
    <mergeCell ref="K88:L88"/>
    <mergeCell ref="AE85:AF85"/>
    <mergeCell ref="AB86:AC86"/>
    <mergeCell ref="AE86:AF86"/>
    <mergeCell ref="AH86:AI86"/>
    <mergeCell ref="AH85:AI85"/>
    <mergeCell ref="Y81:Z81"/>
    <mergeCell ref="AB81:AC81"/>
    <mergeCell ref="AE81:AF81"/>
    <mergeCell ref="AH81:AI81"/>
    <mergeCell ref="AH68:AI68"/>
    <mergeCell ref="AH53:AH64"/>
    <mergeCell ref="AH69:AH80"/>
    <mergeCell ref="AB53:AB64"/>
    <mergeCell ref="AB69:AB80"/>
    <mergeCell ref="Y37:Y48"/>
    <mergeCell ref="AB37:AB48"/>
    <mergeCell ref="AE37:AE48"/>
    <mergeCell ref="AH37:AH48"/>
    <mergeCell ref="Y21:Y32"/>
    <mergeCell ref="Y68:Z68"/>
    <mergeCell ref="Y65:Z65"/>
    <mergeCell ref="Y53:Y64"/>
    <mergeCell ref="Y69:Y80"/>
    <mergeCell ref="AZ17:BA17"/>
    <mergeCell ref="BC17:BD17"/>
    <mergeCell ref="BF17:BG17"/>
    <mergeCell ref="A2:C2"/>
    <mergeCell ref="E2:F2"/>
    <mergeCell ref="K5:K16"/>
    <mergeCell ref="N5:N16"/>
    <mergeCell ref="Q5:Q16"/>
    <mergeCell ref="K17:L17"/>
    <mergeCell ref="N17:O17"/>
    <mergeCell ref="Q17:R17"/>
    <mergeCell ref="T17:U17"/>
    <mergeCell ref="Y17:Z17"/>
    <mergeCell ref="AB17:AC17"/>
    <mergeCell ref="AE17:AF17"/>
    <mergeCell ref="AH17:AI17"/>
    <mergeCell ref="K36:L36"/>
    <mergeCell ref="Q69:Q80"/>
    <mergeCell ref="Q33:R33"/>
    <mergeCell ref="Q65:R65"/>
    <mergeCell ref="N37:N48"/>
    <mergeCell ref="AZ53:AZ64"/>
    <mergeCell ref="AZ65:BA65"/>
    <mergeCell ref="AH33:AI33"/>
    <mergeCell ref="X3:X4"/>
    <mergeCell ref="H33:I33"/>
    <mergeCell ref="H21:H32"/>
    <mergeCell ref="B65:C65"/>
    <mergeCell ref="B21:B32"/>
    <mergeCell ref="B33:C33"/>
    <mergeCell ref="B17:C17"/>
    <mergeCell ref="A5:A17"/>
    <mergeCell ref="A3:A4"/>
    <mergeCell ref="B5:B16"/>
    <mergeCell ref="B4:C4"/>
    <mergeCell ref="AH49:AI49"/>
    <mergeCell ref="K49:L49"/>
    <mergeCell ref="N49:O49"/>
    <mergeCell ref="Q49:R49"/>
    <mergeCell ref="T49:U49"/>
    <mergeCell ref="Y49:Z49"/>
    <mergeCell ref="AB49:AC49"/>
    <mergeCell ref="AE49:AF49"/>
    <mergeCell ref="A1:BH1"/>
    <mergeCell ref="AY2:BH2"/>
    <mergeCell ref="B49:C49"/>
    <mergeCell ref="E49:F49"/>
    <mergeCell ref="H49:I49"/>
    <mergeCell ref="B20:C20"/>
    <mergeCell ref="B36:C36"/>
    <mergeCell ref="B37:B48"/>
    <mergeCell ref="E37:E48"/>
    <mergeCell ref="H37:H48"/>
    <mergeCell ref="AZ4:BA4"/>
    <mergeCell ref="AZ5:AZ16"/>
    <mergeCell ref="BC4:BD4"/>
    <mergeCell ref="BC5:BC16"/>
    <mergeCell ref="BF4:BG4"/>
    <mergeCell ref="BF5:BF16"/>
    <mergeCell ref="AZ20:BA20"/>
    <mergeCell ref="T33:U33"/>
    <mergeCell ref="T21:T32"/>
    <mergeCell ref="Y20:Z20"/>
    <mergeCell ref="Y36:Z36"/>
    <mergeCell ref="AB20:AC20"/>
    <mergeCell ref="E33:F33"/>
    <mergeCell ref="E20:F20"/>
    <mergeCell ref="E36:F36"/>
    <mergeCell ref="AT3:AT4"/>
    <mergeCell ref="AU3:AU4"/>
    <mergeCell ref="AV3:AV4"/>
    <mergeCell ref="AW3:AW4"/>
    <mergeCell ref="AX3:AX4"/>
    <mergeCell ref="T68:U68"/>
    <mergeCell ref="AZ69:AZ80"/>
    <mergeCell ref="T5:T16"/>
    <mergeCell ref="Y5:Y16"/>
    <mergeCell ref="AB5:AB16"/>
    <mergeCell ref="AE5:AE16"/>
    <mergeCell ref="AH5:AH16"/>
    <mergeCell ref="AE69:AE80"/>
    <mergeCell ref="AE53:AE64"/>
    <mergeCell ref="AB36:AC36"/>
    <mergeCell ref="AE20:AF20"/>
    <mergeCell ref="AE36:AF36"/>
    <mergeCell ref="AH20:AI20"/>
    <mergeCell ref="AH36:AI36"/>
    <mergeCell ref="T20:U20"/>
    <mergeCell ref="AZ49:BA49"/>
    <mergeCell ref="AO35:AQ38"/>
    <mergeCell ref="AO2:AR3"/>
    <mergeCell ref="AP4:AQ4"/>
    <mergeCell ref="B87:C87"/>
    <mergeCell ref="B85:C85"/>
    <mergeCell ref="AE84:AF84"/>
    <mergeCell ref="AH84:AI84"/>
    <mergeCell ref="B86:C86"/>
    <mergeCell ref="B88:C88"/>
    <mergeCell ref="E86:F86"/>
    <mergeCell ref="H86:I86"/>
    <mergeCell ref="K86:L86"/>
    <mergeCell ref="N86:O86"/>
    <mergeCell ref="E85:F85"/>
    <mergeCell ref="H85:I85"/>
    <mergeCell ref="K85:L85"/>
    <mergeCell ref="N85:O85"/>
    <mergeCell ref="Q88:R88"/>
    <mergeCell ref="Y88:Z88"/>
    <mergeCell ref="AB88:AC88"/>
    <mergeCell ref="AE88:AF88"/>
    <mergeCell ref="AH88:AI88"/>
    <mergeCell ref="D113:D114"/>
    <mergeCell ref="D115:D116"/>
    <mergeCell ref="D111:D112"/>
    <mergeCell ref="M114:O114"/>
    <mergeCell ref="M113:O113"/>
    <mergeCell ref="M115:O115"/>
    <mergeCell ref="D107:D108"/>
    <mergeCell ref="M107:O107"/>
    <mergeCell ref="P107:R107"/>
    <mergeCell ref="D109:D110"/>
    <mergeCell ref="E107:G108"/>
    <mergeCell ref="E109:G110"/>
    <mergeCell ref="E111:G112"/>
    <mergeCell ref="E113:G114"/>
    <mergeCell ref="E115:G116"/>
    <mergeCell ref="B102:C102"/>
    <mergeCell ref="B103:C103"/>
    <mergeCell ref="B104:C104"/>
    <mergeCell ref="Y121:Z121"/>
    <mergeCell ref="AB121:AC121"/>
    <mergeCell ref="AE121:AF121"/>
    <mergeCell ref="AH121:AI121"/>
    <mergeCell ref="B121:C121"/>
    <mergeCell ref="E121:F121"/>
    <mergeCell ref="H121:I121"/>
    <mergeCell ref="K122:L122"/>
    <mergeCell ref="N122:O122"/>
    <mergeCell ref="Q122:R122"/>
    <mergeCell ref="Y120:Z120"/>
    <mergeCell ref="AB120:AC120"/>
    <mergeCell ref="AE120:AF120"/>
    <mergeCell ref="AH120:AI120"/>
    <mergeCell ref="B120:C120"/>
    <mergeCell ref="E120:F120"/>
    <mergeCell ref="H120:I120"/>
    <mergeCell ref="K121:L121"/>
    <mergeCell ref="N121:O121"/>
    <mergeCell ref="Q121:R121"/>
    <mergeCell ref="Y123:Z123"/>
    <mergeCell ref="AB123:AC123"/>
    <mergeCell ref="AE123:AF123"/>
    <mergeCell ref="AH123:AI123"/>
    <mergeCell ref="B123:C123"/>
    <mergeCell ref="E123:F123"/>
    <mergeCell ref="H123:I123"/>
    <mergeCell ref="K124:L124"/>
    <mergeCell ref="N124:O124"/>
    <mergeCell ref="Q124:R124"/>
    <mergeCell ref="Y122:Z122"/>
    <mergeCell ref="AB122:AC122"/>
    <mergeCell ref="AE122:AF122"/>
    <mergeCell ref="AH122:AI122"/>
    <mergeCell ref="B122:C122"/>
    <mergeCell ref="E122:F122"/>
    <mergeCell ref="H122:I122"/>
    <mergeCell ref="K123:L123"/>
    <mergeCell ref="N123:O123"/>
    <mergeCell ref="Q123:R123"/>
    <mergeCell ref="Y125:Z125"/>
    <mergeCell ref="AB125:AC125"/>
    <mergeCell ref="AE125:AF125"/>
    <mergeCell ref="AH125:AI125"/>
    <mergeCell ref="B125:C125"/>
    <mergeCell ref="E125:F125"/>
    <mergeCell ref="H125:I125"/>
    <mergeCell ref="K126:L126"/>
    <mergeCell ref="N126:O126"/>
    <mergeCell ref="Q126:R126"/>
    <mergeCell ref="Y124:Z124"/>
    <mergeCell ref="AB124:AC124"/>
    <mergeCell ref="AE124:AF124"/>
    <mergeCell ref="AH124:AI124"/>
    <mergeCell ref="B124:C124"/>
    <mergeCell ref="E124:F124"/>
    <mergeCell ref="H124:I124"/>
    <mergeCell ref="K125:L125"/>
    <mergeCell ref="N125:O125"/>
    <mergeCell ref="Q125:R125"/>
    <mergeCell ref="Y127:Z127"/>
    <mergeCell ref="AB127:AC127"/>
    <mergeCell ref="AE127:AF127"/>
    <mergeCell ref="AH127:AI127"/>
    <mergeCell ref="B127:C127"/>
    <mergeCell ref="E127:F127"/>
    <mergeCell ref="H127:I127"/>
    <mergeCell ref="K128:L128"/>
    <mergeCell ref="N128:O128"/>
    <mergeCell ref="Q128:R128"/>
    <mergeCell ref="Y126:Z126"/>
    <mergeCell ref="AB126:AC126"/>
    <mergeCell ref="AE126:AF126"/>
    <mergeCell ref="AH126:AI126"/>
    <mergeCell ref="B126:C126"/>
    <mergeCell ref="E126:F126"/>
    <mergeCell ref="H126:I126"/>
    <mergeCell ref="K127:L127"/>
    <mergeCell ref="N127:O127"/>
    <mergeCell ref="Q127:R127"/>
    <mergeCell ref="Y129:Z129"/>
    <mergeCell ref="AB129:AC129"/>
    <mergeCell ref="AE129:AF129"/>
    <mergeCell ref="AH129:AI129"/>
    <mergeCell ref="B129:C129"/>
    <mergeCell ref="E129:F129"/>
    <mergeCell ref="H129:I129"/>
    <mergeCell ref="K130:L130"/>
    <mergeCell ref="N130:O130"/>
    <mergeCell ref="Q130:R130"/>
    <mergeCell ref="Y128:Z128"/>
    <mergeCell ref="AB128:AC128"/>
    <mergeCell ref="AE128:AF128"/>
    <mergeCell ref="AH128:AI128"/>
    <mergeCell ref="B128:C128"/>
    <mergeCell ref="E128:F128"/>
    <mergeCell ref="H128:I128"/>
    <mergeCell ref="K129:L129"/>
    <mergeCell ref="N129:O129"/>
    <mergeCell ref="Q129:R129"/>
    <mergeCell ref="Y131:Z131"/>
    <mergeCell ref="AB131:AC131"/>
    <mergeCell ref="AE131:AF131"/>
    <mergeCell ref="AH131:AI131"/>
    <mergeCell ref="B131:C131"/>
    <mergeCell ref="E131:F131"/>
    <mergeCell ref="H131:I131"/>
    <mergeCell ref="K132:L132"/>
    <mergeCell ref="N132:O132"/>
    <mergeCell ref="Q132:R132"/>
    <mergeCell ref="Y130:Z130"/>
    <mergeCell ref="AB130:AC130"/>
    <mergeCell ref="AE130:AF130"/>
    <mergeCell ref="AH130:AI130"/>
    <mergeCell ref="B130:C130"/>
    <mergeCell ref="E130:F130"/>
    <mergeCell ref="H130:I130"/>
    <mergeCell ref="K131:L131"/>
    <mergeCell ref="N131:O131"/>
    <mergeCell ref="Q131:R131"/>
    <mergeCell ref="Y133:Z133"/>
    <mergeCell ref="AB133:AC133"/>
    <mergeCell ref="AE133:AF133"/>
    <mergeCell ref="AH133:AI133"/>
    <mergeCell ref="B133:C133"/>
    <mergeCell ref="E133:F133"/>
    <mergeCell ref="H133:I133"/>
    <mergeCell ref="K134:L134"/>
    <mergeCell ref="N134:O134"/>
    <mergeCell ref="Q134:R134"/>
    <mergeCell ref="Y132:Z132"/>
    <mergeCell ref="AB132:AC132"/>
    <mergeCell ref="AE132:AF132"/>
    <mergeCell ref="AH132:AI132"/>
    <mergeCell ref="B132:C132"/>
    <mergeCell ref="E132:F132"/>
    <mergeCell ref="H132:I132"/>
    <mergeCell ref="K133:L133"/>
    <mergeCell ref="N133:O133"/>
    <mergeCell ref="Q133:R133"/>
    <mergeCell ref="Y135:Z135"/>
    <mergeCell ref="AB135:AC135"/>
    <mergeCell ref="AE135:AF135"/>
    <mergeCell ref="AH135:AI135"/>
    <mergeCell ref="B135:C135"/>
    <mergeCell ref="E135:F135"/>
    <mergeCell ref="H135:I135"/>
    <mergeCell ref="K136:L136"/>
    <mergeCell ref="N136:O136"/>
    <mergeCell ref="Q136:R136"/>
    <mergeCell ref="Y134:Z134"/>
    <mergeCell ref="AB134:AC134"/>
    <mergeCell ref="AE134:AF134"/>
    <mergeCell ref="AH134:AI134"/>
    <mergeCell ref="B134:C134"/>
    <mergeCell ref="E134:F134"/>
    <mergeCell ref="H134:I134"/>
    <mergeCell ref="K135:L135"/>
    <mergeCell ref="N135:O135"/>
    <mergeCell ref="Q135:R135"/>
    <mergeCell ref="Y137:Z137"/>
    <mergeCell ref="AB137:AC137"/>
    <mergeCell ref="AE137:AF137"/>
    <mergeCell ref="AH137:AI137"/>
    <mergeCell ref="B137:C137"/>
    <mergeCell ref="E137:F137"/>
    <mergeCell ref="H137:I137"/>
    <mergeCell ref="K138:L138"/>
    <mergeCell ref="N138:O138"/>
    <mergeCell ref="Q138:R138"/>
    <mergeCell ref="Y136:Z136"/>
    <mergeCell ref="AB136:AC136"/>
    <mergeCell ref="AE136:AF136"/>
    <mergeCell ref="AH136:AI136"/>
    <mergeCell ref="B136:C136"/>
    <mergeCell ref="E136:F136"/>
    <mergeCell ref="H136:I136"/>
    <mergeCell ref="K137:L137"/>
    <mergeCell ref="N137:O137"/>
    <mergeCell ref="Q137:R137"/>
    <mergeCell ref="Y139:Z139"/>
    <mergeCell ref="AB139:AC139"/>
    <mergeCell ref="AE139:AF139"/>
    <mergeCell ref="AH139:AI139"/>
    <mergeCell ref="B139:C139"/>
    <mergeCell ref="E139:F139"/>
    <mergeCell ref="H139:I139"/>
    <mergeCell ref="K140:L140"/>
    <mergeCell ref="N140:O140"/>
    <mergeCell ref="Q140:R140"/>
    <mergeCell ref="Y138:Z138"/>
    <mergeCell ref="AB138:AC138"/>
    <mergeCell ref="AE138:AF138"/>
    <mergeCell ref="AH138:AI138"/>
    <mergeCell ref="B138:C138"/>
    <mergeCell ref="E138:F138"/>
    <mergeCell ref="H138:I138"/>
    <mergeCell ref="K139:L139"/>
    <mergeCell ref="N139:O139"/>
    <mergeCell ref="Q139:R139"/>
    <mergeCell ref="Y141:Z141"/>
    <mergeCell ref="AB141:AC141"/>
    <mergeCell ref="AE141:AF141"/>
    <mergeCell ref="AH141:AI141"/>
    <mergeCell ref="B141:C141"/>
    <mergeCell ref="E141:F141"/>
    <mergeCell ref="H141:I141"/>
    <mergeCell ref="K142:L142"/>
    <mergeCell ref="N142:O142"/>
    <mergeCell ref="Q142:R142"/>
    <mergeCell ref="Y140:Z140"/>
    <mergeCell ref="AB140:AC140"/>
    <mergeCell ref="AE140:AF140"/>
    <mergeCell ref="AH140:AI140"/>
    <mergeCell ref="B140:C140"/>
    <mergeCell ref="E140:F140"/>
    <mergeCell ref="H140:I140"/>
    <mergeCell ref="K141:L141"/>
    <mergeCell ref="N141:O141"/>
    <mergeCell ref="Q141:R141"/>
    <mergeCell ref="Y143:Z143"/>
    <mergeCell ref="AB143:AC143"/>
    <mergeCell ref="AE143:AF143"/>
    <mergeCell ref="AH143:AI143"/>
    <mergeCell ref="B143:C143"/>
    <mergeCell ref="E143:F143"/>
    <mergeCell ref="H143:I143"/>
    <mergeCell ref="K144:L144"/>
    <mergeCell ref="N144:O144"/>
    <mergeCell ref="Q144:R144"/>
    <mergeCell ref="Y142:Z142"/>
    <mergeCell ref="AB142:AC142"/>
    <mergeCell ref="AE142:AF142"/>
    <mergeCell ref="AH142:AI142"/>
    <mergeCell ref="B142:C142"/>
    <mergeCell ref="E142:F142"/>
    <mergeCell ref="H142:I142"/>
    <mergeCell ref="K143:L143"/>
    <mergeCell ref="N143:O143"/>
    <mergeCell ref="Q143:R143"/>
    <mergeCell ref="Y145:Z145"/>
    <mergeCell ref="AB145:AC145"/>
    <mergeCell ref="AE145:AF145"/>
    <mergeCell ref="AH145:AI145"/>
    <mergeCell ref="B145:C145"/>
    <mergeCell ref="E145:F145"/>
    <mergeCell ref="H145:I145"/>
    <mergeCell ref="K146:L146"/>
    <mergeCell ref="N146:O146"/>
    <mergeCell ref="Q146:R146"/>
    <mergeCell ref="Y144:Z144"/>
    <mergeCell ref="AB144:AC144"/>
    <mergeCell ref="AE144:AF144"/>
    <mergeCell ref="AH144:AI144"/>
    <mergeCell ref="B144:C144"/>
    <mergeCell ref="E144:F144"/>
    <mergeCell ref="H144:I144"/>
    <mergeCell ref="K145:L145"/>
    <mergeCell ref="N145:O145"/>
    <mergeCell ref="Q145:R145"/>
    <mergeCell ref="Y147:Z147"/>
    <mergeCell ref="AB147:AC147"/>
    <mergeCell ref="AE147:AF147"/>
    <mergeCell ref="AH147:AI147"/>
    <mergeCell ref="B147:C147"/>
    <mergeCell ref="E147:F147"/>
    <mergeCell ref="H147:I147"/>
    <mergeCell ref="K148:L148"/>
    <mergeCell ref="N148:O148"/>
    <mergeCell ref="Q148:R148"/>
    <mergeCell ref="Y146:Z146"/>
    <mergeCell ref="AB146:AC146"/>
    <mergeCell ref="AE146:AF146"/>
    <mergeCell ref="AH146:AI146"/>
    <mergeCell ref="B146:C146"/>
    <mergeCell ref="E146:F146"/>
    <mergeCell ref="H146:I146"/>
    <mergeCell ref="K147:L147"/>
    <mergeCell ref="N147:O147"/>
    <mergeCell ref="Q147:R147"/>
    <mergeCell ref="Y149:Z149"/>
    <mergeCell ref="AB149:AC149"/>
    <mergeCell ref="AE149:AF149"/>
    <mergeCell ref="AH149:AI149"/>
    <mergeCell ref="B149:C149"/>
    <mergeCell ref="E149:F149"/>
    <mergeCell ref="H149:I149"/>
    <mergeCell ref="K150:L150"/>
    <mergeCell ref="N150:O150"/>
    <mergeCell ref="Q150:R150"/>
    <mergeCell ref="Y148:Z148"/>
    <mergeCell ref="AB148:AC148"/>
    <mergeCell ref="AE148:AF148"/>
    <mergeCell ref="AH148:AI148"/>
    <mergeCell ref="B148:C148"/>
    <mergeCell ref="E148:F148"/>
    <mergeCell ref="H148:I148"/>
    <mergeCell ref="K149:L149"/>
    <mergeCell ref="N149:O149"/>
    <mergeCell ref="Q149:R149"/>
    <mergeCell ref="Y151:Z151"/>
    <mergeCell ref="AB151:AC151"/>
    <mergeCell ref="AE151:AF151"/>
    <mergeCell ref="AH151:AI151"/>
    <mergeCell ref="B151:C151"/>
    <mergeCell ref="E151:F151"/>
    <mergeCell ref="H151:I151"/>
    <mergeCell ref="K152:L152"/>
    <mergeCell ref="N152:O152"/>
    <mergeCell ref="Q152:R152"/>
    <mergeCell ref="Y150:Z150"/>
    <mergeCell ref="AB150:AC150"/>
    <mergeCell ref="AE150:AF150"/>
    <mergeCell ref="AH150:AI150"/>
    <mergeCell ref="B150:C150"/>
    <mergeCell ref="E150:F150"/>
    <mergeCell ref="H150:I150"/>
    <mergeCell ref="K151:L151"/>
    <mergeCell ref="N151:O151"/>
    <mergeCell ref="Q151:R151"/>
    <mergeCell ref="Y153:Z153"/>
    <mergeCell ref="AB153:AC153"/>
    <mergeCell ref="AE153:AF153"/>
    <mergeCell ref="AH153:AI153"/>
    <mergeCell ref="B153:C153"/>
    <mergeCell ref="E153:F153"/>
    <mergeCell ref="H153:I153"/>
    <mergeCell ref="K154:L154"/>
    <mergeCell ref="N154:O154"/>
    <mergeCell ref="Q154:R154"/>
    <mergeCell ref="Y152:Z152"/>
    <mergeCell ref="AB152:AC152"/>
    <mergeCell ref="AE152:AF152"/>
    <mergeCell ref="AH152:AI152"/>
    <mergeCell ref="B152:C152"/>
    <mergeCell ref="E152:F152"/>
    <mergeCell ref="H152:I152"/>
    <mergeCell ref="K153:L153"/>
    <mergeCell ref="N153:O153"/>
    <mergeCell ref="Q153:R153"/>
    <mergeCell ref="Y155:Z155"/>
    <mergeCell ref="AB155:AC155"/>
    <mergeCell ref="AE155:AF155"/>
    <mergeCell ref="AH155:AI155"/>
    <mergeCell ref="B155:C155"/>
    <mergeCell ref="E155:F155"/>
    <mergeCell ref="H155:I155"/>
    <mergeCell ref="K156:L156"/>
    <mergeCell ref="N156:O156"/>
    <mergeCell ref="Q156:R156"/>
    <mergeCell ref="Y154:Z154"/>
    <mergeCell ref="AB154:AC154"/>
    <mergeCell ref="AE154:AF154"/>
    <mergeCell ref="AH154:AI154"/>
    <mergeCell ref="B154:C154"/>
    <mergeCell ref="E154:F154"/>
    <mergeCell ref="H154:I154"/>
    <mergeCell ref="K155:L155"/>
    <mergeCell ref="N155:O155"/>
    <mergeCell ref="Q155:R155"/>
    <mergeCell ref="Y157:Z157"/>
    <mergeCell ref="AB157:AC157"/>
    <mergeCell ref="AE157:AF157"/>
    <mergeCell ref="AH157:AI157"/>
    <mergeCell ref="B157:C157"/>
    <mergeCell ref="E157:F157"/>
    <mergeCell ref="H157:I157"/>
    <mergeCell ref="K158:L158"/>
    <mergeCell ref="N158:O158"/>
    <mergeCell ref="Q158:R158"/>
    <mergeCell ref="Y156:Z156"/>
    <mergeCell ref="AB156:AC156"/>
    <mergeCell ref="AE156:AF156"/>
    <mergeCell ref="AH156:AI156"/>
    <mergeCell ref="B156:C156"/>
    <mergeCell ref="E156:F156"/>
    <mergeCell ref="H156:I156"/>
    <mergeCell ref="K157:L157"/>
    <mergeCell ref="N157:O157"/>
    <mergeCell ref="Q157:R157"/>
    <mergeCell ref="Y159:Z159"/>
    <mergeCell ref="AB159:AC159"/>
    <mergeCell ref="AE159:AF159"/>
    <mergeCell ref="AH159:AI159"/>
    <mergeCell ref="B159:C159"/>
    <mergeCell ref="E159:F159"/>
    <mergeCell ref="H159:I159"/>
    <mergeCell ref="K160:L160"/>
    <mergeCell ref="N160:O160"/>
    <mergeCell ref="Q160:R160"/>
    <mergeCell ref="Y158:Z158"/>
    <mergeCell ref="AB158:AC158"/>
    <mergeCell ref="AE158:AF158"/>
    <mergeCell ref="AH158:AI158"/>
    <mergeCell ref="B158:C158"/>
    <mergeCell ref="E158:F158"/>
    <mergeCell ref="H158:I158"/>
    <mergeCell ref="K159:L159"/>
    <mergeCell ref="N159:O159"/>
    <mergeCell ref="Q159:R159"/>
    <mergeCell ref="Y161:Z161"/>
    <mergeCell ref="AB161:AC161"/>
    <mergeCell ref="AE161:AF161"/>
    <mergeCell ref="AH161:AI161"/>
    <mergeCell ref="B161:C161"/>
    <mergeCell ref="E161:F161"/>
    <mergeCell ref="H161:I161"/>
    <mergeCell ref="K162:L162"/>
    <mergeCell ref="N162:O162"/>
    <mergeCell ref="Q162:R162"/>
    <mergeCell ref="Y160:Z160"/>
    <mergeCell ref="AB160:AC160"/>
    <mergeCell ref="AE160:AF160"/>
    <mergeCell ref="AH160:AI160"/>
    <mergeCell ref="B160:C160"/>
    <mergeCell ref="E160:F160"/>
    <mergeCell ref="H160:I160"/>
    <mergeCell ref="K161:L161"/>
    <mergeCell ref="N161:O161"/>
    <mergeCell ref="Q161:R161"/>
    <mergeCell ref="Y163:Z163"/>
    <mergeCell ref="AB163:AC163"/>
    <mergeCell ref="AE163:AF163"/>
    <mergeCell ref="AH163:AI163"/>
    <mergeCell ref="B163:C163"/>
    <mergeCell ref="E163:F163"/>
    <mergeCell ref="H163:I163"/>
    <mergeCell ref="K164:L164"/>
    <mergeCell ref="N164:O164"/>
    <mergeCell ref="Q164:R164"/>
    <mergeCell ref="Y162:Z162"/>
    <mergeCell ref="AB162:AC162"/>
    <mergeCell ref="AE162:AF162"/>
    <mergeCell ref="AH162:AI162"/>
    <mergeCell ref="B162:C162"/>
    <mergeCell ref="E162:F162"/>
    <mergeCell ref="H162:I162"/>
    <mergeCell ref="K163:L163"/>
    <mergeCell ref="N163:O163"/>
    <mergeCell ref="Q163:R163"/>
    <mergeCell ref="Y165:Z165"/>
    <mergeCell ref="AB165:AC165"/>
    <mergeCell ref="AE165:AF165"/>
    <mergeCell ref="AH165:AI165"/>
    <mergeCell ref="B165:C165"/>
    <mergeCell ref="E165:F165"/>
    <mergeCell ref="H165:I165"/>
    <mergeCell ref="K166:L166"/>
    <mergeCell ref="N166:O166"/>
    <mergeCell ref="Q166:R166"/>
    <mergeCell ref="Y164:Z164"/>
    <mergeCell ref="AB164:AC164"/>
    <mergeCell ref="AE164:AF164"/>
    <mergeCell ref="AH164:AI164"/>
    <mergeCell ref="B164:C164"/>
    <mergeCell ref="E164:F164"/>
    <mergeCell ref="H164:I164"/>
    <mergeCell ref="K165:L165"/>
    <mergeCell ref="N165:O165"/>
    <mergeCell ref="Q165:R165"/>
    <mergeCell ref="Y167:Z167"/>
    <mergeCell ref="AB167:AC167"/>
    <mergeCell ref="AE167:AF167"/>
    <mergeCell ref="AH167:AI167"/>
    <mergeCell ref="B167:C167"/>
    <mergeCell ref="E167:F167"/>
    <mergeCell ref="H167:I167"/>
    <mergeCell ref="K168:L168"/>
    <mergeCell ref="N168:O168"/>
    <mergeCell ref="Q168:R168"/>
    <mergeCell ref="Y166:Z166"/>
    <mergeCell ref="AB166:AC166"/>
    <mergeCell ref="AE166:AF166"/>
    <mergeCell ref="AH166:AI166"/>
    <mergeCell ref="B166:C166"/>
    <mergeCell ref="E166:F166"/>
    <mergeCell ref="H166:I166"/>
    <mergeCell ref="K167:L167"/>
    <mergeCell ref="N167:O167"/>
    <mergeCell ref="Q167:R167"/>
    <mergeCell ref="Y169:Z169"/>
    <mergeCell ref="AB169:AC169"/>
    <mergeCell ref="AE169:AF169"/>
    <mergeCell ref="AH169:AI169"/>
    <mergeCell ref="B169:C169"/>
    <mergeCell ref="E169:F169"/>
    <mergeCell ref="H169:I169"/>
    <mergeCell ref="K170:L170"/>
    <mergeCell ref="N170:O170"/>
    <mergeCell ref="Q170:R170"/>
    <mergeCell ref="Y168:Z168"/>
    <mergeCell ref="AB168:AC168"/>
    <mergeCell ref="AE168:AF168"/>
    <mergeCell ref="AH168:AI168"/>
    <mergeCell ref="B168:C168"/>
    <mergeCell ref="E168:F168"/>
    <mergeCell ref="H168:I168"/>
    <mergeCell ref="K169:L169"/>
    <mergeCell ref="N169:O169"/>
    <mergeCell ref="Q169:R169"/>
    <mergeCell ref="Y171:Z171"/>
    <mergeCell ref="AB171:AC171"/>
    <mergeCell ref="AE171:AF171"/>
    <mergeCell ref="AH171:AI171"/>
    <mergeCell ref="B171:C171"/>
    <mergeCell ref="E171:F171"/>
    <mergeCell ref="H171:I171"/>
    <mergeCell ref="K172:L172"/>
    <mergeCell ref="N172:O172"/>
    <mergeCell ref="Q172:R172"/>
    <mergeCell ref="Y170:Z170"/>
    <mergeCell ref="AB170:AC170"/>
    <mergeCell ref="AE170:AF170"/>
    <mergeCell ref="AH170:AI170"/>
    <mergeCell ref="B170:C170"/>
    <mergeCell ref="E170:F170"/>
    <mergeCell ref="H170:I170"/>
    <mergeCell ref="K171:L171"/>
    <mergeCell ref="N171:O171"/>
    <mergeCell ref="Q171:R171"/>
    <mergeCell ref="Y173:Z173"/>
    <mergeCell ref="AB173:AC173"/>
    <mergeCell ref="AE173:AF173"/>
    <mergeCell ref="AH173:AI173"/>
    <mergeCell ref="B173:C173"/>
    <mergeCell ref="E173:F173"/>
    <mergeCell ref="H173:I173"/>
    <mergeCell ref="K174:L174"/>
    <mergeCell ref="N174:O174"/>
    <mergeCell ref="Q174:R174"/>
    <mergeCell ref="Y172:Z172"/>
    <mergeCell ref="AB172:AC172"/>
    <mergeCell ref="AE172:AF172"/>
    <mergeCell ref="AH172:AI172"/>
    <mergeCell ref="B172:C172"/>
    <mergeCell ref="E172:F172"/>
    <mergeCell ref="H172:I172"/>
    <mergeCell ref="K173:L173"/>
    <mergeCell ref="N173:O173"/>
    <mergeCell ref="Q173:R173"/>
    <mergeCell ref="Y175:Z175"/>
    <mergeCell ref="AB175:AC175"/>
    <mergeCell ref="AE175:AF175"/>
    <mergeCell ref="AH175:AI175"/>
    <mergeCell ref="B175:C175"/>
    <mergeCell ref="E175:F175"/>
    <mergeCell ref="H175:I175"/>
    <mergeCell ref="K176:L176"/>
    <mergeCell ref="N176:O176"/>
    <mergeCell ref="Q176:R176"/>
    <mergeCell ref="Y174:Z174"/>
    <mergeCell ref="AB174:AC174"/>
    <mergeCell ref="AE174:AF174"/>
    <mergeCell ref="AH174:AI174"/>
    <mergeCell ref="B174:C174"/>
    <mergeCell ref="E174:F174"/>
    <mergeCell ref="H174:I174"/>
    <mergeCell ref="K175:L175"/>
    <mergeCell ref="N175:O175"/>
    <mergeCell ref="Q175:R175"/>
    <mergeCell ref="Y177:Z177"/>
    <mergeCell ref="AB177:AC177"/>
    <mergeCell ref="AE177:AF177"/>
    <mergeCell ref="AH177:AI177"/>
    <mergeCell ref="B177:C177"/>
    <mergeCell ref="E177:F177"/>
    <mergeCell ref="H177:I177"/>
    <mergeCell ref="K178:L178"/>
    <mergeCell ref="N178:O178"/>
    <mergeCell ref="Q178:R178"/>
    <mergeCell ref="Y176:Z176"/>
    <mergeCell ref="AB176:AC176"/>
    <mergeCell ref="AE176:AF176"/>
    <mergeCell ref="AH176:AI176"/>
    <mergeCell ref="B176:C176"/>
    <mergeCell ref="E176:F176"/>
    <mergeCell ref="H176:I176"/>
    <mergeCell ref="K177:L177"/>
    <mergeCell ref="N177:O177"/>
    <mergeCell ref="Q177:R177"/>
    <mergeCell ref="Y179:Z179"/>
    <mergeCell ref="AB179:AC179"/>
    <mergeCell ref="AE179:AF179"/>
    <mergeCell ref="AH179:AI179"/>
    <mergeCell ref="B179:C179"/>
    <mergeCell ref="E179:F179"/>
    <mergeCell ref="H179:I179"/>
    <mergeCell ref="K180:L180"/>
    <mergeCell ref="N180:O180"/>
    <mergeCell ref="Q180:R180"/>
    <mergeCell ref="Y178:Z178"/>
    <mergeCell ref="AB178:AC178"/>
    <mergeCell ref="AE178:AF178"/>
    <mergeCell ref="AH178:AI178"/>
    <mergeCell ref="B178:C178"/>
    <mergeCell ref="E178:F178"/>
    <mergeCell ref="H178:I178"/>
    <mergeCell ref="K179:L179"/>
    <mergeCell ref="N179:O179"/>
    <mergeCell ref="Q179:R179"/>
    <mergeCell ref="Y181:Z181"/>
    <mergeCell ref="AB181:AC181"/>
    <mergeCell ref="AE181:AF181"/>
    <mergeCell ref="AH181:AI181"/>
    <mergeCell ref="B181:C181"/>
    <mergeCell ref="E181:F181"/>
    <mergeCell ref="H181:I181"/>
    <mergeCell ref="K182:L182"/>
    <mergeCell ref="N182:O182"/>
    <mergeCell ref="Q182:R182"/>
    <mergeCell ref="Y180:Z180"/>
    <mergeCell ref="AB180:AC180"/>
    <mergeCell ref="AE180:AF180"/>
    <mergeCell ref="AH180:AI180"/>
    <mergeCell ref="B180:C180"/>
    <mergeCell ref="E180:F180"/>
    <mergeCell ref="H180:I180"/>
    <mergeCell ref="K181:L181"/>
    <mergeCell ref="N181:O181"/>
    <mergeCell ref="Q181:R181"/>
    <mergeCell ref="Y183:Z183"/>
    <mergeCell ref="AB183:AC183"/>
    <mergeCell ref="AE183:AF183"/>
    <mergeCell ref="AH183:AI183"/>
    <mergeCell ref="B183:C183"/>
    <mergeCell ref="E183:F183"/>
    <mergeCell ref="H183:I183"/>
    <mergeCell ref="K184:L184"/>
    <mergeCell ref="N184:O184"/>
    <mergeCell ref="Q184:R184"/>
    <mergeCell ref="Y182:Z182"/>
    <mergeCell ref="AB182:AC182"/>
    <mergeCell ref="AE182:AF182"/>
    <mergeCell ref="AH182:AI182"/>
    <mergeCell ref="B182:C182"/>
    <mergeCell ref="E182:F182"/>
    <mergeCell ref="H182:I182"/>
    <mergeCell ref="K183:L183"/>
    <mergeCell ref="N183:O183"/>
    <mergeCell ref="Q183:R183"/>
    <mergeCell ref="Y185:Z185"/>
    <mergeCell ref="AB185:AC185"/>
    <mergeCell ref="AE185:AF185"/>
    <mergeCell ref="AH185:AI185"/>
    <mergeCell ref="B185:C185"/>
    <mergeCell ref="E185:F185"/>
    <mergeCell ref="H185:I185"/>
    <mergeCell ref="K186:L186"/>
    <mergeCell ref="N186:O186"/>
    <mergeCell ref="Q186:R186"/>
    <mergeCell ref="Y184:Z184"/>
    <mergeCell ref="AB184:AC184"/>
    <mergeCell ref="AE184:AF184"/>
    <mergeCell ref="AH184:AI184"/>
    <mergeCell ref="B184:C184"/>
    <mergeCell ref="E184:F184"/>
    <mergeCell ref="H184:I184"/>
    <mergeCell ref="K185:L185"/>
    <mergeCell ref="N185:O185"/>
    <mergeCell ref="Q185:R185"/>
    <mergeCell ref="Y187:Z187"/>
    <mergeCell ref="AB187:AC187"/>
    <mergeCell ref="AE187:AF187"/>
    <mergeCell ref="AH187:AI187"/>
    <mergeCell ref="B187:C187"/>
    <mergeCell ref="E187:F187"/>
    <mergeCell ref="H187:I187"/>
    <mergeCell ref="K188:L188"/>
    <mergeCell ref="N188:O188"/>
    <mergeCell ref="Q188:R188"/>
    <mergeCell ref="Y186:Z186"/>
    <mergeCell ref="AB186:AC186"/>
    <mergeCell ref="AE186:AF186"/>
    <mergeCell ref="AH186:AI186"/>
    <mergeCell ref="B186:C186"/>
    <mergeCell ref="E186:F186"/>
    <mergeCell ref="H186:I186"/>
    <mergeCell ref="K187:L187"/>
    <mergeCell ref="N187:O187"/>
    <mergeCell ref="Q187:R187"/>
    <mergeCell ref="Y189:Z189"/>
    <mergeCell ref="AB189:AC189"/>
    <mergeCell ref="AE189:AF189"/>
    <mergeCell ref="AH189:AI189"/>
    <mergeCell ref="B189:C189"/>
    <mergeCell ref="E189:F189"/>
    <mergeCell ref="H189:I189"/>
    <mergeCell ref="K190:L190"/>
    <mergeCell ref="N190:O190"/>
    <mergeCell ref="Q190:R190"/>
    <mergeCell ref="Y188:Z188"/>
    <mergeCell ref="AB188:AC188"/>
    <mergeCell ref="AE188:AF188"/>
    <mergeCell ref="AH188:AI188"/>
    <mergeCell ref="B188:C188"/>
    <mergeCell ref="E188:F188"/>
    <mergeCell ref="H188:I188"/>
    <mergeCell ref="K189:L189"/>
    <mergeCell ref="N189:O189"/>
    <mergeCell ref="Q189:R189"/>
    <mergeCell ref="Y191:Z191"/>
    <mergeCell ref="AB191:AC191"/>
    <mergeCell ref="AE191:AF191"/>
    <mergeCell ref="AH191:AI191"/>
    <mergeCell ref="B191:C191"/>
    <mergeCell ref="E191:F191"/>
    <mergeCell ref="H191:I191"/>
    <mergeCell ref="K192:L192"/>
    <mergeCell ref="N192:O192"/>
    <mergeCell ref="Q192:R192"/>
    <mergeCell ref="Y190:Z190"/>
    <mergeCell ref="AB190:AC190"/>
    <mergeCell ref="AE190:AF190"/>
    <mergeCell ref="AH190:AI190"/>
    <mergeCell ref="B190:C190"/>
    <mergeCell ref="E190:F190"/>
    <mergeCell ref="H190:I190"/>
    <mergeCell ref="K191:L191"/>
    <mergeCell ref="N191:O191"/>
    <mergeCell ref="Q191:R191"/>
    <mergeCell ref="Y193:Z193"/>
    <mergeCell ref="AB193:AC193"/>
    <mergeCell ref="AE193:AF193"/>
    <mergeCell ref="AH193:AI193"/>
    <mergeCell ref="B193:C193"/>
    <mergeCell ref="E193:F193"/>
    <mergeCell ref="H193:I193"/>
    <mergeCell ref="K194:L194"/>
    <mergeCell ref="N194:O194"/>
    <mergeCell ref="Q194:R194"/>
    <mergeCell ref="Y192:Z192"/>
    <mergeCell ref="AB192:AC192"/>
    <mergeCell ref="AE192:AF192"/>
    <mergeCell ref="AH192:AI192"/>
    <mergeCell ref="B192:C192"/>
    <mergeCell ref="E192:F192"/>
    <mergeCell ref="H192:I192"/>
    <mergeCell ref="K193:L193"/>
    <mergeCell ref="N193:O193"/>
    <mergeCell ref="Q193:R193"/>
    <mergeCell ref="Y195:Z195"/>
    <mergeCell ref="AB195:AC195"/>
    <mergeCell ref="AE195:AF195"/>
    <mergeCell ref="AH195:AI195"/>
    <mergeCell ref="B195:C195"/>
    <mergeCell ref="E195:F195"/>
    <mergeCell ref="H195:I195"/>
    <mergeCell ref="K196:L196"/>
    <mergeCell ref="N196:O196"/>
    <mergeCell ref="Q196:R196"/>
    <mergeCell ref="Y194:Z194"/>
    <mergeCell ref="AB194:AC194"/>
    <mergeCell ref="AE194:AF194"/>
    <mergeCell ref="AH194:AI194"/>
    <mergeCell ref="B194:C194"/>
    <mergeCell ref="E194:F194"/>
    <mergeCell ref="H194:I194"/>
    <mergeCell ref="K195:L195"/>
    <mergeCell ref="N195:O195"/>
    <mergeCell ref="Q195:R195"/>
    <mergeCell ref="Y197:Z197"/>
    <mergeCell ref="AB197:AC197"/>
    <mergeCell ref="AE197:AF197"/>
    <mergeCell ref="AH197:AI197"/>
    <mergeCell ref="B197:C197"/>
    <mergeCell ref="E197:F197"/>
    <mergeCell ref="H197:I197"/>
    <mergeCell ref="K198:L198"/>
    <mergeCell ref="N198:O198"/>
    <mergeCell ref="Q198:R198"/>
    <mergeCell ref="Y196:Z196"/>
    <mergeCell ref="AB196:AC196"/>
    <mergeCell ref="AE196:AF196"/>
    <mergeCell ref="AH196:AI196"/>
    <mergeCell ref="B196:C196"/>
    <mergeCell ref="E196:F196"/>
    <mergeCell ref="H196:I196"/>
    <mergeCell ref="K197:L197"/>
    <mergeCell ref="N197:O197"/>
    <mergeCell ref="Q197:R197"/>
    <mergeCell ref="Y199:Z199"/>
    <mergeCell ref="AB199:AC199"/>
    <mergeCell ref="AE199:AF199"/>
    <mergeCell ref="AH199:AI199"/>
    <mergeCell ref="B199:C199"/>
    <mergeCell ref="E199:F199"/>
    <mergeCell ref="H199:I199"/>
    <mergeCell ref="K200:L200"/>
    <mergeCell ref="N200:O200"/>
    <mergeCell ref="Q200:R200"/>
    <mergeCell ref="Y198:Z198"/>
    <mergeCell ref="AB198:AC198"/>
    <mergeCell ref="AE198:AF198"/>
    <mergeCell ref="AH198:AI198"/>
    <mergeCell ref="B198:C198"/>
    <mergeCell ref="E198:F198"/>
    <mergeCell ref="H198:I198"/>
    <mergeCell ref="K199:L199"/>
    <mergeCell ref="N199:O199"/>
    <mergeCell ref="Q199:R199"/>
    <mergeCell ref="Y201:Z201"/>
    <mergeCell ref="AB201:AC201"/>
    <mergeCell ref="AE201:AF201"/>
    <mergeCell ref="AH201:AI201"/>
    <mergeCell ref="B201:C201"/>
    <mergeCell ref="E201:F201"/>
    <mergeCell ref="H201:I201"/>
    <mergeCell ref="K202:L202"/>
    <mergeCell ref="N202:O202"/>
    <mergeCell ref="Q202:R202"/>
    <mergeCell ref="Y200:Z200"/>
    <mergeCell ref="AB200:AC200"/>
    <mergeCell ref="AE200:AF200"/>
    <mergeCell ref="AH200:AI200"/>
    <mergeCell ref="B200:C200"/>
    <mergeCell ref="E200:F200"/>
    <mergeCell ref="H200:I200"/>
    <mergeCell ref="K201:L201"/>
    <mergeCell ref="N201:O201"/>
    <mergeCell ref="Q201:R201"/>
    <mergeCell ref="Y203:Z203"/>
    <mergeCell ref="AB203:AC203"/>
    <mergeCell ref="AE203:AF203"/>
    <mergeCell ref="AH203:AI203"/>
    <mergeCell ref="B203:C203"/>
    <mergeCell ref="E203:F203"/>
    <mergeCell ref="H203:I203"/>
    <mergeCell ref="K204:L204"/>
    <mergeCell ref="N204:O204"/>
    <mergeCell ref="Q204:R204"/>
    <mergeCell ref="Y202:Z202"/>
    <mergeCell ref="AB202:AC202"/>
    <mergeCell ref="AE202:AF202"/>
    <mergeCell ref="AH202:AI202"/>
    <mergeCell ref="B202:C202"/>
    <mergeCell ref="E202:F202"/>
    <mergeCell ref="H202:I202"/>
    <mergeCell ref="K203:L203"/>
    <mergeCell ref="N203:O203"/>
    <mergeCell ref="Q203:R203"/>
    <mergeCell ref="Y205:Z205"/>
    <mergeCell ref="AB205:AC205"/>
    <mergeCell ref="AE205:AF205"/>
    <mergeCell ref="AH205:AI205"/>
    <mergeCell ref="B205:C205"/>
    <mergeCell ref="E205:F205"/>
    <mergeCell ref="H205:I205"/>
    <mergeCell ref="K206:L206"/>
    <mergeCell ref="N206:O206"/>
    <mergeCell ref="Q206:R206"/>
    <mergeCell ref="Y204:Z204"/>
    <mergeCell ref="AB204:AC204"/>
    <mergeCell ref="AE204:AF204"/>
    <mergeCell ref="AH204:AI204"/>
    <mergeCell ref="B204:C204"/>
    <mergeCell ref="E204:F204"/>
    <mergeCell ref="H204:I204"/>
    <mergeCell ref="K205:L205"/>
    <mergeCell ref="N205:O205"/>
    <mergeCell ref="Q205:R205"/>
    <mergeCell ref="Y207:Z207"/>
    <mergeCell ref="AB207:AC207"/>
    <mergeCell ref="AE207:AF207"/>
    <mergeCell ref="AH207:AI207"/>
    <mergeCell ref="B207:C207"/>
    <mergeCell ref="E207:F207"/>
    <mergeCell ref="H207:I207"/>
    <mergeCell ref="K208:L208"/>
    <mergeCell ref="N208:O208"/>
    <mergeCell ref="Q208:R208"/>
    <mergeCell ref="Y206:Z206"/>
    <mergeCell ref="AB206:AC206"/>
    <mergeCell ref="AE206:AF206"/>
    <mergeCell ref="AH206:AI206"/>
    <mergeCell ref="B206:C206"/>
    <mergeCell ref="E206:F206"/>
    <mergeCell ref="H206:I206"/>
    <mergeCell ref="K207:L207"/>
    <mergeCell ref="N207:O207"/>
    <mergeCell ref="Q207:R207"/>
    <mergeCell ref="Y209:Z209"/>
    <mergeCell ref="AB209:AC209"/>
    <mergeCell ref="AE209:AF209"/>
    <mergeCell ref="AH209:AI209"/>
    <mergeCell ref="B209:C209"/>
    <mergeCell ref="E209:F209"/>
    <mergeCell ref="H209:I209"/>
    <mergeCell ref="K210:L210"/>
    <mergeCell ref="N210:O210"/>
    <mergeCell ref="Q210:R210"/>
    <mergeCell ref="Y208:Z208"/>
    <mergeCell ref="AB208:AC208"/>
    <mergeCell ref="AE208:AF208"/>
    <mergeCell ref="AH208:AI208"/>
    <mergeCell ref="B208:C208"/>
    <mergeCell ref="E208:F208"/>
    <mergeCell ref="H208:I208"/>
    <mergeCell ref="K209:L209"/>
    <mergeCell ref="N209:O209"/>
    <mergeCell ref="Q209:R209"/>
    <mergeCell ref="Y211:Z211"/>
    <mergeCell ref="AB211:AC211"/>
    <mergeCell ref="AE211:AF211"/>
    <mergeCell ref="AH211:AI211"/>
    <mergeCell ref="B211:C211"/>
    <mergeCell ref="E211:F211"/>
    <mergeCell ref="H211:I211"/>
    <mergeCell ref="K212:L212"/>
    <mergeCell ref="N212:O212"/>
    <mergeCell ref="Q212:R212"/>
    <mergeCell ref="Y210:Z210"/>
    <mergeCell ref="AB210:AC210"/>
    <mergeCell ref="AE210:AF210"/>
    <mergeCell ref="AH210:AI210"/>
    <mergeCell ref="B210:C210"/>
    <mergeCell ref="E210:F210"/>
    <mergeCell ref="H210:I210"/>
    <mergeCell ref="K211:L211"/>
    <mergeCell ref="N211:O211"/>
    <mergeCell ref="Q211:R211"/>
    <mergeCell ref="Y213:Z213"/>
    <mergeCell ref="AB213:AC213"/>
    <mergeCell ref="AE213:AF213"/>
    <mergeCell ref="AH213:AI213"/>
    <mergeCell ref="B213:C213"/>
    <mergeCell ref="E213:F213"/>
    <mergeCell ref="H213:I213"/>
    <mergeCell ref="K214:L214"/>
    <mergeCell ref="N214:O214"/>
    <mergeCell ref="Q214:R214"/>
    <mergeCell ref="Y212:Z212"/>
    <mergeCell ref="AB212:AC212"/>
    <mergeCell ref="AE212:AF212"/>
    <mergeCell ref="AH212:AI212"/>
    <mergeCell ref="B212:C212"/>
    <mergeCell ref="E212:F212"/>
    <mergeCell ref="H212:I212"/>
    <mergeCell ref="K213:L213"/>
    <mergeCell ref="N213:O213"/>
    <mergeCell ref="Q213:R213"/>
    <mergeCell ref="B226:C226"/>
    <mergeCell ref="B225:C225"/>
    <mergeCell ref="B224:C224"/>
    <mergeCell ref="B223:C223"/>
    <mergeCell ref="B222:C222"/>
    <mergeCell ref="B221:C221"/>
    <mergeCell ref="B220:C220"/>
    <mergeCell ref="B219:C219"/>
    <mergeCell ref="B218:C218"/>
    <mergeCell ref="B217:C217"/>
    <mergeCell ref="B216:C216"/>
    <mergeCell ref="B215:C215"/>
    <mergeCell ref="Y214:Z214"/>
    <mergeCell ref="AB214:AC214"/>
    <mergeCell ref="AE214:AF214"/>
    <mergeCell ref="AH214:AI214"/>
    <mergeCell ref="B214:C214"/>
    <mergeCell ref="E214:F214"/>
    <mergeCell ref="H214:I214"/>
    <mergeCell ref="K215:L215"/>
    <mergeCell ref="N215:O215"/>
    <mergeCell ref="Q215:R215"/>
    <mergeCell ref="E228:F228"/>
    <mergeCell ref="H228:I228"/>
    <mergeCell ref="K229:L229"/>
    <mergeCell ref="N229:O229"/>
    <mergeCell ref="Q229:R229"/>
    <mergeCell ref="Y227:Z227"/>
    <mergeCell ref="AB227:AC227"/>
    <mergeCell ref="AE227:AF227"/>
    <mergeCell ref="AH227:AI227"/>
    <mergeCell ref="B227:C227"/>
    <mergeCell ref="E227:F227"/>
    <mergeCell ref="H227:I227"/>
    <mergeCell ref="K228:L228"/>
    <mergeCell ref="N228:O228"/>
    <mergeCell ref="Q228:R228"/>
    <mergeCell ref="Q227:R227"/>
    <mergeCell ref="N227:O227"/>
    <mergeCell ref="K227:L227"/>
    <mergeCell ref="T104:U104"/>
    <mergeCell ref="B231:C231"/>
    <mergeCell ref="E231:F231"/>
    <mergeCell ref="H231:I231"/>
    <mergeCell ref="K232:L232"/>
    <mergeCell ref="N232:O232"/>
    <mergeCell ref="Q232:R232"/>
    <mergeCell ref="Y230:Z230"/>
    <mergeCell ref="AB230:AC230"/>
    <mergeCell ref="AE230:AF230"/>
    <mergeCell ref="AH230:AI230"/>
    <mergeCell ref="B230:C230"/>
    <mergeCell ref="E230:F230"/>
    <mergeCell ref="H230:I230"/>
    <mergeCell ref="K231:L231"/>
    <mergeCell ref="N231:O231"/>
    <mergeCell ref="Q231:R231"/>
    <mergeCell ref="Y229:Z229"/>
    <mergeCell ref="AB229:AC229"/>
    <mergeCell ref="AE229:AF229"/>
    <mergeCell ref="AH229:AI229"/>
    <mergeCell ref="B229:C229"/>
    <mergeCell ref="E229:F229"/>
    <mergeCell ref="H229:I229"/>
    <mergeCell ref="K230:L230"/>
    <mergeCell ref="Y231:Z231"/>
    <mergeCell ref="AB231:AC231"/>
    <mergeCell ref="N230:O230"/>
    <mergeCell ref="Q230:R230"/>
    <mergeCell ref="AE231:AF231"/>
    <mergeCell ref="AH231:AI231"/>
    <mergeCell ref="B228:C228"/>
    <mergeCell ref="B100:C100"/>
    <mergeCell ref="Y103:Z103"/>
    <mergeCell ref="AB103:AC103"/>
    <mergeCell ref="AE103:AF103"/>
    <mergeCell ref="AH103:AI103"/>
    <mergeCell ref="Y228:Z228"/>
    <mergeCell ref="AB228:AC228"/>
    <mergeCell ref="AE228:AF228"/>
    <mergeCell ref="AH228:AI228"/>
    <mergeCell ref="Y225:Z225"/>
    <mergeCell ref="AB225:AC225"/>
    <mergeCell ref="AE225:AF225"/>
    <mergeCell ref="AH225:AI225"/>
    <mergeCell ref="Y222:Z222"/>
    <mergeCell ref="AB222:AC222"/>
    <mergeCell ref="AE222:AF222"/>
    <mergeCell ref="AH222:AI222"/>
    <mergeCell ref="Y219:Z219"/>
    <mergeCell ref="AB219:AC219"/>
    <mergeCell ref="AB104:AC104"/>
    <mergeCell ref="AE104:AF104"/>
    <mergeCell ref="Y223:Z223"/>
    <mergeCell ref="AB223:AC223"/>
    <mergeCell ref="AE223:AF223"/>
    <mergeCell ref="AH223:AI223"/>
    <mergeCell ref="Y220:Z220"/>
    <mergeCell ref="AB220:AC220"/>
    <mergeCell ref="AE220:AF220"/>
    <mergeCell ref="AH220:AI220"/>
    <mergeCell ref="Y217:Z217"/>
    <mergeCell ref="AB217:AC217"/>
    <mergeCell ref="AE217:AF217"/>
    <mergeCell ref="AH104:AI104"/>
    <mergeCell ref="B99:C99"/>
    <mergeCell ref="E99:F99"/>
    <mergeCell ref="H99:I99"/>
    <mergeCell ref="AH99:AI99"/>
    <mergeCell ref="Y102:Z102"/>
    <mergeCell ref="Y104:Z104"/>
    <mergeCell ref="AE102:AF102"/>
    <mergeCell ref="AH102:AI102"/>
    <mergeCell ref="Q103:R103"/>
    <mergeCell ref="BF86:BG86"/>
    <mergeCell ref="BF87:BG87"/>
    <mergeCell ref="BF90:BG90"/>
    <mergeCell ref="BF91:BG91"/>
    <mergeCell ref="BF102:BG102"/>
    <mergeCell ref="BF103:BG103"/>
    <mergeCell ref="AZ86:BA86"/>
    <mergeCell ref="AZ87:BA87"/>
    <mergeCell ref="AZ90:BA90"/>
    <mergeCell ref="AZ91:BA91"/>
    <mergeCell ref="AZ94:BA94"/>
    <mergeCell ref="AZ95:BA95"/>
    <mergeCell ref="AZ98:BA98"/>
    <mergeCell ref="AZ99:BA99"/>
    <mergeCell ref="AZ102:BA102"/>
    <mergeCell ref="AZ103:BA103"/>
    <mergeCell ref="BF94:BG94"/>
    <mergeCell ref="BF95:BG95"/>
    <mergeCell ref="BF98:BG98"/>
    <mergeCell ref="BF99:BG99"/>
    <mergeCell ref="BC87:BD87"/>
    <mergeCell ref="B98:C98"/>
    <mergeCell ref="BC90:BD90"/>
    <mergeCell ref="BC91:BD91"/>
    <mergeCell ref="BC94:BD94"/>
    <mergeCell ref="BC95:BD95"/>
    <mergeCell ref="BC98:BD98"/>
    <mergeCell ref="BC99:BD99"/>
    <mergeCell ref="K94:L94"/>
    <mergeCell ref="N94:O94"/>
    <mergeCell ref="Q94:R94"/>
    <mergeCell ref="Y94:Z94"/>
    <mergeCell ref="AB94:AC94"/>
    <mergeCell ref="AE94:AF94"/>
    <mergeCell ref="AH94:AI94"/>
    <mergeCell ref="K95:L95"/>
    <mergeCell ref="N95:O95"/>
    <mergeCell ref="Q95:R95"/>
    <mergeCell ref="Y95:Z95"/>
    <mergeCell ref="AB95:AC95"/>
    <mergeCell ref="T99:U99"/>
    <mergeCell ref="K99:L99"/>
    <mergeCell ref="N99:O99"/>
    <mergeCell ref="Q99:R99"/>
    <mergeCell ref="Y99:Z99"/>
    <mergeCell ref="AB99:AC99"/>
    <mergeCell ref="AE99:AF99"/>
    <mergeCell ref="AE90:AF90"/>
    <mergeCell ref="AB92:AC92"/>
    <mergeCell ref="AE92:AF92"/>
    <mergeCell ref="BC92:BD92"/>
    <mergeCell ref="AZ93:BA93"/>
    <mergeCell ref="AZ92:BA92"/>
    <mergeCell ref="N92:O92"/>
    <mergeCell ref="B92:C92"/>
    <mergeCell ref="B91:C91"/>
    <mergeCell ref="B89:C89"/>
    <mergeCell ref="B90:C90"/>
    <mergeCell ref="H101:I101"/>
    <mergeCell ref="K101:L101"/>
    <mergeCell ref="N101:O101"/>
    <mergeCell ref="Q101:R101"/>
    <mergeCell ref="B96:C96"/>
    <mergeCell ref="E96:F96"/>
    <mergeCell ref="H96:I96"/>
    <mergeCell ref="K96:L96"/>
    <mergeCell ref="N96:O96"/>
    <mergeCell ref="Q96:R96"/>
    <mergeCell ref="B93:C93"/>
    <mergeCell ref="B94:C94"/>
    <mergeCell ref="E94:F94"/>
    <mergeCell ref="H94:I94"/>
    <mergeCell ref="E95:F95"/>
    <mergeCell ref="H95:I95"/>
    <mergeCell ref="B95:C95"/>
    <mergeCell ref="B97:C97"/>
    <mergeCell ref="B101:C101"/>
    <mergeCell ref="E93:F93"/>
    <mergeCell ref="H93:I93"/>
    <mergeCell ref="K93:L93"/>
    <mergeCell ref="N93:O93"/>
    <mergeCell ref="Q93:R93"/>
    <mergeCell ref="E97:F97"/>
    <mergeCell ref="H97:I97"/>
    <mergeCell ref="K97:L97"/>
    <mergeCell ref="N97:O97"/>
    <mergeCell ref="AZ101:BA101"/>
    <mergeCell ref="BC85:BD85"/>
    <mergeCell ref="BC93:BD93"/>
    <mergeCell ref="BC97:BD97"/>
    <mergeCell ref="BC101:BD101"/>
    <mergeCell ref="BF85:BG85"/>
    <mergeCell ref="BF93:BG93"/>
    <mergeCell ref="BF97:BG97"/>
    <mergeCell ref="BF101:BG101"/>
    <mergeCell ref="BC89:BD89"/>
    <mergeCell ref="BF89:BG89"/>
    <mergeCell ref="Y97:Z97"/>
    <mergeCell ref="Y101:Z101"/>
    <mergeCell ref="AB97:AC97"/>
    <mergeCell ref="AB101:AC101"/>
    <mergeCell ref="AE97:AF97"/>
    <mergeCell ref="AE101:AF101"/>
    <mergeCell ref="AH97:AI97"/>
    <mergeCell ref="AH101:AI101"/>
    <mergeCell ref="Y89:Z89"/>
    <mergeCell ref="AB89:AC89"/>
    <mergeCell ref="AE89:AF89"/>
    <mergeCell ref="AH89:AI89"/>
    <mergeCell ref="AE96:AF96"/>
    <mergeCell ref="AH96:AI96"/>
    <mergeCell ref="AE93:AF93"/>
    <mergeCell ref="AH93:AI93"/>
    <mergeCell ref="AH87:AI87"/>
    <mergeCell ref="BC86:BD86"/>
    <mergeCell ref="AZ88:BA88"/>
    <mergeCell ref="BC88:BD88"/>
    <mergeCell ref="BF88:BG88"/>
    <mergeCell ref="BF92:BG92"/>
    <mergeCell ref="AZ96:BA96"/>
    <mergeCell ref="BC96:BD96"/>
    <mergeCell ref="BF96:BG96"/>
    <mergeCell ref="AZ100:BA100"/>
    <mergeCell ref="BC100:BD100"/>
    <mergeCell ref="BF100:BG100"/>
    <mergeCell ref="AZ104:BA104"/>
    <mergeCell ref="BC104:BD104"/>
    <mergeCell ref="BF104:BG104"/>
    <mergeCell ref="AE95:AF95"/>
    <mergeCell ref="AH95:AI95"/>
    <mergeCell ref="AH92:AI92"/>
    <mergeCell ref="AH91:AI91"/>
    <mergeCell ref="AE91:AF91"/>
    <mergeCell ref="BC102:BD102"/>
    <mergeCell ref="BC103:BD103"/>
    <mergeCell ref="AK91:AL91"/>
    <mergeCell ref="AK92:AL92"/>
    <mergeCell ref="AK93:AL93"/>
    <mergeCell ref="AK94:AL94"/>
    <mergeCell ref="AK95:AL95"/>
    <mergeCell ref="AK96:AL96"/>
    <mergeCell ref="AK97:AL97"/>
    <mergeCell ref="AK98:AL98"/>
    <mergeCell ref="AK99:AL99"/>
    <mergeCell ref="AK100:AL100"/>
    <mergeCell ref="AK101:AL101"/>
    <mergeCell ref="AK102:AL102"/>
    <mergeCell ref="AK103:AL103"/>
    <mergeCell ref="AK104:AL104"/>
    <mergeCell ref="AZ97:BA97"/>
    <mergeCell ref="Y52:Z52"/>
    <mergeCell ref="K68:L68"/>
    <mergeCell ref="M108:O108"/>
    <mergeCell ref="P108:R108"/>
    <mergeCell ref="H119:I119"/>
    <mergeCell ref="K120:L120"/>
    <mergeCell ref="K107:L107"/>
    <mergeCell ref="K108:L108"/>
    <mergeCell ref="M106:O106"/>
    <mergeCell ref="P106:R106"/>
    <mergeCell ref="J106:J108"/>
    <mergeCell ref="K106:L106"/>
    <mergeCell ref="AB85:AC85"/>
    <mergeCell ref="Y93:Z93"/>
    <mergeCell ref="AB93:AC93"/>
    <mergeCell ref="Y96:Z96"/>
    <mergeCell ref="AB96:AC96"/>
    <mergeCell ref="H87:I87"/>
    <mergeCell ref="K87:L87"/>
    <mergeCell ref="N87:O87"/>
    <mergeCell ref="Q87:R87"/>
    <mergeCell ref="Y87:Z87"/>
    <mergeCell ref="AB87:AC87"/>
    <mergeCell ref="Y92:Z92"/>
    <mergeCell ref="N103:O103"/>
    <mergeCell ref="K103:L103"/>
    <mergeCell ref="H103:I103"/>
    <mergeCell ref="Q92:R92"/>
    <mergeCell ref="T100:U100"/>
    <mergeCell ref="T101:U101"/>
    <mergeCell ref="Q97:R97"/>
    <mergeCell ref="AB102:AC102"/>
    <mergeCell ref="X19:X33"/>
    <mergeCell ref="AC3:AD3"/>
    <mergeCell ref="Z3:AA3"/>
    <mergeCell ref="U3:V3"/>
    <mergeCell ref="R3:S3"/>
    <mergeCell ref="O3:P3"/>
    <mergeCell ref="L3:M3"/>
    <mergeCell ref="I3:J3"/>
    <mergeCell ref="F3:G3"/>
    <mergeCell ref="C3:D3"/>
    <mergeCell ref="Y91:Z91"/>
    <mergeCell ref="AB91:AC91"/>
    <mergeCell ref="E87:F87"/>
    <mergeCell ref="B84:C84"/>
    <mergeCell ref="E84:F84"/>
    <mergeCell ref="H84:I84"/>
    <mergeCell ref="K84:L84"/>
    <mergeCell ref="N84:O84"/>
    <mergeCell ref="Q84:R84"/>
    <mergeCell ref="Y84:Z84"/>
    <mergeCell ref="AB84:AC84"/>
    <mergeCell ref="E90:F90"/>
    <mergeCell ref="H90:I90"/>
    <mergeCell ref="K90:L90"/>
    <mergeCell ref="N90:O90"/>
    <mergeCell ref="B83:D83"/>
    <mergeCell ref="E83:G83"/>
    <mergeCell ref="H83:J83"/>
    <mergeCell ref="K83:M83"/>
    <mergeCell ref="N83:P83"/>
    <mergeCell ref="Q83:S83"/>
    <mergeCell ref="B34:D34"/>
    <mergeCell ref="AL3:AM3"/>
    <mergeCell ref="AK4:AL4"/>
    <mergeCell ref="AK5:AK16"/>
    <mergeCell ref="AK17:AL17"/>
    <mergeCell ref="AK20:AL20"/>
    <mergeCell ref="AK21:AK32"/>
    <mergeCell ref="AK33:AL33"/>
    <mergeCell ref="AK36:AL36"/>
    <mergeCell ref="AK37:AK48"/>
    <mergeCell ref="AK49:AL49"/>
    <mergeCell ref="AK52:AL52"/>
    <mergeCell ref="AK53:AK64"/>
    <mergeCell ref="AK65:AL65"/>
    <mergeCell ref="AK68:AL68"/>
    <mergeCell ref="AK69:AK80"/>
    <mergeCell ref="AK81:AL81"/>
    <mergeCell ref="AK84:AL84"/>
    <mergeCell ref="AK83:AM83"/>
    <mergeCell ref="AK66:AM66"/>
    <mergeCell ref="AK120:AL120"/>
    <mergeCell ref="AK121:AL121"/>
    <mergeCell ref="AK122:AL122"/>
    <mergeCell ref="AK123:AL123"/>
    <mergeCell ref="AK124:AL124"/>
    <mergeCell ref="AK125:AL125"/>
    <mergeCell ref="AK126:AL126"/>
    <mergeCell ref="AK127:AL127"/>
    <mergeCell ref="AK128:AL128"/>
    <mergeCell ref="AK129:AL129"/>
    <mergeCell ref="AK130:AL130"/>
    <mergeCell ref="AK131:AL131"/>
    <mergeCell ref="AK132:AL132"/>
    <mergeCell ref="AK133:AL133"/>
    <mergeCell ref="AK134:AL134"/>
    <mergeCell ref="AK135:AL135"/>
    <mergeCell ref="AK136:AL136"/>
    <mergeCell ref="AK137:AL137"/>
    <mergeCell ref="AK138:AL138"/>
    <mergeCell ref="AK139:AL139"/>
    <mergeCell ref="AK140:AL140"/>
    <mergeCell ref="AK141:AL141"/>
    <mergeCell ref="AK142:AL142"/>
    <mergeCell ref="AK143:AL143"/>
    <mergeCell ref="AK144:AL144"/>
    <mergeCell ref="AK145:AL145"/>
    <mergeCell ref="AK146:AL146"/>
    <mergeCell ref="AK147:AL147"/>
    <mergeCell ref="AK148:AL148"/>
    <mergeCell ref="AK149:AL149"/>
    <mergeCell ref="AK150:AL150"/>
    <mergeCell ref="AK151:AL151"/>
    <mergeCell ref="AK152:AL152"/>
    <mergeCell ref="AK153:AL153"/>
    <mergeCell ref="AK187:AL187"/>
    <mergeCell ref="AK154:AL154"/>
    <mergeCell ref="AK155:AL155"/>
    <mergeCell ref="AK156:AL156"/>
    <mergeCell ref="AK157:AL157"/>
    <mergeCell ref="AK158:AL158"/>
    <mergeCell ref="AK159:AL159"/>
    <mergeCell ref="AK160:AL160"/>
    <mergeCell ref="AK161:AL161"/>
    <mergeCell ref="AK162:AL162"/>
    <mergeCell ref="AK163:AL163"/>
    <mergeCell ref="AK164:AL164"/>
    <mergeCell ref="AK165:AL165"/>
    <mergeCell ref="AK166:AL166"/>
    <mergeCell ref="AK167:AL167"/>
    <mergeCell ref="AK168:AL168"/>
    <mergeCell ref="AK169:AL169"/>
    <mergeCell ref="AK170:AL170"/>
    <mergeCell ref="AK189:AL189"/>
    <mergeCell ref="AK190:AL190"/>
    <mergeCell ref="AK191:AL191"/>
    <mergeCell ref="AK212:AL212"/>
    <mergeCell ref="AK213:AL213"/>
    <mergeCell ref="AK214:AL214"/>
    <mergeCell ref="AK215:AL215"/>
    <mergeCell ref="AK216:AL216"/>
    <mergeCell ref="AK217:AL217"/>
    <mergeCell ref="AK218:AL218"/>
    <mergeCell ref="AK219:AL219"/>
    <mergeCell ref="AK220:AL220"/>
    <mergeCell ref="AK221:AL221"/>
    <mergeCell ref="AK222:AL222"/>
    <mergeCell ref="AK223:AL223"/>
    <mergeCell ref="AK224:AL224"/>
    <mergeCell ref="AK171:AL171"/>
    <mergeCell ref="AK172:AL172"/>
    <mergeCell ref="AK173:AL173"/>
    <mergeCell ref="AK174:AL174"/>
    <mergeCell ref="AK175:AL175"/>
    <mergeCell ref="AK176:AL176"/>
    <mergeCell ref="AK177:AL177"/>
    <mergeCell ref="AK178:AL178"/>
    <mergeCell ref="AK179:AL179"/>
    <mergeCell ref="AK180:AL180"/>
    <mergeCell ref="AK181:AL181"/>
    <mergeCell ref="AK182:AL182"/>
    <mergeCell ref="AK183:AL183"/>
    <mergeCell ref="AK184:AL184"/>
    <mergeCell ref="AK185:AL185"/>
    <mergeCell ref="AK186:AL186"/>
    <mergeCell ref="AK230:AL230"/>
    <mergeCell ref="AK231:AL231"/>
    <mergeCell ref="AL19:AM19"/>
    <mergeCell ref="AL35:AM35"/>
    <mergeCell ref="AL67:AM67"/>
    <mergeCell ref="X2:AM2"/>
    <mergeCell ref="B18:D18"/>
    <mergeCell ref="AY3:AY4"/>
    <mergeCell ref="AY5:AY17"/>
    <mergeCell ref="E18:G18"/>
    <mergeCell ref="H18:J18"/>
    <mergeCell ref="K18:M18"/>
    <mergeCell ref="N18:P18"/>
    <mergeCell ref="Q18:S18"/>
    <mergeCell ref="T18:V18"/>
    <mergeCell ref="T83:V83"/>
    <mergeCell ref="Y18:AA18"/>
    <mergeCell ref="AB18:AD18"/>
    <mergeCell ref="AE18:AG18"/>
    <mergeCell ref="AH18:AJ18"/>
    <mergeCell ref="AK18:AM18"/>
    <mergeCell ref="Y34:AA34"/>
    <mergeCell ref="AB34:AD34"/>
    <mergeCell ref="AE34:AG34"/>
    <mergeCell ref="AH34:AJ34"/>
    <mergeCell ref="AK209:AL209"/>
    <mergeCell ref="AK210:AL210"/>
    <mergeCell ref="AK211:AL211"/>
    <mergeCell ref="AK225:AL225"/>
    <mergeCell ref="AK192:AL192"/>
    <mergeCell ref="AK193:AL193"/>
    <mergeCell ref="AK194:AL194"/>
    <mergeCell ref="A19:A33"/>
    <mergeCell ref="B50:D50"/>
    <mergeCell ref="E50:G50"/>
    <mergeCell ref="H50:J50"/>
    <mergeCell ref="K50:M50"/>
    <mergeCell ref="N50:P50"/>
    <mergeCell ref="Q50:S50"/>
    <mergeCell ref="T50:V50"/>
    <mergeCell ref="A35:A49"/>
    <mergeCell ref="E52:F52"/>
    <mergeCell ref="E68:F68"/>
    <mergeCell ref="E53:E64"/>
    <mergeCell ref="E65:F65"/>
    <mergeCell ref="AK226:AL226"/>
    <mergeCell ref="AK227:AL227"/>
    <mergeCell ref="AK228:AL228"/>
    <mergeCell ref="AK229:AL229"/>
    <mergeCell ref="AK195:AL195"/>
    <mergeCell ref="AK196:AL196"/>
    <mergeCell ref="AK197:AL197"/>
    <mergeCell ref="AK198:AL198"/>
    <mergeCell ref="AK199:AL199"/>
    <mergeCell ref="AK200:AL200"/>
    <mergeCell ref="AK201:AL201"/>
    <mergeCell ref="AK202:AL202"/>
    <mergeCell ref="AK203:AL203"/>
    <mergeCell ref="AK204:AL204"/>
    <mergeCell ref="AK205:AL205"/>
    <mergeCell ref="AK206:AL206"/>
    <mergeCell ref="AK207:AL207"/>
    <mergeCell ref="AK208:AL208"/>
    <mergeCell ref="AK188:AL188"/>
    <mergeCell ref="H36:I36"/>
    <mergeCell ref="H52:I52"/>
    <mergeCell ref="H68:I68"/>
    <mergeCell ref="X67:X81"/>
    <mergeCell ref="X51:X65"/>
    <mergeCell ref="X35:X49"/>
    <mergeCell ref="A51:A65"/>
    <mergeCell ref="B66:D66"/>
    <mergeCell ref="E66:G66"/>
    <mergeCell ref="H66:J66"/>
    <mergeCell ref="K66:M66"/>
    <mergeCell ref="N66:P66"/>
    <mergeCell ref="Q66:S66"/>
    <mergeCell ref="T66:V66"/>
    <mergeCell ref="K69:K80"/>
    <mergeCell ref="E34:G34"/>
    <mergeCell ref="H34:J34"/>
    <mergeCell ref="K34:M34"/>
    <mergeCell ref="N34:P34"/>
    <mergeCell ref="Q34:S34"/>
    <mergeCell ref="T34:V34"/>
    <mergeCell ref="K65:L65"/>
    <mergeCell ref="K53:K64"/>
    <mergeCell ref="K52:L52"/>
    <mergeCell ref="T52:U52"/>
    <mergeCell ref="B81:C81"/>
    <mergeCell ref="T69:T80"/>
    <mergeCell ref="B53:B64"/>
    <mergeCell ref="B69:B80"/>
    <mergeCell ref="H53:H64"/>
    <mergeCell ref="H65:I65"/>
    <mergeCell ref="H69:H80"/>
    <mergeCell ref="AZ82:BB82"/>
    <mergeCell ref="BC82:BE82"/>
    <mergeCell ref="BF82:BH82"/>
    <mergeCell ref="AZ83:BB83"/>
    <mergeCell ref="BC83:BE83"/>
    <mergeCell ref="BF83:BH83"/>
    <mergeCell ref="AZ66:BB66"/>
    <mergeCell ref="BC66:BE66"/>
    <mergeCell ref="BF66:BH66"/>
    <mergeCell ref="AZ50:BB50"/>
    <mergeCell ref="BC50:BE50"/>
    <mergeCell ref="BF50:BH50"/>
    <mergeCell ref="AZ34:BB34"/>
    <mergeCell ref="BC34:BE34"/>
    <mergeCell ref="BF34:BH34"/>
    <mergeCell ref="AZ18:BB18"/>
    <mergeCell ref="BC18:BE18"/>
    <mergeCell ref="BF18:BH18"/>
    <mergeCell ref="AZ68:BA68"/>
    <mergeCell ref="BC68:BD68"/>
    <mergeCell ref="BF68:BG68"/>
    <mergeCell ref="BC65:BD65"/>
    <mergeCell ref="BF65:BG65"/>
    <mergeCell ref="BC49:BD49"/>
    <mergeCell ref="BF49:BG49"/>
    <mergeCell ref="AZ81:BA81"/>
    <mergeCell ref="BC81:BD81"/>
    <mergeCell ref="BF81:BG81"/>
    <mergeCell ref="BF21:BF32"/>
    <mergeCell ref="BF37:BF48"/>
    <mergeCell ref="BF53:BF64"/>
    <mergeCell ref="BF69:BF80"/>
    <mergeCell ref="E118:G118"/>
    <mergeCell ref="E119:G119"/>
    <mergeCell ref="AY67:AY81"/>
    <mergeCell ref="AY51:AY65"/>
    <mergeCell ref="AY35:AY49"/>
    <mergeCell ref="AY19:AY33"/>
    <mergeCell ref="A85:A88"/>
    <mergeCell ref="A89:A92"/>
    <mergeCell ref="A93:A96"/>
    <mergeCell ref="A97:A100"/>
    <mergeCell ref="A101:A104"/>
    <mergeCell ref="X85:X88"/>
    <mergeCell ref="X89:X92"/>
    <mergeCell ref="X93:X96"/>
    <mergeCell ref="X97:X100"/>
    <mergeCell ref="X101:X104"/>
    <mergeCell ref="AY85:AY88"/>
    <mergeCell ref="AY89:AY92"/>
    <mergeCell ref="AY93:AY96"/>
    <mergeCell ref="AY97:AY100"/>
    <mergeCell ref="AY101:AY104"/>
    <mergeCell ref="Y83:AA83"/>
    <mergeCell ref="AB83:AD83"/>
    <mergeCell ref="AE83:AG83"/>
    <mergeCell ref="Q104:R104"/>
    <mergeCell ref="N104:O104"/>
    <mergeCell ref="K104:L104"/>
    <mergeCell ref="H104:I104"/>
    <mergeCell ref="E104:F104"/>
    <mergeCell ref="B82:D82"/>
    <mergeCell ref="A67:A81"/>
    <mergeCell ref="E69:E80"/>
    <mergeCell ref="AH226:AI226"/>
    <mergeCell ref="AE226:AF226"/>
    <mergeCell ref="AB226:AC226"/>
    <mergeCell ref="Y226:Z226"/>
    <mergeCell ref="Q226:R226"/>
    <mergeCell ref="N226:O226"/>
    <mergeCell ref="K226:L226"/>
    <mergeCell ref="H226:I226"/>
    <mergeCell ref="E226:F226"/>
    <mergeCell ref="Q225:R225"/>
    <mergeCell ref="N225:O225"/>
    <mergeCell ref="K225:L225"/>
    <mergeCell ref="H225:I225"/>
    <mergeCell ref="E225:F225"/>
    <mergeCell ref="AH224:AI224"/>
    <mergeCell ref="AE224:AF224"/>
    <mergeCell ref="AB224:AC224"/>
    <mergeCell ref="Y224:Z224"/>
    <mergeCell ref="Q224:R224"/>
    <mergeCell ref="N224:O224"/>
    <mergeCell ref="K224:L224"/>
    <mergeCell ref="H224:I224"/>
    <mergeCell ref="E224:F224"/>
    <mergeCell ref="Q223:R223"/>
    <mergeCell ref="N223:O223"/>
    <mergeCell ref="K223:L223"/>
    <mergeCell ref="H223:I223"/>
    <mergeCell ref="E223:F223"/>
    <mergeCell ref="Q222:R222"/>
    <mergeCell ref="N222:O222"/>
    <mergeCell ref="K222:L222"/>
    <mergeCell ref="H222:I222"/>
    <mergeCell ref="E222:F222"/>
    <mergeCell ref="AH221:AI221"/>
    <mergeCell ref="AE221:AF221"/>
    <mergeCell ref="AB221:AC221"/>
    <mergeCell ref="Y221:Z221"/>
    <mergeCell ref="Q221:R221"/>
    <mergeCell ref="N221:O221"/>
    <mergeCell ref="K221:L221"/>
    <mergeCell ref="H221:I221"/>
    <mergeCell ref="E221:F221"/>
    <mergeCell ref="Q220:R220"/>
    <mergeCell ref="N220:O220"/>
    <mergeCell ref="K220:L220"/>
    <mergeCell ref="H220:I220"/>
    <mergeCell ref="E220:F220"/>
    <mergeCell ref="AH219:AI219"/>
    <mergeCell ref="AE219:AF219"/>
    <mergeCell ref="Q219:R219"/>
    <mergeCell ref="N219:O219"/>
    <mergeCell ref="K219:L219"/>
    <mergeCell ref="H219:I219"/>
    <mergeCell ref="E219:F219"/>
    <mergeCell ref="AH218:AI218"/>
    <mergeCell ref="AE218:AF218"/>
    <mergeCell ref="AB218:AC218"/>
    <mergeCell ref="Y218:Z218"/>
    <mergeCell ref="Q218:R218"/>
    <mergeCell ref="N218:O218"/>
    <mergeCell ref="K218:L218"/>
    <mergeCell ref="H218:I218"/>
    <mergeCell ref="E218:F218"/>
    <mergeCell ref="Q217:R217"/>
    <mergeCell ref="N217:O217"/>
    <mergeCell ref="K217:L217"/>
    <mergeCell ref="H217:I217"/>
    <mergeCell ref="E217:F217"/>
    <mergeCell ref="AH216:AI216"/>
    <mergeCell ref="AE216:AF216"/>
    <mergeCell ref="AB216:AC216"/>
    <mergeCell ref="Y216:Z216"/>
    <mergeCell ref="Q216:R216"/>
    <mergeCell ref="N216:O216"/>
    <mergeCell ref="K216:L216"/>
    <mergeCell ref="H216:I216"/>
    <mergeCell ref="E216:F216"/>
    <mergeCell ref="AH215:AI215"/>
    <mergeCell ref="AE215:AF215"/>
    <mergeCell ref="AB215:AC215"/>
    <mergeCell ref="Y215:Z215"/>
    <mergeCell ref="H215:I215"/>
    <mergeCell ref="E215:F215"/>
    <mergeCell ref="AH217:AI217"/>
    <mergeCell ref="E103:F103"/>
    <mergeCell ref="Q102:R102"/>
    <mergeCell ref="N102:O102"/>
    <mergeCell ref="K102:L102"/>
    <mergeCell ref="H102:I102"/>
    <mergeCell ref="E102:F102"/>
    <mergeCell ref="AH100:AI100"/>
    <mergeCell ref="AE100:AF100"/>
    <mergeCell ref="AB100:AC100"/>
    <mergeCell ref="Y100:Z100"/>
    <mergeCell ref="Q100:R100"/>
    <mergeCell ref="N100:O100"/>
    <mergeCell ref="K100:L100"/>
    <mergeCell ref="H100:I100"/>
    <mergeCell ref="E100:F100"/>
    <mergeCell ref="AH98:AI98"/>
    <mergeCell ref="AE98:AF98"/>
    <mergeCell ref="AB98:AC98"/>
    <mergeCell ref="Y98:Z98"/>
    <mergeCell ref="Q98:R98"/>
    <mergeCell ref="N98:O98"/>
    <mergeCell ref="K98:L98"/>
    <mergeCell ref="H98:I98"/>
    <mergeCell ref="E98:F98"/>
    <mergeCell ref="E101:F101"/>
    <mergeCell ref="T102:U102"/>
    <mergeCell ref="T103:U103"/>
    <mergeCell ref="K92:L92"/>
    <mergeCell ref="H92:I92"/>
    <mergeCell ref="E92:F92"/>
    <mergeCell ref="Q91:R91"/>
    <mergeCell ref="N91:O91"/>
    <mergeCell ref="K91:L91"/>
    <mergeCell ref="H91:I91"/>
    <mergeCell ref="E91:F91"/>
    <mergeCell ref="AK90:AL90"/>
    <mergeCell ref="AH90:AI90"/>
    <mergeCell ref="AK89:AL89"/>
    <mergeCell ref="AK88:AL88"/>
    <mergeCell ref="AK87:AL87"/>
    <mergeCell ref="AE87:AF87"/>
    <mergeCell ref="AK86:AL86"/>
    <mergeCell ref="AZ85:BA85"/>
    <mergeCell ref="AK85:AL85"/>
    <mergeCell ref="Q90:R90"/>
    <mergeCell ref="Y90:Z90"/>
    <mergeCell ref="AB90:AC90"/>
    <mergeCell ref="E89:F89"/>
    <mergeCell ref="H89:I89"/>
    <mergeCell ref="K89:L89"/>
    <mergeCell ref="N89:O89"/>
    <mergeCell ref="Q89:R89"/>
    <mergeCell ref="AH83:AJ83"/>
    <mergeCell ref="AK82:AM82"/>
    <mergeCell ref="AH82:AJ82"/>
    <mergeCell ref="AE82:AG82"/>
    <mergeCell ref="AB82:AD82"/>
    <mergeCell ref="Y82:AA82"/>
    <mergeCell ref="T82:V82"/>
    <mergeCell ref="Q82:S82"/>
    <mergeCell ref="N82:P82"/>
    <mergeCell ref="K82:M82"/>
    <mergeCell ref="H82:J82"/>
    <mergeCell ref="E82:G82"/>
    <mergeCell ref="T81:U81"/>
    <mergeCell ref="Q81:R81"/>
    <mergeCell ref="N81:O81"/>
    <mergeCell ref="K81:L81"/>
    <mergeCell ref="H81:I81"/>
    <mergeCell ref="E81:F81"/>
    <mergeCell ref="AH4:AI4"/>
    <mergeCell ref="AE4:AF4"/>
    <mergeCell ref="AB4:AC4"/>
    <mergeCell ref="Y4:Z4"/>
    <mergeCell ref="T4:U4"/>
    <mergeCell ref="Q4:R4"/>
    <mergeCell ref="N4:O4"/>
    <mergeCell ref="K4:L4"/>
    <mergeCell ref="H4:I4"/>
    <mergeCell ref="E4:F4"/>
    <mergeCell ref="AH66:AJ66"/>
    <mergeCell ref="AE66:AG66"/>
    <mergeCell ref="AB66:AD66"/>
    <mergeCell ref="Y66:AA66"/>
    <mergeCell ref="T65:U65"/>
    <mergeCell ref="T53:T64"/>
    <mergeCell ref="AK50:AM50"/>
    <mergeCell ref="AH50:AJ50"/>
    <mergeCell ref="AE50:AG50"/>
    <mergeCell ref="AB50:AD50"/>
    <mergeCell ref="Y50:AA50"/>
    <mergeCell ref="AK34:AM34"/>
    <mergeCell ref="AH21:AH32"/>
    <mergeCell ref="E21:E32"/>
    <mergeCell ref="H17:I17"/>
    <mergeCell ref="E17:F17"/>
    <mergeCell ref="H5:H16"/>
    <mergeCell ref="E5:E16"/>
    <mergeCell ref="AI19:AJ19"/>
    <mergeCell ref="AI35:AJ35"/>
    <mergeCell ref="AI51:AJ51"/>
    <mergeCell ref="H20:I20"/>
  </mergeCells>
  <conditionalFormatting sqref="A1:AJ1 AN3 AR35:AR38 AO35 AO7:AO18 A3:A5 AF12:AG16 AG5:AG11 AI5:AJ6 O5:P16 C5:D16 C21:D32 AO19:AP33 AE4:AJ4 X67 AY51 AY67 BA5:BB16 BD5:BE16 BG5:XFD16 AO39:AR77 Y81:AG81 Y65:AG65 AB49:AG49 X19 AB33:AJ33 A2:G2 B17:W17 AN2:AO2 W2:X5 W95 W91 W87 Y85:AJ104 AS2:XFD3 AZ17:XFD17 AZ4:XFD4 F5:G16 I5:J16 L5:M16 R5:S16 U5:V16 Z5:AA16 AC5:AD16 AN6:AO6 AN7:AN77 AN4:AP5 AN1:XFD1 A19 A35 G85:S104 F22:G32 F38:G48 E49:V49 B18 B33:V33 A84:F85 G84:V84 W18:W78 W99:W1048576 X105:AJ1048576 X18:Y18 X84:AJ84 W83 W6:W16 AY19 BI18:XFD1048576 AY84:BH84 AY35 A105:V106 B86:F104 AZ85:BH104 A117:V117 A107:E107 A108:D116 H107:V116 AS35:AS77 AN78:AS1048576 AO34:AS34 AY105:BH115 AY122:BH1048576 AZ116:BH121 AE3:AI3 AI13:AJ16 AJ7:AJ12 Y17:AJ17 AR4:AX4 AR5:AS33 AT5:AX1048576 A120:V1048576 A118:C119 H118:V119">
    <cfRule type="containsText" dxfId="1523" priority="4669" operator="containsText" text="PTF AUTO 6">
      <formula>NOT(ISERROR(SEARCH("PTF AUTO 6",A1)))</formula>
    </cfRule>
    <cfRule type="containsText" dxfId="1522" priority="4670" operator="containsText" text="PARC">
      <formula>NOT(ISERROR(SEARCH("PARC",A1)))</formula>
    </cfRule>
  </conditionalFormatting>
  <conditionalFormatting sqref="AF7:AF11">
    <cfRule type="containsText" dxfId="1521" priority="4659" operator="containsText" text="RAMASSAGE">
      <formula>NOT(ISERROR(SEARCH("RAMASSAGE",AF7)))</formula>
    </cfRule>
  </conditionalFormatting>
  <conditionalFormatting sqref="AF7:AF11">
    <cfRule type="containsText" dxfId="1520" priority="4658" operator="containsText" text="2ème TOUR">
      <formula>NOT(ISERROR(SEARCH("2ème TOUR",AF7)))</formula>
    </cfRule>
  </conditionalFormatting>
  <conditionalFormatting sqref="AB3:AC4">
    <cfRule type="containsText" dxfId="1519" priority="4648" operator="containsText" text="A DISPO DE L'EXPLOIT">
      <formula>NOT(ISERROR(SEARCH("A DISPO DE L'EXPLOIT",AB3)))</formula>
    </cfRule>
    <cfRule type="containsText" dxfId="1518" priority="4649" operator="containsText" text="RECHERCHE DE FRET">
      <formula>NOT(ISERROR(SEARCH("RECHERCHE DE FRET",AB3)))</formula>
    </cfRule>
    <cfRule type="containsText" dxfId="1517" priority="4650" operator="containsText" text="PTF AUTO 6">
      <formula>NOT(ISERROR(SEARCH("PTF AUTO 6",AB3)))</formula>
    </cfRule>
    <cfRule type="containsText" dxfId="1516" priority="4651" operator="containsText" text="PARC">
      <formula>NOT(ISERROR(SEARCH("PARC",AB3)))</formula>
    </cfRule>
    <cfRule type="containsText" dxfId="1515" priority="4652" operator="containsText" text="E-COMMERCE ptf 006">
      <formula>NOT(ISERROR(SEARCH("E-COMMERCE ptf 006",AB3)))</formula>
    </cfRule>
    <cfRule type="containsText" dxfId="1514" priority="4653" operator="containsText" text="2ème TOUR">
      <formula>NOT(ISERROR(SEARCH("2ème TOUR",AB3)))</formula>
    </cfRule>
  </conditionalFormatting>
  <conditionalFormatting sqref="Y3:Z4">
    <cfRule type="containsText" dxfId="1513" priority="4642" operator="containsText" text="A DISPO DE L'EXPLOIT">
      <formula>NOT(ISERROR(SEARCH("A DISPO DE L'EXPLOIT",Y3)))</formula>
    </cfRule>
    <cfRule type="containsText" dxfId="1512" priority="4643" operator="containsText" text="RECHERCHE DE FRET">
      <formula>NOT(ISERROR(SEARCH("RECHERCHE DE FRET",Y3)))</formula>
    </cfRule>
    <cfRule type="containsText" dxfId="1511" priority="4644" operator="containsText" text="PTF AUTO 6">
      <formula>NOT(ISERROR(SEARCH("PTF AUTO 6",Y3)))</formula>
    </cfRule>
    <cfRule type="containsText" dxfId="1510" priority="4645" operator="containsText" text="PARC">
      <formula>NOT(ISERROR(SEARCH("PARC",Y3)))</formula>
    </cfRule>
    <cfRule type="containsText" dxfId="1509" priority="4646" operator="containsText" text="E-COMMERCE ptf 006">
      <formula>NOT(ISERROR(SEARCH("E-COMMERCE ptf 006",Y3)))</formula>
    </cfRule>
    <cfRule type="containsText" dxfId="1508" priority="4647" operator="containsText" text="2ème TOUR">
      <formula>NOT(ISERROR(SEARCH("2ème TOUR",Y3)))</formula>
    </cfRule>
  </conditionalFormatting>
  <conditionalFormatting sqref="T3:U4">
    <cfRule type="containsText" dxfId="1507" priority="4636" operator="containsText" text="A DISPO DE L'EXPLOIT">
      <formula>NOT(ISERROR(SEARCH("A DISPO DE L'EXPLOIT",T3)))</formula>
    </cfRule>
    <cfRule type="containsText" dxfId="1506" priority="4637" operator="containsText" text="RECHERCHE DE FRET">
      <formula>NOT(ISERROR(SEARCH("RECHERCHE DE FRET",T3)))</formula>
    </cfRule>
    <cfRule type="containsText" dxfId="1505" priority="4638" operator="containsText" text="PTF AUTO 6">
      <formula>NOT(ISERROR(SEARCH("PTF AUTO 6",T3)))</formula>
    </cfRule>
    <cfRule type="containsText" dxfId="1504" priority="4639" operator="containsText" text="PARC">
      <formula>NOT(ISERROR(SEARCH("PARC",T3)))</formula>
    </cfRule>
    <cfRule type="containsText" dxfId="1503" priority="4640" operator="containsText" text="E-COMMERCE ptf 006">
      <formula>NOT(ISERROR(SEARCH("E-COMMERCE ptf 006",T3)))</formula>
    </cfRule>
    <cfRule type="containsText" dxfId="1502" priority="4641" operator="containsText" text="2ème TOUR">
      <formula>NOT(ISERROR(SEARCH("2ème TOUR",T3)))</formula>
    </cfRule>
  </conditionalFormatting>
  <conditionalFormatting sqref="AH5">
    <cfRule type="containsText" dxfId="1501" priority="4504" operator="containsText" text="A DISPO DE L'EXPLOIT">
      <formula>NOT(ISERROR(SEARCH("A DISPO DE L'EXPLOIT",AH5)))</formula>
    </cfRule>
    <cfRule type="containsText" dxfId="1500" priority="4505" operator="containsText" text="RECHERCHE DE FRET">
      <formula>NOT(ISERROR(SEARCH("RECHERCHE DE FRET",AH5)))</formula>
    </cfRule>
    <cfRule type="containsText" dxfId="1499" priority="4506" operator="containsText" text="PTF AUTO 6">
      <formula>NOT(ISERROR(SEARCH("PTF AUTO 6",AH5)))</formula>
    </cfRule>
    <cfRule type="containsText" dxfId="1498" priority="4507" operator="containsText" text="PARC">
      <formula>NOT(ISERROR(SEARCH("PARC",AH5)))</formula>
    </cfRule>
    <cfRule type="containsText" dxfId="1497" priority="4508" operator="containsText" text="E-COMMERCE ptf 006">
      <formula>NOT(ISERROR(SEARCH("E-COMMERCE ptf 006",AH5)))</formula>
    </cfRule>
    <cfRule type="containsText" dxfId="1496" priority="4509" operator="containsText" text="2ème TOUR">
      <formula>NOT(ISERROR(SEARCH("2ème TOUR",AH5)))</formula>
    </cfRule>
  </conditionalFormatting>
  <conditionalFormatting sqref="B3:C4">
    <cfRule type="containsText" dxfId="1495" priority="4600" operator="containsText" text="A DISPO DE L'EXPLOIT">
      <formula>NOT(ISERROR(SEARCH("A DISPO DE L'EXPLOIT",B3)))</formula>
    </cfRule>
    <cfRule type="containsText" dxfId="1494" priority="4601" operator="containsText" text="RECHERCHE DE FRET">
      <formula>NOT(ISERROR(SEARCH("RECHERCHE DE FRET",B3)))</formula>
    </cfRule>
    <cfRule type="containsText" dxfId="1493" priority="4602" operator="containsText" text="PTF AUTO 6">
      <formula>NOT(ISERROR(SEARCH("PTF AUTO 6",B3)))</formula>
    </cfRule>
    <cfRule type="containsText" dxfId="1492" priority="4603" operator="containsText" text="PARC">
      <formula>NOT(ISERROR(SEARCH("PARC",B3)))</formula>
    </cfRule>
    <cfRule type="containsText" dxfId="1491" priority="4604" operator="containsText" text="E-COMMERCE ptf 006">
      <formula>NOT(ISERROR(SEARCH("E-COMMERCE ptf 006",B3)))</formula>
    </cfRule>
    <cfRule type="containsText" dxfId="1490" priority="4605" operator="containsText" text="2ème TOUR">
      <formula>NOT(ISERROR(SEARCH("2ème TOUR",B3)))</formula>
    </cfRule>
  </conditionalFormatting>
  <conditionalFormatting sqref="B20:C20 B19">
    <cfRule type="containsText" dxfId="1489" priority="4432" operator="containsText" text="A DISPO DE L'EXPLOIT">
      <formula>NOT(ISERROR(SEARCH("A DISPO DE L'EXPLOIT",B19)))</formula>
    </cfRule>
    <cfRule type="containsText" dxfId="1488" priority="4433" operator="containsText" text="RECHERCHE DE FRET">
      <formula>NOT(ISERROR(SEARCH("RECHERCHE DE FRET",B19)))</formula>
    </cfRule>
    <cfRule type="containsText" dxfId="1487" priority="4434" operator="containsText" text="PTF AUTO 6">
      <formula>NOT(ISERROR(SEARCH("PTF AUTO 6",B19)))</formula>
    </cfRule>
    <cfRule type="containsText" dxfId="1486" priority="4435" operator="containsText" text="PARC">
      <formula>NOT(ISERROR(SEARCH("PARC",B19)))</formula>
    </cfRule>
    <cfRule type="containsText" dxfId="1485" priority="4436" operator="containsText" text="E-COMMERCE ptf 006">
      <formula>NOT(ISERROR(SEARCH("E-COMMERCE ptf 006",B19)))</formula>
    </cfRule>
    <cfRule type="containsText" dxfId="1484" priority="4437" operator="containsText" text="2ème TOUR">
      <formula>NOT(ISERROR(SEARCH("2ème TOUR",B19)))</formula>
    </cfRule>
  </conditionalFormatting>
  <conditionalFormatting sqref="C19">
    <cfRule type="containsText" dxfId="1483" priority="4420" operator="containsText" text="A DISPO DE L'EXPLOIT">
      <formula>NOT(ISERROR(SEARCH("A DISPO DE L'EXPLOIT",C19)))</formula>
    </cfRule>
    <cfRule type="containsText" dxfId="1482" priority="4421" operator="containsText" text="RECHERCHE DE FRET">
      <formula>NOT(ISERROR(SEARCH("RECHERCHE DE FRET",C19)))</formula>
    </cfRule>
    <cfRule type="containsText" dxfId="1481" priority="4422" operator="containsText" text="PTF AUTO 6">
      <formula>NOT(ISERROR(SEARCH("PTF AUTO 6",C19)))</formula>
    </cfRule>
    <cfRule type="containsText" dxfId="1480" priority="4423" operator="containsText" text="PARC">
      <formula>NOT(ISERROR(SEARCH("PARC",C19)))</formula>
    </cfRule>
    <cfRule type="containsText" dxfId="1479" priority="4424" operator="containsText" text="E-COMMERCE ptf 006">
      <formula>NOT(ISERROR(SEARCH("E-COMMERCE ptf 006",C19)))</formula>
    </cfRule>
    <cfRule type="containsText" dxfId="1478" priority="4425" operator="containsText" text="2ème TOUR">
      <formula>NOT(ISERROR(SEARCH("2ème TOUR",C19)))</formula>
    </cfRule>
  </conditionalFormatting>
  <conditionalFormatting sqref="E3:F4 H3:I4 K3:L4 N3:O4 Q3:R4">
    <cfRule type="containsText" dxfId="1477" priority="4384" operator="containsText" text="A DISPO DE L'EXPLOIT">
      <formula>NOT(ISERROR(SEARCH("A DISPO DE L'EXPLOIT",E3)))</formula>
    </cfRule>
    <cfRule type="containsText" dxfId="1476" priority="4385" operator="containsText" text="RECHERCHE DE FRET">
      <formula>NOT(ISERROR(SEARCH("RECHERCHE DE FRET",E3)))</formula>
    </cfRule>
    <cfRule type="containsText" dxfId="1475" priority="4386" operator="containsText" text="PTF AUTO 6">
      <formula>NOT(ISERROR(SEARCH("PTF AUTO 6",E3)))</formula>
    </cfRule>
    <cfRule type="containsText" dxfId="1474" priority="4387" operator="containsText" text="PARC">
      <formula>NOT(ISERROR(SEARCH("PARC",E3)))</formula>
    </cfRule>
    <cfRule type="containsText" dxfId="1473" priority="4388" operator="containsText" text="E-COMMERCE ptf 006">
      <formula>NOT(ISERROR(SEARCH("E-COMMERCE ptf 006",E3)))</formula>
    </cfRule>
    <cfRule type="containsText" dxfId="1472" priority="4389" operator="containsText" text="2ème TOUR">
      <formula>NOT(ISERROR(SEARCH("2ème TOUR",E3)))</formula>
    </cfRule>
  </conditionalFormatting>
  <conditionalFormatting sqref="AH21:AH32">
    <cfRule type="containsText" dxfId="1471" priority="3280" operator="containsText" text="A DISPO DE L'EXPLOIT">
      <formula>NOT(ISERROR(SEARCH("A DISPO DE L'EXPLOIT",AH21)))</formula>
    </cfRule>
    <cfRule type="containsText" dxfId="1470" priority="3281" operator="containsText" text="RECHERCHE DE FRET">
      <formula>NOT(ISERROR(SEARCH("RECHERCHE DE FRET",AH21)))</formula>
    </cfRule>
    <cfRule type="containsText" dxfId="1469" priority="3282" operator="containsText" text="PTF AUTO 6">
      <formula>NOT(ISERROR(SEARCH("PTF AUTO 6",AH21)))</formula>
    </cfRule>
    <cfRule type="containsText" dxfId="1468" priority="3283" operator="containsText" text="PARC">
      <formula>NOT(ISERROR(SEARCH("PARC",AH21)))</formula>
    </cfRule>
    <cfRule type="containsText" dxfId="1467" priority="3284" operator="containsText" text="E-COMMERCE ptf 006">
      <formula>NOT(ISERROR(SEARCH("E-COMMERCE ptf 006",AH21)))</formula>
    </cfRule>
    <cfRule type="containsText" dxfId="1466" priority="3285" operator="containsText" text="2ème TOUR">
      <formula>NOT(ISERROR(SEARCH("2ème TOUR",AH21)))</formula>
    </cfRule>
  </conditionalFormatting>
  <conditionalFormatting sqref="AE5:AE16">
    <cfRule type="containsText" dxfId="1465" priority="3328" operator="containsText" text="A DISPO DE L'EXPLOIT">
      <formula>NOT(ISERROR(SEARCH("A DISPO DE L'EXPLOIT",AE5)))</formula>
    </cfRule>
    <cfRule type="containsText" dxfId="1464" priority="3329" operator="containsText" text="RECHERCHE DE FRET">
      <formula>NOT(ISERROR(SEARCH("RECHERCHE DE FRET",AE5)))</formula>
    </cfRule>
    <cfRule type="containsText" dxfId="1463" priority="3330" operator="containsText" text="PTF AUTO 6">
      <formula>NOT(ISERROR(SEARCH("PTF AUTO 6",AE5)))</formula>
    </cfRule>
    <cfRule type="containsText" dxfId="1462" priority="3331" operator="containsText" text="PARC">
      <formula>NOT(ISERROR(SEARCH("PARC",AE5)))</formula>
    </cfRule>
    <cfRule type="containsText" dxfId="1461" priority="3332" operator="containsText" text="E-COMMERCE ptf 006">
      <formula>NOT(ISERROR(SEARCH("E-COMMERCE ptf 006",AE5)))</formula>
    </cfRule>
    <cfRule type="containsText" dxfId="1460" priority="3333" operator="containsText" text="2ème TOUR">
      <formula>NOT(ISERROR(SEARCH("2ème TOUR",AE5)))</formula>
    </cfRule>
  </conditionalFormatting>
  <conditionalFormatting sqref="Y5:Y16">
    <cfRule type="containsText" dxfId="1459" priority="3316" operator="containsText" text="A DISPO DE L'EXPLOIT">
      <formula>NOT(ISERROR(SEARCH("A DISPO DE L'EXPLOIT",Y5)))</formula>
    </cfRule>
    <cfRule type="containsText" dxfId="1458" priority="3317" operator="containsText" text="RECHERCHE DE FRET">
      <formula>NOT(ISERROR(SEARCH("RECHERCHE DE FRET",Y5)))</formula>
    </cfRule>
    <cfRule type="containsText" dxfId="1457" priority="3318" operator="containsText" text="PTF AUTO 6">
      <formula>NOT(ISERROR(SEARCH("PTF AUTO 6",Y5)))</formula>
    </cfRule>
    <cfRule type="containsText" dxfId="1456" priority="3319" operator="containsText" text="PARC">
      <formula>NOT(ISERROR(SEARCH("PARC",Y5)))</formula>
    </cfRule>
    <cfRule type="containsText" dxfId="1455" priority="3320" operator="containsText" text="E-COMMERCE ptf 006">
      <formula>NOT(ISERROR(SEARCH("E-COMMERCE ptf 006",Y5)))</formula>
    </cfRule>
    <cfRule type="containsText" dxfId="1454" priority="3321" operator="containsText" text="2ème TOUR">
      <formula>NOT(ISERROR(SEARCH("2ème TOUR",Y5)))</formula>
    </cfRule>
  </conditionalFormatting>
  <conditionalFormatting sqref="T21:T32">
    <cfRule type="containsText" dxfId="1453" priority="3304" operator="containsText" text="A DISPO DE L'EXPLOIT">
      <formula>NOT(ISERROR(SEARCH("A DISPO DE L'EXPLOIT",T21)))</formula>
    </cfRule>
    <cfRule type="containsText" dxfId="1452" priority="3305" operator="containsText" text="RECHERCHE DE FRET">
      <formula>NOT(ISERROR(SEARCH("RECHERCHE DE FRET",T21)))</formula>
    </cfRule>
    <cfRule type="containsText" dxfId="1451" priority="3306" operator="containsText" text="PTF AUTO 6">
      <formula>NOT(ISERROR(SEARCH("PTF AUTO 6",T21)))</formula>
    </cfRule>
    <cfRule type="containsText" dxfId="1450" priority="3307" operator="containsText" text="PARC">
      <formula>NOT(ISERROR(SEARCH("PARC",T21)))</formula>
    </cfRule>
    <cfRule type="containsText" dxfId="1449" priority="3308" operator="containsText" text="E-COMMERCE ptf 006">
      <formula>NOT(ISERROR(SEARCH("E-COMMERCE ptf 006",T21)))</formula>
    </cfRule>
    <cfRule type="containsText" dxfId="1448" priority="3309" operator="containsText" text="2ème TOUR">
      <formula>NOT(ISERROR(SEARCH("2ème TOUR",T21)))</formula>
    </cfRule>
  </conditionalFormatting>
  <conditionalFormatting sqref="AB21:AB32">
    <cfRule type="containsText" dxfId="1447" priority="3292" operator="containsText" text="A DISPO DE L'EXPLOIT">
      <formula>NOT(ISERROR(SEARCH("A DISPO DE L'EXPLOIT",AB21)))</formula>
    </cfRule>
    <cfRule type="containsText" dxfId="1446" priority="3293" operator="containsText" text="RECHERCHE DE FRET">
      <formula>NOT(ISERROR(SEARCH("RECHERCHE DE FRET",AB21)))</formula>
    </cfRule>
    <cfRule type="containsText" dxfId="1445" priority="3294" operator="containsText" text="PTF AUTO 6">
      <formula>NOT(ISERROR(SEARCH("PTF AUTO 6",AB21)))</formula>
    </cfRule>
    <cfRule type="containsText" dxfId="1444" priority="3295" operator="containsText" text="PARC">
      <formula>NOT(ISERROR(SEARCH("PARC",AB21)))</formula>
    </cfRule>
    <cfRule type="containsText" dxfId="1443" priority="3296" operator="containsText" text="E-COMMERCE ptf 006">
      <formula>NOT(ISERROR(SEARCH("E-COMMERCE ptf 006",AB21)))</formula>
    </cfRule>
    <cfRule type="containsText" dxfId="1442" priority="3297" operator="containsText" text="2ème TOUR">
      <formula>NOT(ISERROR(SEARCH("2ème TOUR",AB21)))</formula>
    </cfRule>
  </conditionalFormatting>
  <conditionalFormatting sqref="U22:V32 AC22:AD32 AF21:AG32 AI21:AJ32 V21 AD21">
    <cfRule type="containsText" dxfId="1441" priority="3496" operator="containsText" text="A DISPO DE L'EXPLOIT">
      <formula>NOT(ISERROR(SEARCH("A DISPO DE L'EXPLOIT",U21)))</formula>
    </cfRule>
    <cfRule type="containsText" dxfId="1440" priority="3497" operator="containsText" text="RECHERCHE DE FRET">
      <formula>NOT(ISERROR(SEARCH("RECHERCHE DE FRET",U21)))</formula>
    </cfRule>
    <cfRule type="containsText" dxfId="1439" priority="3498" operator="containsText" text="PTF AUTO 6">
      <formula>NOT(ISERROR(SEARCH("PTF AUTO 6",U21)))</formula>
    </cfRule>
    <cfRule type="containsText" dxfId="1438" priority="3499" operator="containsText" text="PARC">
      <formula>NOT(ISERROR(SEARCH("PARC",U21)))</formula>
    </cfRule>
    <cfRule type="containsText" dxfId="1437" priority="3500" operator="containsText" text="E-COMMERCE ptf 006">
      <formula>NOT(ISERROR(SEARCH("E-COMMERCE ptf 006",U21)))</formula>
    </cfRule>
    <cfRule type="containsText" dxfId="1436" priority="3501" operator="containsText" text="2ème TOUR">
      <formula>NOT(ISERROR(SEARCH("2ème TOUR",U21)))</formula>
    </cfRule>
  </conditionalFormatting>
  <conditionalFormatting sqref="T36:U36">
    <cfRule type="containsText" dxfId="1435" priority="2884" operator="containsText" text="A DISPO DE L'EXPLOIT">
      <formula>NOT(ISERROR(SEARCH("A DISPO DE L'EXPLOIT",T36)))</formula>
    </cfRule>
    <cfRule type="containsText" dxfId="1434" priority="2885" operator="containsText" text="RECHERCHE DE FRET">
      <formula>NOT(ISERROR(SEARCH("RECHERCHE DE FRET",T36)))</formula>
    </cfRule>
    <cfRule type="containsText" dxfId="1433" priority="2886" operator="containsText" text="PTF AUTO 6">
      <formula>NOT(ISERROR(SEARCH("PTF AUTO 6",T36)))</formula>
    </cfRule>
    <cfRule type="containsText" dxfId="1432" priority="2887" operator="containsText" text="PARC">
      <formula>NOT(ISERROR(SEARCH("PARC",T36)))</formula>
    </cfRule>
    <cfRule type="containsText" dxfId="1431" priority="2888" operator="containsText" text="E-COMMERCE ptf 006">
      <formula>NOT(ISERROR(SEARCH("E-COMMERCE ptf 006",T36)))</formula>
    </cfRule>
    <cfRule type="containsText" dxfId="1430" priority="2889" operator="containsText" text="2ème TOUR">
      <formula>NOT(ISERROR(SEARCH("2ème TOUR",T36)))</formula>
    </cfRule>
  </conditionalFormatting>
  <conditionalFormatting sqref="Z54:AA64 AC54:AD64 AF53:AG64 AA53 AD53">
    <cfRule type="containsText" dxfId="1429" priority="2782" operator="containsText" text="A DISPO DE L'EXPLOIT">
      <formula>NOT(ISERROR(SEARCH("A DISPO DE L'EXPLOIT",Z53)))</formula>
    </cfRule>
    <cfRule type="containsText" dxfId="1428" priority="2783" operator="containsText" text="RECHERCHE DE FRET">
      <formula>NOT(ISERROR(SEARCH("RECHERCHE DE FRET",Z53)))</formula>
    </cfRule>
    <cfRule type="containsText" dxfId="1427" priority="2784" operator="containsText" text="PTF AUTO 6">
      <formula>NOT(ISERROR(SEARCH("PTF AUTO 6",Z53)))</formula>
    </cfRule>
    <cfRule type="containsText" dxfId="1426" priority="2785" operator="containsText" text="PARC">
      <formula>NOT(ISERROR(SEARCH("PARC",Z53)))</formula>
    </cfRule>
    <cfRule type="containsText" dxfId="1425" priority="2786" operator="containsText" text="E-COMMERCE ptf 006">
      <formula>NOT(ISERROR(SEARCH("E-COMMERCE ptf 006",Z53)))</formula>
    </cfRule>
    <cfRule type="containsText" dxfId="1424" priority="2787" operator="containsText" text="2ème TOUR">
      <formula>NOT(ISERROR(SEARCH("2ème TOUR",Z53)))</formula>
    </cfRule>
  </conditionalFormatting>
  <conditionalFormatting sqref="AD4">
    <cfRule type="containsText" dxfId="1423" priority="3376" operator="containsText" text="A DISPO DE L'EXPLOIT">
      <formula>NOT(ISERROR(SEARCH("A DISPO DE L'EXPLOIT",AD4)))</formula>
    </cfRule>
    <cfRule type="containsText" dxfId="1422" priority="3377" operator="containsText" text="RECHERCHE DE FRET">
      <formula>NOT(ISERROR(SEARCH("RECHERCHE DE FRET",AD4)))</formula>
    </cfRule>
    <cfRule type="containsText" dxfId="1421" priority="3378" operator="containsText" text="PTF AUTO 6">
      <formula>NOT(ISERROR(SEARCH("PTF AUTO 6",AD4)))</formula>
    </cfRule>
    <cfRule type="containsText" dxfId="1420" priority="3379" operator="containsText" text="PARC">
      <formula>NOT(ISERROR(SEARCH("PARC",AD4)))</formula>
    </cfRule>
    <cfRule type="containsText" dxfId="1419" priority="3380" operator="containsText" text="E-COMMERCE ptf 006">
      <formula>NOT(ISERROR(SEARCH("E-COMMERCE ptf 006",AD4)))</formula>
    </cfRule>
    <cfRule type="containsText" dxfId="1418" priority="3381" operator="containsText" text="2ème TOUR">
      <formula>NOT(ISERROR(SEARCH("2ème TOUR",AD4)))</formula>
    </cfRule>
  </conditionalFormatting>
  <conditionalFormatting sqref="AA4">
    <cfRule type="containsText" dxfId="1417" priority="3370" operator="containsText" text="A DISPO DE L'EXPLOIT">
      <formula>NOT(ISERROR(SEARCH("A DISPO DE L'EXPLOIT",AA4)))</formula>
    </cfRule>
    <cfRule type="containsText" dxfId="1416" priority="3371" operator="containsText" text="RECHERCHE DE FRET">
      <formula>NOT(ISERROR(SEARCH("RECHERCHE DE FRET",AA4)))</formula>
    </cfRule>
    <cfRule type="containsText" dxfId="1415" priority="3372" operator="containsText" text="PTF AUTO 6">
      <formula>NOT(ISERROR(SEARCH("PTF AUTO 6",AA4)))</formula>
    </cfRule>
    <cfRule type="containsText" dxfId="1414" priority="3373" operator="containsText" text="PARC">
      <formula>NOT(ISERROR(SEARCH("PARC",AA4)))</formula>
    </cfRule>
    <cfRule type="containsText" dxfId="1413" priority="3374" operator="containsText" text="E-COMMERCE ptf 006">
      <formula>NOT(ISERROR(SEARCH("E-COMMERCE ptf 006",AA4)))</formula>
    </cfRule>
    <cfRule type="containsText" dxfId="1412" priority="3375" operator="containsText" text="2ème TOUR">
      <formula>NOT(ISERROR(SEARCH("2ème TOUR",AA4)))</formula>
    </cfRule>
  </conditionalFormatting>
  <conditionalFormatting sqref="V4">
    <cfRule type="containsText" dxfId="1411" priority="3364" operator="containsText" text="A DISPO DE L'EXPLOIT">
      <formula>NOT(ISERROR(SEARCH("A DISPO DE L'EXPLOIT",V4)))</formula>
    </cfRule>
    <cfRule type="containsText" dxfId="1410" priority="3365" operator="containsText" text="RECHERCHE DE FRET">
      <formula>NOT(ISERROR(SEARCH("RECHERCHE DE FRET",V4)))</formula>
    </cfRule>
    <cfRule type="containsText" dxfId="1409" priority="3366" operator="containsText" text="PTF AUTO 6">
      <formula>NOT(ISERROR(SEARCH("PTF AUTO 6",V4)))</formula>
    </cfRule>
    <cfRule type="containsText" dxfId="1408" priority="3367" operator="containsText" text="PARC">
      <formula>NOT(ISERROR(SEARCH("PARC",V4)))</formula>
    </cfRule>
    <cfRule type="containsText" dxfId="1407" priority="3368" operator="containsText" text="E-COMMERCE ptf 006">
      <formula>NOT(ISERROR(SEARCH("E-COMMERCE ptf 006",V4)))</formula>
    </cfRule>
    <cfRule type="containsText" dxfId="1406" priority="3369" operator="containsText" text="2ème TOUR">
      <formula>NOT(ISERROR(SEARCH("2ème TOUR",V4)))</formula>
    </cfRule>
  </conditionalFormatting>
  <conditionalFormatting sqref="AB5:AB16">
    <cfRule type="containsText" dxfId="1405" priority="3322" operator="containsText" text="A DISPO DE L'EXPLOIT">
      <formula>NOT(ISERROR(SEARCH("A DISPO DE L'EXPLOIT",AB5)))</formula>
    </cfRule>
    <cfRule type="containsText" dxfId="1404" priority="3323" operator="containsText" text="RECHERCHE DE FRET">
      <formula>NOT(ISERROR(SEARCH("RECHERCHE DE FRET",AB5)))</formula>
    </cfRule>
    <cfRule type="containsText" dxfId="1403" priority="3324" operator="containsText" text="PTF AUTO 6">
      <formula>NOT(ISERROR(SEARCH("PTF AUTO 6",AB5)))</formula>
    </cfRule>
    <cfRule type="containsText" dxfId="1402" priority="3325" operator="containsText" text="PARC">
      <formula>NOT(ISERROR(SEARCH("PARC",AB5)))</formula>
    </cfRule>
    <cfRule type="containsText" dxfId="1401" priority="3326" operator="containsText" text="E-COMMERCE ptf 006">
      <formula>NOT(ISERROR(SEARCH("E-COMMERCE ptf 006",AB5)))</formula>
    </cfRule>
    <cfRule type="containsText" dxfId="1400" priority="3327" operator="containsText" text="2ème TOUR">
      <formula>NOT(ISERROR(SEARCH("2ème TOUR",AB5)))</formula>
    </cfRule>
  </conditionalFormatting>
  <conditionalFormatting sqref="T5:T16">
    <cfRule type="containsText" dxfId="1399" priority="3310" operator="containsText" text="A DISPO DE L'EXPLOIT">
      <formula>NOT(ISERROR(SEARCH("A DISPO DE L'EXPLOIT",T5)))</formula>
    </cfRule>
    <cfRule type="containsText" dxfId="1398" priority="3311" operator="containsText" text="RECHERCHE DE FRET">
      <formula>NOT(ISERROR(SEARCH("RECHERCHE DE FRET",T5)))</formula>
    </cfRule>
    <cfRule type="containsText" dxfId="1397" priority="3312" operator="containsText" text="PTF AUTO 6">
      <formula>NOT(ISERROR(SEARCH("PTF AUTO 6",T5)))</formula>
    </cfRule>
    <cfRule type="containsText" dxfId="1396" priority="3313" operator="containsText" text="PARC">
      <formula>NOT(ISERROR(SEARCH("PARC",T5)))</formula>
    </cfRule>
    <cfRule type="containsText" dxfId="1395" priority="3314" operator="containsText" text="E-COMMERCE ptf 006">
      <formula>NOT(ISERROR(SEARCH("E-COMMERCE ptf 006",T5)))</formula>
    </cfRule>
    <cfRule type="containsText" dxfId="1394" priority="3315" operator="containsText" text="2ème TOUR">
      <formula>NOT(ISERROR(SEARCH("2ème TOUR",T5)))</formula>
    </cfRule>
  </conditionalFormatting>
  <conditionalFormatting sqref="AE21:AE32">
    <cfRule type="containsText" dxfId="1393" priority="3286" operator="containsText" text="A DISPO DE L'EXPLOIT">
      <formula>NOT(ISERROR(SEARCH("A DISPO DE L'EXPLOIT",AE21)))</formula>
    </cfRule>
    <cfRule type="containsText" dxfId="1392" priority="3287" operator="containsText" text="RECHERCHE DE FRET">
      <formula>NOT(ISERROR(SEARCH("RECHERCHE DE FRET",AE21)))</formula>
    </cfRule>
    <cfRule type="containsText" dxfId="1391" priority="3288" operator="containsText" text="PTF AUTO 6">
      <formula>NOT(ISERROR(SEARCH("PTF AUTO 6",AE21)))</formula>
    </cfRule>
    <cfRule type="containsText" dxfId="1390" priority="3289" operator="containsText" text="PARC">
      <formula>NOT(ISERROR(SEARCH("PARC",AE21)))</formula>
    </cfRule>
    <cfRule type="containsText" dxfId="1389" priority="3290" operator="containsText" text="E-COMMERCE ptf 006">
      <formula>NOT(ISERROR(SEARCH("E-COMMERCE ptf 006",AE21)))</formula>
    </cfRule>
    <cfRule type="containsText" dxfId="1388" priority="3291" operator="containsText" text="2ème TOUR">
      <formula>NOT(ISERROR(SEARCH("2ème TOUR",AE21)))</formula>
    </cfRule>
  </conditionalFormatting>
  <conditionalFormatting sqref="S4">
    <cfRule type="containsText" dxfId="1387" priority="3268" operator="containsText" text="A DISPO DE L'EXPLOIT">
      <formula>NOT(ISERROR(SEARCH("A DISPO DE L'EXPLOIT",S4)))</formula>
    </cfRule>
    <cfRule type="containsText" dxfId="1386" priority="3269" operator="containsText" text="RECHERCHE DE FRET">
      <formula>NOT(ISERROR(SEARCH("RECHERCHE DE FRET",S4)))</formula>
    </cfRule>
    <cfRule type="containsText" dxfId="1385" priority="3270" operator="containsText" text="PTF AUTO 6">
      <formula>NOT(ISERROR(SEARCH("PTF AUTO 6",S4)))</formula>
    </cfRule>
    <cfRule type="containsText" dxfId="1384" priority="3271" operator="containsText" text="PARC">
      <formula>NOT(ISERROR(SEARCH("PARC",S4)))</formula>
    </cfRule>
    <cfRule type="containsText" dxfId="1383" priority="3272" operator="containsText" text="E-COMMERCE ptf 006">
      <formula>NOT(ISERROR(SEARCH("E-COMMERCE ptf 006",S4)))</formula>
    </cfRule>
    <cfRule type="containsText" dxfId="1382" priority="3273" operator="containsText" text="2ème TOUR">
      <formula>NOT(ISERROR(SEARCH("2ème TOUR",S4)))</formula>
    </cfRule>
  </conditionalFormatting>
  <conditionalFormatting sqref="P4">
    <cfRule type="containsText" dxfId="1381" priority="3262" operator="containsText" text="A DISPO DE L'EXPLOIT">
      <formula>NOT(ISERROR(SEARCH("A DISPO DE L'EXPLOIT",P4)))</formula>
    </cfRule>
    <cfRule type="containsText" dxfId="1380" priority="3263" operator="containsText" text="RECHERCHE DE FRET">
      <formula>NOT(ISERROR(SEARCH("RECHERCHE DE FRET",P4)))</formula>
    </cfRule>
    <cfRule type="containsText" dxfId="1379" priority="3264" operator="containsText" text="PTF AUTO 6">
      <formula>NOT(ISERROR(SEARCH("PTF AUTO 6",P4)))</formula>
    </cfRule>
    <cfRule type="containsText" dxfId="1378" priority="3265" operator="containsText" text="PARC">
      <formula>NOT(ISERROR(SEARCH("PARC",P4)))</formula>
    </cfRule>
    <cfRule type="containsText" dxfId="1377" priority="3266" operator="containsText" text="E-COMMERCE ptf 006">
      <formula>NOT(ISERROR(SEARCH("E-COMMERCE ptf 006",P4)))</formula>
    </cfRule>
    <cfRule type="containsText" dxfId="1376" priority="3267" operator="containsText" text="2ème TOUR">
      <formula>NOT(ISERROR(SEARCH("2ème TOUR",P4)))</formula>
    </cfRule>
  </conditionalFormatting>
  <conditionalFormatting sqref="M4">
    <cfRule type="containsText" dxfId="1375" priority="3256" operator="containsText" text="A DISPO DE L'EXPLOIT">
      <formula>NOT(ISERROR(SEARCH("A DISPO DE L'EXPLOIT",M4)))</formula>
    </cfRule>
    <cfRule type="containsText" dxfId="1374" priority="3257" operator="containsText" text="RECHERCHE DE FRET">
      <formula>NOT(ISERROR(SEARCH("RECHERCHE DE FRET",M4)))</formula>
    </cfRule>
    <cfRule type="containsText" dxfId="1373" priority="3258" operator="containsText" text="PTF AUTO 6">
      <formula>NOT(ISERROR(SEARCH("PTF AUTO 6",M4)))</formula>
    </cfRule>
    <cfRule type="containsText" dxfId="1372" priority="3259" operator="containsText" text="PARC">
      <formula>NOT(ISERROR(SEARCH("PARC",M4)))</formula>
    </cfRule>
    <cfRule type="containsText" dxfId="1371" priority="3260" operator="containsText" text="E-COMMERCE ptf 006">
      <formula>NOT(ISERROR(SEARCH("E-COMMERCE ptf 006",M4)))</formula>
    </cfRule>
    <cfRule type="containsText" dxfId="1370" priority="3261" operator="containsText" text="2ème TOUR">
      <formula>NOT(ISERROR(SEARCH("2ème TOUR",M4)))</formula>
    </cfRule>
  </conditionalFormatting>
  <conditionalFormatting sqref="J4">
    <cfRule type="containsText" dxfId="1369" priority="3250" operator="containsText" text="A DISPO DE L'EXPLOIT">
      <formula>NOT(ISERROR(SEARCH("A DISPO DE L'EXPLOIT",J4)))</formula>
    </cfRule>
    <cfRule type="containsText" dxfId="1368" priority="3251" operator="containsText" text="RECHERCHE DE FRET">
      <formula>NOT(ISERROR(SEARCH("RECHERCHE DE FRET",J4)))</formula>
    </cfRule>
    <cfRule type="containsText" dxfId="1367" priority="3252" operator="containsText" text="PTF AUTO 6">
      <formula>NOT(ISERROR(SEARCH("PTF AUTO 6",J4)))</formula>
    </cfRule>
    <cfRule type="containsText" dxfId="1366" priority="3253" operator="containsText" text="PARC">
      <formula>NOT(ISERROR(SEARCH("PARC",J4)))</formula>
    </cfRule>
    <cfRule type="containsText" dxfId="1365" priority="3254" operator="containsText" text="E-COMMERCE ptf 006">
      <formula>NOT(ISERROR(SEARCH("E-COMMERCE ptf 006",J4)))</formula>
    </cfRule>
    <cfRule type="containsText" dxfId="1364" priority="3255" operator="containsText" text="2ème TOUR">
      <formula>NOT(ISERROR(SEARCH("2ème TOUR",J4)))</formula>
    </cfRule>
  </conditionalFormatting>
  <conditionalFormatting sqref="G4">
    <cfRule type="containsText" dxfId="1363" priority="3244" operator="containsText" text="A DISPO DE L'EXPLOIT">
      <formula>NOT(ISERROR(SEARCH("A DISPO DE L'EXPLOIT",G4)))</formula>
    </cfRule>
    <cfRule type="containsText" dxfId="1362" priority="3245" operator="containsText" text="RECHERCHE DE FRET">
      <formula>NOT(ISERROR(SEARCH("RECHERCHE DE FRET",G4)))</formula>
    </cfRule>
    <cfRule type="containsText" dxfId="1361" priority="3246" operator="containsText" text="PTF AUTO 6">
      <formula>NOT(ISERROR(SEARCH("PTF AUTO 6",G4)))</formula>
    </cfRule>
    <cfRule type="containsText" dxfId="1360" priority="3247" operator="containsText" text="PARC">
      <formula>NOT(ISERROR(SEARCH("PARC",G4)))</formula>
    </cfRule>
    <cfRule type="containsText" dxfId="1359" priority="3248" operator="containsText" text="E-COMMERCE ptf 006">
      <formula>NOT(ISERROR(SEARCH("E-COMMERCE ptf 006",G4)))</formula>
    </cfRule>
    <cfRule type="containsText" dxfId="1358" priority="3249" operator="containsText" text="2ème TOUR">
      <formula>NOT(ISERROR(SEARCH("2ème TOUR",G4)))</formula>
    </cfRule>
  </conditionalFormatting>
  <conditionalFormatting sqref="D4">
    <cfRule type="containsText" dxfId="1357" priority="3238" operator="containsText" text="A DISPO DE L'EXPLOIT">
      <formula>NOT(ISERROR(SEARCH("A DISPO DE L'EXPLOIT",D4)))</formula>
    </cfRule>
    <cfRule type="containsText" dxfId="1356" priority="3239" operator="containsText" text="RECHERCHE DE FRET">
      <formula>NOT(ISERROR(SEARCH("RECHERCHE DE FRET",D4)))</formula>
    </cfRule>
    <cfRule type="containsText" dxfId="1355" priority="3240" operator="containsText" text="PTF AUTO 6">
      <formula>NOT(ISERROR(SEARCH("PTF AUTO 6",D4)))</formula>
    </cfRule>
    <cfRule type="containsText" dxfId="1354" priority="3241" operator="containsText" text="PARC">
      <formula>NOT(ISERROR(SEARCH("PARC",D4)))</formula>
    </cfRule>
    <cfRule type="containsText" dxfId="1353" priority="3242" operator="containsText" text="E-COMMERCE ptf 006">
      <formula>NOT(ISERROR(SEARCH("E-COMMERCE ptf 006",D4)))</formula>
    </cfRule>
    <cfRule type="containsText" dxfId="1352" priority="3243" operator="containsText" text="2ème TOUR">
      <formula>NOT(ISERROR(SEARCH("2ème TOUR",D4)))</formula>
    </cfRule>
  </conditionalFormatting>
  <conditionalFormatting sqref="D20">
    <cfRule type="containsText" dxfId="1351" priority="3226" operator="containsText" text="A DISPO DE L'EXPLOIT">
      <formula>NOT(ISERROR(SEARCH("A DISPO DE L'EXPLOIT",D20)))</formula>
    </cfRule>
    <cfRule type="containsText" dxfId="1350" priority="3227" operator="containsText" text="RECHERCHE DE FRET">
      <formula>NOT(ISERROR(SEARCH("RECHERCHE DE FRET",D20)))</formula>
    </cfRule>
    <cfRule type="containsText" dxfId="1349" priority="3228" operator="containsText" text="PTF AUTO 6">
      <formula>NOT(ISERROR(SEARCH("PTF AUTO 6",D20)))</formula>
    </cfRule>
    <cfRule type="containsText" dxfId="1348" priority="3229" operator="containsText" text="PARC">
      <formula>NOT(ISERROR(SEARCH("PARC",D20)))</formula>
    </cfRule>
    <cfRule type="containsText" dxfId="1347" priority="3230" operator="containsText" text="E-COMMERCE ptf 006">
      <formula>NOT(ISERROR(SEARCH("E-COMMERCE ptf 006",D20)))</formula>
    </cfRule>
    <cfRule type="containsText" dxfId="1346" priority="3231" operator="containsText" text="2ème TOUR">
      <formula>NOT(ISERROR(SEARCH("2ème TOUR",D20)))</formula>
    </cfRule>
  </conditionalFormatting>
  <conditionalFormatting sqref="E5:E16">
    <cfRule type="containsText" dxfId="1345" priority="3058" operator="containsText" text="A DISPO DE L'EXPLOIT">
      <formula>NOT(ISERROR(SEARCH("A DISPO DE L'EXPLOIT",E5)))</formula>
    </cfRule>
    <cfRule type="containsText" dxfId="1344" priority="3059" operator="containsText" text="RECHERCHE DE FRET">
      <formula>NOT(ISERROR(SEARCH("RECHERCHE DE FRET",E5)))</formula>
    </cfRule>
    <cfRule type="containsText" dxfId="1343" priority="3060" operator="containsText" text="PTF AUTO 6">
      <formula>NOT(ISERROR(SEARCH("PTF AUTO 6",E5)))</formula>
    </cfRule>
    <cfRule type="containsText" dxfId="1342" priority="3061" operator="containsText" text="PARC">
      <formula>NOT(ISERROR(SEARCH("PARC",E5)))</formula>
    </cfRule>
    <cfRule type="containsText" dxfId="1341" priority="3062" operator="containsText" text="E-COMMERCE ptf 006">
      <formula>NOT(ISERROR(SEARCH("E-COMMERCE ptf 006",E5)))</formula>
    </cfRule>
    <cfRule type="containsText" dxfId="1340" priority="3063" operator="containsText" text="2ème TOUR">
      <formula>NOT(ISERROR(SEARCH("2ème TOUR",E5)))</formula>
    </cfRule>
  </conditionalFormatting>
  <conditionalFormatting sqref="B5:B16">
    <cfRule type="containsText" dxfId="1339" priority="3052" operator="containsText" text="A DISPO DE L'EXPLOIT">
      <formula>NOT(ISERROR(SEARCH("A DISPO DE L'EXPLOIT",B5)))</formula>
    </cfRule>
    <cfRule type="containsText" dxfId="1338" priority="3053" operator="containsText" text="RECHERCHE DE FRET">
      <formula>NOT(ISERROR(SEARCH("RECHERCHE DE FRET",B5)))</formula>
    </cfRule>
    <cfRule type="containsText" dxfId="1337" priority="3054" operator="containsText" text="PTF AUTO 6">
      <formula>NOT(ISERROR(SEARCH("PTF AUTO 6",B5)))</formula>
    </cfRule>
    <cfRule type="containsText" dxfId="1336" priority="3055" operator="containsText" text="PARC">
      <formula>NOT(ISERROR(SEARCH("PARC",B5)))</formula>
    </cfRule>
    <cfRule type="containsText" dxfId="1335" priority="3056" operator="containsText" text="E-COMMERCE ptf 006">
      <formula>NOT(ISERROR(SEARCH("E-COMMERCE ptf 006",B5)))</formula>
    </cfRule>
    <cfRule type="containsText" dxfId="1334" priority="3057" operator="containsText" text="2ème TOUR">
      <formula>NOT(ISERROR(SEARCH("2ème TOUR",B5)))</formula>
    </cfRule>
  </conditionalFormatting>
  <conditionalFormatting sqref="H5:H16">
    <cfRule type="containsText" dxfId="1333" priority="3046" operator="containsText" text="A DISPO DE L'EXPLOIT">
      <formula>NOT(ISERROR(SEARCH("A DISPO DE L'EXPLOIT",H5)))</formula>
    </cfRule>
    <cfRule type="containsText" dxfId="1332" priority="3047" operator="containsText" text="RECHERCHE DE FRET">
      <formula>NOT(ISERROR(SEARCH("RECHERCHE DE FRET",H5)))</formula>
    </cfRule>
    <cfRule type="containsText" dxfId="1331" priority="3048" operator="containsText" text="PTF AUTO 6">
      <formula>NOT(ISERROR(SEARCH("PTF AUTO 6",H5)))</formula>
    </cfRule>
    <cfRule type="containsText" dxfId="1330" priority="3049" operator="containsText" text="PARC">
      <formula>NOT(ISERROR(SEARCH("PARC",H5)))</formula>
    </cfRule>
    <cfRule type="containsText" dxfId="1329" priority="3050" operator="containsText" text="E-COMMERCE ptf 006">
      <formula>NOT(ISERROR(SEARCH("E-COMMERCE ptf 006",H5)))</formula>
    </cfRule>
    <cfRule type="containsText" dxfId="1328" priority="3051" operator="containsText" text="2ème TOUR">
      <formula>NOT(ISERROR(SEARCH("2ème TOUR",H5)))</formula>
    </cfRule>
  </conditionalFormatting>
  <conditionalFormatting sqref="B21:B32">
    <cfRule type="containsText" dxfId="1327" priority="3040" operator="containsText" text="A DISPO DE L'EXPLOIT">
      <formula>NOT(ISERROR(SEARCH("A DISPO DE L'EXPLOIT",B21)))</formula>
    </cfRule>
    <cfRule type="containsText" dxfId="1326" priority="3041" operator="containsText" text="RECHERCHE DE FRET">
      <formula>NOT(ISERROR(SEARCH("RECHERCHE DE FRET",B21)))</formula>
    </cfRule>
    <cfRule type="containsText" dxfId="1325" priority="3042" operator="containsText" text="PTF AUTO 6">
      <formula>NOT(ISERROR(SEARCH("PTF AUTO 6",B21)))</formula>
    </cfRule>
    <cfRule type="containsText" dxfId="1324" priority="3043" operator="containsText" text="PARC">
      <formula>NOT(ISERROR(SEARCH("PARC",B21)))</formula>
    </cfRule>
    <cfRule type="containsText" dxfId="1323" priority="3044" operator="containsText" text="E-COMMERCE ptf 006">
      <formula>NOT(ISERROR(SEARCH("E-COMMERCE ptf 006",B21)))</formula>
    </cfRule>
    <cfRule type="containsText" dxfId="1322" priority="3045" operator="containsText" text="2ème TOUR">
      <formula>NOT(ISERROR(SEARCH("2ème TOUR",B21)))</formula>
    </cfRule>
  </conditionalFormatting>
  <conditionalFormatting sqref="K5:K16">
    <cfRule type="containsText" dxfId="1321" priority="3070" operator="containsText" text="A DISPO DE L'EXPLOIT">
      <formula>NOT(ISERROR(SEARCH("A DISPO DE L'EXPLOIT",K5)))</formula>
    </cfRule>
    <cfRule type="containsText" dxfId="1320" priority="3071" operator="containsText" text="RECHERCHE DE FRET">
      <formula>NOT(ISERROR(SEARCH("RECHERCHE DE FRET",K5)))</formula>
    </cfRule>
    <cfRule type="containsText" dxfId="1319" priority="3072" operator="containsText" text="PTF AUTO 6">
      <formula>NOT(ISERROR(SEARCH("PTF AUTO 6",K5)))</formula>
    </cfRule>
    <cfRule type="containsText" dxfId="1318" priority="3073" operator="containsText" text="PARC">
      <formula>NOT(ISERROR(SEARCH("PARC",K5)))</formula>
    </cfRule>
    <cfRule type="containsText" dxfId="1317" priority="3074" operator="containsText" text="E-COMMERCE ptf 006">
      <formula>NOT(ISERROR(SEARCH("E-COMMERCE ptf 006",K5)))</formula>
    </cfRule>
    <cfRule type="containsText" dxfId="1316" priority="3075" operator="containsText" text="2ème TOUR">
      <formula>NOT(ISERROR(SEARCH("2ème TOUR",K5)))</formula>
    </cfRule>
  </conditionalFormatting>
  <conditionalFormatting sqref="Q5:Q16">
    <cfRule type="containsText" dxfId="1315" priority="3082" operator="containsText" text="A DISPO DE L'EXPLOIT">
      <formula>NOT(ISERROR(SEARCH("A DISPO DE L'EXPLOIT",Q5)))</formula>
    </cfRule>
    <cfRule type="containsText" dxfId="1314" priority="3083" operator="containsText" text="RECHERCHE DE FRET">
      <formula>NOT(ISERROR(SEARCH("RECHERCHE DE FRET",Q5)))</formula>
    </cfRule>
    <cfRule type="containsText" dxfId="1313" priority="3084" operator="containsText" text="PTF AUTO 6">
      <formula>NOT(ISERROR(SEARCH("PTF AUTO 6",Q5)))</formula>
    </cfRule>
    <cfRule type="containsText" dxfId="1312" priority="3085" operator="containsText" text="PARC">
      <formula>NOT(ISERROR(SEARCH("PARC",Q5)))</formula>
    </cfRule>
    <cfRule type="containsText" dxfId="1311" priority="3086" operator="containsText" text="E-COMMERCE ptf 006">
      <formula>NOT(ISERROR(SEARCH("E-COMMERCE ptf 006",Q5)))</formula>
    </cfRule>
    <cfRule type="containsText" dxfId="1310" priority="3087" operator="containsText" text="2ème TOUR">
      <formula>NOT(ISERROR(SEARCH("2ème TOUR",Q5)))</formula>
    </cfRule>
  </conditionalFormatting>
  <conditionalFormatting sqref="N5:N16">
    <cfRule type="containsText" dxfId="1309" priority="3076" operator="containsText" text="A DISPO DE L'EXPLOIT">
      <formula>NOT(ISERROR(SEARCH("A DISPO DE L'EXPLOIT",N5)))</formula>
    </cfRule>
    <cfRule type="containsText" dxfId="1308" priority="3077" operator="containsText" text="RECHERCHE DE FRET">
      <formula>NOT(ISERROR(SEARCH("RECHERCHE DE FRET",N5)))</formula>
    </cfRule>
    <cfRule type="containsText" dxfId="1307" priority="3078" operator="containsText" text="PTF AUTO 6">
      <formula>NOT(ISERROR(SEARCH("PTF AUTO 6",N5)))</formula>
    </cfRule>
    <cfRule type="containsText" dxfId="1306" priority="3079" operator="containsText" text="PARC">
      <formula>NOT(ISERROR(SEARCH("PARC",N5)))</formula>
    </cfRule>
    <cfRule type="containsText" dxfId="1305" priority="3080" operator="containsText" text="E-COMMERCE ptf 006">
      <formula>NOT(ISERROR(SEARCH("E-COMMERCE ptf 006",N5)))</formula>
    </cfRule>
    <cfRule type="containsText" dxfId="1304" priority="3081" operator="containsText" text="2ème TOUR">
      <formula>NOT(ISERROR(SEARCH("2ème TOUR",N5)))</formula>
    </cfRule>
  </conditionalFormatting>
  <conditionalFormatting sqref="U37:V48 AC37:AD48 AF37:AG48">
    <cfRule type="containsText" dxfId="1303" priority="2890" operator="containsText" text="A DISPO DE L'EXPLOIT">
      <formula>NOT(ISERROR(SEARCH("A DISPO DE L'EXPLOIT",U37)))</formula>
    </cfRule>
    <cfRule type="containsText" dxfId="1302" priority="2891" operator="containsText" text="RECHERCHE DE FRET">
      <formula>NOT(ISERROR(SEARCH("RECHERCHE DE FRET",U37)))</formula>
    </cfRule>
    <cfRule type="containsText" dxfId="1301" priority="2892" operator="containsText" text="PTF AUTO 6">
      <formula>NOT(ISERROR(SEARCH("PTF AUTO 6",U37)))</formula>
    </cfRule>
    <cfRule type="containsText" dxfId="1300" priority="2893" operator="containsText" text="PARC">
      <formula>NOT(ISERROR(SEARCH("PARC",U37)))</formula>
    </cfRule>
    <cfRule type="containsText" dxfId="1299" priority="2894" operator="containsText" text="E-COMMERCE ptf 006">
      <formula>NOT(ISERROR(SEARCH("E-COMMERCE ptf 006",U37)))</formula>
    </cfRule>
    <cfRule type="containsText" dxfId="1298" priority="2895" operator="containsText" text="2ème TOUR">
      <formula>NOT(ISERROR(SEARCH("2ème TOUR",U37)))</formula>
    </cfRule>
  </conditionalFormatting>
  <conditionalFormatting sqref="F19 I19 L19 O19 R19">
    <cfRule type="containsText" dxfId="1297" priority="1912" operator="containsText" text="A DISPO DE L'EXPLOIT">
      <formula>NOT(ISERROR(SEARCH("A DISPO DE L'EXPLOIT",F19)))</formula>
    </cfRule>
    <cfRule type="containsText" dxfId="1296" priority="1913" operator="containsText" text="RECHERCHE DE FRET">
      <formula>NOT(ISERROR(SEARCH("RECHERCHE DE FRET",F19)))</formula>
    </cfRule>
    <cfRule type="containsText" dxfId="1295" priority="1914" operator="containsText" text="PTF AUTO 6">
      <formula>NOT(ISERROR(SEARCH("PTF AUTO 6",F19)))</formula>
    </cfRule>
    <cfRule type="containsText" dxfId="1294" priority="1915" operator="containsText" text="PARC">
      <formula>NOT(ISERROR(SEARCH("PARC",F19)))</formula>
    </cfRule>
    <cfRule type="containsText" dxfId="1293" priority="1916" operator="containsText" text="E-COMMERCE ptf 006">
      <formula>NOT(ISERROR(SEARCH("E-COMMERCE ptf 006",F19)))</formula>
    </cfRule>
    <cfRule type="containsText" dxfId="1292" priority="1917" operator="containsText" text="2ème TOUR">
      <formula>NOT(ISERROR(SEARCH("2ème TOUR",F19)))</formula>
    </cfRule>
  </conditionalFormatting>
  <conditionalFormatting sqref="I22:J32 L22:M32 O22:P32 R22:S32 S21 P21 M21 J21 G21">
    <cfRule type="containsText" dxfId="1291" priority="1924" operator="containsText" text="A DISPO DE L'EXPLOIT">
      <formula>NOT(ISERROR(SEARCH("A DISPO DE L'EXPLOIT",G21)))</formula>
    </cfRule>
    <cfRule type="containsText" dxfId="1290" priority="1925" operator="containsText" text="RECHERCHE DE FRET">
      <formula>NOT(ISERROR(SEARCH("RECHERCHE DE FRET",G21)))</formula>
    </cfRule>
    <cfRule type="containsText" dxfId="1289" priority="1926" operator="containsText" text="PTF AUTO 6">
      <formula>NOT(ISERROR(SEARCH("PTF AUTO 6",G21)))</formula>
    </cfRule>
    <cfRule type="containsText" dxfId="1288" priority="1927" operator="containsText" text="PARC">
      <formula>NOT(ISERROR(SEARCH("PARC",G21)))</formula>
    </cfRule>
    <cfRule type="containsText" dxfId="1287" priority="1928" operator="containsText" text="E-COMMERCE ptf 006">
      <formula>NOT(ISERROR(SEARCH("E-COMMERCE ptf 006",G21)))</formula>
    </cfRule>
    <cfRule type="containsText" dxfId="1286" priority="1929" operator="containsText" text="2ème TOUR">
      <formula>NOT(ISERROR(SEARCH("2ème TOUR",G21)))</formula>
    </cfRule>
  </conditionalFormatting>
  <conditionalFormatting sqref="E20:F20 H20:I20 K20:L20 N20:O20 Q20:R20 E19 H19 K19 N19 Q19">
    <cfRule type="containsText" dxfId="1285" priority="1918" operator="containsText" text="A DISPO DE L'EXPLOIT">
      <formula>NOT(ISERROR(SEARCH("A DISPO DE L'EXPLOIT",E19)))</formula>
    </cfRule>
    <cfRule type="containsText" dxfId="1284" priority="1919" operator="containsText" text="RECHERCHE DE FRET">
      <formula>NOT(ISERROR(SEARCH("RECHERCHE DE FRET",E19)))</formula>
    </cfRule>
    <cfRule type="containsText" dxfId="1283" priority="1920" operator="containsText" text="PTF AUTO 6">
      <formula>NOT(ISERROR(SEARCH("PTF AUTO 6",E19)))</formula>
    </cfRule>
    <cfRule type="containsText" dxfId="1282" priority="1921" operator="containsText" text="PARC">
      <formula>NOT(ISERROR(SEARCH("PARC",E19)))</formula>
    </cfRule>
    <cfRule type="containsText" dxfId="1281" priority="1922" operator="containsText" text="E-COMMERCE ptf 006">
      <formula>NOT(ISERROR(SEARCH("E-COMMERCE ptf 006",E19)))</formula>
    </cfRule>
    <cfRule type="containsText" dxfId="1280" priority="1923" operator="containsText" text="2ème TOUR">
      <formula>NOT(ISERROR(SEARCH("2ème TOUR",E19)))</formula>
    </cfRule>
  </conditionalFormatting>
  <conditionalFormatting sqref="Z69:AA80 AC69:AD80 AF69:AG80">
    <cfRule type="containsText" dxfId="1279" priority="2674" operator="containsText" text="A DISPO DE L'EXPLOIT">
      <formula>NOT(ISERROR(SEARCH("A DISPO DE L'EXPLOIT",Z69)))</formula>
    </cfRule>
    <cfRule type="containsText" dxfId="1278" priority="2675" operator="containsText" text="RECHERCHE DE FRET">
      <formula>NOT(ISERROR(SEARCH("RECHERCHE DE FRET",Z69)))</formula>
    </cfRule>
    <cfRule type="containsText" dxfId="1277" priority="2676" operator="containsText" text="PTF AUTO 6">
      <formula>NOT(ISERROR(SEARCH("PTF AUTO 6",Z69)))</formula>
    </cfRule>
    <cfRule type="containsText" dxfId="1276" priority="2677" operator="containsText" text="PARC">
      <formula>NOT(ISERROR(SEARCH("PARC",Z69)))</formula>
    </cfRule>
    <cfRule type="containsText" dxfId="1275" priority="2678" operator="containsText" text="E-COMMERCE ptf 006">
      <formula>NOT(ISERROR(SEARCH("E-COMMERCE ptf 006",Z69)))</formula>
    </cfRule>
    <cfRule type="containsText" dxfId="1274" priority="2679" operator="containsText" text="2ème TOUR">
      <formula>NOT(ISERROR(SEARCH("2ème TOUR",Z69)))</formula>
    </cfRule>
  </conditionalFormatting>
  <conditionalFormatting sqref="Y53:Y64">
    <cfRule type="containsText" dxfId="1273" priority="2428" operator="containsText" text="A DISPO DE L'EXPLOIT">
      <formula>NOT(ISERROR(SEARCH("A DISPO DE L'EXPLOIT",Y53)))</formula>
    </cfRule>
    <cfRule type="containsText" dxfId="1272" priority="2429" operator="containsText" text="RECHERCHE DE FRET">
      <formula>NOT(ISERROR(SEARCH("RECHERCHE DE FRET",Y53)))</formula>
    </cfRule>
    <cfRule type="containsText" dxfId="1271" priority="2430" operator="containsText" text="PTF AUTO 6">
      <formula>NOT(ISERROR(SEARCH("PTF AUTO 6",Y53)))</formula>
    </cfRule>
    <cfRule type="containsText" dxfId="1270" priority="2431" operator="containsText" text="PARC">
      <formula>NOT(ISERROR(SEARCH("PARC",Y53)))</formula>
    </cfRule>
    <cfRule type="containsText" dxfId="1269" priority="2432" operator="containsText" text="E-COMMERCE ptf 006">
      <formula>NOT(ISERROR(SEARCH("E-COMMERCE ptf 006",Y53)))</formula>
    </cfRule>
    <cfRule type="containsText" dxfId="1268" priority="2433" operator="containsText" text="2ème TOUR">
      <formula>NOT(ISERROR(SEARCH("2ème TOUR",Y53)))</formula>
    </cfRule>
  </conditionalFormatting>
  <conditionalFormatting sqref="I38:J48 L38:M48 O38:P48 R38:S48 G37 J37 M37 P37 S37">
    <cfRule type="containsText" dxfId="1267" priority="1852" operator="containsText" text="A DISPO DE L'EXPLOIT">
      <formula>NOT(ISERROR(SEARCH("A DISPO DE L'EXPLOIT",G37)))</formula>
    </cfRule>
    <cfRule type="containsText" dxfId="1266" priority="1853" operator="containsText" text="RECHERCHE DE FRET">
      <formula>NOT(ISERROR(SEARCH("RECHERCHE DE FRET",G37)))</formula>
    </cfRule>
    <cfRule type="containsText" dxfId="1265" priority="1854" operator="containsText" text="PTF AUTO 6">
      <formula>NOT(ISERROR(SEARCH("PTF AUTO 6",G37)))</formula>
    </cfRule>
    <cfRule type="containsText" dxfId="1264" priority="1855" operator="containsText" text="PARC">
      <formula>NOT(ISERROR(SEARCH("PARC",G37)))</formula>
    </cfRule>
    <cfRule type="containsText" dxfId="1263" priority="1856" operator="containsText" text="E-COMMERCE ptf 006">
      <formula>NOT(ISERROR(SEARCH("E-COMMERCE ptf 006",G37)))</formula>
    </cfRule>
    <cfRule type="containsText" dxfId="1262" priority="1857" operator="containsText" text="2ème TOUR">
      <formula>NOT(ISERROR(SEARCH("2ème TOUR",G37)))</formula>
    </cfRule>
  </conditionalFormatting>
  <conditionalFormatting sqref="AA52 AG52">
    <cfRule type="containsText" dxfId="1261" priority="2140" operator="containsText" text="A DISPO DE L'EXPLOIT">
      <formula>NOT(ISERROR(SEARCH("A DISPO DE L'EXPLOIT",AA52)))</formula>
    </cfRule>
    <cfRule type="containsText" dxfId="1260" priority="2141" operator="containsText" text="RECHERCHE DE FRET">
      <formula>NOT(ISERROR(SEARCH("RECHERCHE DE FRET",AA52)))</formula>
    </cfRule>
    <cfRule type="containsText" dxfId="1259" priority="2142" operator="containsText" text="PTF AUTO 6">
      <formula>NOT(ISERROR(SEARCH("PTF AUTO 6",AA52)))</formula>
    </cfRule>
    <cfRule type="containsText" dxfId="1258" priority="2143" operator="containsText" text="PARC">
      <formula>NOT(ISERROR(SEARCH("PARC",AA52)))</formula>
    </cfRule>
    <cfRule type="containsText" dxfId="1257" priority="2144" operator="containsText" text="E-COMMERCE ptf 006">
      <formula>NOT(ISERROR(SEARCH("E-COMMERCE ptf 006",AA52)))</formula>
    </cfRule>
    <cfRule type="containsText" dxfId="1256" priority="2145" operator="containsText" text="2ème TOUR">
      <formula>NOT(ISERROR(SEARCH("2ème TOUR",AA52)))</formula>
    </cfRule>
  </conditionalFormatting>
  <conditionalFormatting sqref="C38:D48 B49:D49 D37">
    <cfRule type="containsText" dxfId="1255" priority="1888" operator="containsText" text="A DISPO DE L'EXPLOIT">
      <formula>NOT(ISERROR(SEARCH("A DISPO DE L'EXPLOIT",B37)))</formula>
    </cfRule>
    <cfRule type="containsText" dxfId="1254" priority="1889" operator="containsText" text="RECHERCHE DE FRET">
      <formula>NOT(ISERROR(SEARCH("RECHERCHE DE FRET",B37)))</formula>
    </cfRule>
    <cfRule type="containsText" dxfId="1253" priority="1890" operator="containsText" text="PTF AUTO 6">
      <formula>NOT(ISERROR(SEARCH("PTF AUTO 6",B37)))</formula>
    </cfRule>
    <cfRule type="containsText" dxfId="1252" priority="1891" operator="containsText" text="PARC">
      <formula>NOT(ISERROR(SEARCH("PARC",B37)))</formula>
    </cfRule>
    <cfRule type="containsText" dxfId="1251" priority="1892" operator="containsText" text="E-COMMERCE ptf 006">
      <formula>NOT(ISERROR(SEARCH("E-COMMERCE ptf 006",B37)))</formula>
    </cfRule>
    <cfRule type="containsText" dxfId="1250" priority="1893" operator="containsText" text="2ème TOUR">
      <formula>NOT(ISERROR(SEARCH("2ème TOUR",B37)))</formula>
    </cfRule>
  </conditionalFormatting>
  <conditionalFormatting sqref="AB36:AC36 AE36:AF36">
    <cfRule type="containsText" dxfId="1249" priority="2206" operator="containsText" text="A DISPO DE L'EXPLOIT">
      <formula>NOT(ISERROR(SEARCH("A DISPO DE L'EXPLOIT",AB36)))</formula>
    </cfRule>
    <cfRule type="containsText" dxfId="1248" priority="2207" operator="containsText" text="RECHERCHE DE FRET">
      <formula>NOT(ISERROR(SEARCH("RECHERCHE DE FRET",AB36)))</formula>
    </cfRule>
    <cfRule type="containsText" dxfId="1247" priority="2208" operator="containsText" text="PTF AUTO 6">
      <formula>NOT(ISERROR(SEARCH("PTF AUTO 6",AB36)))</formula>
    </cfRule>
    <cfRule type="containsText" dxfId="1246" priority="2209" operator="containsText" text="PARC">
      <formula>NOT(ISERROR(SEARCH("PARC",AB36)))</formula>
    </cfRule>
    <cfRule type="containsText" dxfId="1245" priority="2210" operator="containsText" text="E-COMMERCE ptf 006">
      <formula>NOT(ISERROR(SEARCH("E-COMMERCE ptf 006",AB36)))</formula>
    </cfRule>
    <cfRule type="containsText" dxfId="1244" priority="2211" operator="containsText" text="2ème TOUR">
      <formula>NOT(ISERROR(SEARCH("2ème TOUR",AB36)))</formula>
    </cfRule>
  </conditionalFormatting>
  <conditionalFormatting sqref="V36">
    <cfRule type="containsText" dxfId="1243" priority="2554" operator="containsText" text="A DISPO DE L'EXPLOIT">
      <formula>NOT(ISERROR(SEARCH("A DISPO DE L'EXPLOIT",V36)))</formula>
    </cfRule>
    <cfRule type="containsText" dxfId="1242" priority="2555" operator="containsText" text="RECHERCHE DE FRET">
      <formula>NOT(ISERROR(SEARCH("RECHERCHE DE FRET",V36)))</formula>
    </cfRule>
    <cfRule type="containsText" dxfId="1241" priority="2556" operator="containsText" text="PTF AUTO 6">
      <formula>NOT(ISERROR(SEARCH("PTF AUTO 6",V36)))</formula>
    </cfRule>
    <cfRule type="containsText" dxfId="1240" priority="2557" operator="containsText" text="PARC">
      <formula>NOT(ISERROR(SEARCH("PARC",V36)))</formula>
    </cfRule>
    <cfRule type="containsText" dxfId="1239" priority="2558" operator="containsText" text="E-COMMERCE ptf 006">
      <formula>NOT(ISERROR(SEARCH("E-COMMERCE ptf 006",V36)))</formula>
    </cfRule>
    <cfRule type="containsText" dxfId="1238" priority="2559" operator="containsText" text="2ème TOUR">
      <formula>NOT(ISERROR(SEARCH("2ème TOUR",V36)))</formula>
    </cfRule>
  </conditionalFormatting>
  <conditionalFormatting sqref="Y52:Z52 AE52:AF52">
    <cfRule type="containsText" dxfId="1237" priority="2152" operator="containsText" text="A DISPO DE L'EXPLOIT">
      <formula>NOT(ISERROR(SEARCH("A DISPO DE L'EXPLOIT",Y52)))</formula>
    </cfRule>
    <cfRule type="containsText" dxfId="1236" priority="2153" operator="containsText" text="RECHERCHE DE FRET">
      <formula>NOT(ISERROR(SEARCH("RECHERCHE DE FRET",Y52)))</formula>
    </cfRule>
    <cfRule type="containsText" dxfId="1235" priority="2154" operator="containsText" text="PTF AUTO 6">
      <formula>NOT(ISERROR(SEARCH("PTF AUTO 6",Y52)))</formula>
    </cfRule>
    <cfRule type="containsText" dxfId="1234" priority="2155" operator="containsText" text="PARC">
      <formula>NOT(ISERROR(SEARCH("PARC",Y52)))</formula>
    </cfRule>
    <cfRule type="containsText" dxfId="1233" priority="2156" operator="containsText" text="E-COMMERCE ptf 006">
      <formula>NOT(ISERROR(SEARCH("E-COMMERCE ptf 006",Y52)))</formula>
    </cfRule>
    <cfRule type="containsText" dxfId="1232" priority="2157" operator="containsText" text="2ème TOUR">
      <formula>NOT(ISERROR(SEARCH("2ème TOUR",Y52)))</formula>
    </cfRule>
  </conditionalFormatting>
  <conditionalFormatting sqref="T37:T48">
    <cfRule type="containsText" dxfId="1231" priority="2464" operator="containsText" text="A DISPO DE L'EXPLOIT">
      <formula>NOT(ISERROR(SEARCH("A DISPO DE L'EXPLOIT",T37)))</formula>
    </cfRule>
    <cfRule type="containsText" dxfId="1230" priority="2465" operator="containsText" text="RECHERCHE DE FRET">
      <formula>NOT(ISERROR(SEARCH("RECHERCHE DE FRET",T37)))</formula>
    </cfRule>
    <cfRule type="containsText" dxfId="1229" priority="2466" operator="containsText" text="PTF AUTO 6">
      <formula>NOT(ISERROR(SEARCH("PTF AUTO 6",T37)))</formula>
    </cfRule>
    <cfRule type="containsText" dxfId="1228" priority="2467" operator="containsText" text="PARC">
      <formula>NOT(ISERROR(SEARCH("PARC",T37)))</formula>
    </cfRule>
    <cfRule type="containsText" dxfId="1227" priority="2468" operator="containsText" text="E-COMMERCE ptf 006">
      <formula>NOT(ISERROR(SEARCH("E-COMMERCE ptf 006",T37)))</formula>
    </cfRule>
    <cfRule type="containsText" dxfId="1226" priority="2469" operator="containsText" text="2ème TOUR">
      <formula>NOT(ISERROR(SEARCH("2ème TOUR",T37)))</formula>
    </cfRule>
  </conditionalFormatting>
  <conditionalFormatting sqref="AB37:AB48">
    <cfRule type="containsText" dxfId="1225" priority="2452" operator="containsText" text="A DISPO DE L'EXPLOIT">
      <formula>NOT(ISERROR(SEARCH("A DISPO DE L'EXPLOIT",AB37)))</formula>
    </cfRule>
    <cfRule type="containsText" dxfId="1224" priority="2453" operator="containsText" text="RECHERCHE DE FRET">
      <formula>NOT(ISERROR(SEARCH("RECHERCHE DE FRET",AB37)))</formula>
    </cfRule>
    <cfRule type="containsText" dxfId="1223" priority="2454" operator="containsText" text="PTF AUTO 6">
      <formula>NOT(ISERROR(SEARCH("PTF AUTO 6",AB37)))</formula>
    </cfRule>
    <cfRule type="containsText" dxfId="1222" priority="2455" operator="containsText" text="PARC">
      <formula>NOT(ISERROR(SEARCH("PARC",AB37)))</formula>
    </cfRule>
    <cfRule type="containsText" dxfId="1221" priority="2456" operator="containsText" text="E-COMMERCE ptf 006">
      <formula>NOT(ISERROR(SEARCH("E-COMMERCE ptf 006",AB37)))</formula>
    </cfRule>
    <cfRule type="containsText" dxfId="1220" priority="2457" operator="containsText" text="2ème TOUR">
      <formula>NOT(ISERROR(SEARCH("2ème TOUR",AB37)))</formula>
    </cfRule>
  </conditionalFormatting>
  <conditionalFormatting sqref="AE37:AE48">
    <cfRule type="containsText" dxfId="1219" priority="2446" operator="containsText" text="A DISPO DE L'EXPLOIT">
      <formula>NOT(ISERROR(SEARCH("A DISPO DE L'EXPLOIT",AE37)))</formula>
    </cfRule>
    <cfRule type="containsText" dxfId="1218" priority="2447" operator="containsText" text="RECHERCHE DE FRET">
      <formula>NOT(ISERROR(SEARCH("RECHERCHE DE FRET",AE37)))</formula>
    </cfRule>
    <cfRule type="containsText" dxfId="1217" priority="2448" operator="containsText" text="PTF AUTO 6">
      <formula>NOT(ISERROR(SEARCH("PTF AUTO 6",AE37)))</formula>
    </cfRule>
    <cfRule type="containsText" dxfId="1216" priority="2449" operator="containsText" text="PARC">
      <formula>NOT(ISERROR(SEARCH("PARC",AE37)))</formula>
    </cfRule>
    <cfRule type="containsText" dxfId="1215" priority="2450" operator="containsText" text="E-COMMERCE ptf 006">
      <formula>NOT(ISERROR(SEARCH("E-COMMERCE ptf 006",AE37)))</formula>
    </cfRule>
    <cfRule type="containsText" dxfId="1214" priority="2451" operator="containsText" text="2ème TOUR">
      <formula>NOT(ISERROR(SEARCH("2ème TOUR",AE37)))</formula>
    </cfRule>
  </conditionalFormatting>
  <conditionalFormatting sqref="AE69:AE80">
    <cfRule type="containsText" dxfId="1213" priority="2386" operator="containsText" text="A DISPO DE L'EXPLOIT">
      <formula>NOT(ISERROR(SEARCH("A DISPO DE L'EXPLOIT",AE69)))</formula>
    </cfRule>
    <cfRule type="containsText" dxfId="1212" priority="2387" operator="containsText" text="RECHERCHE DE FRET">
      <formula>NOT(ISERROR(SEARCH("RECHERCHE DE FRET",AE69)))</formula>
    </cfRule>
    <cfRule type="containsText" dxfId="1211" priority="2388" operator="containsText" text="PTF AUTO 6">
      <formula>NOT(ISERROR(SEARCH("PTF AUTO 6",AE69)))</formula>
    </cfRule>
    <cfRule type="containsText" dxfId="1210" priority="2389" operator="containsText" text="PARC">
      <formula>NOT(ISERROR(SEARCH("PARC",AE69)))</formula>
    </cfRule>
    <cfRule type="containsText" dxfId="1209" priority="2390" operator="containsText" text="E-COMMERCE ptf 006">
      <formula>NOT(ISERROR(SEARCH("E-COMMERCE ptf 006",AE69)))</formula>
    </cfRule>
    <cfRule type="containsText" dxfId="1208" priority="2391" operator="containsText" text="2ème TOUR">
      <formula>NOT(ISERROR(SEARCH("2ème TOUR",AE69)))</formula>
    </cfRule>
  </conditionalFormatting>
  <conditionalFormatting sqref="AB53:AB64">
    <cfRule type="containsText" dxfId="1207" priority="2422" operator="containsText" text="A DISPO DE L'EXPLOIT">
      <formula>NOT(ISERROR(SEARCH("A DISPO DE L'EXPLOIT",AB53)))</formula>
    </cfRule>
    <cfRule type="containsText" dxfId="1206" priority="2423" operator="containsText" text="RECHERCHE DE FRET">
      <formula>NOT(ISERROR(SEARCH("RECHERCHE DE FRET",AB53)))</formula>
    </cfRule>
    <cfRule type="containsText" dxfId="1205" priority="2424" operator="containsText" text="PTF AUTO 6">
      <formula>NOT(ISERROR(SEARCH("PTF AUTO 6",AB53)))</formula>
    </cfRule>
    <cfRule type="containsText" dxfId="1204" priority="2425" operator="containsText" text="PARC">
      <formula>NOT(ISERROR(SEARCH("PARC",AB53)))</formula>
    </cfRule>
    <cfRule type="containsText" dxfId="1203" priority="2426" operator="containsText" text="E-COMMERCE ptf 006">
      <formula>NOT(ISERROR(SEARCH("E-COMMERCE ptf 006",AB53)))</formula>
    </cfRule>
    <cfRule type="containsText" dxfId="1202" priority="2427" operator="containsText" text="2ème TOUR">
      <formula>NOT(ISERROR(SEARCH("2ème TOUR",AB53)))</formula>
    </cfRule>
  </conditionalFormatting>
  <conditionalFormatting sqref="AE53:AE64">
    <cfRule type="containsText" dxfId="1201" priority="2416" operator="containsText" text="A DISPO DE L'EXPLOIT">
      <formula>NOT(ISERROR(SEARCH("A DISPO DE L'EXPLOIT",AE53)))</formula>
    </cfRule>
    <cfRule type="containsText" dxfId="1200" priority="2417" operator="containsText" text="RECHERCHE DE FRET">
      <formula>NOT(ISERROR(SEARCH("RECHERCHE DE FRET",AE53)))</formula>
    </cfRule>
    <cfRule type="containsText" dxfId="1199" priority="2418" operator="containsText" text="PTF AUTO 6">
      <formula>NOT(ISERROR(SEARCH("PTF AUTO 6",AE53)))</formula>
    </cfRule>
    <cfRule type="containsText" dxfId="1198" priority="2419" operator="containsText" text="PARC">
      <formula>NOT(ISERROR(SEARCH("PARC",AE53)))</formula>
    </cfRule>
    <cfRule type="containsText" dxfId="1197" priority="2420" operator="containsText" text="E-COMMERCE ptf 006">
      <formula>NOT(ISERROR(SEARCH("E-COMMERCE ptf 006",AE53)))</formula>
    </cfRule>
    <cfRule type="containsText" dxfId="1196" priority="2421" operator="containsText" text="2ème TOUR">
      <formula>NOT(ISERROR(SEARCH("2ème TOUR",AE53)))</formula>
    </cfRule>
  </conditionalFormatting>
  <conditionalFormatting sqref="Y69:Y80">
    <cfRule type="containsText" dxfId="1195" priority="2398" operator="containsText" text="A DISPO DE L'EXPLOIT">
      <formula>NOT(ISERROR(SEARCH("A DISPO DE L'EXPLOIT",Y69)))</formula>
    </cfRule>
    <cfRule type="containsText" dxfId="1194" priority="2399" operator="containsText" text="RECHERCHE DE FRET">
      <formula>NOT(ISERROR(SEARCH("RECHERCHE DE FRET",Y69)))</formula>
    </cfRule>
    <cfRule type="containsText" dxfId="1193" priority="2400" operator="containsText" text="PTF AUTO 6">
      <formula>NOT(ISERROR(SEARCH("PTF AUTO 6",Y69)))</formula>
    </cfRule>
    <cfRule type="containsText" dxfId="1192" priority="2401" operator="containsText" text="PARC">
      <formula>NOT(ISERROR(SEARCH("PARC",Y69)))</formula>
    </cfRule>
    <cfRule type="containsText" dxfId="1191" priority="2402" operator="containsText" text="E-COMMERCE ptf 006">
      <formula>NOT(ISERROR(SEARCH("E-COMMERCE ptf 006",Y69)))</formula>
    </cfRule>
    <cfRule type="containsText" dxfId="1190" priority="2403" operator="containsText" text="2ème TOUR">
      <formula>NOT(ISERROR(SEARCH("2ème TOUR",Y69)))</formula>
    </cfRule>
  </conditionalFormatting>
  <conditionalFormatting sqref="AB69:AB80">
    <cfRule type="containsText" dxfId="1189" priority="2392" operator="containsText" text="A DISPO DE L'EXPLOIT">
      <formula>NOT(ISERROR(SEARCH("A DISPO DE L'EXPLOIT",AB69)))</formula>
    </cfRule>
    <cfRule type="containsText" dxfId="1188" priority="2393" operator="containsText" text="RECHERCHE DE FRET">
      <formula>NOT(ISERROR(SEARCH("RECHERCHE DE FRET",AB69)))</formula>
    </cfRule>
    <cfRule type="containsText" dxfId="1187" priority="2394" operator="containsText" text="PTF AUTO 6">
      <formula>NOT(ISERROR(SEARCH("PTF AUTO 6",AB69)))</formula>
    </cfRule>
    <cfRule type="containsText" dxfId="1186" priority="2395" operator="containsText" text="PARC">
      <formula>NOT(ISERROR(SEARCH("PARC",AB69)))</formula>
    </cfRule>
    <cfRule type="containsText" dxfId="1185" priority="2396" operator="containsText" text="E-COMMERCE ptf 006">
      <formula>NOT(ISERROR(SEARCH("E-COMMERCE ptf 006",AB69)))</formula>
    </cfRule>
    <cfRule type="containsText" dxfId="1184" priority="2397" operator="containsText" text="2ème TOUR">
      <formula>NOT(ISERROR(SEARCH("2ème TOUR",AB69)))</formula>
    </cfRule>
  </conditionalFormatting>
  <conditionalFormatting sqref="F35 I35 L35 O35 R35">
    <cfRule type="containsText" dxfId="1183" priority="1840" operator="containsText" text="A DISPO DE L'EXPLOIT">
      <formula>NOT(ISERROR(SEARCH("A DISPO DE L'EXPLOIT",F35)))</formula>
    </cfRule>
    <cfRule type="containsText" dxfId="1182" priority="1841" operator="containsText" text="RECHERCHE DE FRET">
      <formula>NOT(ISERROR(SEARCH("RECHERCHE DE FRET",F35)))</formula>
    </cfRule>
    <cfRule type="containsText" dxfId="1181" priority="1842" operator="containsText" text="PTF AUTO 6">
      <formula>NOT(ISERROR(SEARCH("PTF AUTO 6",F35)))</formula>
    </cfRule>
    <cfRule type="containsText" dxfId="1180" priority="1843" operator="containsText" text="PARC">
      <formula>NOT(ISERROR(SEARCH("PARC",F35)))</formula>
    </cfRule>
    <cfRule type="containsText" dxfId="1179" priority="1844" operator="containsText" text="E-COMMERCE ptf 006">
      <formula>NOT(ISERROR(SEARCH("E-COMMERCE ptf 006",F35)))</formula>
    </cfRule>
    <cfRule type="containsText" dxfId="1178" priority="1845" operator="containsText" text="2ème TOUR">
      <formula>NOT(ISERROR(SEARCH("2ème TOUR",F35)))</formula>
    </cfRule>
  </conditionalFormatting>
  <conditionalFormatting sqref="G36 J36 M36 P36 S36">
    <cfRule type="containsText" dxfId="1177" priority="1834" operator="containsText" text="A DISPO DE L'EXPLOIT">
      <formula>NOT(ISERROR(SEARCH("A DISPO DE L'EXPLOIT",G36)))</formula>
    </cfRule>
    <cfRule type="containsText" dxfId="1176" priority="1835" operator="containsText" text="RECHERCHE DE FRET">
      <formula>NOT(ISERROR(SEARCH("RECHERCHE DE FRET",G36)))</formula>
    </cfRule>
    <cfRule type="containsText" dxfId="1175" priority="1836" operator="containsText" text="PTF AUTO 6">
      <formula>NOT(ISERROR(SEARCH("PTF AUTO 6",G36)))</formula>
    </cfRule>
    <cfRule type="containsText" dxfId="1174" priority="1837" operator="containsText" text="PARC">
      <formula>NOT(ISERROR(SEARCH("PARC",G36)))</formula>
    </cfRule>
    <cfRule type="containsText" dxfId="1173" priority="1838" operator="containsText" text="E-COMMERCE ptf 006">
      <formula>NOT(ISERROR(SEARCH("E-COMMERCE ptf 006",G36)))</formula>
    </cfRule>
    <cfRule type="containsText" dxfId="1172" priority="1839" operator="containsText" text="2ème TOUR">
      <formula>NOT(ISERROR(SEARCH("2ème TOUR",G36)))</formula>
    </cfRule>
  </conditionalFormatting>
  <conditionalFormatting sqref="E37:E48 H37:H48 K37:K48 N37:N48 Q37:Q48">
    <cfRule type="containsText" dxfId="1171" priority="1828" operator="containsText" text="A DISPO DE L'EXPLOIT">
      <formula>NOT(ISERROR(SEARCH("A DISPO DE L'EXPLOIT",E37)))</formula>
    </cfRule>
    <cfRule type="containsText" dxfId="1170" priority="1829" operator="containsText" text="RECHERCHE DE FRET">
      <formula>NOT(ISERROR(SEARCH("RECHERCHE DE FRET",E37)))</formula>
    </cfRule>
    <cfRule type="containsText" dxfId="1169" priority="1830" operator="containsText" text="PTF AUTO 6">
      <formula>NOT(ISERROR(SEARCH("PTF AUTO 6",E37)))</formula>
    </cfRule>
    <cfRule type="containsText" dxfId="1168" priority="1831" operator="containsText" text="PARC">
      <formula>NOT(ISERROR(SEARCH("PARC",E37)))</formula>
    </cfRule>
    <cfRule type="containsText" dxfId="1167" priority="1832" operator="containsText" text="E-COMMERCE ptf 006">
      <formula>NOT(ISERROR(SEARCH("E-COMMERCE ptf 006",E37)))</formula>
    </cfRule>
    <cfRule type="containsText" dxfId="1166" priority="1833" operator="containsText" text="2ème TOUR">
      <formula>NOT(ISERROR(SEARCH("2ème TOUR",E37)))</formula>
    </cfRule>
  </conditionalFormatting>
  <conditionalFormatting sqref="Z51 AF51">
    <cfRule type="containsText" dxfId="1165" priority="1774" operator="containsText" text="A DISPO DE L'EXPLOIT">
      <formula>NOT(ISERROR(SEARCH("A DISPO DE L'EXPLOIT",Z51)))</formula>
    </cfRule>
    <cfRule type="containsText" dxfId="1164" priority="1775" operator="containsText" text="RECHERCHE DE FRET">
      <formula>NOT(ISERROR(SEARCH("RECHERCHE DE FRET",Z51)))</formula>
    </cfRule>
    <cfRule type="containsText" dxfId="1163" priority="1776" operator="containsText" text="PTF AUTO 6">
      <formula>NOT(ISERROR(SEARCH("PTF AUTO 6",Z51)))</formula>
    </cfRule>
    <cfRule type="containsText" dxfId="1162" priority="1777" operator="containsText" text="PARC">
      <formula>NOT(ISERROR(SEARCH("PARC",Z51)))</formula>
    </cfRule>
    <cfRule type="containsText" dxfId="1161" priority="1778" operator="containsText" text="E-COMMERCE ptf 006">
      <formula>NOT(ISERROR(SEARCH("E-COMMERCE ptf 006",Z51)))</formula>
    </cfRule>
    <cfRule type="containsText" dxfId="1160" priority="1779" operator="containsText" text="2ème TOUR">
      <formula>NOT(ISERROR(SEARCH("2ème TOUR",Z51)))</formula>
    </cfRule>
  </conditionalFormatting>
  <conditionalFormatting sqref="T35">
    <cfRule type="containsText" dxfId="1159" priority="1816" operator="containsText" text="A DISPO DE L'EXPLOIT">
      <formula>NOT(ISERROR(SEARCH("A DISPO DE L'EXPLOIT",T35)))</formula>
    </cfRule>
    <cfRule type="containsText" dxfId="1158" priority="1817" operator="containsText" text="RECHERCHE DE FRET">
      <formula>NOT(ISERROR(SEARCH("RECHERCHE DE FRET",T35)))</formula>
    </cfRule>
    <cfRule type="containsText" dxfId="1157" priority="1818" operator="containsText" text="PTF AUTO 6">
      <formula>NOT(ISERROR(SEARCH("PTF AUTO 6",T35)))</formula>
    </cfRule>
    <cfRule type="containsText" dxfId="1156" priority="1819" operator="containsText" text="PARC">
      <formula>NOT(ISERROR(SEARCH("PARC",T35)))</formula>
    </cfRule>
    <cfRule type="containsText" dxfId="1155" priority="1820" operator="containsText" text="E-COMMERCE ptf 006">
      <formula>NOT(ISERROR(SEARCH("E-COMMERCE ptf 006",T35)))</formula>
    </cfRule>
    <cfRule type="containsText" dxfId="1154" priority="1821" operator="containsText" text="2ème TOUR">
      <formula>NOT(ISERROR(SEARCH("2ème TOUR",T35)))</formula>
    </cfRule>
  </conditionalFormatting>
  <conditionalFormatting sqref="U35">
    <cfRule type="containsText" dxfId="1153" priority="1810" operator="containsText" text="A DISPO DE L'EXPLOIT">
      <formula>NOT(ISERROR(SEARCH("A DISPO DE L'EXPLOIT",U35)))</formula>
    </cfRule>
    <cfRule type="containsText" dxfId="1152" priority="1811" operator="containsText" text="RECHERCHE DE FRET">
      <formula>NOT(ISERROR(SEARCH("RECHERCHE DE FRET",U35)))</formula>
    </cfRule>
    <cfRule type="containsText" dxfId="1151" priority="1812" operator="containsText" text="PTF AUTO 6">
      <formula>NOT(ISERROR(SEARCH("PTF AUTO 6",U35)))</formula>
    </cfRule>
    <cfRule type="containsText" dxfId="1150" priority="1813" operator="containsText" text="PARC">
      <formula>NOT(ISERROR(SEARCH("PARC",U35)))</formula>
    </cfRule>
    <cfRule type="containsText" dxfId="1149" priority="1814" operator="containsText" text="E-COMMERCE ptf 006">
      <formula>NOT(ISERROR(SEARCH("E-COMMERCE ptf 006",U35)))</formula>
    </cfRule>
    <cfRule type="containsText" dxfId="1148" priority="1815" operator="containsText" text="2ème TOUR">
      <formula>NOT(ISERROR(SEARCH("2ème TOUR",U35)))</formula>
    </cfRule>
  </conditionalFormatting>
  <conditionalFormatting sqref="AB35 AE35">
    <cfRule type="containsText" dxfId="1147" priority="1804" operator="containsText" text="A DISPO DE L'EXPLOIT">
      <formula>NOT(ISERROR(SEARCH("A DISPO DE L'EXPLOIT",AB35)))</formula>
    </cfRule>
    <cfRule type="containsText" dxfId="1146" priority="1805" operator="containsText" text="RECHERCHE DE FRET">
      <formula>NOT(ISERROR(SEARCH("RECHERCHE DE FRET",AB35)))</formula>
    </cfRule>
    <cfRule type="containsText" dxfId="1145" priority="1806" operator="containsText" text="PTF AUTO 6">
      <formula>NOT(ISERROR(SEARCH("PTF AUTO 6",AB35)))</formula>
    </cfRule>
    <cfRule type="containsText" dxfId="1144" priority="1807" operator="containsText" text="PARC">
      <formula>NOT(ISERROR(SEARCH("PARC",AB35)))</formula>
    </cfRule>
    <cfRule type="containsText" dxfId="1143" priority="1808" operator="containsText" text="E-COMMERCE ptf 006">
      <formula>NOT(ISERROR(SEARCH("E-COMMERCE ptf 006",AB35)))</formula>
    </cfRule>
    <cfRule type="containsText" dxfId="1142" priority="1809" operator="containsText" text="2ème TOUR">
      <formula>NOT(ISERROR(SEARCH("2ème TOUR",AB35)))</formula>
    </cfRule>
  </conditionalFormatting>
  <conditionalFormatting sqref="AC35 AF35">
    <cfRule type="containsText" dxfId="1141" priority="1798" operator="containsText" text="A DISPO DE L'EXPLOIT">
      <formula>NOT(ISERROR(SEARCH("A DISPO DE L'EXPLOIT",AC35)))</formula>
    </cfRule>
    <cfRule type="containsText" dxfId="1140" priority="1799" operator="containsText" text="RECHERCHE DE FRET">
      <formula>NOT(ISERROR(SEARCH("RECHERCHE DE FRET",AC35)))</formula>
    </cfRule>
    <cfRule type="containsText" dxfId="1139" priority="1800" operator="containsText" text="PTF AUTO 6">
      <formula>NOT(ISERROR(SEARCH("PTF AUTO 6",AC35)))</formula>
    </cfRule>
    <cfRule type="containsText" dxfId="1138" priority="1801" operator="containsText" text="PARC">
      <formula>NOT(ISERROR(SEARCH("PARC",AC35)))</formula>
    </cfRule>
    <cfRule type="containsText" dxfId="1137" priority="1802" operator="containsText" text="E-COMMERCE ptf 006">
      <formula>NOT(ISERROR(SEARCH("E-COMMERCE ptf 006",AC35)))</formula>
    </cfRule>
    <cfRule type="containsText" dxfId="1136" priority="1803" operator="containsText" text="2ème TOUR">
      <formula>NOT(ISERROR(SEARCH("2ème TOUR",AC35)))</formula>
    </cfRule>
  </conditionalFormatting>
  <conditionalFormatting sqref="Y51 AE51">
    <cfRule type="containsText" dxfId="1135" priority="1780" operator="containsText" text="A DISPO DE L'EXPLOIT">
      <formula>NOT(ISERROR(SEARCH("A DISPO DE L'EXPLOIT",Y51)))</formula>
    </cfRule>
    <cfRule type="containsText" dxfId="1134" priority="1781" operator="containsText" text="RECHERCHE DE FRET">
      <formula>NOT(ISERROR(SEARCH("RECHERCHE DE FRET",Y51)))</formula>
    </cfRule>
    <cfRule type="containsText" dxfId="1133" priority="1782" operator="containsText" text="PTF AUTO 6">
      <formula>NOT(ISERROR(SEARCH("PTF AUTO 6",Y51)))</formula>
    </cfRule>
    <cfRule type="containsText" dxfId="1132" priority="1783" operator="containsText" text="PARC">
      <formula>NOT(ISERROR(SEARCH("PARC",Y51)))</formula>
    </cfRule>
    <cfRule type="containsText" dxfId="1131" priority="1784" operator="containsText" text="E-COMMERCE ptf 006">
      <formula>NOT(ISERROR(SEARCH("E-COMMERCE ptf 006",Y51)))</formula>
    </cfRule>
    <cfRule type="containsText" dxfId="1130" priority="1785" operator="containsText" text="2ème TOUR">
      <formula>NOT(ISERROR(SEARCH("2ème TOUR",Y51)))</formula>
    </cfRule>
  </conditionalFormatting>
  <conditionalFormatting sqref="AB20:AC20 AE20:AF20 AB19 AE19">
    <cfRule type="containsText" dxfId="1129" priority="2278" operator="containsText" text="A DISPO DE L'EXPLOIT">
      <formula>NOT(ISERROR(SEARCH("A DISPO DE L'EXPLOIT",AB19)))</formula>
    </cfRule>
    <cfRule type="containsText" dxfId="1128" priority="2279" operator="containsText" text="RECHERCHE DE FRET">
      <formula>NOT(ISERROR(SEARCH("RECHERCHE DE FRET",AB19)))</formula>
    </cfRule>
    <cfRule type="containsText" dxfId="1127" priority="2280" operator="containsText" text="PTF AUTO 6">
      <formula>NOT(ISERROR(SEARCH("PTF AUTO 6",AB19)))</formula>
    </cfRule>
    <cfRule type="containsText" dxfId="1126" priority="2281" operator="containsText" text="PARC">
      <formula>NOT(ISERROR(SEARCH("PARC",AB19)))</formula>
    </cfRule>
    <cfRule type="containsText" dxfId="1125" priority="2282" operator="containsText" text="E-COMMERCE ptf 006">
      <formula>NOT(ISERROR(SEARCH("E-COMMERCE ptf 006",AB19)))</formula>
    </cfRule>
    <cfRule type="containsText" dxfId="1124" priority="2283" operator="containsText" text="2ème TOUR">
      <formula>NOT(ISERROR(SEARCH("2ème TOUR",AB19)))</formula>
    </cfRule>
  </conditionalFormatting>
  <conditionalFormatting sqref="AC19 AF19">
    <cfRule type="containsText" dxfId="1123" priority="2272" operator="containsText" text="A DISPO DE L'EXPLOIT">
      <formula>NOT(ISERROR(SEARCH("A DISPO DE L'EXPLOIT",AC19)))</formula>
    </cfRule>
    <cfRule type="containsText" dxfId="1122" priority="2273" operator="containsText" text="RECHERCHE DE FRET">
      <formula>NOT(ISERROR(SEARCH("RECHERCHE DE FRET",AC19)))</formula>
    </cfRule>
    <cfRule type="containsText" dxfId="1121" priority="2274" operator="containsText" text="PTF AUTO 6">
      <formula>NOT(ISERROR(SEARCH("PTF AUTO 6",AC19)))</formula>
    </cfRule>
    <cfRule type="containsText" dxfId="1120" priority="2275" operator="containsText" text="PARC">
      <formula>NOT(ISERROR(SEARCH("PARC",AC19)))</formula>
    </cfRule>
    <cfRule type="containsText" dxfId="1119" priority="2276" operator="containsText" text="E-COMMERCE ptf 006">
      <formula>NOT(ISERROR(SEARCH("E-COMMERCE ptf 006",AC19)))</formula>
    </cfRule>
    <cfRule type="containsText" dxfId="1118" priority="2277" operator="containsText" text="2ème TOUR">
      <formula>NOT(ISERROR(SEARCH("2ème TOUR",AC19)))</formula>
    </cfRule>
  </conditionalFormatting>
  <conditionalFormatting sqref="AD20 AG20">
    <cfRule type="containsText" dxfId="1117" priority="2266" operator="containsText" text="A DISPO DE L'EXPLOIT">
      <formula>NOT(ISERROR(SEARCH("A DISPO DE L'EXPLOIT",AD20)))</formula>
    </cfRule>
    <cfRule type="containsText" dxfId="1116" priority="2267" operator="containsText" text="RECHERCHE DE FRET">
      <formula>NOT(ISERROR(SEARCH("RECHERCHE DE FRET",AD20)))</formula>
    </cfRule>
    <cfRule type="containsText" dxfId="1115" priority="2268" operator="containsText" text="PTF AUTO 6">
      <formula>NOT(ISERROR(SEARCH("PTF AUTO 6",AD20)))</formula>
    </cfRule>
    <cfRule type="containsText" dxfId="1114" priority="2269" operator="containsText" text="PARC">
      <formula>NOT(ISERROR(SEARCH("PARC",AD20)))</formula>
    </cfRule>
    <cfRule type="containsText" dxfId="1113" priority="2270" operator="containsText" text="E-COMMERCE ptf 006">
      <formula>NOT(ISERROR(SEARCH("E-COMMERCE ptf 006",AD20)))</formula>
    </cfRule>
    <cfRule type="containsText" dxfId="1112" priority="2271" operator="containsText" text="2ème TOUR">
      <formula>NOT(ISERROR(SEARCH("2ème TOUR",AD20)))</formula>
    </cfRule>
  </conditionalFormatting>
  <conditionalFormatting sqref="AD36">
    <cfRule type="containsText" dxfId="1111" priority="2194" operator="containsText" text="A DISPO DE L'EXPLOIT">
      <formula>NOT(ISERROR(SEARCH("A DISPO DE L'EXPLOIT",AD36)))</formula>
    </cfRule>
    <cfRule type="containsText" dxfId="1110" priority="2195" operator="containsText" text="RECHERCHE DE FRET">
      <formula>NOT(ISERROR(SEARCH("RECHERCHE DE FRET",AD36)))</formula>
    </cfRule>
    <cfRule type="containsText" dxfId="1109" priority="2196" operator="containsText" text="PTF AUTO 6">
      <formula>NOT(ISERROR(SEARCH("PTF AUTO 6",AD36)))</formula>
    </cfRule>
    <cfRule type="containsText" dxfId="1108" priority="2197" operator="containsText" text="PARC">
      <formula>NOT(ISERROR(SEARCH("PARC",AD36)))</formula>
    </cfRule>
    <cfRule type="containsText" dxfId="1107" priority="2198" operator="containsText" text="E-COMMERCE ptf 006">
      <formula>NOT(ISERROR(SEARCH("E-COMMERCE ptf 006",AD36)))</formula>
    </cfRule>
    <cfRule type="containsText" dxfId="1106" priority="2199" operator="containsText" text="2ème TOUR">
      <formula>NOT(ISERROR(SEARCH("2ème TOUR",AD36)))</formula>
    </cfRule>
  </conditionalFormatting>
  <conditionalFormatting sqref="Y68:Z68 AB68:AC68 AE68:AF68">
    <cfRule type="containsText" dxfId="1105" priority="2098" operator="containsText" text="A DISPO DE L'EXPLOIT">
      <formula>NOT(ISERROR(SEARCH("A DISPO DE L'EXPLOIT",Y68)))</formula>
    </cfRule>
    <cfRule type="containsText" dxfId="1104" priority="2099" operator="containsText" text="RECHERCHE DE FRET">
      <formula>NOT(ISERROR(SEARCH("RECHERCHE DE FRET",Y68)))</formula>
    </cfRule>
    <cfRule type="containsText" dxfId="1103" priority="2100" operator="containsText" text="PTF AUTO 6">
      <formula>NOT(ISERROR(SEARCH("PTF AUTO 6",Y68)))</formula>
    </cfRule>
    <cfRule type="containsText" dxfId="1102" priority="2101" operator="containsText" text="PARC">
      <formula>NOT(ISERROR(SEARCH("PARC",Y68)))</formula>
    </cfRule>
    <cfRule type="containsText" dxfId="1101" priority="2102" operator="containsText" text="E-COMMERCE ptf 006">
      <formula>NOT(ISERROR(SEARCH("E-COMMERCE ptf 006",Y68)))</formula>
    </cfRule>
    <cfRule type="containsText" dxfId="1100" priority="2103" operator="containsText" text="2ème TOUR">
      <formula>NOT(ISERROR(SEARCH("2ème TOUR",Y68)))</formula>
    </cfRule>
  </conditionalFormatting>
  <conditionalFormatting sqref="Y67:Z67 AB67:AC67 AE67:AF67">
    <cfRule type="containsText" dxfId="1099" priority="2092" operator="containsText" text="A DISPO DE L'EXPLOIT">
      <formula>NOT(ISERROR(SEARCH("A DISPO DE L'EXPLOIT",Y67)))</formula>
    </cfRule>
    <cfRule type="containsText" dxfId="1098" priority="2093" operator="containsText" text="RECHERCHE DE FRET">
      <formula>NOT(ISERROR(SEARCH("RECHERCHE DE FRET",Y67)))</formula>
    </cfRule>
    <cfRule type="containsText" dxfId="1097" priority="2094" operator="containsText" text="PTF AUTO 6">
      <formula>NOT(ISERROR(SEARCH("PTF AUTO 6",Y67)))</formula>
    </cfRule>
    <cfRule type="containsText" dxfId="1096" priority="2095" operator="containsText" text="PARC">
      <formula>NOT(ISERROR(SEARCH("PARC",Y67)))</formula>
    </cfRule>
    <cfRule type="containsText" dxfId="1095" priority="2096" operator="containsText" text="E-COMMERCE ptf 006">
      <formula>NOT(ISERROR(SEARCH("E-COMMERCE ptf 006",Y67)))</formula>
    </cfRule>
    <cfRule type="containsText" dxfId="1094" priority="2097" operator="containsText" text="2ème TOUR">
      <formula>NOT(ISERROR(SEARCH("2ème TOUR",Y67)))</formula>
    </cfRule>
  </conditionalFormatting>
  <conditionalFormatting sqref="AA68 AD68 AG68">
    <cfRule type="containsText" dxfId="1093" priority="2086" operator="containsText" text="A DISPO DE L'EXPLOIT">
      <formula>NOT(ISERROR(SEARCH("A DISPO DE L'EXPLOIT",AA68)))</formula>
    </cfRule>
    <cfRule type="containsText" dxfId="1092" priority="2087" operator="containsText" text="RECHERCHE DE FRET">
      <formula>NOT(ISERROR(SEARCH("RECHERCHE DE FRET",AA68)))</formula>
    </cfRule>
    <cfRule type="containsText" dxfId="1091" priority="2088" operator="containsText" text="PTF AUTO 6">
      <formula>NOT(ISERROR(SEARCH("PTF AUTO 6",AA68)))</formula>
    </cfRule>
    <cfRule type="containsText" dxfId="1090" priority="2089" operator="containsText" text="PARC">
      <formula>NOT(ISERROR(SEARCH("PARC",AA68)))</formula>
    </cfRule>
    <cfRule type="containsText" dxfId="1089" priority="2090" operator="containsText" text="E-COMMERCE ptf 006">
      <formula>NOT(ISERROR(SEARCH("E-COMMERCE ptf 006",AA68)))</formula>
    </cfRule>
    <cfRule type="containsText" dxfId="1088" priority="2091" operator="containsText" text="2ème TOUR">
      <formula>NOT(ISERROR(SEARCH("2ème TOUR",AA68)))</formula>
    </cfRule>
  </conditionalFormatting>
  <conditionalFormatting sqref="AA67 AD67 AG67">
    <cfRule type="containsText" dxfId="1087" priority="2080" operator="containsText" text="A DISPO DE L'EXPLOIT">
      <formula>NOT(ISERROR(SEARCH("A DISPO DE L'EXPLOIT",AA67)))</formula>
    </cfRule>
    <cfRule type="containsText" dxfId="1086" priority="2081" operator="containsText" text="RECHERCHE DE FRET">
      <formula>NOT(ISERROR(SEARCH("RECHERCHE DE FRET",AA67)))</formula>
    </cfRule>
    <cfRule type="containsText" dxfId="1085" priority="2082" operator="containsText" text="PTF AUTO 6">
      <formula>NOT(ISERROR(SEARCH("PTF AUTO 6",AA67)))</formula>
    </cfRule>
    <cfRule type="containsText" dxfId="1084" priority="2083" operator="containsText" text="PARC">
      <formula>NOT(ISERROR(SEARCH("PARC",AA67)))</formula>
    </cfRule>
    <cfRule type="containsText" dxfId="1083" priority="2084" operator="containsText" text="E-COMMERCE ptf 006">
      <formula>NOT(ISERROR(SEARCH("E-COMMERCE ptf 006",AA67)))</formula>
    </cfRule>
    <cfRule type="containsText" dxfId="1082" priority="2085" operator="containsText" text="2ème TOUR">
      <formula>NOT(ISERROR(SEARCH("2ème TOUR",AA67)))</formula>
    </cfRule>
  </conditionalFormatting>
  <conditionalFormatting sqref="D19">
    <cfRule type="containsText" dxfId="1081" priority="2074" operator="containsText" text="A DISPO DE L'EXPLOIT">
      <formula>NOT(ISERROR(SEARCH("A DISPO DE L'EXPLOIT",D19)))</formula>
    </cfRule>
    <cfRule type="containsText" dxfId="1080" priority="2075" operator="containsText" text="RECHERCHE DE FRET">
      <formula>NOT(ISERROR(SEARCH("RECHERCHE DE FRET",D19)))</formula>
    </cfRule>
    <cfRule type="containsText" dxfId="1079" priority="2076" operator="containsText" text="PTF AUTO 6">
      <formula>NOT(ISERROR(SEARCH("PTF AUTO 6",D19)))</formula>
    </cfRule>
    <cfRule type="containsText" dxfId="1078" priority="2077" operator="containsText" text="PARC">
      <formula>NOT(ISERROR(SEARCH("PARC",D19)))</formula>
    </cfRule>
    <cfRule type="containsText" dxfId="1077" priority="2078" operator="containsText" text="E-COMMERCE ptf 006">
      <formula>NOT(ISERROR(SEARCH("E-COMMERCE ptf 006",D19)))</formula>
    </cfRule>
    <cfRule type="containsText" dxfId="1076" priority="2079" operator="containsText" text="2ème TOUR">
      <formula>NOT(ISERROR(SEARCH("2ème TOUR",D19)))</formula>
    </cfRule>
  </conditionalFormatting>
  <conditionalFormatting sqref="G20 J20 M20 P20 S20">
    <cfRule type="containsText" dxfId="1075" priority="1906" operator="containsText" text="A DISPO DE L'EXPLOIT">
      <formula>NOT(ISERROR(SEARCH("A DISPO DE L'EXPLOIT",G20)))</formula>
    </cfRule>
    <cfRule type="containsText" dxfId="1074" priority="1907" operator="containsText" text="RECHERCHE DE FRET">
      <formula>NOT(ISERROR(SEARCH("RECHERCHE DE FRET",G20)))</formula>
    </cfRule>
    <cfRule type="containsText" dxfId="1073" priority="1908" operator="containsText" text="PTF AUTO 6">
      <formula>NOT(ISERROR(SEARCH("PTF AUTO 6",G20)))</formula>
    </cfRule>
    <cfRule type="containsText" dxfId="1072" priority="1909" operator="containsText" text="PARC">
      <formula>NOT(ISERROR(SEARCH("PARC",G20)))</formula>
    </cfRule>
    <cfRule type="containsText" dxfId="1071" priority="1910" operator="containsText" text="E-COMMERCE ptf 006">
      <formula>NOT(ISERROR(SEARCH("E-COMMERCE ptf 006",G20)))</formula>
    </cfRule>
    <cfRule type="containsText" dxfId="1070" priority="1911" operator="containsText" text="2ème TOUR">
      <formula>NOT(ISERROR(SEARCH("2ème TOUR",G20)))</formula>
    </cfRule>
  </conditionalFormatting>
  <conditionalFormatting sqref="E21:E32 H21:H32 K21:K32 N21:N32 Q21:Q32">
    <cfRule type="containsText" dxfId="1069" priority="1900" operator="containsText" text="A DISPO DE L'EXPLOIT">
      <formula>NOT(ISERROR(SEARCH("A DISPO DE L'EXPLOIT",E21)))</formula>
    </cfRule>
    <cfRule type="containsText" dxfId="1068" priority="1901" operator="containsText" text="RECHERCHE DE FRET">
      <formula>NOT(ISERROR(SEARCH("RECHERCHE DE FRET",E21)))</formula>
    </cfRule>
    <cfRule type="containsText" dxfId="1067" priority="1902" operator="containsText" text="PTF AUTO 6">
      <formula>NOT(ISERROR(SEARCH("PTF AUTO 6",E21)))</formula>
    </cfRule>
    <cfRule type="containsText" dxfId="1066" priority="1903" operator="containsText" text="PARC">
      <formula>NOT(ISERROR(SEARCH("PARC",E21)))</formula>
    </cfRule>
    <cfRule type="containsText" dxfId="1065" priority="1904" operator="containsText" text="E-COMMERCE ptf 006">
      <formula>NOT(ISERROR(SEARCH("E-COMMERCE ptf 006",E21)))</formula>
    </cfRule>
    <cfRule type="containsText" dxfId="1064" priority="1905" operator="containsText" text="2ème TOUR">
      <formula>NOT(ISERROR(SEARCH("2ème TOUR",E21)))</formula>
    </cfRule>
  </conditionalFormatting>
  <conditionalFormatting sqref="G19 J19 M19 P19 S19">
    <cfRule type="containsText" dxfId="1063" priority="1894" operator="containsText" text="A DISPO DE L'EXPLOIT">
      <formula>NOT(ISERROR(SEARCH("A DISPO DE L'EXPLOIT",G19)))</formula>
    </cfRule>
    <cfRule type="containsText" dxfId="1062" priority="1895" operator="containsText" text="RECHERCHE DE FRET">
      <formula>NOT(ISERROR(SEARCH("RECHERCHE DE FRET",G19)))</formula>
    </cfRule>
    <cfRule type="containsText" dxfId="1061" priority="1896" operator="containsText" text="PTF AUTO 6">
      <formula>NOT(ISERROR(SEARCH("PTF AUTO 6",G19)))</formula>
    </cfRule>
    <cfRule type="containsText" dxfId="1060" priority="1897" operator="containsText" text="PARC">
      <formula>NOT(ISERROR(SEARCH("PARC",G19)))</formula>
    </cfRule>
    <cfRule type="containsText" dxfId="1059" priority="1898" operator="containsText" text="E-COMMERCE ptf 006">
      <formula>NOT(ISERROR(SEARCH("E-COMMERCE ptf 006",G19)))</formula>
    </cfRule>
    <cfRule type="containsText" dxfId="1058" priority="1899" operator="containsText" text="2ème TOUR">
      <formula>NOT(ISERROR(SEARCH("2ème TOUR",G19)))</formula>
    </cfRule>
  </conditionalFormatting>
  <conditionalFormatting sqref="B36:C36 B35">
    <cfRule type="containsText" dxfId="1057" priority="1882" operator="containsText" text="A DISPO DE L'EXPLOIT">
      <formula>NOT(ISERROR(SEARCH("A DISPO DE L'EXPLOIT",B35)))</formula>
    </cfRule>
    <cfRule type="containsText" dxfId="1056" priority="1883" operator="containsText" text="RECHERCHE DE FRET">
      <formula>NOT(ISERROR(SEARCH("RECHERCHE DE FRET",B35)))</formula>
    </cfRule>
    <cfRule type="containsText" dxfId="1055" priority="1884" operator="containsText" text="PTF AUTO 6">
      <formula>NOT(ISERROR(SEARCH("PTF AUTO 6",B35)))</formula>
    </cfRule>
    <cfRule type="containsText" dxfId="1054" priority="1885" operator="containsText" text="PARC">
      <formula>NOT(ISERROR(SEARCH("PARC",B35)))</formula>
    </cfRule>
    <cfRule type="containsText" dxfId="1053" priority="1886" operator="containsText" text="E-COMMERCE ptf 006">
      <formula>NOT(ISERROR(SEARCH("E-COMMERCE ptf 006",B35)))</formula>
    </cfRule>
    <cfRule type="containsText" dxfId="1052" priority="1887" operator="containsText" text="2ème TOUR">
      <formula>NOT(ISERROR(SEARCH("2ème TOUR",B35)))</formula>
    </cfRule>
  </conditionalFormatting>
  <conditionalFormatting sqref="C35">
    <cfRule type="containsText" dxfId="1051" priority="1876" operator="containsText" text="A DISPO DE L'EXPLOIT">
      <formula>NOT(ISERROR(SEARCH("A DISPO DE L'EXPLOIT",C35)))</formula>
    </cfRule>
    <cfRule type="containsText" dxfId="1050" priority="1877" operator="containsText" text="RECHERCHE DE FRET">
      <formula>NOT(ISERROR(SEARCH("RECHERCHE DE FRET",C35)))</formula>
    </cfRule>
    <cfRule type="containsText" dxfId="1049" priority="1878" operator="containsText" text="PTF AUTO 6">
      <formula>NOT(ISERROR(SEARCH("PTF AUTO 6",C35)))</formula>
    </cfRule>
    <cfRule type="containsText" dxfId="1048" priority="1879" operator="containsText" text="PARC">
      <formula>NOT(ISERROR(SEARCH("PARC",C35)))</formula>
    </cfRule>
    <cfRule type="containsText" dxfId="1047" priority="1880" operator="containsText" text="E-COMMERCE ptf 006">
      <formula>NOT(ISERROR(SEARCH("E-COMMERCE ptf 006",C35)))</formula>
    </cfRule>
    <cfRule type="containsText" dxfId="1046" priority="1881" operator="containsText" text="2ème TOUR">
      <formula>NOT(ISERROR(SEARCH("2ème TOUR",C35)))</formula>
    </cfRule>
  </conditionalFormatting>
  <conditionalFormatting sqref="D36">
    <cfRule type="containsText" dxfId="1045" priority="1870" operator="containsText" text="A DISPO DE L'EXPLOIT">
      <formula>NOT(ISERROR(SEARCH("A DISPO DE L'EXPLOIT",D36)))</formula>
    </cfRule>
    <cfRule type="containsText" dxfId="1044" priority="1871" operator="containsText" text="RECHERCHE DE FRET">
      <formula>NOT(ISERROR(SEARCH("RECHERCHE DE FRET",D36)))</formula>
    </cfRule>
    <cfRule type="containsText" dxfId="1043" priority="1872" operator="containsText" text="PTF AUTO 6">
      <formula>NOT(ISERROR(SEARCH("PTF AUTO 6",D36)))</formula>
    </cfRule>
    <cfRule type="containsText" dxfId="1042" priority="1873" operator="containsText" text="PARC">
      <formula>NOT(ISERROR(SEARCH("PARC",D36)))</formula>
    </cfRule>
    <cfRule type="containsText" dxfId="1041" priority="1874" operator="containsText" text="E-COMMERCE ptf 006">
      <formula>NOT(ISERROR(SEARCH("E-COMMERCE ptf 006",D36)))</formula>
    </cfRule>
    <cfRule type="containsText" dxfId="1040" priority="1875" operator="containsText" text="2ème TOUR">
      <formula>NOT(ISERROR(SEARCH("2ème TOUR",D36)))</formula>
    </cfRule>
  </conditionalFormatting>
  <conditionalFormatting sqref="B37:B48">
    <cfRule type="containsText" dxfId="1039" priority="1864" operator="containsText" text="A DISPO DE L'EXPLOIT">
      <formula>NOT(ISERROR(SEARCH("A DISPO DE L'EXPLOIT",B37)))</formula>
    </cfRule>
    <cfRule type="containsText" dxfId="1038" priority="1865" operator="containsText" text="RECHERCHE DE FRET">
      <formula>NOT(ISERROR(SEARCH("RECHERCHE DE FRET",B37)))</formula>
    </cfRule>
    <cfRule type="containsText" dxfId="1037" priority="1866" operator="containsText" text="PTF AUTO 6">
      <formula>NOT(ISERROR(SEARCH("PTF AUTO 6",B37)))</formula>
    </cfRule>
    <cfRule type="containsText" dxfId="1036" priority="1867" operator="containsText" text="PARC">
      <formula>NOT(ISERROR(SEARCH("PARC",B37)))</formula>
    </cfRule>
    <cfRule type="containsText" dxfId="1035" priority="1868" operator="containsText" text="E-COMMERCE ptf 006">
      <formula>NOT(ISERROR(SEARCH("E-COMMERCE ptf 006",B37)))</formula>
    </cfRule>
    <cfRule type="containsText" dxfId="1034" priority="1869" operator="containsText" text="2ème TOUR">
      <formula>NOT(ISERROR(SEARCH("2ème TOUR",B37)))</formula>
    </cfRule>
  </conditionalFormatting>
  <conditionalFormatting sqref="D35">
    <cfRule type="containsText" dxfId="1033" priority="1858" operator="containsText" text="A DISPO DE L'EXPLOIT">
      <formula>NOT(ISERROR(SEARCH("A DISPO DE L'EXPLOIT",D35)))</formula>
    </cfRule>
    <cfRule type="containsText" dxfId="1032" priority="1859" operator="containsText" text="RECHERCHE DE FRET">
      <formula>NOT(ISERROR(SEARCH("RECHERCHE DE FRET",D35)))</formula>
    </cfRule>
    <cfRule type="containsText" dxfId="1031" priority="1860" operator="containsText" text="PTF AUTO 6">
      <formula>NOT(ISERROR(SEARCH("PTF AUTO 6",D35)))</formula>
    </cfRule>
    <cfRule type="containsText" dxfId="1030" priority="1861" operator="containsText" text="PARC">
      <formula>NOT(ISERROR(SEARCH("PARC",D35)))</formula>
    </cfRule>
    <cfRule type="containsText" dxfId="1029" priority="1862" operator="containsText" text="E-COMMERCE ptf 006">
      <formula>NOT(ISERROR(SEARCH("E-COMMERCE ptf 006",D35)))</formula>
    </cfRule>
    <cfRule type="containsText" dxfId="1028" priority="1863" operator="containsText" text="2ème TOUR">
      <formula>NOT(ISERROR(SEARCH("2ème TOUR",D35)))</formula>
    </cfRule>
  </conditionalFormatting>
  <conditionalFormatting sqref="E36:F36 H36:I36 K36:L36 N36:O36 Q36:R36 E35 H35 K35 N35 Q35">
    <cfRule type="containsText" dxfId="1027" priority="1846" operator="containsText" text="A DISPO DE L'EXPLOIT">
      <formula>NOT(ISERROR(SEARCH("A DISPO DE L'EXPLOIT",E35)))</formula>
    </cfRule>
    <cfRule type="containsText" dxfId="1026" priority="1847" operator="containsText" text="RECHERCHE DE FRET">
      <formula>NOT(ISERROR(SEARCH("RECHERCHE DE FRET",E35)))</formula>
    </cfRule>
    <cfRule type="containsText" dxfId="1025" priority="1848" operator="containsText" text="PTF AUTO 6">
      <formula>NOT(ISERROR(SEARCH("PTF AUTO 6",E35)))</formula>
    </cfRule>
    <cfRule type="containsText" dxfId="1024" priority="1849" operator="containsText" text="PARC">
      <formula>NOT(ISERROR(SEARCH("PARC",E35)))</formula>
    </cfRule>
    <cfRule type="containsText" dxfId="1023" priority="1850" operator="containsText" text="E-COMMERCE ptf 006">
      <formula>NOT(ISERROR(SEARCH("E-COMMERCE ptf 006",E35)))</formula>
    </cfRule>
    <cfRule type="containsText" dxfId="1022" priority="1851" operator="containsText" text="2ème TOUR">
      <formula>NOT(ISERROR(SEARCH("2ème TOUR",E35)))</formula>
    </cfRule>
  </conditionalFormatting>
  <conditionalFormatting sqref="G35 J35 M35 P35 S35">
    <cfRule type="containsText" dxfId="1021" priority="1822" operator="containsText" text="A DISPO DE L'EXPLOIT">
      <formula>NOT(ISERROR(SEARCH("A DISPO DE L'EXPLOIT",G35)))</formula>
    </cfRule>
    <cfRule type="containsText" dxfId="1020" priority="1823" operator="containsText" text="RECHERCHE DE FRET">
      <formula>NOT(ISERROR(SEARCH("RECHERCHE DE FRET",G35)))</formula>
    </cfRule>
    <cfRule type="containsText" dxfId="1019" priority="1824" operator="containsText" text="PTF AUTO 6">
      <formula>NOT(ISERROR(SEARCH("PTF AUTO 6",G35)))</formula>
    </cfRule>
    <cfRule type="containsText" dxfId="1018" priority="1825" operator="containsText" text="PARC">
      <formula>NOT(ISERROR(SEARCH("PARC",G35)))</formula>
    </cfRule>
    <cfRule type="containsText" dxfId="1017" priority="1826" operator="containsText" text="E-COMMERCE ptf 006">
      <formula>NOT(ISERROR(SEARCH("E-COMMERCE ptf 006",G35)))</formula>
    </cfRule>
    <cfRule type="containsText" dxfId="1016" priority="1827" operator="containsText" text="2ème TOUR">
      <formula>NOT(ISERROR(SEARCH("2ème TOUR",G35)))</formula>
    </cfRule>
  </conditionalFormatting>
  <conditionalFormatting sqref="BF5 BC5 AZ5">
    <cfRule type="containsText" dxfId="1015" priority="1768" operator="containsText" text="A DISPO DE L'EXPLOIT">
      <formula>NOT(ISERROR(SEARCH("A DISPO DE L'EXPLOIT",AZ5)))</formula>
    </cfRule>
    <cfRule type="containsText" dxfId="1014" priority="1769" operator="containsText" text="RECHERCHE DE FRET">
      <formula>NOT(ISERROR(SEARCH("RECHERCHE DE FRET",AZ5)))</formula>
    </cfRule>
    <cfRule type="containsText" dxfId="1013" priority="1770" operator="containsText" text="PTF AUTO 6">
      <formula>NOT(ISERROR(SEARCH("PTF AUTO 6",AZ5)))</formula>
    </cfRule>
    <cfRule type="containsText" dxfId="1012" priority="1771" operator="containsText" text="PARC">
      <formula>NOT(ISERROR(SEARCH("PARC",AZ5)))</formula>
    </cfRule>
    <cfRule type="containsText" dxfId="1011" priority="1772" operator="containsText" text="E-COMMERCE ptf 006">
      <formula>NOT(ISERROR(SEARCH("E-COMMERCE ptf 006",AZ5)))</formula>
    </cfRule>
    <cfRule type="containsText" dxfId="1010" priority="1773" operator="containsText" text="2ème TOUR">
      <formula>NOT(ISERROR(SEARCH("2ème TOUR",AZ5)))</formula>
    </cfRule>
  </conditionalFormatting>
  <conditionalFormatting sqref="AZ49:BB49 BA37:BB48">
    <cfRule type="containsText" dxfId="1009" priority="1732" operator="containsText" text="A DISPO DE L'EXPLOIT">
      <formula>NOT(ISERROR(SEARCH("A DISPO DE L'EXPLOIT",AZ37)))</formula>
    </cfRule>
    <cfRule type="containsText" dxfId="1008" priority="1733" operator="containsText" text="RECHERCHE DE FRET">
      <formula>NOT(ISERROR(SEARCH("RECHERCHE DE FRET",AZ37)))</formula>
    </cfRule>
    <cfRule type="containsText" dxfId="1007" priority="1734" operator="containsText" text="PTF AUTO 6">
      <formula>NOT(ISERROR(SEARCH("PTF AUTO 6",AZ37)))</formula>
    </cfRule>
    <cfRule type="containsText" dxfId="1006" priority="1735" operator="containsText" text="PARC">
      <formula>NOT(ISERROR(SEARCH("PARC",AZ37)))</formula>
    </cfRule>
    <cfRule type="containsText" dxfId="1005" priority="1736" operator="containsText" text="E-COMMERCE ptf 006">
      <formula>NOT(ISERROR(SEARCH("E-COMMERCE ptf 006",AZ37)))</formula>
    </cfRule>
    <cfRule type="containsText" dxfId="1004" priority="1737" operator="containsText" text="2ème TOUR">
      <formula>NOT(ISERROR(SEARCH("2ème TOUR",AZ37)))</formula>
    </cfRule>
  </conditionalFormatting>
  <conditionalFormatting sqref="AZ36:BA36">
    <cfRule type="containsText" dxfId="1003" priority="1726" operator="containsText" text="A DISPO DE L'EXPLOIT">
      <formula>NOT(ISERROR(SEARCH("A DISPO DE L'EXPLOIT",AZ36)))</formula>
    </cfRule>
    <cfRule type="containsText" dxfId="1002" priority="1727" operator="containsText" text="RECHERCHE DE FRET">
      <formula>NOT(ISERROR(SEARCH("RECHERCHE DE FRET",AZ36)))</formula>
    </cfRule>
    <cfRule type="containsText" dxfId="1001" priority="1728" operator="containsText" text="PTF AUTO 6">
      <formula>NOT(ISERROR(SEARCH("PTF AUTO 6",AZ36)))</formula>
    </cfRule>
    <cfRule type="containsText" dxfId="1000" priority="1729" operator="containsText" text="PARC">
      <formula>NOT(ISERROR(SEARCH("PARC",AZ36)))</formula>
    </cfRule>
    <cfRule type="containsText" dxfId="999" priority="1730" operator="containsText" text="E-COMMERCE ptf 006">
      <formula>NOT(ISERROR(SEARCH("E-COMMERCE ptf 006",AZ36)))</formula>
    </cfRule>
    <cfRule type="containsText" dxfId="998" priority="1731" operator="containsText" text="2ème TOUR">
      <formula>NOT(ISERROR(SEARCH("2ème TOUR",AZ36)))</formula>
    </cfRule>
  </conditionalFormatting>
  <conditionalFormatting sqref="BC49:BH49 BD37:BE48 BG37:BH48">
    <cfRule type="containsText" dxfId="997" priority="1714" operator="containsText" text="A DISPO DE L'EXPLOIT">
      <formula>NOT(ISERROR(SEARCH("A DISPO DE L'EXPLOIT",BC37)))</formula>
    </cfRule>
    <cfRule type="containsText" dxfId="996" priority="1715" operator="containsText" text="RECHERCHE DE FRET">
      <formula>NOT(ISERROR(SEARCH("RECHERCHE DE FRET",BC37)))</formula>
    </cfRule>
    <cfRule type="containsText" dxfId="995" priority="1716" operator="containsText" text="PTF AUTO 6">
      <formula>NOT(ISERROR(SEARCH("PTF AUTO 6",BC37)))</formula>
    </cfRule>
    <cfRule type="containsText" dxfId="994" priority="1717" operator="containsText" text="PARC">
      <formula>NOT(ISERROR(SEARCH("PARC",BC37)))</formula>
    </cfRule>
    <cfRule type="containsText" dxfId="993" priority="1718" operator="containsText" text="E-COMMERCE ptf 006">
      <formula>NOT(ISERROR(SEARCH("E-COMMERCE ptf 006",BC37)))</formula>
    </cfRule>
    <cfRule type="containsText" dxfId="992" priority="1719" operator="containsText" text="2ème TOUR">
      <formula>NOT(ISERROR(SEARCH("2ème TOUR",BC37)))</formula>
    </cfRule>
  </conditionalFormatting>
  <conditionalFormatting sqref="BC36:BD36 BF36:BG36">
    <cfRule type="containsText" dxfId="991" priority="1708" operator="containsText" text="A DISPO DE L'EXPLOIT">
      <formula>NOT(ISERROR(SEARCH("A DISPO DE L'EXPLOIT",BC36)))</formula>
    </cfRule>
    <cfRule type="containsText" dxfId="990" priority="1709" operator="containsText" text="RECHERCHE DE FRET">
      <formula>NOT(ISERROR(SEARCH("RECHERCHE DE FRET",BC36)))</formula>
    </cfRule>
    <cfRule type="containsText" dxfId="989" priority="1710" operator="containsText" text="PTF AUTO 6">
      <formula>NOT(ISERROR(SEARCH("PTF AUTO 6",BC36)))</formula>
    </cfRule>
    <cfRule type="containsText" dxfId="988" priority="1711" operator="containsText" text="PARC">
      <formula>NOT(ISERROR(SEARCH("PARC",BC36)))</formula>
    </cfRule>
    <cfRule type="containsText" dxfId="987" priority="1712" operator="containsText" text="E-COMMERCE ptf 006">
      <formula>NOT(ISERROR(SEARCH("E-COMMERCE ptf 006",BC36)))</formula>
    </cfRule>
    <cfRule type="containsText" dxfId="986" priority="1713" operator="containsText" text="2ème TOUR">
      <formula>NOT(ISERROR(SEARCH("2ème TOUR",BC36)))</formula>
    </cfRule>
  </conditionalFormatting>
  <conditionalFormatting sqref="BC35:BD35 BF35:BG35">
    <cfRule type="containsText" dxfId="985" priority="1600" operator="containsText" text="A DISPO DE L'EXPLOIT">
      <formula>NOT(ISERROR(SEARCH("A DISPO DE L'EXPLOIT",BC35)))</formula>
    </cfRule>
    <cfRule type="containsText" dxfId="984" priority="1601" operator="containsText" text="RECHERCHE DE FRET">
      <formula>NOT(ISERROR(SEARCH("RECHERCHE DE FRET",BC35)))</formula>
    </cfRule>
    <cfRule type="containsText" dxfId="983" priority="1602" operator="containsText" text="PTF AUTO 6">
      <formula>NOT(ISERROR(SEARCH("PTF AUTO 6",BC35)))</formula>
    </cfRule>
    <cfRule type="containsText" dxfId="982" priority="1603" operator="containsText" text="PARC">
      <formula>NOT(ISERROR(SEARCH("PARC",BC35)))</formula>
    </cfRule>
    <cfRule type="containsText" dxfId="981" priority="1604" operator="containsText" text="E-COMMERCE ptf 006">
      <formula>NOT(ISERROR(SEARCH("E-COMMERCE ptf 006",BC35)))</formula>
    </cfRule>
    <cfRule type="containsText" dxfId="980" priority="1605" operator="containsText" text="2ème TOUR">
      <formula>NOT(ISERROR(SEARCH("2ème TOUR",BC35)))</formula>
    </cfRule>
  </conditionalFormatting>
  <conditionalFormatting sqref="BB35">
    <cfRule type="containsText" dxfId="979" priority="1606" operator="containsText" text="A DISPO DE L'EXPLOIT">
      <formula>NOT(ISERROR(SEARCH("A DISPO DE L'EXPLOIT",BB35)))</formula>
    </cfRule>
    <cfRule type="containsText" dxfId="978" priority="1607" operator="containsText" text="RECHERCHE DE FRET">
      <formula>NOT(ISERROR(SEARCH("RECHERCHE DE FRET",BB35)))</formula>
    </cfRule>
    <cfRule type="containsText" dxfId="977" priority="1608" operator="containsText" text="PTF AUTO 6">
      <formula>NOT(ISERROR(SEARCH("PTF AUTO 6",BB35)))</formula>
    </cfRule>
    <cfRule type="containsText" dxfId="976" priority="1609" operator="containsText" text="PARC">
      <formula>NOT(ISERROR(SEARCH("PARC",BB35)))</formula>
    </cfRule>
    <cfRule type="containsText" dxfId="975" priority="1610" operator="containsText" text="E-COMMERCE ptf 006">
      <formula>NOT(ISERROR(SEARCH("E-COMMERCE ptf 006",BB35)))</formula>
    </cfRule>
    <cfRule type="containsText" dxfId="974" priority="1611" operator="containsText" text="2ème TOUR">
      <formula>NOT(ISERROR(SEARCH("2ème TOUR",BB35)))</formula>
    </cfRule>
  </conditionalFormatting>
  <conditionalFormatting sqref="U19">
    <cfRule type="containsText" dxfId="973" priority="1438" operator="containsText" text="A DISPO DE L'EXPLOIT">
      <formula>NOT(ISERROR(SEARCH("A DISPO DE L'EXPLOIT",U19)))</formula>
    </cfRule>
    <cfRule type="containsText" dxfId="972" priority="1439" operator="containsText" text="RECHERCHE DE FRET">
      <formula>NOT(ISERROR(SEARCH("RECHERCHE DE FRET",U19)))</formula>
    </cfRule>
    <cfRule type="containsText" dxfId="971" priority="1440" operator="containsText" text="PTF AUTO 6">
      <formula>NOT(ISERROR(SEARCH("PTF AUTO 6",U19)))</formula>
    </cfRule>
    <cfRule type="containsText" dxfId="970" priority="1441" operator="containsText" text="PARC">
      <formula>NOT(ISERROR(SEARCH("PARC",U19)))</formula>
    </cfRule>
    <cfRule type="containsText" dxfId="969" priority="1442" operator="containsText" text="E-COMMERCE ptf 006">
      <formula>NOT(ISERROR(SEARCH("E-COMMERCE ptf 006",U19)))</formula>
    </cfRule>
    <cfRule type="containsText" dxfId="968" priority="1443" operator="containsText" text="2ème TOUR">
      <formula>NOT(ISERROR(SEARCH("2ème TOUR",U19)))</formula>
    </cfRule>
  </conditionalFormatting>
  <conditionalFormatting sqref="BE35 BH35">
    <cfRule type="containsText" dxfId="967" priority="1594" operator="containsText" text="A DISPO DE L'EXPLOIT">
      <formula>NOT(ISERROR(SEARCH("A DISPO DE L'EXPLOIT",BE35)))</formula>
    </cfRule>
    <cfRule type="containsText" dxfId="966" priority="1595" operator="containsText" text="RECHERCHE DE FRET">
      <formula>NOT(ISERROR(SEARCH("RECHERCHE DE FRET",BE35)))</formula>
    </cfRule>
    <cfRule type="containsText" dxfId="965" priority="1596" operator="containsText" text="PTF AUTO 6">
      <formula>NOT(ISERROR(SEARCH("PTF AUTO 6",BE35)))</formula>
    </cfRule>
    <cfRule type="containsText" dxfId="964" priority="1597" operator="containsText" text="PARC">
      <formula>NOT(ISERROR(SEARCH("PARC",BE35)))</formula>
    </cfRule>
    <cfRule type="containsText" dxfId="963" priority="1598" operator="containsText" text="E-COMMERCE ptf 006">
      <formula>NOT(ISERROR(SEARCH("E-COMMERCE ptf 006",BE35)))</formula>
    </cfRule>
    <cfRule type="containsText" dxfId="962" priority="1599" operator="containsText" text="2ème TOUR">
      <formula>NOT(ISERROR(SEARCH("2ème TOUR",BE35)))</formula>
    </cfRule>
  </conditionalFormatting>
  <conditionalFormatting sqref="AB52:AC52">
    <cfRule type="containsText" dxfId="961" priority="1426" operator="containsText" text="A DISPO DE L'EXPLOIT">
      <formula>NOT(ISERROR(SEARCH("A DISPO DE L'EXPLOIT",AB52)))</formula>
    </cfRule>
    <cfRule type="containsText" dxfId="960" priority="1427" operator="containsText" text="RECHERCHE DE FRET">
      <formula>NOT(ISERROR(SEARCH("RECHERCHE DE FRET",AB52)))</formula>
    </cfRule>
    <cfRule type="containsText" dxfId="959" priority="1428" operator="containsText" text="PTF AUTO 6">
      <formula>NOT(ISERROR(SEARCH("PTF AUTO 6",AB52)))</formula>
    </cfRule>
    <cfRule type="containsText" dxfId="958" priority="1429" operator="containsText" text="PARC">
      <formula>NOT(ISERROR(SEARCH("PARC",AB52)))</formula>
    </cfRule>
    <cfRule type="containsText" dxfId="957" priority="1430" operator="containsText" text="E-COMMERCE ptf 006">
      <formula>NOT(ISERROR(SEARCH("E-COMMERCE ptf 006",AB52)))</formula>
    </cfRule>
    <cfRule type="containsText" dxfId="956" priority="1431" operator="containsText" text="2ème TOUR">
      <formula>NOT(ISERROR(SEARCH("2ème TOUR",AB52)))</formula>
    </cfRule>
  </conditionalFormatting>
  <conditionalFormatting sqref="BF37 BC37 AZ37">
    <cfRule type="containsText" dxfId="955" priority="1624" operator="containsText" text="A DISPO DE L'EXPLOIT">
      <formula>NOT(ISERROR(SEARCH("A DISPO DE L'EXPLOIT",AZ37)))</formula>
    </cfRule>
    <cfRule type="containsText" dxfId="954" priority="1625" operator="containsText" text="RECHERCHE DE FRET">
      <formula>NOT(ISERROR(SEARCH("RECHERCHE DE FRET",AZ37)))</formula>
    </cfRule>
    <cfRule type="containsText" dxfId="953" priority="1626" operator="containsText" text="PTF AUTO 6">
      <formula>NOT(ISERROR(SEARCH("PTF AUTO 6",AZ37)))</formula>
    </cfRule>
    <cfRule type="containsText" dxfId="952" priority="1627" operator="containsText" text="PARC">
      <formula>NOT(ISERROR(SEARCH("PARC",AZ37)))</formula>
    </cfRule>
    <cfRule type="containsText" dxfId="951" priority="1628" operator="containsText" text="E-COMMERCE ptf 006">
      <formula>NOT(ISERROR(SEARCH("E-COMMERCE ptf 006",AZ37)))</formula>
    </cfRule>
    <cfRule type="containsText" dxfId="950" priority="1629" operator="containsText" text="2ème TOUR">
      <formula>NOT(ISERROR(SEARCH("2ème TOUR",AZ37)))</formula>
    </cfRule>
  </conditionalFormatting>
  <conditionalFormatting sqref="AZ35:BA35">
    <cfRule type="containsText" dxfId="949" priority="1612" operator="containsText" text="A DISPO DE L'EXPLOIT">
      <formula>NOT(ISERROR(SEARCH("A DISPO DE L'EXPLOIT",AZ35)))</formula>
    </cfRule>
    <cfRule type="containsText" dxfId="948" priority="1613" operator="containsText" text="RECHERCHE DE FRET">
      <formula>NOT(ISERROR(SEARCH("RECHERCHE DE FRET",AZ35)))</formula>
    </cfRule>
    <cfRule type="containsText" dxfId="947" priority="1614" operator="containsText" text="PTF AUTO 6">
      <formula>NOT(ISERROR(SEARCH("PTF AUTO 6",AZ35)))</formula>
    </cfRule>
    <cfRule type="containsText" dxfId="946" priority="1615" operator="containsText" text="PARC">
      <formula>NOT(ISERROR(SEARCH("PARC",AZ35)))</formula>
    </cfRule>
    <cfRule type="containsText" dxfId="945" priority="1616" operator="containsText" text="E-COMMERCE ptf 006">
      <formula>NOT(ISERROR(SEARCH("E-COMMERCE ptf 006",AZ35)))</formula>
    </cfRule>
    <cfRule type="containsText" dxfId="944" priority="1617" operator="containsText" text="2ème TOUR">
      <formula>NOT(ISERROR(SEARCH("2ème TOUR",AZ35)))</formula>
    </cfRule>
  </conditionalFormatting>
  <conditionalFormatting sqref="V20">
    <cfRule type="containsText" dxfId="943" priority="1432" operator="containsText" text="A DISPO DE L'EXPLOIT">
      <formula>NOT(ISERROR(SEARCH("A DISPO DE L'EXPLOIT",V20)))</formula>
    </cfRule>
    <cfRule type="containsText" dxfId="942" priority="1433" operator="containsText" text="RECHERCHE DE FRET">
      <formula>NOT(ISERROR(SEARCH("RECHERCHE DE FRET",V20)))</formula>
    </cfRule>
    <cfRule type="containsText" dxfId="941" priority="1434" operator="containsText" text="PTF AUTO 6">
      <formula>NOT(ISERROR(SEARCH("PTF AUTO 6",V20)))</formula>
    </cfRule>
    <cfRule type="containsText" dxfId="940" priority="1435" operator="containsText" text="PARC">
      <formula>NOT(ISERROR(SEARCH("PARC",V20)))</formula>
    </cfRule>
    <cfRule type="containsText" dxfId="939" priority="1436" operator="containsText" text="E-COMMERCE ptf 006">
      <formula>NOT(ISERROR(SEARCH("E-COMMERCE ptf 006",V20)))</formula>
    </cfRule>
    <cfRule type="containsText" dxfId="938" priority="1437" operator="containsText" text="2ème TOUR">
      <formula>NOT(ISERROR(SEARCH("2ème TOUR",V20)))</formula>
    </cfRule>
  </conditionalFormatting>
  <conditionalFormatting sqref="AD52">
    <cfRule type="containsText" dxfId="937" priority="1420" operator="containsText" text="A DISPO DE L'EXPLOIT">
      <formula>NOT(ISERROR(SEARCH("A DISPO DE L'EXPLOIT",AD52)))</formula>
    </cfRule>
    <cfRule type="containsText" dxfId="936" priority="1421" operator="containsText" text="RECHERCHE DE FRET">
      <formula>NOT(ISERROR(SEARCH("RECHERCHE DE FRET",AD52)))</formula>
    </cfRule>
    <cfRule type="containsText" dxfId="935" priority="1422" operator="containsText" text="PTF AUTO 6">
      <formula>NOT(ISERROR(SEARCH("PTF AUTO 6",AD52)))</formula>
    </cfRule>
    <cfRule type="containsText" dxfId="934" priority="1423" operator="containsText" text="PARC">
      <formula>NOT(ISERROR(SEARCH("PARC",AD52)))</formula>
    </cfRule>
    <cfRule type="containsText" dxfId="933" priority="1424" operator="containsText" text="E-COMMERCE ptf 006">
      <formula>NOT(ISERROR(SEARCH("E-COMMERCE ptf 006",AD52)))</formula>
    </cfRule>
    <cfRule type="containsText" dxfId="932" priority="1425" operator="containsText" text="2ème TOUR">
      <formula>NOT(ISERROR(SEARCH("2ème TOUR",AD52)))</formula>
    </cfRule>
  </conditionalFormatting>
  <conditionalFormatting sqref="T20:U20 T19">
    <cfRule type="containsText" dxfId="931" priority="1444" operator="containsText" text="A DISPO DE L'EXPLOIT">
      <formula>NOT(ISERROR(SEARCH("A DISPO DE L'EXPLOIT",T19)))</formula>
    </cfRule>
    <cfRule type="containsText" dxfId="930" priority="1445" operator="containsText" text="RECHERCHE DE FRET">
      <formula>NOT(ISERROR(SEARCH("RECHERCHE DE FRET",T19)))</formula>
    </cfRule>
    <cfRule type="containsText" dxfId="929" priority="1446" operator="containsText" text="PTF AUTO 6">
      <formula>NOT(ISERROR(SEARCH("PTF AUTO 6",T19)))</formula>
    </cfRule>
    <cfRule type="containsText" dxfId="928" priority="1447" operator="containsText" text="PARC">
      <formula>NOT(ISERROR(SEARCH("PARC",T19)))</formula>
    </cfRule>
    <cfRule type="containsText" dxfId="927" priority="1448" operator="containsText" text="E-COMMERCE ptf 006">
      <formula>NOT(ISERROR(SEARCH("E-COMMERCE ptf 006",T19)))</formula>
    </cfRule>
    <cfRule type="containsText" dxfId="926" priority="1449" operator="containsText" text="2ème TOUR">
      <formula>NOT(ISERROR(SEARCH("2ème TOUR",T19)))</formula>
    </cfRule>
  </conditionalFormatting>
  <conditionalFormatting sqref="BH36 BE36 BB36">
    <cfRule type="containsText" dxfId="925" priority="1516" operator="containsText" text="A DISPO DE L'EXPLOIT">
      <formula>NOT(ISERROR(SEARCH("A DISPO DE L'EXPLOIT",BB36)))</formula>
    </cfRule>
    <cfRule type="containsText" dxfId="924" priority="1517" operator="containsText" text="RECHERCHE DE FRET">
      <formula>NOT(ISERROR(SEARCH("RECHERCHE DE FRET",BB36)))</formula>
    </cfRule>
    <cfRule type="containsText" dxfId="923" priority="1518" operator="containsText" text="PTF AUTO 6">
      <formula>NOT(ISERROR(SEARCH("PTF AUTO 6",BB36)))</formula>
    </cfRule>
    <cfRule type="containsText" dxfId="922" priority="1519" operator="containsText" text="PARC">
      <formula>NOT(ISERROR(SEARCH("PARC",BB36)))</formula>
    </cfRule>
    <cfRule type="containsText" dxfId="921" priority="1520" operator="containsText" text="E-COMMERCE ptf 006">
      <formula>NOT(ISERROR(SEARCH("E-COMMERCE ptf 006",BB36)))</formula>
    </cfRule>
    <cfRule type="containsText" dxfId="920" priority="1521" operator="containsText" text="2ème TOUR">
      <formula>NOT(ISERROR(SEARCH("2ème TOUR",BB36)))</formula>
    </cfRule>
  </conditionalFormatting>
  <conditionalFormatting sqref="T85:U104">
    <cfRule type="containsText" dxfId="919" priority="1510" operator="containsText" text="A DISPO DE L'EXPLOIT">
      <formula>NOT(ISERROR(SEARCH("A DISPO DE L'EXPLOIT",T85)))</formula>
    </cfRule>
    <cfRule type="containsText" dxfId="918" priority="1511" operator="containsText" text="RECHERCHE DE FRET">
      <formula>NOT(ISERROR(SEARCH("RECHERCHE DE FRET",T85)))</formula>
    </cfRule>
    <cfRule type="containsText" dxfId="917" priority="1512" operator="containsText" text="PTF AUTO 6">
      <formula>NOT(ISERROR(SEARCH("PTF AUTO 6",T85)))</formula>
    </cfRule>
    <cfRule type="containsText" dxfId="916" priority="1513" operator="containsText" text="PARC">
      <formula>NOT(ISERROR(SEARCH("PARC",T85)))</formula>
    </cfRule>
    <cfRule type="containsText" dxfId="915" priority="1514" operator="containsText" text="E-COMMERCE ptf 006">
      <formula>NOT(ISERROR(SEARCH("E-COMMERCE ptf 006",T85)))</formula>
    </cfRule>
    <cfRule type="containsText" dxfId="914" priority="1515" operator="containsText" text="2ème TOUR">
      <formula>NOT(ISERROR(SEARCH("2ème TOUR",T85)))</formula>
    </cfRule>
  </conditionalFormatting>
  <conditionalFormatting sqref="V86:V104">
    <cfRule type="containsText" dxfId="913" priority="1504" operator="containsText" text="A DISPO DE L'EXPLOIT">
      <formula>NOT(ISERROR(SEARCH("A DISPO DE L'EXPLOIT",V86)))</formula>
    </cfRule>
    <cfRule type="containsText" dxfId="912" priority="1505" operator="containsText" text="RECHERCHE DE FRET">
      <formula>NOT(ISERROR(SEARCH("RECHERCHE DE FRET",V86)))</formula>
    </cfRule>
    <cfRule type="containsText" dxfId="911" priority="1506" operator="containsText" text="PTF AUTO 6">
      <formula>NOT(ISERROR(SEARCH("PTF AUTO 6",V86)))</formula>
    </cfRule>
    <cfRule type="containsText" dxfId="910" priority="1507" operator="containsText" text="PARC">
      <formula>NOT(ISERROR(SEARCH("PARC",V86)))</formula>
    </cfRule>
    <cfRule type="containsText" dxfId="909" priority="1508" operator="containsText" text="E-COMMERCE ptf 006">
      <formula>NOT(ISERROR(SEARCH("E-COMMERCE ptf 006",V86)))</formula>
    </cfRule>
    <cfRule type="containsText" dxfId="908" priority="1509" operator="containsText" text="2ème TOUR">
      <formula>NOT(ISERROR(SEARCH("2ème TOUR",V86)))</formula>
    </cfRule>
  </conditionalFormatting>
  <conditionalFormatting sqref="X85">
    <cfRule type="containsText" dxfId="907" priority="1498" operator="containsText" text="A DISPO DE L'EXPLOIT">
      <formula>NOT(ISERROR(SEARCH("A DISPO DE L'EXPLOIT",X85)))</formula>
    </cfRule>
    <cfRule type="containsText" dxfId="906" priority="1499" operator="containsText" text="RECHERCHE DE FRET">
      <formula>NOT(ISERROR(SEARCH("RECHERCHE DE FRET",X85)))</formula>
    </cfRule>
    <cfRule type="containsText" dxfId="905" priority="1500" operator="containsText" text="PTF AUTO 6">
      <formula>NOT(ISERROR(SEARCH("PTF AUTO 6",X85)))</formula>
    </cfRule>
    <cfRule type="containsText" dxfId="904" priority="1501" operator="containsText" text="PARC">
      <formula>NOT(ISERROR(SEARCH("PARC",X85)))</formula>
    </cfRule>
    <cfRule type="containsText" dxfId="903" priority="1502" operator="containsText" text="E-COMMERCE ptf 006">
      <formula>NOT(ISERROR(SEARCH("E-COMMERCE ptf 006",X85)))</formula>
    </cfRule>
    <cfRule type="containsText" dxfId="902" priority="1503" operator="containsText" text="2ème TOUR">
      <formula>NOT(ISERROR(SEARCH("2ème TOUR",X85)))</formula>
    </cfRule>
  </conditionalFormatting>
  <conditionalFormatting sqref="V85">
    <cfRule type="containsText" dxfId="901" priority="1492" operator="containsText" text="A DISPO DE L'EXPLOIT">
      <formula>NOT(ISERROR(SEARCH("A DISPO DE L'EXPLOIT",V85)))</formula>
    </cfRule>
    <cfRule type="containsText" dxfId="900" priority="1493" operator="containsText" text="RECHERCHE DE FRET">
      <formula>NOT(ISERROR(SEARCH("RECHERCHE DE FRET",V85)))</formula>
    </cfRule>
    <cfRule type="containsText" dxfId="899" priority="1494" operator="containsText" text="PTF AUTO 6">
      <formula>NOT(ISERROR(SEARCH("PTF AUTO 6",V85)))</formula>
    </cfRule>
    <cfRule type="containsText" dxfId="898" priority="1495" operator="containsText" text="PARC">
      <formula>NOT(ISERROR(SEARCH("PARC",V85)))</formula>
    </cfRule>
    <cfRule type="containsText" dxfId="897" priority="1496" operator="containsText" text="E-COMMERCE ptf 006">
      <formula>NOT(ISERROR(SEARCH("E-COMMERCE ptf 006",V85)))</formula>
    </cfRule>
    <cfRule type="containsText" dxfId="896" priority="1497" operator="containsText" text="2ème TOUR">
      <formula>NOT(ISERROR(SEARCH("2ème TOUR",V85)))</formula>
    </cfRule>
  </conditionalFormatting>
  <conditionalFormatting sqref="R37 O37 L37 I37 F37 C37 F21 I21 L21 O21 R21 U21">
    <cfRule type="containsText" dxfId="895" priority="1486" operator="containsText" text="A DISPO DE L'EXPLOIT">
      <formula>NOT(ISERROR(SEARCH("A DISPO DE L'EXPLOIT",C21)))</formula>
    </cfRule>
    <cfRule type="containsText" dxfId="894" priority="1487" operator="containsText" text="RECHERCHE DE FRET">
      <formula>NOT(ISERROR(SEARCH("RECHERCHE DE FRET",C21)))</formula>
    </cfRule>
    <cfRule type="containsText" dxfId="893" priority="1488" operator="containsText" text="PTF AUTO 6">
      <formula>NOT(ISERROR(SEARCH("PTF AUTO 6",C21)))</formula>
    </cfRule>
    <cfRule type="containsText" dxfId="892" priority="1489" operator="containsText" text="PARC">
      <formula>NOT(ISERROR(SEARCH("PARC",C21)))</formula>
    </cfRule>
    <cfRule type="containsText" dxfId="891" priority="1490" operator="containsText" text="E-COMMERCE ptf 006">
      <formula>NOT(ISERROR(SEARCH("E-COMMERCE ptf 006",C21)))</formula>
    </cfRule>
    <cfRule type="containsText" dxfId="890" priority="1491" operator="containsText" text="2ème TOUR">
      <formula>NOT(ISERROR(SEARCH("2ème TOUR",C21)))</formula>
    </cfRule>
  </conditionalFormatting>
  <conditionalFormatting sqref="Z53">
    <cfRule type="containsText" dxfId="889" priority="1480" operator="containsText" text="A DISPO DE L'EXPLOIT">
      <formula>NOT(ISERROR(SEARCH("A DISPO DE L'EXPLOIT",Z53)))</formula>
    </cfRule>
    <cfRule type="containsText" dxfId="888" priority="1481" operator="containsText" text="RECHERCHE DE FRET">
      <formula>NOT(ISERROR(SEARCH("RECHERCHE DE FRET",Z53)))</formula>
    </cfRule>
    <cfRule type="containsText" dxfId="887" priority="1482" operator="containsText" text="PTF AUTO 6">
      <formula>NOT(ISERROR(SEARCH("PTF AUTO 6",Z53)))</formula>
    </cfRule>
    <cfRule type="containsText" dxfId="886" priority="1483" operator="containsText" text="PARC">
      <formula>NOT(ISERROR(SEARCH("PARC",Z53)))</formula>
    </cfRule>
    <cfRule type="containsText" dxfId="885" priority="1484" operator="containsText" text="E-COMMERCE ptf 006">
      <formula>NOT(ISERROR(SEARCH("E-COMMERCE ptf 006",Z53)))</formula>
    </cfRule>
    <cfRule type="containsText" dxfId="884" priority="1485" operator="containsText" text="2ème TOUR">
      <formula>NOT(ISERROR(SEARCH("2ème TOUR",Z53)))</formula>
    </cfRule>
  </conditionalFormatting>
  <conditionalFormatting sqref="AC21">
    <cfRule type="containsText" dxfId="883" priority="1474" operator="containsText" text="A DISPO DE L'EXPLOIT">
      <formula>NOT(ISERROR(SEARCH("A DISPO DE L'EXPLOIT",AC21)))</formula>
    </cfRule>
    <cfRule type="containsText" dxfId="882" priority="1475" operator="containsText" text="RECHERCHE DE FRET">
      <formula>NOT(ISERROR(SEARCH("RECHERCHE DE FRET",AC21)))</formula>
    </cfRule>
    <cfRule type="containsText" dxfId="881" priority="1476" operator="containsText" text="PTF AUTO 6">
      <formula>NOT(ISERROR(SEARCH("PTF AUTO 6",AC21)))</formula>
    </cfRule>
    <cfRule type="containsText" dxfId="880" priority="1477" operator="containsText" text="PARC">
      <formula>NOT(ISERROR(SEARCH("PARC",AC21)))</formula>
    </cfRule>
    <cfRule type="containsText" dxfId="879" priority="1478" operator="containsText" text="E-COMMERCE ptf 006">
      <formula>NOT(ISERROR(SEARCH("E-COMMERCE ptf 006",AC21)))</formula>
    </cfRule>
    <cfRule type="containsText" dxfId="878" priority="1479" operator="containsText" text="2ème TOUR">
      <formula>NOT(ISERROR(SEARCH("2ème TOUR",AC21)))</formula>
    </cfRule>
  </conditionalFormatting>
  <conditionalFormatting sqref="AC53">
    <cfRule type="containsText" dxfId="877" priority="1468" operator="containsText" text="A DISPO DE L'EXPLOIT">
      <formula>NOT(ISERROR(SEARCH("A DISPO DE L'EXPLOIT",AC53)))</formula>
    </cfRule>
    <cfRule type="containsText" dxfId="876" priority="1469" operator="containsText" text="RECHERCHE DE FRET">
      <formula>NOT(ISERROR(SEARCH("RECHERCHE DE FRET",AC53)))</formula>
    </cfRule>
    <cfRule type="containsText" dxfId="875" priority="1470" operator="containsText" text="PTF AUTO 6">
      <formula>NOT(ISERROR(SEARCH("PTF AUTO 6",AC53)))</formula>
    </cfRule>
    <cfRule type="containsText" dxfId="874" priority="1471" operator="containsText" text="PARC">
      <formula>NOT(ISERROR(SEARCH("PARC",AC53)))</formula>
    </cfRule>
    <cfRule type="containsText" dxfId="873" priority="1472" operator="containsText" text="E-COMMERCE ptf 006">
      <formula>NOT(ISERROR(SEARCH("E-COMMERCE ptf 006",AC53)))</formula>
    </cfRule>
    <cfRule type="containsText" dxfId="872" priority="1473" operator="containsText" text="2ème TOUR">
      <formula>NOT(ISERROR(SEARCH("2ème TOUR",AC53)))</formula>
    </cfRule>
  </conditionalFormatting>
  <conditionalFormatting sqref="AC51">
    <cfRule type="containsText" dxfId="871" priority="1408" operator="containsText" text="A DISPO DE L'EXPLOIT">
      <formula>NOT(ISERROR(SEARCH("A DISPO DE L'EXPLOIT",AC51)))</formula>
    </cfRule>
    <cfRule type="containsText" dxfId="870" priority="1409" operator="containsText" text="RECHERCHE DE FRET">
      <formula>NOT(ISERROR(SEARCH("RECHERCHE DE FRET",AC51)))</formula>
    </cfRule>
    <cfRule type="containsText" dxfId="869" priority="1410" operator="containsText" text="PTF AUTO 6">
      <formula>NOT(ISERROR(SEARCH("PTF AUTO 6",AC51)))</formula>
    </cfRule>
    <cfRule type="containsText" dxfId="868" priority="1411" operator="containsText" text="PARC">
      <formula>NOT(ISERROR(SEARCH("PARC",AC51)))</formula>
    </cfRule>
    <cfRule type="containsText" dxfId="867" priority="1412" operator="containsText" text="E-COMMERCE ptf 006">
      <formula>NOT(ISERROR(SEARCH("E-COMMERCE ptf 006",AC51)))</formula>
    </cfRule>
    <cfRule type="containsText" dxfId="866" priority="1413" operator="containsText" text="2ème TOUR">
      <formula>NOT(ISERROR(SEARCH("2ème TOUR",AC51)))</formula>
    </cfRule>
  </conditionalFormatting>
  <conditionalFormatting sqref="AK33:AM33 AK49:AM49 AK65:AM65 AK81:AM81">
    <cfRule type="containsText" dxfId="865" priority="1156" operator="containsText" text="A DISPO DE L'EXPLOIT">
      <formula>NOT(ISERROR(SEARCH("A DISPO DE L'EXPLOIT",AK33)))</formula>
    </cfRule>
    <cfRule type="containsText" dxfId="864" priority="1157" operator="containsText" text="RECHERCHE DE FRET">
      <formula>NOT(ISERROR(SEARCH("RECHERCHE DE FRET",AK33)))</formula>
    </cfRule>
    <cfRule type="containsText" dxfId="863" priority="1158" operator="containsText" text="PTF AUTO 6">
      <formula>NOT(ISERROR(SEARCH("PTF AUTO 6",AK33)))</formula>
    </cfRule>
    <cfRule type="containsText" dxfId="862" priority="1159" operator="containsText" text="PARC">
      <formula>NOT(ISERROR(SEARCH("PARC",AK33)))</formula>
    </cfRule>
    <cfRule type="containsText" dxfId="861" priority="1160" operator="containsText" text="E-COMMERCE ptf 006">
      <formula>NOT(ISERROR(SEARCH("E-COMMERCE ptf 006",AK33)))</formula>
    </cfRule>
    <cfRule type="containsText" dxfId="860" priority="1161" operator="containsText" text="2ème TOUR">
      <formula>NOT(ISERROR(SEARCH("2ème TOUR",AK33)))</formula>
    </cfRule>
  </conditionalFormatting>
  <conditionalFormatting sqref="AB51">
    <cfRule type="containsText" dxfId="859" priority="1414" operator="containsText" text="A DISPO DE L'EXPLOIT">
      <formula>NOT(ISERROR(SEARCH("A DISPO DE L'EXPLOIT",AB51)))</formula>
    </cfRule>
    <cfRule type="containsText" dxfId="858" priority="1415" operator="containsText" text="RECHERCHE DE FRET">
      <formula>NOT(ISERROR(SEARCH("RECHERCHE DE FRET",AB51)))</formula>
    </cfRule>
    <cfRule type="containsText" dxfId="857" priority="1416" operator="containsText" text="PTF AUTO 6">
      <formula>NOT(ISERROR(SEARCH("PTF AUTO 6",AB51)))</formula>
    </cfRule>
    <cfRule type="containsText" dxfId="856" priority="1417" operator="containsText" text="PARC">
      <formula>NOT(ISERROR(SEARCH("PARC",AB51)))</formula>
    </cfRule>
    <cfRule type="containsText" dxfId="855" priority="1418" operator="containsText" text="E-COMMERCE ptf 006">
      <formula>NOT(ISERROR(SEARCH("E-COMMERCE ptf 006",AB51)))</formula>
    </cfRule>
    <cfRule type="containsText" dxfId="854" priority="1419" operator="containsText" text="2ème TOUR">
      <formula>NOT(ISERROR(SEARCH("2ème TOUR",AB51)))</formula>
    </cfRule>
  </conditionalFormatting>
  <conditionalFormatting sqref="AK1:AM1 AK3:AL3 AK4:AM4 AK84:AM1048576 AL10:AM16 AM5:AM9">
    <cfRule type="containsText" dxfId="853" priority="1402" operator="containsText" text="A DISPO DE L'EXPLOIT">
      <formula>NOT(ISERROR(SEARCH("A DISPO DE L'EXPLOIT",AK1)))</formula>
    </cfRule>
    <cfRule type="containsText" dxfId="852" priority="1403" operator="containsText" text="RECHERCHE DE FRET">
      <formula>NOT(ISERROR(SEARCH("RECHERCHE DE FRET",AK1)))</formula>
    </cfRule>
    <cfRule type="containsText" dxfId="851" priority="1404" operator="containsText" text="PTF AUTO 6">
      <formula>NOT(ISERROR(SEARCH("PTF AUTO 6",AK1)))</formula>
    </cfRule>
    <cfRule type="containsText" dxfId="850" priority="1405" operator="containsText" text="PARC">
      <formula>NOT(ISERROR(SEARCH("PARC",AK1)))</formula>
    </cfRule>
    <cfRule type="containsText" dxfId="849" priority="1406" operator="containsText" text="E-COMMERCE ptf 006">
      <formula>NOT(ISERROR(SEARCH("E-COMMERCE ptf 006",AK1)))</formula>
    </cfRule>
    <cfRule type="containsText" dxfId="848" priority="1407" operator="containsText" text="2ème TOUR">
      <formula>NOT(ISERROR(SEARCH("2ème TOUR",AK1)))</formula>
    </cfRule>
  </conditionalFormatting>
  <conditionalFormatting sqref="AK5">
    <cfRule type="containsText" dxfId="847" priority="1396" operator="containsText" text="A DISPO DE L'EXPLOIT">
      <formula>NOT(ISERROR(SEARCH("A DISPO DE L'EXPLOIT",AK5)))</formula>
    </cfRule>
    <cfRule type="containsText" dxfId="846" priority="1397" operator="containsText" text="RECHERCHE DE FRET">
      <formula>NOT(ISERROR(SEARCH("RECHERCHE DE FRET",AK5)))</formula>
    </cfRule>
    <cfRule type="containsText" dxfId="845" priority="1398" operator="containsText" text="PTF AUTO 6">
      <formula>NOT(ISERROR(SEARCH("PTF AUTO 6",AK5)))</formula>
    </cfRule>
    <cfRule type="containsText" dxfId="844" priority="1399" operator="containsText" text="PARC">
      <formula>NOT(ISERROR(SEARCH("PARC",AK5)))</formula>
    </cfRule>
    <cfRule type="containsText" dxfId="843" priority="1400" operator="containsText" text="E-COMMERCE ptf 006">
      <formula>NOT(ISERROR(SEARCH("E-COMMERCE ptf 006",AK5)))</formula>
    </cfRule>
    <cfRule type="containsText" dxfId="842" priority="1401" operator="containsText" text="2ème TOUR">
      <formula>NOT(ISERROR(SEARCH("2ème TOUR",AK5)))</formula>
    </cfRule>
  </conditionalFormatting>
  <conditionalFormatting sqref="AK21 AK37 AK53 AK69">
    <cfRule type="containsText" dxfId="841" priority="1162" operator="containsText" text="A DISPO DE L'EXPLOIT">
      <formula>NOT(ISERROR(SEARCH("A DISPO DE L'EXPLOIT",AK21)))</formula>
    </cfRule>
    <cfRule type="containsText" dxfId="840" priority="1163" operator="containsText" text="RECHERCHE DE FRET">
      <formula>NOT(ISERROR(SEARCH("RECHERCHE DE FRET",AK21)))</formula>
    </cfRule>
    <cfRule type="containsText" dxfId="839" priority="1164" operator="containsText" text="PTF AUTO 6">
      <formula>NOT(ISERROR(SEARCH("PTF AUTO 6",AK21)))</formula>
    </cfRule>
    <cfRule type="containsText" dxfId="838" priority="1165" operator="containsText" text="PARC">
      <formula>NOT(ISERROR(SEARCH("PARC",AK21)))</formula>
    </cfRule>
    <cfRule type="containsText" dxfId="837" priority="1166" operator="containsText" text="E-COMMERCE ptf 006">
      <formula>NOT(ISERROR(SEARCH("E-COMMERCE ptf 006",AK21)))</formula>
    </cfRule>
    <cfRule type="containsText" dxfId="836" priority="1167" operator="containsText" text="2ème TOUR">
      <formula>NOT(ISERROR(SEARCH("2ème TOUR",AK21)))</formula>
    </cfRule>
  </conditionalFormatting>
  <conditionalFormatting sqref="AK19:AL19 AK35:AL35 AK51:AL51 AK67:AL67 AK20:AM20 AK36:AM36 AK52:AM52 AK68:AM68 AL21:AM32 AL43:AM48 AL53:AM64 AL69:AM80 AM37:AM42">
    <cfRule type="containsText" dxfId="835" priority="1168" operator="containsText" text="A DISPO DE L'EXPLOIT">
      <formula>NOT(ISERROR(SEARCH("A DISPO DE L'EXPLOIT",AK19)))</formula>
    </cfRule>
    <cfRule type="containsText" dxfId="834" priority="1169" operator="containsText" text="RECHERCHE DE FRET">
      <formula>NOT(ISERROR(SEARCH("RECHERCHE DE FRET",AK19)))</formula>
    </cfRule>
    <cfRule type="containsText" dxfId="833" priority="1170" operator="containsText" text="PTF AUTO 6">
      <formula>NOT(ISERROR(SEARCH("PTF AUTO 6",AK19)))</formula>
    </cfRule>
    <cfRule type="containsText" dxfId="832" priority="1171" operator="containsText" text="PARC">
      <formula>NOT(ISERROR(SEARCH("PARC",AK19)))</formula>
    </cfRule>
    <cfRule type="containsText" dxfId="831" priority="1172" operator="containsText" text="E-COMMERCE ptf 006">
      <formula>NOT(ISERROR(SEARCH("E-COMMERCE ptf 006",AK19)))</formula>
    </cfRule>
    <cfRule type="containsText" dxfId="830" priority="1173" operator="containsText" text="2ème TOUR">
      <formula>NOT(ISERROR(SEARCH("2ème TOUR",AK19)))</formula>
    </cfRule>
  </conditionalFormatting>
  <conditionalFormatting sqref="E18 H18 K18 N18 Q18 T18">
    <cfRule type="containsText" dxfId="829" priority="1144" operator="containsText" text="A DISPO DE L'EXPLOIT">
      <formula>NOT(ISERROR(SEARCH("A DISPO DE L'EXPLOIT",E18)))</formula>
    </cfRule>
    <cfRule type="containsText" dxfId="828" priority="1145" operator="containsText" text="RECHERCHE DE FRET">
      <formula>NOT(ISERROR(SEARCH("RECHERCHE DE FRET",E18)))</formula>
    </cfRule>
    <cfRule type="containsText" dxfId="827" priority="1146" operator="containsText" text="PTF AUTO 6">
      <formula>NOT(ISERROR(SEARCH("PTF AUTO 6",E18)))</formula>
    </cfRule>
    <cfRule type="containsText" dxfId="826" priority="1147" operator="containsText" text="PARC">
      <formula>NOT(ISERROR(SEARCH("PARC",E18)))</formula>
    </cfRule>
    <cfRule type="containsText" dxfId="825" priority="1148" operator="containsText" text="E-COMMERCE ptf 006">
      <formula>NOT(ISERROR(SEARCH("E-COMMERCE ptf 006",E18)))</formula>
    </cfRule>
    <cfRule type="containsText" dxfId="824" priority="1149" operator="containsText" text="2ème TOUR">
      <formula>NOT(ISERROR(SEARCH("2ème TOUR",E18)))</formula>
    </cfRule>
  </conditionalFormatting>
  <conditionalFormatting sqref="B34">
    <cfRule type="containsText" dxfId="823" priority="1138" operator="containsText" text="A DISPO DE L'EXPLOIT">
      <formula>NOT(ISERROR(SEARCH("A DISPO DE L'EXPLOIT",B34)))</formula>
    </cfRule>
    <cfRule type="containsText" dxfId="822" priority="1139" operator="containsText" text="RECHERCHE DE FRET">
      <formula>NOT(ISERROR(SEARCH("RECHERCHE DE FRET",B34)))</formula>
    </cfRule>
    <cfRule type="containsText" dxfId="821" priority="1140" operator="containsText" text="PTF AUTO 6">
      <formula>NOT(ISERROR(SEARCH("PTF AUTO 6",B34)))</formula>
    </cfRule>
    <cfRule type="containsText" dxfId="820" priority="1141" operator="containsText" text="PARC">
      <formula>NOT(ISERROR(SEARCH("PARC",B34)))</formula>
    </cfRule>
    <cfRule type="containsText" dxfId="819" priority="1142" operator="containsText" text="E-COMMERCE ptf 006">
      <formula>NOT(ISERROR(SEARCH("E-COMMERCE ptf 006",B34)))</formula>
    </cfRule>
    <cfRule type="containsText" dxfId="818" priority="1143" operator="containsText" text="2ème TOUR">
      <formula>NOT(ISERROR(SEARCH("2ème TOUR",B34)))</formula>
    </cfRule>
  </conditionalFormatting>
  <conditionalFormatting sqref="E34 H34 K34 N34 Q34 T34">
    <cfRule type="containsText" dxfId="817" priority="1132" operator="containsText" text="A DISPO DE L'EXPLOIT">
      <formula>NOT(ISERROR(SEARCH("A DISPO DE L'EXPLOIT",E34)))</formula>
    </cfRule>
    <cfRule type="containsText" dxfId="816" priority="1133" operator="containsText" text="RECHERCHE DE FRET">
      <formula>NOT(ISERROR(SEARCH("RECHERCHE DE FRET",E34)))</formula>
    </cfRule>
    <cfRule type="containsText" dxfId="815" priority="1134" operator="containsText" text="PTF AUTO 6">
      <formula>NOT(ISERROR(SEARCH("PTF AUTO 6",E34)))</formula>
    </cfRule>
    <cfRule type="containsText" dxfId="814" priority="1135" operator="containsText" text="PARC">
      <formula>NOT(ISERROR(SEARCH("PARC",E34)))</formula>
    </cfRule>
    <cfRule type="containsText" dxfId="813" priority="1136" operator="containsText" text="E-COMMERCE ptf 006">
      <formula>NOT(ISERROR(SEARCH("E-COMMERCE ptf 006",E34)))</formula>
    </cfRule>
    <cfRule type="containsText" dxfId="812" priority="1137" operator="containsText" text="2ème TOUR">
      <formula>NOT(ISERROR(SEARCH("2ème TOUR",E34)))</formula>
    </cfRule>
  </conditionalFormatting>
  <conditionalFormatting sqref="B50">
    <cfRule type="containsText" dxfId="811" priority="1126" operator="containsText" text="A DISPO DE L'EXPLOIT">
      <formula>NOT(ISERROR(SEARCH("A DISPO DE L'EXPLOIT",B50)))</formula>
    </cfRule>
    <cfRule type="containsText" dxfId="810" priority="1127" operator="containsText" text="RECHERCHE DE FRET">
      <formula>NOT(ISERROR(SEARCH("RECHERCHE DE FRET",B50)))</formula>
    </cfRule>
    <cfRule type="containsText" dxfId="809" priority="1128" operator="containsText" text="PTF AUTO 6">
      <formula>NOT(ISERROR(SEARCH("PTF AUTO 6",B50)))</formula>
    </cfRule>
    <cfRule type="containsText" dxfId="808" priority="1129" operator="containsText" text="PARC">
      <formula>NOT(ISERROR(SEARCH("PARC",B50)))</formula>
    </cfRule>
    <cfRule type="containsText" dxfId="807" priority="1130" operator="containsText" text="E-COMMERCE ptf 006">
      <formula>NOT(ISERROR(SEARCH("E-COMMERCE ptf 006",B50)))</formula>
    </cfRule>
    <cfRule type="containsText" dxfId="806" priority="1131" operator="containsText" text="2ème TOUR">
      <formula>NOT(ISERROR(SEARCH("2ème TOUR",B50)))</formula>
    </cfRule>
  </conditionalFormatting>
  <conditionalFormatting sqref="E50 H50 K50 N50 Q50 T50">
    <cfRule type="containsText" dxfId="805" priority="1120" operator="containsText" text="A DISPO DE L'EXPLOIT">
      <formula>NOT(ISERROR(SEARCH("A DISPO DE L'EXPLOIT",E50)))</formula>
    </cfRule>
    <cfRule type="containsText" dxfId="804" priority="1121" operator="containsText" text="RECHERCHE DE FRET">
      <formula>NOT(ISERROR(SEARCH("RECHERCHE DE FRET",E50)))</formula>
    </cfRule>
    <cfRule type="containsText" dxfId="803" priority="1122" operator="containsText" text="PTF AUTO 6">
      <formula>NOT(ISERROR(SEARCH("PTF AUTO 6",E50)))</formula>
    </cfRule>
    <cfRule type="containsText" dxfId="802" priority="1123" operator="containsText" text="PARC">
      <formula>NOT(ISERROR(SEARCH("PARC",E50)))</formula>
    </cfRule>
    <cfRule type="containsText" dxfId="801" priority="1124" operator="containsText" text="E-COMMERCE ptf 006">
      <formula>NOT(ISERROR(SEARCH("E-COMMERCE ptf 006",E50)))</formula>
    </cfRule>
    <cfRule type="containsText" dxfId="800" priority="1125" operator="containsText" text="2ème TOUR">
      <formula>NOT(ISERROR(SEARCH("2ème TOUR",E50)))</formula>
    </cfRule>
  </conditionalFormatting>
  <conditionalFormatting sqref="A51 F54:G64 E65:S65">
    <cfRule type="containsText" dxfId="799" priority="1114" operator="containsText" text="A DISPO DE L'EXPLOIT">
      <formula>NOT(ISERROR(SEARCH("A DISPO DE L'EXPLOIT",A51)))</formula>
    </cfRule>
    <cfRule type="containsText" dxfId="798" priority="1115" operator="containsText" text="RECHERCHE DE FRET">
      <formula>NOT(ISERROR(SEARCH("RECHERCHE DE FRET",A51)))</formula>
    </cfRule>
    <cfRule type="containsText" dxfId="797" priority="1116" operator="containsText" text="PTF AUTO 6">
      <formula>NOT(ISERROR(SEARCH("PTF AUTO 6",A51)))</formula>
    </cfRule>
    <cfRule type="containsText" dxfId="796" priority="1117" operator="containsText" text="PARC">
      <formula>NOT(ISERROR(SEARCH("PARC",A51)))</formula>
    </cfRule>
    <cfRule type="containsText" dxfId="795" priority="1118" operator="containsText" text="E-COMMERCE ptf 006">
      <formula>NOT(ISERROR(SEARCH("E-COMMERCE ptf 006",A51)))</formula>
    </cfRule>
    <cfRule type="containsText" dxfId="794" priority="1119" operator="containsText" text="2ème TOUR">
      <formula>NOT(ISERROR(SEARCH("2ème TOUR",A51)))</formula>
    </cfRule>
  </conditionalFormatting>
  <conditionalFormatting sqref="I54:J64 L54:M64 O54:P64 R54:S64 G53 J53 M53 P53 S53">
    <cfRule type="containsText" dxfId="793" priority="1048" operator="containsText" text="A DISPO DE L'EXPLOIT">
      <formula>NOT(ISERROR(SEARCH("A DISPO DE L'EXPLOIT",G53)))</formula>
    </cfRule>
    <cfRule type="containsText" dxfId="792" priority="1049" operator="containsText" text="RECHERCHE DE FRET">
      <formula>NOT(ISERROR(SEARCH("RECHERCHE DE FRET",G53)))</formula>
    </cfRule>
    <cfRule type="containsText" dxfId="791" priority="1050" operator="containsText" text="PTF AUTO 6">
      <formula>NOT(ISERROR(SEARCH("PTF AUTO 6",G53)))</formula>
    </cfRule>
    <cfRule type="containsText" dxfId="790" priority="1051" operator="containsText" text="PARC">
      <formula>NOT(ISERROR(SEARCH("PARC",G53)))</formula>
    </cfRule>
    <cfRule type="containsText" dxfId="789" priority="1052" operator="containsText" text="E-COMMERCE ptf 006">
      <formula>NOT(ISERROR(SEARCH("E-COMMERCE ptf 006",G53)))</formula>
    </cfRule>
    <cfRule type="containsText" dxfId="788" priority="1053" operator="containsText" text="2ème TOUR">
      <formula>NOT(ISERROR(SEARCH("2ème TOUR",G53)))</formula>
    </cfRule>
  </conditionalFormatting>
  <conditionalFormatting sqref="C70:D80 B81:D81 D69">
    <cfRule type="containsText" dxfId="787" priority="820" operator="containsText" text="A DISPO DE L'EXPLOIT">
      <formula>NOT(ISERROR(SEARCH("A DISPO DE L'EXPLOIT",B69)))</formula>
    </cfRule>
    <cfRule type="containsText" dxfId="786" priority="821" operator="containsText" text="RECHERCHE DE FRET">
      <formula>NOT(ISERROR(SEARCH("RECHERCHE DE FRET",B69)))</formula>
    </cfRule>
    <cfRule type="containsText" dxfId="785" priority="822" operator="containsText" text="PTF AUTO 6">
      <formula>NOT(ISERROR(SEARCH("PTF AUTO 6",B69)))</formula>
    </cfRule>
    <cfRule type="containsText" dxfId="784" priority="823" operator="containsText" text="PARC">
      <formula>NOT(ISERROR(SEARCH("PARC",B69)))</formula>
    </cfRule>
    <cfRule type="containsText" dxfId="783" priority="824" operator="containsText" text="E-COMMERCE ptf 006">
      <formula>NOT(ISERROR(SEARCH("E-COMMERCE ptf 006",B69)))</formula>
    </cfRule>
    <cfRule type="containsText" dxfId="782" priority="825" operator="containsText" text="2ème TOUR">
      <formula>NOT(ISERROR(SEARCH("2ème TOUR",B69)))</formula>
    </cfRule>
  </conditionalFormatting>
  <conditionalFormatting sqref="F51 I51 L51 O51 R51">
    <cfRule type="containsText" dxfId="781" priority="1036" operator="containsText" text="A DISPO DE L'EXPLOIT">
      <formula>NOT(ISERROR(SEARCH("A DISPO DE L'EXPLOIT",F51)))</formula>
    </cfRule>
    <cfRule type="containsText" dxfId="780" priority="1037" operator="containsText" text="RECHERCHE DE FRET">
      <formula>NOT(ISERROR(SEARCH("RECHERCHE DE FRET",F51)))</formula>
    </cfRule>
    <cfRule type="containsText" dxfId="779" priority="1038" operator="containsText" text="PTF AUTO 6">
      <formula>NOT(ISERROR(SEARCH("PTF AUTO 6",F51)))</formula>
    </cfRule>
    <cfRule type="containsText" dxfId="778" priority="1039" operator="containsText" text="PARC">
      <formula>NOT(ISERROR(SEARCH("PARC",F51)))</formula>
    </cfRule>
    <cfRule type="containsText" dxfId="777" priority="1040" operator="containsText" text="E-COMMERCE ptf 006">
      <formula>NOT(ISERROR(SEARCH("E-COMMERCE ptf 006",F51)))</formula>
    </cfRule>
    <cfRule type="containsText" dxfId="776" priority="1041" operator="containsText" text="2ème TOUR">
      <formula>NOT(ISERROR(SEARCH("2ème TOUR",F51)))</formula>
    </cfRule>
  </conditionalFormatting>
  <conditionalFormatting sqref="G52 J52 M52 P52 S52">
    <cfRule type="containsText" dxfId="775" priority="1030" operator="containsText" text="A DISPO DE L'EXPLOIT">
      <formula>NOT(ISERROR(SEARCH("A DISPO DE L'EXPLOIT",G52)))</formula>
    </cfRule>
    <cfRule type="containsText" dxfId="774" priority="1031" operator="containsText" text="RECHERCHE DE FRET">
      <formula>NOT(ISERROR(SEARCH("RECHERCHE DE FRET",G52)))</formula>
    </cfRule>
    <cfRule type="containsText" dxfId="773" priority="1032" operator="containsText" text="PTF AUTO 6">
      <formula>NOT(ISERROR(SEARCH("PTF AUTO 6",G52)))</formula>
    </cfRule>
    <cfRule type="containsText" dxfId="772" priority="1033" operator="containsText" text="PARC">
      <formula>NOT(ISERROR(SEARCH("PARC",G52)))</formula>
    </cfRule>
    <cfRule type="containsText" dxfId="771" priority="1034" operator="containsText" text="E-COMMERCE ptf 006">
      <formula>NOT(ISERROR(SEARCH("E-COMMERCE ptf 006",G52)))</formula>
    </cfRule>
    <cfRule type="containsText" dxfId="770" priority="1035" operator="containsText" text="2ème TOUR">
      <formula>NOT(ISERROR(SEARCH("2ème TOUR",G52)))</formula>
    </cfRule>
  </conditionalFormatting>
  <conditionalFormatting sqref="E53:E64 H53:H64 K53:K64 N53:N64 Q53:Q64">
    <cfRule type="containsText" dxfId="769" priority="1024" operator="containsText" text="A DISPO DE L'EXPLOIT">
      <formula>NOT(ISERROR(SEARCH("A DISPO DE L'EXPLOIT",E53)))</formula>
    </cfRule>
    <cfRule type="containsText" dxfId="768" priority="1025" operator="containsText" text="RECHERCHE DE FRET">
      <formula>NOT(ISERROR(SEARCH("RECHERCHE DE FRET",E53)))</formula>
    </cfRule>
    <cfRule type="containsText" dxfId="767" priority="1026" operator="containsText" text="PTF AUTO 6">
      <formula>NOT(ISERROR(SEARCH("PTF AUTO 6",E53)))</formula>
    </cfRule>
    <cfRule type="containsText" dxfId="766" priority="1027" operator="containsText" text="PARC">
      <formula>NOT(ISERROR(SEARCH("PARC",E53)))</formula>
    </cfRule>
    <cfRule type="containsText" dxfId="765" priority="1028" operator="containsText" text="E-COMMERCE ptf 006">
      <formula>NOT(ISERROR(SEARCH("E-COMMERCE ptf 006",E53)))</formula>
    </cfRule>
    <cfRule type="containsText" dxfId="764" priority="1029" operator="containsText" text="2ème TOUR">
      <formula>NOT(ISERROR(SEARCH("2ème TOUR",E53)))</formula>
    </cfRule>
  </conditionalFormatting>
  <conditionalFormatting sqref="R69 O69 L69 I69 F69 C69">
    <cfRule type="containsText" dxfId="763" priority="736" operator="containsText" text="A DISPO DE L'EXPLOIT">
      <formula>NOT(ISERROR(SEARCH("A DISPO DE L'EXPLOIT",C69)))</formula>
    </cfRule>
    <cfRule type="containsText" dxfId="762" priority="737" operator="containsText" text="RECHERCHE DE FRET">
      <formula>NOT(ISERROR(SEARCH("RECHERCHE DE FRET",C69)))</formula>
    </cfRule>
    <cfRule type="containsText" dxfId="761" priority="738" operator="containsText" text="PTF AUTO 6">
      <formula>NOT(ISERROR(SEARCH("PTF AUTO 6",C69)))</formula>
    </cfRule>
    <cfRule type="containsText" dxfId="760" priority="739" operator="containsText" text="PARC">
      <formula>NOT(ISERROR(SEARCH("PARC",C69)))</formula>
    </cfRule>
    <cfRule type="containsText" dxfId="759" priority="740" operator="containsText" text="E-COMMERCE ptf 006">
      <formula>NOT(ISERROR(SEARCH("E-COMMERCE ptf 006",C69)))</formula>
    </cfRule>
    <cfRule type="containsText" dxfId="758" priority="741" operator="containsText" text="2ème TOUR">
      <formula>NOT(ISERROR(SEARCH("2ème TOUR",C69)))</formula>
    </cfRule>
  </conditionalFormatting>
  <conditionalFormatting sqref="C54:D64 B65:D65 D53">
    <cfRule type="containsText" dxfId="757" priority="1084" operator="containsText" text="A DISPO DE L'EXPLOIT">
      <formula>NOT(ISERROR(SEARCH("A DISPO DE L'EXPLOIT",B53)))</formula>
    </cfRule>
    <cfRule type="containsText" dxfId="756" priority="1085" operator="containsText" text="RECHERCHE DE FRET">
      <formula>NOT(ISERROR(SEARCH("RECHERCHE DE FRET",B53)))</formula>
    </cfRule>
    <cfRule type="containsText" dxfId="755" priority="1086" operator="containsText" text="PTF AUTO 6">
      <formula>NOT(ISERROR(SEARCH("PTF AUTO 6",B53)))</formula>
    </cfRule>
    <cfRule type="containsText" dxfId="754" priority="1087" operator="containsText" text="PARC">
      <formula>NOT(ISERROR(SEARCH("PARC",B53)))</formula>
    </cfRule>
    <cfRule type="containsText" dxfId="753" priority="1088" operator="containsText" text="E-COMMERCE ptf 006">
      <formula>NOT(ISERROR(SEARCH("E-COMMERCE ptf 006",B53)))</formula>
    </cfRule>
    <cfRule type="containsText" dxfId="752" priority="1089" operator="containsText" text="2ème TOUR">
      <formula>NOT(ISERROR(SEARCH("2ème TOUR",B53)))</formula>
    </cfRule>
  </conditionalFormatting>
  <conditionalFormatting sqref="B52:C52 B51">
    <cfRule type="containsText" dxfId="751" priority="1078" operator="containsText" text="A DISPO DE L'EXPLOIT">
      <formula>NOT(ISERROR(SEARCH("A DISPO DE L'EXPLOIT",B51)))</formula>
    </cfRule>
    <cfRule type="containsText" dxfId="750" priority="1079" operator="containsText" text="RECHERCHE DE FRET">
      <formula>NOT(ISERROR(SEARCH("RECHERCHE DE FRET",B51)))</formula>
    </cfRule>
    <cfRule type="containsText" dxfId="749" priority="1080" operator="containsText" text="PTF AUTO 6">
      <formula>NOT(ISERROR(SEARCH("PTF AUTO 6",B51)))</formula>
    </cfRule>
    <cfRule type="containsText" dxfId="748" priority="1081" operator="containsText" text="PARC">
      <formula>NOT(ISERROR(SEARCH("PARC",B51)))</formula>
    </cfRule>
    <cfRule type="containsText" dxfId="747" priority="1082" operator="containsText" text="E-COMMERCE ptf 006">
      <formula>NOT(ISERROR(SEARCH("E-COMMERCE ptf 006",B51)))</formula>
    </cfRule>
    <cfRule type="containsText" dxfId="746" priority="1083" operator="containsText" text="2ème TOUR">
      <formula>NOT(ISERROR(SEARCH("2ème TOUR",B51)))</formula>
    </cfRule>
  </conditionalFormatting>
  <conditionalFormatting sqref="C51">
    <cfRule type="containsText" dxfId="745" priority="1072" operator="containsText" text="A DISPO DE L'EXPLOIT">
      <formula>NOT(ISERROR(SEARCH("A DISPO DE L'EXPLOIT",C51)))</formula>
    </cfRule>
    <cfRule type="containsText" dxfId="744" priority="1073" operator="containsText" text="RECHERCHE DE FRET">
      <formula>NOT(ISERROR(SEARCH("RECHERCHE DE FRET",C51)))</formula>
    </cfRule>
    <cfRule type="containsText" dxfId="743" priority="1074" operator="containsText" text="PTF AUTO 6">
      <formula>NOT(ISERROR(SEARCH("PTF AUTO 6",C51)))</formula>
    </cfRule>
    <cfRule type="containsText" dxfId="742" priority="1075" operator="containsText" text="PARC">
      <formula>NOT(ISERROR(SEARCH("PARC",C51)))</formula>
    </cfRule>
    <cfRule type="containsText" dxfId="741" priority="1076" operator="containsText" text="E-COMMERCE ptf 006">
      <formula>NOT(ISERROR(SEARCH("E-COMMERCE ptf 006",C51)))</formula>
    </cfRule>
    <cfRule type="containsText" dxfId="740" priority="1077" operator="containsText" text="2ème TOUR">
      <formula>NOT(ISERROR(SEARCH("2ème TOUR",C51)))</formula>
    </cfRule>
  </conditionalFormatting>
  <conditionalFormatting sqref="D52">
    <cfRule type="containsText" dxfId="739" priority="1066" operator="containsText" text="A DISPO DE L'EXPLOIT">
      <formula>NOT(ISERROR(SEARCH("A DISPO DE L'EXPLOIT",D52)))</formula>
    </cfRule>
    <cfRule type="containsText" dxfId="738" priority="1067" operator="containsText" text="RECHERCHE DE FRET">
      <formula>NOT(ISERROR(SEARCH("RECHERCHE DE FRET",D52)))</formula>
    </cfRule>
    <cfRule type="containsText" dxfId="737" priority="1068" operator="containsText" text="PTF AUTO 6">
      <formula>NOT(ISERROR(SEARCH("PTF AUTO 6",D52)))</formula>
    </cfRule>
    <cfRule type="containsText" dxfId="736" priority="1069" operator="containsText" text="PARC">
      <formula>NOT(ISERROR(SEARCH("PARC",D52)))</formula>
    </cfRule>
    <cfRule type="containsText" dxfId="735" priority="1070" operator="containsText" text="E-COMMERCE ptf 006">
      <formula>NOT(ISERROR(SEARCH("E-COMMERCE ptf 006",D52)))</formula>
    </cfRule>
    <cfRule type="containsText" dxfId="734" priority="1071" operator="containsText" text="2ème TOUR">
      <formula>NOT(ISERROR(SEARCH("2ème TOUR",D52)))</formula>
    </cfRule>
  </conditionalFormatting>
  <conditionalFormatting sqref="B53:B64">
    <cfRule type="containsText" dxfId="733" priority="1060" operator="containsText" text="A DISPO DE L'EXPLOIT">
      <formula>NOT(ISERROR(SEARCH("A DISPO DE L'EXPLOIT",B53)))</formula>
    </cfRule>
    <cfRule type="containsText" dxfId="732" priority="1061" operator="containsText" text="RECHERCHE DE FRET">
      <formula>NOT(ISERROR(SEARCH("RECHERCHE DE FRET",B53)))</formula>
    </cfRule>
    <cfRule type="containsText" dxfId="731" priority="1062" operator="containsText" text="PTF AUTO 6">
      <formula>NOT(ISERROR(SEARCH("PTF AUTO 6",B53)))</formula>
    </cfRule>
    <cfRule type="containsText" dxfId="730" priority="1063" operator="containsText" text="PARC">
      <formula>NOT(ISERROR(SEARCH("PARC",B53)))</formula>
    </cfRule>
    <cfRule type="containsText" dxfId="729" priority="1064" operator="containsText" text="E-COMMERCE ptf 006">
      <formula>NOT(ISERROR(SEARCH("E-COMMERCE ptf 006",B53)))</formula>
    </cfRule>
    <cfRule type="containsText" dxfId="728" priority="1065" operator="containsText" text="2ème TOUR">
      <formula>NOT(ISERROR(SEARCH("2ème TOUR",B53)))</formula>
    </cfRule>
  </conditionalFormatting>
  <conditionalFormatting sqref="D51">
    <cfRule type="containsText" dxfId="727" priority="1054" operator="containsText" text="A DISPO DE L'EXPLOIT">
      <formula>NOT(ISERROR(SEARCH("A DISPO DE L'EXPLOIT",D51)))</formula>
    </cfRule>
    <cfRule type="containsText" dxfId="726" priority="1055" operator="containsText" text="RECHERCHE DE FRET">
      <formula>NOT(ISERROR(SEARCH("RECHERCHE DE FRET",D51)))</formula>
    </cfRule>
    <cfRule type="containsText" dxfId="725" priority="1056" operator="containsText" text="PTF AUTO 6">
      <formula>NOT(ISERROR(SEARCH("PTF AUTO 6",D51)))</formula>
    </cfRule>
    <cfRule type="containsText" dxfId="724" priority="1057" operator="containsText" text="PARC">
      <formula>NOT(ISERROR(SEARCH("PARC",D51)))</formula>
    </cfRule>
    <cfRule type="containsText" dxfId="723" priority="1058" operator="containsText" text="E-COMMERCE ptf 006">
      <formula>NOT(ISERROR(SEARCH("E-COMMERCE ptf 006",D51)))</formula>
    </cfRule>
    <cfRule type="containsText" dxfId="722" priority="1059" operator="containsText" text="2ème TOUR">
      <formula>NOT(ISERROR(SEARCH("2ème TOUR",D51)))</formula>
    </cfRule>
  </conditionalFormatting>
  <conditionalFormatting sqref="E52:F52 H52:I52 K52:L52 N52:O52 Q52:R52 E51 H51 K51 N51 Q51">
    <cfRule type="containsText" dxfId="721" priority="1042" operator="containsText" text="A DISPO DE L'EXPLOIT">
      <formula>NOT(ISERROR(SEARCH("A DISPO DE L'EXPLOIT",E51)))</formula>
    </cfRule>
    <cfRule type="containsText" dxfId="720" priority="1043" operator="containsText" text="RECHERCHE DE FRET">
      <formula>NOT(ISERROR(SEARCH("RECHERCHE DE FRET",E51)))</formula>
    </cfRule>
    <cfRule type="containsText" dxfId="719" priority="1044" operator="containsText" text="PTF AUTO 6">
      <formula>NOT(ISERROR(SEARCH("PTF AUTO 6",E51)))</formula>
    </cfRule>
    <cfRule type="containsText" dxfId="718" priority="1045" operator="containsText" text="PARC">
      <formula>NOT(ISERROR(SEARCH("PARC",E51)))</formula>
    </cfRule>
    <cfRule type="containsText" dxfId="717" priority="1046" operator="containsText" text="E-COMMERCE ptf 006">
      <formula>NOT(ISERROR(SEARCH("E-COMMERCE ptf 006",E51)))</formula>
    </cfRule>
    <cfRule type="containsText" dxfId="716" priority="1047" operator="containsText" text="2ème TOUR">
      <formula>NOT(ISERROR(SEARCH("2ème TOUR",E51)))</formula>
    </cfRule>
  </conditionalFormatting>
  <conditionalFormatting sqref="G51 J51 M51 P51 S51">
    <cfRule type="containsText" dxfId="715" priority="1018" operator="containsText" text="A DISPO DE L'EXPLOIT">
      <formula>NOT(ISERROR(SEARCH("A DISPO DE L'EXPLOIT",G51)))</formula>
    </cfRule>
    <cfRule type="containsText" dxfId="714" priority="1019" operator="containsText" text="RECHERCHE DE FRET">
      <formula>NOT(ISERROR(SEARCH("RECHERCHE DE FRET",G51)))</formula>
    </cfRule>
    <cfRule type="containsText" dxfId="713" priority="1020" operator="containsText" text="PTF AUTO 6">
      <formula>NOT(ISERROR(SEARCH("PTF AUTO 6",G51)))</formula>
    </cfRule>
    <cfRule type="containsText" dxfId="712" priority="1021" operator="containsText" text="PARC">
      <formula>NOT(ISERROR(SEARCH("PARC",G51)))</formula>
    </cfRule>
    <cfRule type="containsText" dxfId="711" priority="1022" operator="containsText" text="E-COMMERCE ptf 006">
      <formula>NOT(ISERROR(SEARCH("E-COMMERCE ptf 006",G51)))</formula>
    </cfRule>
    <cfRule type="containsText" dxfId="710" priority="1023" operator="containsText" text="2ème TOUR">
      <formula>NOT(ISERROR(SEARCH("2ème TOUR",G51)))</formula>
    </cfRule>
  </conditionalFormatting>
  <conditionalFormatting sqref="R53 O53 L53 I53 F53 C53">
    <cfRule type="containsText" dxfId="709" priority="1000" operator="containsText" text="A DISPO DE L'EXPLOIT">
      <formula>NOT(ISERROR(SEARCH("A DISPO DE L'EXPLOIT",C53)))</formula>
    </cfRule>
    <cfRule type="containsText" dxfId="708" priority="1001" operator="containsText" text="RECHERCHE DE FRET">
      <formula>NOT(ISERROR(SEARCH("RECHERCHE DE FRET",C53)))</formula>
    </cfRule>
    <cfRule type="containsText" dxfId="707" priority="1002" operator="containsText" text="PTF AUTO 6">
      <formula>NOT(ISERROR(SEARCH("PTF AUTO 6",C53)))</formula>
    </cfRule>
    <cfRule type="containsText" dxfId="706" priority="1003" operator="containsText" text="PARC">
      <formula>NOT(ISERROR(SEARCH("PARC",C53)))</formula>
    </cfRule>
    <cfRule type="containsText" dxfId="705" priority="1004" operator="containsText" text="E-COMMERCE ptf 006">
      <formula>NOT(ISERROR(SEARCH("E-COMMERCE ptf 006",C53)))</formula>
    </cfRule>
    <cfRule type="containsText" dxfId="704" priority="1005" operator="containsText" text="2ème TOUR">
      <formula>NOT(ISERROR(SEARCH("2ème TOUR",C53)))</formula>
    </cfRule>
  </conditionalFormatting>
  <conditionalFormatting sqref="B66">
    <cfRule type="containsText" dxfId="703" priority="994" operator="containsText" text="A DISPO DE L'EXPLOIT">
      <formula>NOT(ISERROR(SEARCH("A DISPO DE L'EXPLOIT",B66)))</formula>
    </cfRule>
    <cfRule type="containsText" dxfId="702" priority="995" operator="containsText" text="RECHERCHE DE FRET">
      <formula>NOT(ISERROR(SEARCH("RECHERCHE DE FRET",B66)))</formula>
    </cfRule>
    <cfRule type="containsText" dxfId="701" priority="996" operator="containsText" text="PTF AUTO 6">
      <formula>NOT(ISERROR(SEARCH("PTF AUTO 6",B66)))</formula>
    </cfRule>
    <cfRule type="containsText" dxfId="700" priority="997" operator="containsText" text="PARC">
      <formula>NOT(ISERROR(SEARCH("PARC",B66)))</formula>
    </cfRule>
    <cfRule type="containsText" dxfId="699" priority="998" operator="containsText" text="E-COMMERCE ptf 006">
      <formula>NOT(ISERROR(SEARCH("E-COMMERCE ptf 006",B66)))</formula>
    </cfRule>
    <cfRule type="containsText" dxfId="698" priority="999" operator="containsText" text="2ème TOUR">
      <formula>NOT(ISERROR(SEARCH("2ème TOUR",B66)))</formula>
    </cfRule>
  </conditionalFormatting>
  <conditionalFormatting sqref="E66 H66 K66 N66 Q66 T66">
    <cfRule type="containsText" dxfId="697" priority="988" operator="containsText" text="A DISPO DE L'EXPLOIT">
      <formula>NOT(ISERROR(SEARCH("A DISPO DE L'EXPLOIT",E66)))</formula>
    </cfRule>
    <cfRule type="containsText" dxfId="696" priority="989" operator="containsText" text="RECHERCHE DE FRET">
      <formula>NOT(ISERROR(SEARCH("RECHERCHE DE FRET",E66)))</formula>
    </cfRule>
    <cfRule type="containsText" dxfId="695" priority="990" operator="containsText" text="PTF AUTO 6">
      <formula>NOT(ISERROR(SEARCH("PTF AUTO 6",E66)))</formula>
    </cfRule>
    <cfRule type="containsText" dxfId="694" priority="991" operator="containsText" text="PARC">
      <formula>NOT(ISERROR(SEARCH("PARC",E66)))</formula>
    </cfRule>
    <cfRule type="containsText" dxfId="693" priority="992" operator="containsText" text="E-COMMERCE ptf 006">
      <formula>NOT(ISERROR(SEARCH("E-COMMERCE ptf 006",E66)))</formula>
    </cfRule>
    <cfRule type="containsText" dxfId="692" priority="993" operator="containsText" text="2ème TOUR">
      <formula>NOT(ISERROR(SEARCH("2ème TOUR",E66)))</formula>
    </cfRule>
  </conditionalFormatting>
  <conditionalFormatting sqref="B82">
    <cfRule type="containsText" dxfId="691" priority="982" operator="containsText" text="A DISPO DE L'EXPLOIT">
      <formula>NOT(ISERROR(SEARCH("A DISPO DE L'EXPLOIT",B82)))</formula>
    </cfRule>
    <cfRule type="containsText" dxfId="690" priority="983" operator="containsText" text="RECHERCHE DE FRET">
      <formula>NOT(ISERROR(SEARCH("RECHERCHE DE FRET",B82)))</formula>
    </cfRule>
    <cfRule type="containsText" dxfId="689" priority="984" operator="containsText" text="PTF AUTO 6">
      <formula>NOT(ISERROR(SEARCH("PTF AUTO 6",B82)))</formula>
    </cfRule>
    <cfRule type="containsText" dxfId="688" priority="985" operator="containsText" text="PARC">
      <formula>NOT(ISERROR(SEARCH("PARC",B82)))</formula>
    </cfRule>
    <cfRule type="containsText" dxfId="687" priority="986" operator="containsText" text="E-COMMERCE ptf 006">
      <formula>NOT(ISERROR(SEARCH("E-COMMERCE ptf 006",B82)))</formula>
    </cfRule>
    <cfRule type="containsText" dxfId="686" priority="987" operator="containsText" text="2ème TOUR">
      <formula>NOT(ISERROR(SEARCH("2ème TOUR",B82)))</formula>
    </cfRule>
  </conditionalFormatting>
  <conditionalFormatting sqref="E82 H82 K82 N82 Q82 T82">
    <cfRule type="containsText" dxfId="685" priority="976" operator="containsText" text="A DISPO DE L'EXPLOIT">
      <formula>NOT(ISERROR(SEARCH("A DISPO DE L'EXPLOIT",E82)))</formula>
    </cfRule>
    <cfRule type="containsText" dxfId="684" priority="977" operator="containsText" text="RECHERCHE DE FRET">
      <formula>NOT(ISERROR(SEARCH("RECHERCHE DE FRET",E82)))</formula>
    </cfRule>
    <cfRule type="containsText" dxfId="683" priority="978" operator="containsText" text="PTF AUTO 6">
      <formula>NOT(ISERROR(SEARCH("PTF AUTO 6",E82)))</formula>
    </cfRule>
    <cfRule type="containsText" dxfId="682" priority="979" operator="containsText" text="PARC">
      <formula>NOT(ISERROR(SEARCH("PARC",E82)))</formula>
    </cfRule>
    <cfRule type="containsText" dxfId="681" priority="980" operator="containsText" text="E-COMMERCE ptf 006">
      <formula>NOT(ISERROR(SEARCH("E-COMMERCE ptf 006",E82)))</formula>
    </cfRule>
    <cfRule type="containsText" dxfId="680" priority="981" operator="containsText" text="2ème TOUR">
      <formula>NOT(ISERROR(SEARCH("2ème TOUR",E82)))</formula>
    </cfRule>
  </conditionalFormatting>
  <conditionalFormatting sqref="A67 F70:G80 E81:S81">
    <cfRule type="containsText" dxfId="679" priority="850" operator="containsText" text="A DISPO DE L'EXPLOIT">
      <formula>NOT(ISERROR(SEARCH("A DISPO DE L'EXPLOIT",A67)))</formula>
    </cfRule>
    <cfRule type="containsText" dxfId="678" priority="851" operator="containsText" text="RECHERCHE DE FRET">
      <formula>NOT(ISERROR(SEARCH("RECHERCHE DE FRET",A67)))</formula>
    </cfRule>
    <cfRule type="containsText" dxfId="677" priority="852" operator="containsText" text="PTF AUTO 6">
      <formula>NOT(ISERROR(SEARCH("PTF AUTO 6",A67)))</formula>
    </cfRule>
    <cfRule type="containsText" dxfId="676" priority="853" operator="containsText" text="PARC">
      <formula>NOT(ISERROR(SEARCH("PARC",A67)))</formula>
    </cfRule>
    <cfRule type="containsText" dxfId="675" priority="854" operator="containsText" text="E-COMMERCE ptf 006">
      <formula>NOT(ISERROR(SEARCH("E-COMMERCE ptf 006",A67)))</formula>
    </cfRule>
    <cfRule type="containsText" dxfId="674" priority="855" operator="containsText" text="2ème TOUR">
      <formula>NOT(ISERROR(SEARCH("2ème TOUR",A67)))</formula>
    </cfRule>
  </conditionalFormatting>
  <conditionalFormatting sqref="V67">
    <cfRule type="containsText" dxfId="673" priority="616" operator="containsText" text="A DISPO DE L'EXPLOIT">
      <formula>NOT(ISERROR(SEARCH("A DISPO DE L'EXPLOIT",V67)))</formula>
    </cfRule>
    <cfRule type="containsText" dxfId="672" priority="617" operator="containsText" text="RECHERCHE DE FRET">
      <formula>NOT(ISERROR(SEARCH("RECHERCHE DE FRET",V67)))</formula>
    </cfRule>
    <cfRule type="containsText" dxfId="671" priority="618" operator="containsText" text="PTF AUTO 6">
      <formula>NOT(ISERROR(SEARCH("PTF AUTO 6",V67)))</formula>
    </cfRule>
    <cfRule type="containsText" dxfId="670" priority="619" operator="containsText" text="PARC">
      <formula>NOT(ISERROR(SEARCH("PARC",V67)))</formula>
    </cfRule>
    <cfRule type="containsText" dxfId="669" priority="620" operator="containsText" text="E-COMMERCE ptf 006">
      <formula>NOT(ISERROR(SEARCH("E-COMMERCE ptf 006",V67)))</formula>
    </cfRule>
    <cfRule type="containsText" dxfId="668" priority="621" operator="containsText" text="2ème TOUR">
      <formula>NOT(ISERROR(SEARCH("2ème TOUR",V67)))</formula>
    </cfRule>
  </conditionalFormatting>
  <conditionalFormatting sqref="T69:T80">
    <cfRule type="containsText" dxfId="667" priority="622" operator="containsText" text="A DISPO DE L'EXPLOIT">
      <formula>NOT(ISERROR(SEARCH("A DISPO DE L'EXPLOIT",T69)))</formula>
    </cfRule>
    <cfRule type="containsText" dxfId="666" priority="623" operator="containsText" text="RECHERCHE DE FRET">
      <formula>NOT(ISERROR(SEARCH("RECHERCHE DE FRET",T69)))</formula>
    </cfRule>
    <cfRule type="containsText" dxfId="665" priority="624" operator="containsText" text="PTF AUTO 6">
      <formula>NOT(ISERROR(SEARCH("PTF AUTO 6",T69)))</formula>
    </cfRule>
    <cfRule type="containsText" dxfId="664" priority="625" operator="containsText" text="PARC">
      <formula>NOT(ISERROR(SEARCH("PARC",T69)))</formula>
    </cfRule>
    <cfRule type="containsText" dxfId="663" priority="626" operator="containsText" text="E-COMMERCE ptf 006">
      <formula>NOT(ISERROR(SEARCH("E-COMMERCE ptf 006",T69)))</formula>
    </cfRule>
    <cfRule type="containsText" dxfId="662" priority="627" operator="containsText" text="2ème TOUR">
      <formula>NOT(ISERROR(SEARCH("2ème TOUR",T69)))</formula>
    </cfRule>
  </conditionalFormatting>
  <conditionalFormatting sqref="I70:J80 L70:M80 O70:P80 R70:S80 G69 J69 M69 P69 S69">
    <cfRule type="containsText" dxfId="661" priority="784" operator="containsText" text="A DISPO DE L'EXPLOIT">
      <formula>NOT(ISERROR(SEARCH("A DISPO DE L'EXPLOIT",G69)))</formula>
    </cfRule>
    <cfRule type="containsText" dxfId="660" priority="785" operator="containsText" text="RECHERCHE DE FRET">
      <formula>NOT(ISERROR(SEARCH("RECHERCHE DE FRET",G69)))</formula>
    </cfRule>
    <cfRule type="containsText" dxfId="659" priority="786" operator="containsText" text="PTF AUTO 6">
      <formula>NOT(ISERROR(SEARCH("PTF AUTO 6",G69)))</formula>
    </cfRule>
    <cfRule type="containsText" dxfId="658" priority="787" operator="containsText" text="PARC">
      <formula>NOT(ISERROR(SEARCH("PARC",G69)))</formula>
    </cfRule>
    <cfRule type="containsText" dxfId="657" priority="788" operator="containsText" text="E-COMMERCE ptf 006">
      <formula>NOT(ISERROR(SEARCH("E-COMMERCE ptf 006",G69)))</formula>
    </cfRule>
    <cfRule type="containsText" dxfId="656" priority="789" operator="containsText" text="2ème TOUR">
      <formula>NOT(ISERROR(SEARCH("2ème TOUR",G69)))</formula>
    </cfRule>
  </conditionalFormatting>
  <conditionalFormatting sqref="U69">
    <cfRule type="containsText" dxfId="655" priority="610" operator="containsText" text="A DISPO DE L'EXPLOIT">
      <formula>NOT(ISERROR(SEARCH("A DISPO DE L'EXPLOIT",U69)))</formula>
    </cfRule>
    <cfRule type="containsText" dxfId="654" priority="611" operator="containsText" text="RECHERCHE DE FRET">
      <formula>NOT(ISERROR(SEARCH("RECHERCHE DE FRET",U69)))</formula>
    </cfRule>
    <cfRule type="containsText" dxfId="653" priority="612" operator="containsText" text="PTF AUTO 6">
      <formula>NOT(ISERROR(SEARCH("PTF AUTO 6",U69)))</formula>
    </cfRule>
    <cfRule type="containsText" dxfId="652" priority="613" operator="containsText" text="PARC">
      <formula>NOT(ISERROR(SEARCH("PARC",U69)))</formula>
    </cfRule>
    <cfRule type="containsText" dxfId="651" priority="614" operator="containsText" text="E-COMMERCE ptf 006">
      <formula>NOT(ISERROR(SEARCH("E-COMMERCE ptf 006",U69)))</formula>
    </cfRule>
    <cfRule type="containsText" dxfId="650" priority="615" operator="containsText" text="2ème TOUR">
      <formula>NOT(ISERROR(SEARCH("2ème TOUR",U69)))</formula>
    </cfRule>
  </conditionalFormatting>
  <conditionalFormatting sqref="Y33:AA33">
    <cfRule type="containsText" dxfId="649" priority="604" operator="containsText" text="A DISPO DE L'EXPLOIT">
      <formula>NOT(ISERROR(SEARCH("A DISPO DE L'EXPLOIT",Y33)))</formula>
    </cfRule>
    <cfRule type="containsText" dxfId="648" priority="605" operator="containsText" text="RECHERCHE DE FRET">
      <formula>NOT(ISERROR(SEARCH("RECHERCHE DE FRET",Y33)))</formula>
    </cfRule>
    <cfRule type="containsText" dxfId="647" priority="606" operator="containsText" text="PTF AUTO 6">
      <formula>NOT(ISERROR(SEARCH("PTF AUTO 6",Y33)))</formula>
    </cfRule>
    <cfRule type="containsText" dxfId="646" priority="607" operator="containsText" text="PARC">
      <formula>NOT(ISERROR(SEARCH("PARC",Y33)))</formula>
    </cfRule>
    <cfRule type="containsText" dxfId="645" priority="608" operator="containsText" text="E-COMMERCE ptf 006">
      <formula>NOT(ISERROR(SEARCH("E-COMMERCE ptf 006",Y33)))</formula>
    </cfRule>
    <cfRule type="containsText" dxfId="644" priority="609" operator="containsText" text="2ème TOUR">
      <formula>NOT(ISERROR(SEARCH("2ème TOUR",Y33)))</formula>
    </cfRule>
  </conditionalFormatting>
  <conditionalFormatting sqref="F67 I67 L67 O67 R67">
    <cfRule type="containsText" dxfId="643" priority="772" operator="containsText" text="A DISPO DE L'EXPLOIT">
      <formula>NOT(ISERROR(SEARCH("A DISPO DE L'EXPLOIT",F67)))</formula>
    </cfRule>
    <cfRule type="containsText" dxfId="642" priority="773" operator="containsText" text="RECHERCHE DE FRET">
      <formula>NOT(ISERROR(SEARCH("RECHERCHE DE FRET",F67)))</formula>
    </cfRule>
    <cfRule type="containsText" dxfId="641" priority="774" operator="containsText" text="PTF AUTO 6">
      <formula>NOT(ISERROR(SEARCH("PTF AUTO 6",F67)))</formula>
    </cfRule>
    <cfRule type="containsText" dxfId="640" priority="775" operator="containsText" text="PARC">
      <formula>NOT(ISERROR(SEARCH("PARC",F67)))</formula>
    </cfRule>
    <cfRule type="containsText" dxfId="639" priority="776" operator="containsText" text="E-COMMERCE ptf 006">
      <formula>NOT(ISERROR(SEARCH("E-COMMERCE ptf 006",F67)))</formula>
    </cfRule>
    <cfRule type="containsText" dxfId="638" priority="777" operator="containsText" text="2ème TOUR">
      <formula>NOT(ISERROR(SEARCH("2ème TOUR",F67)))</formula>
    </cfRule>
  </conditionalFormatting>
  <conditionalFormatting sqref="G68 J68 M68 P68 S68">
    <cfRule type="containsText" dxfId="637" priority="766" operator="containsText" text="A DISPO DE L'EXPLOIT">
      <formula>NOT(ISERROR(SEARCH("A DISPO DE L'EXPLOIT",G68)))</formula>
    </cfRule>
    <cfRule type="containsText" dxfId="636" priority="767" operator="containsText" text="RECHERCHE DE FRET">
      <formula>NOT(ISERROR(SEARCH("RECHERCHE DE FRET",G68)))</formula>
    </cfRule>
    <cfRule type="containsText" dxfId="635" priority="768" operator="containsText" text="PTF AUTO 6">
      <formula>NOT(ISERROR(SEARCH("PTF AUTO 6",G68)))</formula>
    </cfRule>
    <cfRule type="containsText" dxfId="634" priority="769" operator="containsText" text="PARC">
      <formula>NOT(ISERROR(SEARCH("PARC",G68)))</formula>
    </cfRule>
    <cfRule type="containsText" dxfId="633" priority="770" operator="containsText" text="E-COMMERCE ptf 006">
      <formula>NOT(ISERROR(SEARCH("E-COMMERCE ptf 006",G68)))</formula>
    </cfRule>
    <cfRule type="containsText" dxfId="632" priority="771" operator="containsText" text="2ème TOUR">
      <formula>NOT(ISERROR(SEARCH("2ème TOUR",G68)))</formula>
    </cfRule>
  </conditionalFormatting>
  <conditionalFormatting sqref="E69:E80 H69:H80 K69:K80 N69:N80 Q69:Q80">
    <cfRule type="containsText" dxfId="631" priority="760" operator="containsText" text="A DISPO DE L'EXPLOIT">
      <formula>NOT(ISERROR(SEARCH("A DISPO DE L'EXPLOIT",E69)))</formula>
    </cfRule>
    <cfRule type="containsText" dxfId="630" priority="761" operator="containsText" text="RECHERCHE DE FRET">
      <formula>NOT(ISERROR(SEARCH("RECHERCHE DE FRET",E69)))</formula>
    </cfRule>
    <cfRule type="containsText" dxfId="629" priority="762" operator="containsText" text="PTF AUTO 6">
      <formula>NOT(ISERROR(SEARCH("PTF AUTO 6",E69)))</formula>
    </cfRule>
    <cfRule type="containsText" dxfId="628" priority="763" operator="containsText" text="PARC">
      <formula>NOT(ISERROR(SEARCH("PARC",E69)))</formula>
    </cfRule>
    <cfRule type="containsText" dxfId="627" priority="764" operator="containsText" text="E-COMMERCE ptf 006">
      <formula>NOT(ISERROR(SEARCH("E-COMMERCE ptf 006",E69)))</formula>
    </cfRule>
    <cfRule type="containsText" dxfId="626" priority="765" operator="containsText" text="2ème TOUR">
      <formula>NOT(ISERROR(SEARCH("2ème TOUR",E69)))</formula>
    </cfRule>
  </conditionalFormatting>
  <conditionalFormatting sqref="Z37">
    <cfRule type="containsText" dxfId="625" priority="526" operator="containsText" text="A DISPO DE L'EXPLOIT">
      <formula>NOT(ISERROR(SEARCH("A DISPO DE L'EXPLOIT",Z37)))</formula>
    </cfRule>
    <cfRule type="containsText" dxfId="624" priority="527" operator="containsText" text="RECHERCHE DE FRET">
      <formula>NOT(ISERROR(SEARCH("RECHERCHE DE FRET",Z37)))</formula>
    </cfRule>
    <cfRule type="containsText" dxfId="623" priority="528" operator="containsText" text="PTF AUTO 6">
      <formula>NOT(ISERROR(SEARCH("PTF AUTO 6",Z37)))</formula>
    </cfRule>
    <cfRule type="containsText" dxfId="622" priority="529" operator="containsText" text="PARC">
      <formula>NOT(ISERROR(SEARCH("PARC",Z37)))</formula>
    </cfRule>
    <cfRule type="containsText" dxfId="621" priority="530" operator="containsText" text="E-COMMERCE ptf 006">
      <formula>NOT(ISERROR(SEARCH("E-COMMERCE ptf 006",Z37)))</formula>
    </cfRule>
    <cfRule type="containsText" dxfId="620" priority="531" operator="containsText" text="2ème TOUR">
      <formula>NOT(ISERROR(SEARCH("2ème TOUR",Z37)))</formula>
    </cfRule>
  </conditionalFormatting>
  <conditionalFormatting sqref="AB18 AE18 AH18 AK18">
    <cfRule type="containsText" dxfId="619" priority="520" operator="containsText" text="A DISPO DE L'EXPLOIT">
      <formula>NOT(ISERROR(SEARCH("A DISPO DE L'EXPLOIT",AB18)))</formula>
    </cfRule>
    <cfRule type="containsText" dxfId="618" priority="521" operator="containsText" text="RECHERCHE DE FRET">
      <formula>NOT(ISERROR(SEARCH("RECHERCHE DE FRET",AB18)))</formula>
    </cfRule>
    <cfRule type="containsText" dxfId="617" priority="522" operator="containsText" text="PTF AUTO 6">
      <formula>NOT(ISERROR(SEARCH("PTF AUTO 6",AB18)))</formula>
    </cfRule>
    <cfRule type="containsText" dxfId="616" priority="523" operator="containsText" text="PARC">
      <formula>NOT(ISERROR(SEARCH("PARC",AB18)))</formula>
    </cfRule>
    <cfRule type="containsText" dxfId="615" priority="524" operator="containsText" text="E-COMMERCE ptf 006">
      <formula>NOT(ISERROR(SEARCH("E-COMMERCE ptf 006",AB18)))</formula>
    </cfRule>
    <cfRule type="containsText" dxfId="614" priority="525" operator="containsText" text="2ème TOUR">
      <formula>NOT(ISERROR(SEARCH("2ème TOUR",AB18)))</formula>
    </cfRule>
  </conditionalFormatting>
  <conditionalFormatting sqref="B68:C68 B67">
    <cfRule type="containsText" dxfId="613" priority="814" operator="containsText" text="A DISPO DE L'EXPLOIT">
      <formula>NOT(ISERROR(SEARCH("A DISPO DE L'EXPLOIT",B67)))</formula>
    </cfRule>
    <cfRule type="containsText" dxfId="612" priority="815" operator="containsText" text="RECHERCHE DE FRET">
      <formula>NOT(ISERROR(SEARCH("RECHERCHE DE FRET",B67)))</formula>
    </cfRule>
    <cfRule type="containsText" dxfId="611" priority="816" operator="containsText" text="PTF AUTO 6">
      <formula>NOT(ISERROR(SEARCH("PTF AUTO 6",B67)))</formula>
    </cfRule>
    <cfRule type="containsText" dxfId="610" priority="817" operator="containsText" text="PARC">
      <formula>NOT(ISERROR(SEARCH("PARC",B67)))</formula>
    </cfRule>
    <cfRule type="containsText" dxfId="609" priority="818" operator="containsText" text="E-COMMERCE ptf 006">
      <formula>NOT(ISERROR(SEARCH("E-COMMERCE ptf 006",B67)))</formula>
    </cfRule>
    <cfRule type="containsText" dxfId="608" priority="819" operator="containsText" text="2ème TOUR">
      <formula>NOT(ISERROR(SEARCH("2ème TOUR",B67)))</formula>
    </cfRule>
  </conditionalFormatting>
  <conditionalFormatting sqref="C67">
    <cfRule type="containsText" dxfId="607" priority="808" operator="containsText" text="A DISPO DE L'EXPLOIT">
      <formula>NOT(ISERROR(SEARCH("A DISPO DE L'EXPLOIT",C67)))</formula>
    </cfRule>
    <cfRule type="containsText" dxfId="606" priority="809" operator="containsText" text="RECHERCHE DE FRET">
      <formula>NOT(ISERROR(SEARCH("RECHERCHE DE FRET",C67)))</formula>
    </cfRule>
    <cfRule type="containsText" dxfId="605" priority="810" operator="containsText" text="PTF AUTO 6">
      <formula>NOT(ISERROR(SEARCH("PTF AUTO 6",C67)))</formula>
    </cfRule>
    <cfRule type="containsText" dxfId="604" priority="811" operator="containsText" text="PARC">
      <formula>NOT(ISERROR(SEARCH("PARC",C67)))</formula>
    </cfRule>
    <cfRule type="containsText" dxfId="603" priority="812" operator="containsText" text="E-COMMERCE ptf 006">
      <formula>NOT(ISERROR(SEARCH("E-COMMERCE ptf 006",C67)))</formula>
    </cfRule>
    <cfRule type="containsText" dxfId="602" priority="813" operator="containsText" text="2ème TOUR">
      <formula>NOT(ISERROR(SEARCH("2ème TOUR",C67)))</formula>
    </cfRule>
  </conditionalFormatting>
  <conditionalFormatting sqref="D68">
    <cfRule type="containsText" dxfId="601" priority="802" operator="containsText" text="A DISPO DE L'EXPLOIT">
      <formula>NOT(ISERROR(SEARCH("A DISPO DE L'EXPLOIT",D68)))</formula>
    </cfRule>
    <cfRule type="containsText" dxfId="600" priority="803" operator="containsText" text="RECHERCHE DE FRET">
      <formula>NOT(ISERROR(SEARCH("RECHERCHE DE FRET",D68)))</formula>
    </cfRule>
    <cfRule type="containsText" dxfId="599" priority="804" operator="containsText" text="PTF AUTO 6">
      <formula>NOT(ISERROR(SEARCH("PTF AUTO 6",D68)))</formula>
    </cfRule>
    <cfRule type="containsText" dxfId="598" priority="805" operator="containsText" text="PARC">
      <formula>NOT(ISERROR(SEARCH("PARC",D68)))</formula>
    </cfRule>
    <cfRule type="containsText" dxfId="597" priority="806" operator="containsText" text="E-COMMERCE ptf 006">
      <formula>NOT(ISERROR(SEARCH("E-COMMERCE ptf 006",D68)))</formula>
    </cfRule>
    <cfRule type="containsText" dxfId="596" priority="807" operator="containsText" text="2ème TOUR">
      <formula>NOT(ISERROR(SEARCH("2ème TOUR",D68)))</formula>
    </cfRule>
  </conditionalFormatting>
  <conditionalFormatting sqref="B69:B80">
    <cfRule type="containsText" dxfId="595" priority="796" operator="containsText" text="A DISPO DE L'EXPLOIT">
      <formula>NOT(ISERROR(SEARCH("A DISPO DE L'EXPLOIT",B69)))</formula>
    </cfRule>
    <cfRule type="containsText" dxfId="594" priority="797" operator="containsText" text="RECHERCHE DE FRET">
      <formula>NOT(ISERROR(SEARCH("RECHERCHE DE FRET",B69)))</formula>
    </cfRule>
    <cfRule type="containsText" dxfId="593" priority="798" operator="containsText" text="PTF AUTO 6">
      <formula>NOT(ISERROR(SEARCH("PTF AUTO 6",B69)))</formula>
    </cfRule>
    <cfRule type="containsText" dxfId="592" priority="799" operator="containsText" text="PARC">
      <formula>NOT(ISERROR(SEARCH("PARC",B69)))</formula>
    </cfRule>
    <cfRule type="containsText" dxfId="591" priority="800" operator="containsText" text="E-COMMERCE ptf 006">
      <formula>NOT(ISERROR(SEARCH("E-COMMERCE ptf 006",B69)))</formula>
    </cfRule>
    <cfRule type="containsText" dxfId="590" priority="801" operator="containsText" text="2ème TOUR">
      <formula>NOT(ISERROR(SEARCH("2ème TOUR",B69)))</formula>
    </cfRule>
  </conditionalFormatting>
  <conditionalFormatting sqref="D67">
    <cfRule type="containsText" dxfId="589" priority="790" operator="containsText" text="A DISPO DE L'EXPLOIT">
      <formula>NOT(ISERROR(SEARCH("A DISPO DE L'EXPLOIT",D67)))</formula>
    </cfRule>
    <cfRule type="containsText" dxfId="588" priority="791" operator="containsText" text="RECHERCHE DE FRET">
      <formula>NOT(ISERROR(SEARCH("RECHERCHE DE FRET",D67)))</formula>
    </cfRule>
    <cfRule type="containsText" dxfId="587" priority="792" operator="containsText" text="PTF AUTO 6">
      <formula>NOT(ISERROR(SEARCH("PTF AUTO 6",D67)))</formula>
    </cfRule>
    <cfRule type="containsText" dxfId="586" priority="793" operator="containsText" text="PARC">
      <formula>NOT(ISERROR(SEARCH("PARC",D67)))</formula>
    </cfRule>
    <cfRule type="containsText" dxfId="585" priority="794" operator="containsText" text="E-COMMERCE ptf 006">
      <formula>NOT(ISERROR(SEARCH("E-COMMERCE ptf 006",D67)))</formula>
    </cfRule>
    <cfRule type="containsText" dxfId="584" priority="795" operator="containsText" text="2ème TOUR">
      <formula>NOT(ISERROR(SEARCH("2ème TOUR",D67)))</formula>
    </cfRule>
  </conditionalFormatting>
  <conditionalFormatting sqref="E68:F68 H68:I68 K68:L68 N68:O68 Q68:R68 E67 H67 K67 N67 Q67">
    <cfRule type="containsText" dxfId="583" priority="778" operator="containsText" text="A DISPO DE L'EXPLOIT">
      <formula>NOT(ISERROR(SEARCH("A DISPO DE L'EXPLOIT",E67)))</formula>
    </cfRule>
    <cfRule type="containsText" dxfId="582" priority="779" operator="containsText" text="RECHERCHE DE FRET">
      <formula>NOT(ISERROR(SEARCH("RECHERCHE DE FRET",E67)))</formula>
    </cfRule>
    <cfRule type="containsText" dxfId="581" priority="780" operator="containsText" text="PTF AUTO 6">
      <formula>NOT(ISERROR(SEARCH("PTF AUTO 6",E67)))</formula>
    </cfRule>
    <cfRule type="containsText" dxfId="580" priority="781" operator="containsText" text="PARC">
      <formula>NOT(ISERROR(SEARCH("PARC",E67)))</formula>
    </cfRule>
    <cfRule type="containsText" dxfId="579" priority="782" operator="containsText" text="E-COMMERCE ptf 006">
      <formula>NOT(ISERROR(SEARCH("E-COMMERCE ptf 006",E67)))</formula>
    </cfRule>
    <cfRule type="containsText" dxfId="578" priority="783" operator="containsText" text="2ème TOUR">
      <formula>NOT(ISERROR(SEARCH("2ème TOUR",E67)))</formula>
    </cfRule>
  </conditionalFormatting>
  <conditionalFormatting sqref="G67 J67 M67 P67 S67">
    <cfRule type="containsText" dxfId="577" priority="754" operator="containsText" text="A DISPO DE L'EXPLOIT">
      <formula>NOT(ISERROR(SEARCH("A DISPO DE L'EXPLOIT",G67)))</formula>
    </cfRule>
    <cfRule type="containsText" dxfId="576" priority="755" operator="containsText" text="RECHERCHE DE FRET">
      <formula>NOT(ISERROR(SEARCH("RECHERCHE DE FRET",G67)))</formula>
    </cfRule>
    <cfRule type="containsText" dxfId="575" priority="756" operator="containsText" text="PTF AUTO 6">
      <formula>NOT(ISERROR(SEARCH("PTF AUTO 6",G67)))</formula>
    </cfRule>
    <cfRule type="containsText" dxfId="574" priority="757" operator="containsText" text="PARC">
      <formula>NOT(ISERROR(SEARCH("PARC",G67)))</formula>
    </cfRule>
    <cfRule type="containsText" dxfId="573" priority="758" operator="containsText" text="E-COMMERCE ptf 006">
      <formula>NOT(ISERROR(SEARCH("E-COMMERCE ptf 006",G67)))</formula>
    </cfRule>
    <cfRule type="containsText" dxfId="572" priority="759" operator="containsText" text="2ème TOUR">
      <formula>NOT(ISERROR(SEARCH("2ème TOUR",G67)))</formula>
    </cfRule>
  </conditionalFormatting>
  <conditionalFormatting sqref="U70:V80 V69">
    <cfRule type="containsText" dxfId="571" priority="646" operator="containsText" text="A DISPO DE L'EXPLOIT">
      <formula>NOT(ISERROR(SEARCH("A DISPO DE L'EXPLOIT",U69)))</formula>
    </cfRule>
    <cfRule type="containsText" dxfId="570" priority="647" operator="containsText" text="RECHERCHE DE FRET">
      <formula>NOT(ISERROR(SEARCH("RECHERCHE DE FRET",U69)))</formula>
    </cfRule>
    <cfRule type="containsText" dxfId="569" priority="648" operator="containsText" text="PTF AUTO 6">
      <formula>NOT(ISERROR(SEARCH("PTF AUTO 6",U69)))</formula>
    </cfRule>
    <cfRule type="containsText" dxfId="568" priority="649" operator="containsText" text="PARC">
      <formula>NOT(ISERROR(SEARCH("PARC",U69)))</formula>
    </cfRule>
    <cfRule type="containsText" dxfId="567" priority="650" operator="containsText" text="E-COMMERCE ptf 006">
      <formula>NOT(ISERROR(SEARCH("E-COMMERCE ptf 006",U69)))</formula>
    </cfRule>
    <cfRule type="containsText" dxfId="566" priority="651" operator="containsText" text="2ème TOUR">
      <formula>NOT(ISERROR(SEARCH("2ème TOUR",U69)))</formula>
    </cfRule>
  </conditionalFormatting>
  <conditionalFormatting sqref="T81:V81">
    <cfRule type="containsText" dxfId="565" priority="652" operator="containsText" text="A DISPO DE L'EXPLOIT">
      <formula>NOT(ISERROR(SEARCH("A DISPO DE L'EXPLOIT",T81)))</formula>
    </cfRule>
    <cfRule type="containsText" dxfId="564" priority="653" operator="containsText" text="RECHERCHE DE FRET">
      <formula>NOT(ISERROR(SEARCH("RECHERCHE DE FRET",T81)))</formula>
    </cfRule>
    <cfRule type="containsText" dxfId="563" priority="654" operator="containsText" text="PTF AUTO 6">
      <formula>NOT(ISERROR(SEARCH("PTF AUTO 6",T81)))</formula>
    </cfRule>
    <cfRule type="containsText" dxfId="562" priority="655" operator="containsText" text="PARC">
      <formula>NOT(ISERROR(SEARCH("PARC",T81)))</formula>
    </cfRule>
    <cfRule type="containsText" dxfId="561" priority="656" operator="containsText" text="E-COMMERCE ptf 006">
      <formula>NOT(ISERROR(SEARCH("E-COMMERCE ptf 006",T81)))</formula>
    </cfRule>
    <cfRule type="containsText" dxfId="560" priority="657" operator="containsText" text="2ème TOUR">
      <formula>NOT(ISERROR(SEARCH("2ème TOUR",T81)))</formula>
    </cfRule>
  </conditionalFormatting>
  <conditionalFormatting sqref="U53">
    <cfRule type="containsText" dxfId="559" priority="658" operator="containsText" text="A DISPO DE L'EXPLOIT">
      <formula>NOT(ISERROR(SEARCH("A DISPO DE L'EXPLOIT",U53)))</formula>
    </cfRule>
    <cfRule type="containsText" dxfId="558" priority="659" operator="containsText" text="RECHERCHE DE FRET">
      <formula>NOT(ISERROR(SEARCH("RECHERCHE DE FRET",U53)))</formula>
    </cfRule>
    <cfRule type="containsText" dxfId="557" priority="660" operator="containsText" text="PTF AUTO 6">
      <formula>NOT(ISERROR(SEARCH("PTF AUTO 6",U53)))</formula>
    </cfRule>
    <cfRule type="containsText" dxfId="556" priority="661" operator="containsText" text="PARC">
      <formula>NOT(ISERROR(SEARCH("PARC",U53)))</formula>
    </cfRule>
    <cfRule type="containsText" dxfId="555" priority="662" operator="containsText" text="E-COMMERCE ptf 006">
      <formula>NOT(ISERROR(SEARCH("E-COMMERCE ptf 006",U53)))</formula>
    </cfRule>
    <cfRule type="containsText" dxfId="554" priority="663" operator="containsText" text="2ème TOUR">
      <formula>NOT(ISERROR(SEARCH("2ème TOUR",U53)))</formula>
    </cfRule>
  </conditionalFormatting>
  <conditionalFormatting sqref="T65:V65">
    <cfRule type="containsText" dxfId="553" priority="700" operator="containsText" text="A DISPO DE L'EXPLOIT">
      <formula>NOT(ISERROR(SEARCH("A DISPO DE L'EXPLOIT",T65)))</formula>
    </cfRule>
    <cfRule type="containsText" dxfId="552" priority="701" operator="containsText" text="RECHERCHE DE FRET">
      <formula>NOT(ISERROR(SEARCH("RECHERCHE DE FRET",T65)))</formula>
    </cfRule>
    <cfRule type="containsText" dxfId="551" priority="702" operator="containsText" text="PTF AUTO 6">
      <formula>NOT(ISERROR(SEARCH("PTF AUTO 6",T65)))</formula>
    </cfRule>
    <cfRule type="containsText" dxfId="550" priority="703" operator="containsText" text="PARC">
      <formula>NOT(ISERROR(SEARCH("PARC",T65)))</formula>
    </cfRule>
    <cfRule type="containsText" dxfId="549" priority="704" operator="containsText" text="E-COMMERCE ptf 006">
      <formula>NOT(ISERROR(SEARCH("E-COMMERCE ptf 006",T65)))</formula>
    </cfRule>
    <cfRule type="containsText" dxfId="548" priority="705" operator="containsText" text="2ème TOUR">
      <formula>NOT(ISERROR(SEARCH("2ème TOUR",T65)))</formula>
    </cfRule>
  </conditionalFormatting>
  <conditionalFormatting sqref="X83">
    <cfRule type="containsText" dxfId="547" priority="706" operator="containsText" text="A DISPO DE L'EXPLOIT">
      <formula>NOT(ISERROR(SEARCH("A DISPO DE L'EXPLOIT",X83)))</formula>
    </cfRule>
    <cfRule type="containsText" dxfId="546" priority="707" operator="containsText" text="RECHERCHE DE FRET">
      <formula>NOT(ISERROR(SEARCH("RECHERCHE DE FRET",X83)))</formula>
    </cfRule>
    <cfRule type="containsText" dxfId="545" priority="708" operator="containsText" text="PTF AUTO 6">
      <formula>NOT(ISERROR(SEARCH("PTF AUTO 6",X83)))</formula>
    </cfRule>
    <cfRule type="containsText" dxfId="544" priority="709" operator="containsText" text="PARC">
      <formula>NOT(ISERROR(SEARCH("PARC",X83)))</formula>
    </cfRule>
    <cfRule type="containsText" dxfId="543" priority="710" operator="containsText" text="E-COMMERCE ptf 006">
      <formula>NOT(ISERROR(SEARCH("E-COMMERCE ptf 006",X83)))</formula>
    </cfRule>
    <cfRule type="containsText" dxfId="542" priority="711" operator="containsText" text="2ème TOUR">
      <formula>NOT(ISERROR(SEARCH("2ème TOUR",X83)))</formula>
    </cfRule>
  </conditionalFormatting>
  <conditionalFormatting sqref="U54:V64 V53">
    <cfRule type="containsText" dxfId="541" priority="694" operator="containsText" text="A DISPO DE L'EXPLOIT">
      <formula>NOT(ISERROR(SEARCH("A DISPO DE L'EXPLOIT",U53)))</formula>
    </cfRule>
    <cfRule type="containsText" dxfId="540" priority="695" operator="containsText" text="RECHERCHE DE FRET">
      <formula>NOT(ISERROR(SEARCH("RECHERCHE DE FRET",U53)))</formula>
    </cfRule>
    <cfRule type="containsText" dxfId="539" priority="696" operator="containsText" text="PTF AUTO 6">
      <formula>NOT(ISERROR(SEARCH("PTF AUTO 6",U53)))</formula>
    </cfRule>
    <cfRule type="containsText" dxfId="538" priority="697" operator="containsText" text="PARC">
      <formula>NOT(ISERROR(SEARCH("PARC",U53)))</formula>
    </cfRule>
    <cfRule type="containsText" dxfId="537" priority="698" operator="containsText" text="E-COMMERCE ptf 006">
      <formula>NOT(ISERROR(SEARCH("E-COMMERCE ptf 006",U53)))</formula>
    </cfRule>
    <cfRule type="containsText" dxfId="536" priority="699" operator="containsText" text="2ème TOUR">
      <formula>NOT(ISERROR(SEARCH("2ème TOUR",U53)))</formula>
    </cfRule>
  </conditionalFormatting>
  <conditionalFormatting sqref="U51">
    <cfRule type="containsText" dxfId="535" priority="682" operator="containsText" text="A DISPO DE L'EXPLOIT">
      <formula>NOT(ISERROR(SEARCH("A DISPO DE L'EXPLOIT",U51)))</formula>
    </cfRule>
    <cfRule type="containsText" dxfId="534" priority="683" operator="containsText" text="RECHERCHE DE FRET">
      <formula>NOT(ISERROR(SEARCH("RECHERCHE DE FRET",U51)))</formula>
    </cfRule>
    <cfRule type="containsText" dxfId="533" priority="684" operator="containsText" text="PTF AUTO 6">
      <formula>NOT(ISERROR(SEARCH("PTF AUTO 6",U51)))</formula>
    </cfRule>
    <cfRule type="containsText" dxfId="532" priority="685" operator="containsText" text="PARC">
      <formula>NOT(ISERROR(SEARCH("PARC",U51)))</formula>
    </cfRule>
    <cfRule type="containsText" dxfId="531" priority="686" operator="containsText" text="E-COMMERCE ptf 006">
      <formula>NOT(ISERROR(SEARCH("E-COMMERCE ptf 006",U51)))</formula>
    </cfRule>
    <cfRule type="containsText" dxfId="530" priority="687" operator="containsText" text="2ème TOUR">
      <formula>NOT(ISERROR(SEARCH("2ème TOUR",U51)))</formula>
    </cfRule>
  </conditionalFormatting>
  <conditionalFormatting sqref="V52">
    <cfRule type="containsText" dxfId="529" priority="676" operator="containsText" text="A DISPO DE L'EXPLOIT">
      <formula>NOT(ISERROR(SEARCH("A DISPO DE L'EXPLOIT",V52)))</formula>
    </cfRule>
    <cfRule type="containsText" dxfId="528" priority="677" operator="containsText" text="RECHERCHE DE FRET">
      <formula>NOT(ISERROR(SEARCH("RECHERCHE DE FRET",V52)))</formula>
    </cfRule>
    <cfRule type="containsText" dxfId="527" priority="678" operator="containsText" text="PTF AUTO 6">
      <formula>NOT(ISERROR(SEARCH("PTF AUTO 6",V52)))</formula>
    </cfRule>
    <cfRule type="containsText" dxfId="526" priority="679" operator="containsText" text="PARC">
      <formula>NOT(ISERROR(SEARCH("PARC",V52)))</formula>
    </cfRule>
    <cfRule type="containsText" dxfId="525" priority="680" operator="containsText" text="E-COMMERCE ptf 006">
      <formula>NOT(ISERROR(SEARCH("E-COMMERCE ptf 006",V52)))</formula>
    </cfRule>
    <cfRule type="containsText" dxfId="524" priority="681" operator="containsText" text="2ème TOUR">
      <formula>NOT(ISERROR(SEARCH("2ème TOUR",V52)))</formula>
    </cfRule>
  </conditionalFormatting>
  <conditionalFormatting sqref="T53:T64">
    <cfRule type="containsText" dxfId="523" priority="670" operator="containsText" text="A DISPO DE L'EXPLOIT">
      <formula>NOT(ISERROR(SEARCH("A DISPO DE L'EXPLOIT",T53)))</formula>
    </cfRule>
    <cfRule type="containsText" dxfId="522" priority="671" operator="containsText" text="RECHERCHE DE FRET">
      <formula>NOT(ISERROR(SEARCH("RECHERCHE DE FRET",T53)))</formula>
    </cfRule>
    <cfRule type="containsText" dxfId="521" priority="672" operator="containsText" text="PTF AUTO 6">
      <formula>NOT(ISERROR(SEARCH("PTF AUTO 6",T53)))</formula>
    </cfRule>
    <cfRule type="containsText" dxfId="520" priority="673" operator="containsText" text="PARC">
      <formula>NOT(ISERROR(SEARCH("PARC",T53)))</formula>
    </cfRule>
    <cfRule type="containsText" dxfId="519" priority="674" operator="containsText" text="E-COMMERCE ptf 006">
      <formula>NOT(ISERROR(SEARCH("E-COMMERCE ptf 006",T53)))</formula>
    </cfRule>
    <cfRule type="containsText" dxfId="518" priority="675" operator="containsText" text="2ème TOUR">
      <formula>NOT(ISERROR(SEARCH("2ème TOUR",T53)))</formula>
    </cfRule>
  </conditionalFormatting>
  <conditionalFormatting sqref="T52:U52 T51">
    <cfRule type="containsText" dxfId="517" priority="688" operator="containsText" text="A DISPO DE L'EXPLOIT">
      <formula>NOT(ISERROR(SEARCH("A DISPO DE L'EXPLOIT",T51)))</formula>
    </cfRule>
    <cfRule type="containsText" dxfId="516" priority="689" operator="containsText" text="RECHERCHE DE FRET">
      <formula>NOT(ISERROR(SEARCH("RECHERCHE DE FRET",T51)))</formula>
    </cfRule>
    <cfRule type="containsText" dxfId="515" priority="690" operator="containsText" text="PTF AUTO 6">
      <formula>NOT(ISERROR(SEARCH("PTF AUTO 6",T51)))</formula>
    </cfRule>
    <cfRule type="containsText" dxfId="514" priority="691" operator="containsText" text="PARC">
      <formula>NOT(ISERROR(SEARCH("PARC",T51)))</formula>
    </cfRule>
    <cfRule type="containsText" dxfId="513" priority="692" operator="containsText" text="E-COMMERCE ptf 006">
      <formula>NOT(ISERROR(SEARCH("E-COMMERCE ptf 006",T51)))</formula>
    </cfRule>
    <cfRule type="containsText" dxfId="512" priority="693" operator="containsText" text="2ème TOUR">
      <formula>NOT(ISERROR(SEARCH("2ème TOUR",T51)))</formula>
    </cfRule>
  </conditionalFormatting>
  <conditionalFormatting sqref="V51">
    <cfRule type="containsText" dxfId="511" priority="664" operator="containsText" text="A DISPO DE L'EXPLOIT">
      <formula>NOT(ISERROR(SEARCH("A DISPO DE L'EXPLOIT",V51)))</formula>
    </cfRule>
    <cfRule type="containsText" dxfId="510" priority="665" operator="containsText" text="RECHERCHE DE FRET">
      <formula>NOT(ISERROR(SEARCH("RECHERCHE DE FRET",V51)))</formula>
    </cfRule>
    <cfRule type="containsText" dxfId="509" priority="666" operator="containsText" text="PTF AUTO 6">
      <formula>NOT(ISERROR(SEARCH("PTF AUTO 6",V51)))</formula>
    </cfRule>
    <cfRule type="containsText" dxfId="508" priority="667" operator="containsText" text="PARC">
      <formula>NOT(ISERROR(SEARCH("PARC",V51)))</formula>
    </cfRule>
    <cfRule type="containsText" dxfId="507" priority="668" operator="containsText" text="E-COMMERCE ptf 006">
      <formula>NOT(ISERROR(SEARCH("E-COMMERCE ptf 006",V51)))</formula>
    </cfRule>
    <cfRule type="containsText" dxfId="506" priority="669" operator="containsText" text="2ème TOUR">
      <formula>NOT(ISERROR(SEARCH("2ème TOUR",V51)))</formula>
    </cfRule>
  </conditionalFormatting>
  <conditionalFormatting sqref="U67">
    <cfRule type="containsText" dxfId="505" priority="634" operator="containsText" text="A DISPO DE L'EXPLOIT">
      <formula>NOT(ISERROR(SEARCH("A DISPO DE L'EXPLOIT",U67)))</formula>
    </cfRule>
    <cfRule type="containsText" dxfId="504" priority="635" operator="containsText" text="RECHERCHE DE FRET">
      <formula>NOT(ISERROR(SEARCH("RECHERCHE DE FRET",U67)))</formula>
    </cfRule>
    <cfRule type="containsText" dxfId="503" priority="636" operator="containsText" text="PTF AUTO 6">
      <formula>NOT(ISERROR(SEARCH("PTF AUTO 6",U67)))</formula>
    </cfRule>
    <cfRule type="containsText" dxfId="502" priority="637" operator="containsText" text="PARC">
      <formula>NOT(ISERROR(SEARCH("PARC",U67)))</formula>
    </cfRule>
    <cfRule type="containsText" dxfId="501" priority="638" operator="containsText" text="E-COMMERCE ptf 006">
      <formula>NOT(ISERROR(SEARCH("E-COMMERCE ptf 006",U67)))</formula>
    </cfRule>
    <cfRule type="containsText" dxfId="500" priority="639" operator="containsText" text="2ème TOUR">
      <formula>NOT(ISERROR(SEARCH("2ème TOUR",U67)))</formula>
    </cfRule>
  </conditionalFormatting>
  <conditionalFormatting sqref="V68">
    <cfRule type="containsText" dxfId="499" priority="628" operator="containsText" text="A DISPO DE L'EXPLOIT">
      <formula>NOT(ISERROR(SEARCH("A DISPO DE L'EXPLOIT",V68)))</formula>
    </cfRule>
    <cfRule type="containsText" dxfId="498" priority="629" operator="containsText" text="RECHERCHE DE FRET">
      <formula>NOT(ISERROR(SEARCH("RECHERCHE DE FRET",V68)))</formula>
    </cfRule>
    <cfRule type="containsText" dxfId="497" priority="630" operator="containsText" text="PTF AUTO 6">
      <formula>NOT(ISERROR(SEARCH("PTF AUTO 6",V68)))</formula>
    </cfRule>
    <cfRule type="containsText" dxfId="496" priority="631" operator="containsText" text="PARC">
      <formula>NOT(ISERROR(SEARCH("PARC",V68)))</formula>
    </cfRule>
    <cfRule type="containsText" dxfId="495" priority="632" operator="containsText" text="E-COMMERCE ptf 006">
      <formula>NOT(ISERROR(SEARCH("E-COMMERCE ptf 006",V68)))</formula>
    </cfRule>
    <cfRule type="containsText" dxfId="494" priority="633" operator="containsText" text="2ème TOUR">
      <formula>NOT(ISERROR(SEARCH("2ème TOUR",V68)))</formula>
    </cfRule>
  </conditionalFormatting>
  <conditionalFormatting sqref="T68:U68 T67">
    <cfRule type="containsText" dxfId="493" priority="640" operator="containsText" text="A DISPO DE L'EXPLOIT">
      <formula>NOT(ISERROR(SEARCH("A DISPO DE L'EXPLOIT",T67)))</formula>
    </cfRule>
    <cfRule type="containsText" dxfId="492" priority="641" operator="containsText" text="RECHERCHE DE FRET">
      <formula>NOT(ISERROR(SEARCH("RECHERCHE DE FRET",T67)))</formula>
    </cfRule>
    <cfRule type="containsText" dxfId="491" priority="642" operator="containsText" text="PTF AUTO 6">
      <formula>NOT(ISERROR(SEARCH("PTF AUTO 6",T67)))</formula>
    </cfRule>
    <cfRule type="containsText" dxfId="490" priority="643" operator="containsText" text="PARC">
      <formula>NOT(ISERROR(SEARCH("PARC",T67)))</formula>
    </cfRule>
    <cfRule type="containsText" dxfId="489" priority="644" operator="containsText" text="E-COMMERCE ptf 006">
      <formula>NOT(ISERROR(SEARCH("E-COMMERCE ptf 006",T67)))</formula>
    </cfRule>
    <cfRule type="containsText" dxfId="488" priority="645" operator="containsText" text="2ème TOUR">
      <formula>NOT(ISERROR(SEARCH("2ème TOUR",T67)))</formula>
    </cfRule>
  </conditionalFormatting>
  <conditionalFormatting sqref="Y21:Y32">
    <cfRule type="containsText" dxfId="487" priority="592" operator="containsText" text="A DISPO DE L'EXPLOIT">
      <formula>NOT(ISERROR(SEARCH("A DISPO DE L'EXPLOIT",Y21)))</formula>
    </cfRule>
    <cfRule type="containsText" dxfId="486" priority="593" operator="containsText" text="RECHERCHE DE FRET">
      <formula>NOT(ISERROR(SEARCH("RECHERCHE DE FRET",Y21)))</formula>
    </cfRule>
    <cfRule type="containsText" dxfId="485" priority="594" operator="containsText" text="PTF AUTO 6">
      <formula>NOT(ISERROR(SEARCH("PTF AUTO 6",Y21)))</formula>
    </cfRule>
    <cfRule type="containsText" dxfId="484" priority="595" operator="containsText" text="PARC">
      <formula>NOT(ISERROR(SEARCH("PARC",Y21)))</formula>
    </cfRule>
    <cfRule type="containsText" dxfId="483" priority="596" operator="containsText" text="E-COMMERCE ptf 006">
      <formula>NOT(ISERROR(SEARCH("E-COMMERCE ptf 006",Y21)))</formula>
    </cfRule>
    <cfRule type="containsText" dxfId="482" priority="597" operator="containsText" text="2ème TOUR">
      <formula>NOT(ISERROR(SEARCH("2ème TOUR",Y21)))</formula>
    </cfRule>
  </conditionalFormatting>
  <conditionalFormatting sqref="Z22:AA32 AA21">
    <cfRule type="containsText" dxfId="481" priority="598" operator="containsText" text="A DISPO DE L'EXPLOIT">
      <formula>NOT(ISERROR(SEARCH("A DISPO DE L'EXPLOIT",Z21)))</formula>
    </cfRule>
    <cfRule type="containsText" dxfId="480" priority="599" operator="containsText" text="RECHERCHE DE FRET">
      <formula>NOT(ISERROR(SEARCH("RECHERCHE DE FRET",Z21)))</formula>
    </cfRule>
    <cfRule type="containsText" dxfId="479" priority="600" operator="containsText" text="PTF AUTO 6">
      <formula>NOT(ISERROR(SEARCH("PTF AUTO 6",Z21)))</formula>
    </cfRule>
    <cfRule type="containsText" dxfId="478" priority="601" operator="containsText" text="PARC">
      <formula>NOT(ISERROR(SEARCH("PARC",Z21)))</formula>
    </cfRule>
    <cfRule type="containsText" dxfId="477" priority="602" operator="containsText" text="E-COMMERCE ptf 006">
      <formula>NOT(ISERROR(SEARCH("E-COMMERCE ptf 006",Z21)))</formula>
    </cfRule>
    <cfRule type="containsText" dxfId="476" priority="603" operator="containsText" text="2ème TOUR">
      <formula>NOT(ISERROR(SEARCH("2ème TOUR",Z21)))</formula>
    </cfRule>
  </conditionalFormatting>
  <conditionalFormatting sqref="Y20:Z20 Y19">
    <cfRule type="containsText" dxfId="475" priority="586" operator="containsText" text="A DISPO DE L'EXPLOIT">
      <formula>NOT(ISERROR(SEARCH("A DISPO DE L'EXPLOIT",Y19)))</formula>
    </cfRule>
    <cfRule type="containsText" dxfId="474" priority="587" operator="containsText" text="RECHERCHE DE FRET">
      <formula>NOT(ISERROR(SEARCH("RECHERCHE DE FRET",Y19)))</formula>
    </cfRule>
    <cfRule type="containsText" dxfId="473" priority="588" operator="containsText" text="PTF AUTO 6">
      <formula>NOT(ISERROR(SEARCH("PTF AUTO 6",Y19)))</formula>
    </cfRule>
    <cfRule type="containsText" dxfId="472" priority="589" operator="containsText" text="PARC">
      <formula>NOT(ISERROR(SEARCH("PARC",Y19)))</formula>
    </cfRule>
    <cfRule type="containsText" dxfId="471" priority="590" operator="containsText" text="E-COMMERCE ptf 006">
      <formula>NOT(ISERROR(SEARCH("E-COMMERCE ptf 006",Y19)))</formula>
    </cfRule>
    <cfRule type="containsText" dxfId="470" priority="591" operator="containsText" text="2ème TOUR">
      <formula>NOT(ISERROR(SEARCH("2ème TOUR",Y19)))</formula>
    </cfRule>
  </conditionalFormatting>
  <conditionalFormatting sqref="Z19">
    <cfRule type="containsText" dxfId="469" priority="580" operator="containsText" text="A DISPO DE L'EXPLOIT">
      <formula>NOT(ISERROR(SEARCH("A DISPO DE L'EXPLOIT",Z19)))</formula>
    </cfRule>
    <cfRule type="containsText" dxfId="468" priority="581" operator="containsText" text="RECHERCHE DE FRET">
      <formula>NOT(ISERROR(SEARCH("RECHERCHE DE FRET",Z19)))</formula>
    </cfRule>
    <cfRule type="containsText" dxfId="467" priority="582" operator="containsText" text="PTF AUTO 6">
      <formula>NOT(ISERROR(SEARCH("PTF AUTO 6",Z19)))</formula>
    </cfRule>
    <cfRule type="containsText" dxfId="466" priority="583" operator="containsText" text="PARC">
      <formula>NOT(ISERROR(SEARCH("PARC",Z19)))</formula>
    </cfRule>
    <cfRule type="containsText" dxfId="465" priority="584" operator="containsText" text="E-COMMERCE ptf 006">
      <formula>NOT(ISERROR(SEARCH("E-COMMERCE ptf 006",Z19)))</formula>
    </cfRule>
    <cfRule type="containsText" dxfId="464" priority="585" operator="containsText" text="2ème TOUR">
      <formula>NOT(ISERROR(SEARCH("2ème TOUR",Z19)))</formula>
    </cfRule>
  </conditionalFormatting>
  <conditionalFormatting sqref="AA20">
    <cfRule type="containsText" dxfId="463" priority="574" operator="containsText" text="A DISPO DE L'EXPLOIT">
      <formula>NOT(ISERROR(SEARCH("A DISPO DE L'EXPLOIT",AA20)))</formula>
    </cfRule>
    <cfRule type="containsText" dxfId="462" priority="575" operator="containsText" text="RECHERCHE DE FRET">
      <formula>NOT(ISERROR(SEARCH("RECHERCHE DE FRET",AA20)))</formula>
    </cfRule>
    <cfRule type="containsText" dxfId="461" priority="576" operator="containsText" text="PTF AUTO 6">
      <formula>NOT(ISERROR(SEARCH("PTF AUTO 6",AA20)))</formula>
    </cfRule>
    <cfRule type="containsText" dxfId="460" priority="577" operator="containsText" text="PARC">
      <formula>NOT(ISERROR(SEARCH("PARC",AA20)))</formula>
    </cfRule>
    <cfRule type="containsText" dxfId="459" priority="578" operator="containsText" text="E-COMMERCE ptf 006">
      <formula>NOT(ISERROR(SEARCH("E-COMMERCE ptf 006",AA20)))</formula>
    </cfRule>
    <cfRule type="containsText" dxfId="458" priority="579" operator="containsText" text="2ème TOUR">
      <formula>NOT(ISERROR(SEARCH("2ème TOUR",AA20)))</formula>
    </cfRule>
  </conditionalFormatting>
  <conditionalFormatting sqref="Z21">
    <cfRule type="containsText" dxfId="457" priority="568" operator="containsText" text="A DISPO DE L'EXPLOIT">
      <formula>NOT(ISERROR(SEARCH("A DISPO DE L'EXPLOIT",Z21)))</formula>
    </cfRule>
    <cfRule type="containsText" dxfId="456" priority="569" operator="containsText" text="RECHERCHE DE FRET">
      <formula>NOT(ISERROR(SEARCH("RECHERCHE DE FRET",Z21)))</formula>
    </cfRule>
    <cfRule type="containsText" dxfId="455" priority="570" operator="containsText" text="PTF AUTO 6">
      <formula>NOT(ISERROR(SEARCH("PTF AUTO 6",Z21)))</formula>
    </cfRule>
    <cfRule type="containsText" dxfId="454" priority="571" operator="containsText" text="PARC">
      <formula>NOT(ISERROR(SEARCH("PARC",Z21)))</formula>
    </cfRule>
    <cfRule type="containsText" dxfId="453" priority="572" operator="containsText" text="E-COMMERCE ptf 006">
      <formula>NOT(ISERROR(SEARCH("E-COMMERCE ptf 006",Z21)))</formula>
    </cfRule>
    <cfRule type="containsText" dxfId="452" priority="573" operator="containsText" text="2ème TOUR">
      <formula>NOT(ISERROR(SEARCH("2ème TOUR",Z21)))</formula>
    </cfRule>
  </conditionalFormatting>
  <conditionalFormatting sqref="Y49:AA49">
    <cfRule type="containsText" dxfId="451" priority="562" operator="containsText" text="A DISPO DE L'EXPLOIT">
      <formula>NOT(ISERROR(SEARCH("A DISPO DE L'EXPLOIT",Y49)))</formula>
    </cfRule>
    <cfRule type="containsText" dxfId="450" priority="563" operator="containsText" text="RECHERCHE DE FRET">
      <formula>NOT(ISERROR(SEARCH("RECHERCHE DE FRET",Y49)))</formula>
    </cfRule>
    <cfRule type="containsText" dxfId="449" priority="564" operator="containsText" text="PTF AUTO 6">
      <formula>NOT(ISERROR(SEARCH("PTF AUTO 6",Y49)))</formula>
    </cfRule>
    <cfRule type="containsText" dxfId="448" priority="565" operator="containsText" text="PARC">
      <formula>NOT(ISERROR(SEARCH("PARC",Y49)))</formula>
    </cfRule>
    <cfRule type="containsText" dxfId="447" priority="566" operator="containsText" text="E-COMMERCE ptf 006">
      <formula>NOT(ISERROR(SEARCH("E-COMMERCE ptf 006",Y49)))</formula>
    </cfRule>
    <cfRule type="containsText" dxfId="446" priority="567" operator="containsText" text="2ème TOUR">
      <formula>NOT(ISERROR(SEARCH("2ème TOUR",Y49)))</formula>
    </cfRule>
  </conditionalFormatting>
  <conditionalFormatting sqref="Y37:Y48">
    <cfRule type="containsText" dxfId="445" priority="550" operator="containsText" text="A DISPO DE L'EXPLOIT">
      <formula>NOT(ISERROR(SEARCH("A DISPO DE L'EXPLOIT",Y37)))</formula>
    </cfRule>
    <cfRule type="containsText" dxfId="444" priority="551" operator="containsText" text="RECHERCHE DE FRET">
      <formula>NOT(ISERROR(SEARCH("RECHERCHE DE FRET",Y37)))</formula>
    </cfRule>
    <cfRule type="containsText" dxfId="443" priority="552" operator="containsText" text="PTF AUTO 6">
      <formula>NOT(ISERROR(SEARCH("PTF AUTO 6",Y37)))</formula>
    </cfRule>
    <cfRule type="containsText" dxfId="442" priority="553" operator="containsText" text="PARC">
      <formula>NOT(ISERROR(SEARCH("PARC",Y37)))</formula>
    </cfRule>
    <cfRule type="containsText" dxfId="441" priority="554" operator="containsText" text="E-COMMERCE ptf 006">
      <formula>NOT(ISERROR(SEARCH("E-COMMERCE ptf 006",Y37)))</formula>
    </cfRule>
    <cfRule type="containsText" dxfId="440" priority="555" operator="containsText" text="2ème TOUR">
      <formula>NOT(ISERROR(SEARCH("2ème TOUR",Y37)))</formula>
    </cfRule>
  </conditionalFormatting>
  <conditionalFormatting sqref="AA37 Z38:AA48">
    <cfRule type="containsText" dxfId="439" priority="556" operator="containsText" text="A DISPO DE L'EXPLOIT">
      <formula>NOT(ISERROR(SEARCH("A DISPO DE L'EXPLOIT",Z37)))</formula>
    </cfRule>
    <cfRule type="containsText" dxfId="438" priority="557" operator="containsText" text="RECHERCHE DE FRET">
      <formula>NOT(ISERROR(SEARCH("RECHERCHE DE FRET",Z37)))</formula>
    </cfRule>
    <cfRule type="containsText" dxfId="437" priority="558" operator="containsText" text="PTF AUTO 6">
      <formula>NOT(ISERROR(SEARCH("PTF AUTO 6",Z37)))</formula>
    </cfRule>
    <cfRule type="containsText" dxfId="436" priority="559" operator="containsText" text="PARC">
      <formula>NOT(ISERROR(SEARCH("PARC",Z37)))</formula>
    </cfRule>
    <cfRule type="containsText" dxfId="435" priority="560" operator="containsText" text="E-COMMERCE ptf 006">
      <formula>NOT(ISERROR(SEARCH("E-COMMERCE ptf 006",Z37)))</formula>
    </cfRule>
    <cfRule type="containsText" dxfId="434" priority="561" operator="containsText" text="2ème TOUR">
      <formula>NOT(ISERROR(SEARCH("2ème TOUR",Z37)))</formula>
    </cfRule>
  </conditionalFormatting>
  <conditionalFormatting sqref="Y36:Z36 Y35">
    <cfRule type="containsText" dxfId="433" priority="544" operator="containsText" text="A DISPO DE L'EXPLOIT">
      <formula>NOT(ISERROR(SEARCH("A DISPO DE L'EXPLOIT",Y35)))</formula>
    </cfRule>
    <cfRule type="containsText" dxfId="432" priority="545" operator="containsText" text="RECHERCHE DE FRET">
      <formula>NOT(ISERROR(SEARCH("RECHERCHE DE FRET",Y35)))</formula>
    </cfRule>
    <cfRule type="containsText" dxfId="431" priority="546" operator="containsText" text="PTF AUTO 6">
      <formula>NOT(ISERROR(SEARCH("PTF AUTO 6",Y35)))</formula>
    </cfRule>
    <cfRule type="containsText" dxfId="430" priority="547" operator="containsText" text="PARC">
      <formula>NOT(ISERROR(SEARCH("PARC",Y35)))</formula>
    </cfRule>
    <cfRule type="containsText" dxfId="429" priority="548" operator="containsText" text="E-COMMERCE ptf 006">
      <formula>NOT(ISERROR(SEARCH("E-COMMERCE ptf 006",Y35)))</formula>
    </cfRule>
    <cfRule type="containsText" dxfId="428" priority="549" operator="containsText" text="2ème TOUR">
      <formula>NOT(ISERROR(SEARCH("2ème TOUR",Y35)))</formula>
    </cfRule>
  </conditionalFormatting>
  <conditionalFormatting sqref="Z35">
    <cfRule type="containsText" dxfId="427" priority="538" operator="containsText" text="A DISPO DE L'EXPLOIT">
      <formula>NOT(ISERROR(SEARCH("A DISPO DE L'EXPLOIT",Z35)))</formula>
    </cfRule>
    <cfRule type="containsText" dxfId="426" priority="539" operator="containsText" text="RECHERCHE DE FRET">
      <formula>NOT(ISERROR(SEARCH("RECHERCHE DE FRET",Z35)))</formula>
    </cfRule>
    <cfRule type="containsText" dxfId="425" priority="540" operator="containsText" text="PTF AUTO 6">
      <formula>NOT(ISERROR(SEARCH("PTF AUTO 6",Z35)))</formula>
    </cfRule>
    <cfRule type="containsText" dxfId="424" priority="541" operator="containsText" text="PARC">
      <formula>NOT(ISERROR(SEARCH("PARC",Z35)))</formula>
    </cfRule>
    <cfRule type="containsText" dxfId="423" priority="542" operator="containsText" text="E-COMMERCE ptf 006">
      <formula>NOT(ISERROR(SEARCH("E-COMMERCE ptf 006",Z35)))</formula>
    </cfRule>
    <cfRule type="containsText" dxfId="422" priority="543" operator="containsText" text="2ème TOUR">
      <formula>NOT(ISERROR(SEARCH("2ème TOUR",Z35)))</formula>
    </cfRule>
  </conditionalFormatting>
  <conditionalFormatting sqref="AA36">
    <cfRule type="containsText" dxfId="421" priority="532" operator="containsText" text="A DISPO DE L'EXPLOIT">
      <formula>NOT(ISERROR(SEARCH("A DISPO DE L'EXPLOIT",AA36)))</formula>
    </cfRule>
    <cfRule type="containsText" dxfId="420" priority="533" operator="containsText" text="RECHERCHE DE FRET">
      <formula>NOT(ISERROR(SEARCH("RECHERCHE DE FRET",AA36)))</formula>
    </cfRule>
    <cfRule type="containsText" dxfId="419" priority="534" operator="containsText" text="PTF AUTO 6">
      <formula>NOT(ISERROR(SEARCH("PTF AUTO 6",AA36)))</formula>
    </cfRule>
    <cfRule type="containsText" dxfId="418" priority="535" operator="containsText" text="PARC">
      <formula>NOT(ISERROR(SEARCH("PARC",AA36)))</formula>
    </cfRule>
    <cfRule type="containsText" dxfId="417" priority="536" operator="containsText" text="E-COMMERCE ptf 006">
      <formula>NOT(ISERROR(SEARCH("E-COMMERCE ptf 006",AA36)))</formula>
    </cfRule>
    <cfRule type="containsText" dxfId="416" priority="537" operator="containsText" text="2ème TOUR">
      <formula>NOT(ISERROR(SEARCH("2ème TOUR",AA36)))</formula>
    </cfRule>
  </conditionalFormatting>
  <conditionalFormatting sqref="X50:Y50">
    <cfRule type="containsText" dxfId="415" priority="466" operator="containsText" text="A DISPO DE L'EXPLOIT">
      <formula>NOT(ISERROR(SEARCH("A DISPO DE L'EXPLOIT",X50)))</formula>
    </cfRule>
    <cfRule type="containsText" dxfId="414" priority="467" operator="containsText" text="RECHERCHE DE FRET">
      <formula>NOT(ISERROR(SEARCH("RECHERCHE DE FRET",X50)))</formula>
    </cfRule>
    <cfRule type="containsText" dxfId="413" priority="468" operator="containsText" text="PTF AUTO 6">
      <formula>NOT(ISERROR(SEARCH("PTF AUTO 6",X50)))</formula>
    </cfRule>
    <cfRule type="containsText" dxfId="412" priority="469" operator="containsText" text="PARC">
      <formula>NOT(ISERROR(SEARCH("PARC",X50)))</formula>
    </cfRule>
    <cfRule type="containsText" dxfId="411" priority="470" operator="containsText" text="E-COMMERCE ptf 006">
      <formula>NOT(ISERROR(SEARCH("E-COMMERCE ptf 006",X50)))</formula>
    </cfRule>
    <cfRule type="containsText" dxfId="410" priority="471" operator="containsText" text="2ème TOUR">
      <formula>NOT(ISERROR(SEARCH("2ème TOUR",X50)))</formula>
    </cfRule>
  </conditionalFormatting>
  <conditionalFormatting sqref="AB50 AE50 AH50 AK50">
    <cfRule type="containsText" dxfId="409" priority="460" operator="containsText" text="A DISPO DE L'EXPLOIT">
      <formula>NOT(ISERROR(SEARCH("A DISPO DE L'EXPLOIT",AB50)))</formula>
    </cfRule>
    <cfRule type="containsText" dxfId="408" priority="461" operator="containsText" text="RECHERCHE DE FRET">
      <formula>NOT(ISERROR(SEARCH("RECHERCHE DE FRET",AB50)))</formula>
    </cfRule>
    <cfRule type="containsText" dxfId="407" priority="462" operator="containsText" text="PTF AUTO 6">
      <formula>NOT(ISERROR(SEARCH("PTF AUTO 6",AB50)))</formula>
    </cfRule>
    <cfRule type="containsText" dxfId="406" priority="463" operator="containsText" text="PARC">
      <formula>NOT(ISERROR(SEARCH("PARC",AB50)))</formula>
    </cfRule>
    <cfRule type="containsText" dxfId="405" priority="464" operator="containsText" text="E-COMMERCE ptf 006">
      <formula>NOT(ISERROR(SEARCH("E-COMMERCE ptf 006",AB50)))</formula>
    </cfRule>
    <cfRule type="containsText" dxfId="404" priority="465" operator="containsText" text="2ème TOUR">
      <formula>NOT(ISERROR(SEARCH("2ème TOUR",AB50)))</formula>
    </cfRule>
  </conditionalFormatting>
  <conditionalFormatting sqref="X34:Y34">
    <cfRule type="containsText" dxfId="403" priority="478" operator="containsText" text="A DISPO DE L'EXPLOIT">
      <formula>NOT(ISERROR(SEARCH("A DISPO DE L'EXPLOIT",X34)))</formula>
    </cfRule>
    <cfRule type="containsText" dxfId="402" priority="479" operator="containsText" text="RECHERCHE DE FRET">
      <formula>NOT(ISERROR(SEARCH("RECHERCHE DE FRET",X34)))</formula>
    </cfRule>
    <cfRule type="containsText" dxfId="401" priority="480" operator="containsText" text="PTF AUTO 6">
      <formula>NOT(ISERROR(SEARCH("PTF AUTO 6",X34)))</formula>
    </cfRule>
    <cfRule type="containsText" dxfId="400" priority="481" operator="containsText" text="PARC">
      <formula>NOT(ISERROR(SEARCH("PARC",X34)))</formula>
    </cfRule>
    <cfRule type="containsText" dxfId="399" priority="482" operator="containsText" text="E-COMMERCE ptf 006">
      <formula>NOT(ISERROR(SEARCH("E-COMMERCE ptf 006",X34)))</formula>
    </cfRule>
    <cfRule type="containsText" dxfId="398" priority="483" operator="containsText" text="2ème TOUR">
      <formula>NOT(ISERROR(SEARCH("2ème TOUR",X34)))</formula>
    </cfRule>
  </conditionalFormatting>
  <conditionalFormatting sqref="AB34 AE34 AH34 AK34">
    <cfRule type="containsText" dxfId="397" priority="472" operator="containsText" text="A DISPO DE L'EXPLOIT">
      <formula>NOT(ISERROR(SEARCH("A DISPO DE L'EXPLOIT",AB34)))</formula>
    </cfRule>
    <cfRule type="containsText" dxfId="396" priority="473" operator="containsText" text="RECHERCHE DE FRET">
      <formula>NOT(ISERROR(SEARCH("RECHERCHE DE FRET",AB34)))</formula>
    </cfRule>
    <cfRule type="containsText" dxfId="395" priority="474" operator="containsText" text="PTF AUTO 6">
      <formula>NOT(ISERROR(SEARCH("PTF AUTO 6",AB34)))</formula>
    </cfRule>
    <cfRule type="containsText" dxfId="394" priority="475" operator="containsText" text="PARC">
      <formula>NOT(ISERROR(SEARCH("PARC",AB34)))</formula>
    </cfRule>
    <cfRule type="containsText" dxfId="393" priority="476" operator="containsText" text="E-COMMERCE ptf 006">
      <formula>NOT(ISERROR(SEARCH("E-COMMERCE ptf 006",AB34)))</formula>
    </cfRule>
    <cfRule type="containsText" dxfId="392" priority="477" operator="containsText" text="2ème TOUR">
      <formula>NOT(ISERROR(SEARCH("2ème TOUR",AB34)))</formula>
    </cfRule>
  </conditionalFormatting>
  <conditionalFormatting sqref="X66:Y66">
    <cfRule type="containsText" dxfId="391" priority="454" operator="containsText" text="A DISPO DE L'EXPLOIT">
      <formula>NOT(ISERROR(SEARCH("A DISPO DE L'EXPLOIT",X66)))</formula>
    </cfRule>
    <cfRule type="containsText" dxfId="390" priority="455" operator="containsText" text="RECHERCHE DE FRET">
      <formula>NOT(ISERROR(SEARCH("RECHERCHE DE FRET",X66)))</formula>
    </cfRule>
    <cfRule type="containsText" dxfId="389" priority="456" operator="containsText" text="PTF AUTO 6">
      <formula>NOT(ISERROR(SEARCH("PTF AUTO 6",X66)))</formula>
    </cfRule>
    <cfRule type="containsText" dxfId="388" priority="457" operator="containsText" text="PARC">
      <formula>NOT(ISERROR(SEARCH("PARC",X66)))</formula>
    </cfRule>
    <cfRule type="containsText" dxfId="387" priority="458" operator="containsText" text="E-COMMERCE ptf 006">
      <formula>NOT(ISERROR(SEARCH("E-COMMERCE ptf 006",X66)))</formula>
    </cfRule>
    <cfRule type="containsText" dxfId="386" priority="459" operator="containsText" text="2ème TOUR">
      <formula>NOT(ISERROR(SEARCH("2ème TOUR",X66)))</formula>
    </cfRule>
  </conditionalFormatting>
  <conditionalFormatting sqref="AB66 AE66 AH66 AK66">
    <cfRule type="containsText" dxfId="385" priority="448" operator="containsText" text="A DISPO DE L'EXPLOIT">
      <formula>NOT(ISERROR(SEARCH("A DISPO DE L'EXPLOIT",AB66)))</formula>
    </cfRule>
    <cfRule type="containsText" dxfId="384" priority="449" operator="containsText" text="RECHERCHE DE FRET">
      <formula>NOT(ISERROR(SEARCH("RECHERCHE DE FRET",AB66)))</formula>
    </cfRule>
    <cfRule type="containsText" dxfId="383" priority="450" operator="containsText" text="PTF AUTO 6">
      <formula>NOT(ISERROR(SEARCH("PTF AUTO 6",AB66)))</formula>
    </cfRule>
    <cfRule type="containsText" dxfId="382" priority="451" operator="containsText" text="PARC">
      <formula>NOT(ISERROR(SEARCH("PARC",AB66)))</formula>
    </cfRule>
    <cfRule type="containsText" dxfId="381" priority="452" operator="containsText" text="E-COMMERCE ptf 006">
      <formula>NOT(ISERROR(SEARCH("E-COMMERCE ptf 006",AB66)))</formula>
    </cfRule>
    <cfRule type="containsText" dxfId="380" priority="453" operator="containsText" text="2ème TOUR">
      <formula>NOT(ISERROR(SEARCH("2ème TOUR",AB66)))</formula>
    </cfRule>
  </conditionalFormatting>
  <conditionalFormatting sqref="X82:Y82">
    <cfRule type="containsText" dxfId="379" priority="442" operator="containsText" text="A DISPO DE L'EXPLOIT">
      <formula>NOT(ISERROR(SEARCH("A DISPO DE L'EXPLOIT",X82)))</formula>
    </cfRule>
    <cfRule type="containsText" dxfId="378" priority="443" operator="containsText" text="RECHERCHE DE FRET">
      <formula>NOT(ISERROR(SEARCH("RECHERCHE DE FRET",X82)))</formula>
    </cfRule>
    <cfRule type="containsText" dxfId="377" priority="444" operator="containsText" text="PTF AUTO 6">
      <formula>NOT(ISERROR(SEARCH("PTF AUTO 6",X82)))</formula>
    </cfRule>
    <cfRule type="containsText" dxfId="376" priority="445" operator="containsText" text="PARC">
      <formula>NOT(ISERROR(SEARCH("PARC",X82)))</formula>
    </cfRule>
    <cfRule type="containsText" dxfId="375" priority="446" operator="containsText" text="E-COMMERCE ptf 006">
      <formula>NOT(ISERROR(SEARCH("E-COMMERCE ptf 006",X82)))</formula>
    </cfRule>
    <cfRule type="containsText" dxfId="374" priority="447" operator="containsText" text="2ème TOUR">
      <formula>NOT(ISERROR(SEARCH("2ème TOUR",X82)))</formula>
    </cfRule>
  </conditionalFormatting>
  <conditionalFormatting sqref="AB82 AE82 AH82 AK82">
    <cfRule type="containsText" dxfId="373" priority="436" operator="containsText" text="A DISPO DE L'EXPLOIT">
      <formula>NOT(ISERROR(SEARCH("A DISPO DE L'EXPLOIT",AB82)))</formula>
    </cfRule>
    <cfRule type="containsText" dxfId="372" priority="437" operator="containsText" text="RECHERCHE DE FRET">
      <formula>NOT(ISERROR(SEARCH("RECHERCHE DE FRET",AB82)))</formula>
    </cfRule>
    <cfRule type="containsText" dxfId="371" priority="438" operator="containsText" text="PTF AUTO 6">
      <formula>NOT(ISERROR(SEARCH("PTF AUTO 6",AB82)))</formula>
    </cfRule>
    <cfRule type="containsText" dxfId="370" priority="439" operator="containsText" text="PARC">
      <formula>NOT(ISERROR(SEARCH("PARC",AB82)))</formula>
    </cfRule>
    <cfRule type="containsText" dxfId="369" priority="440" operator="containsText" text="E-COMMERCE ptf 006">
      <formula>NOT(ISERROR(SEARCH("E-COMMERCE ptf 006",AB82)))</formula>
    </cfRule>
    <cfRule type="containsText" dxfId="368" priority="441" operator="containsText" text="2ème TOUR">
      <formula>NOT(ISERROR(SEARCH("2ème TOUR",AB82)))</formula>
    </cfRule>
  </conditionalFormatting>
  <conditionalFormatting sqref="BF66">
    <cfRule type="containsText" dxfId="367" priority="424" operator="containsText" text="A DISPO DE L'EXPLOIT">
      <formula>NOT(ISERROR(SEARCH("A DISPO DE L'EXPLOIT",BF66)))</formula>
    </cfRule>
    <cfRule type="containsText" dxfId="366" priority="425" operator="containsText" text="RECHERCHE DE FRET">
      <formula>NOT(ISERROR(SEARCH("RECHERCHE DE FRET",BF66)))</formula>
    </cfRule>
    <cfRule type="containsText" dxfId="365" priority="426" operator="containsText" text="PTF AUTO 6">
      <formula>NOT(ISERROR(SEARCH("PTF AUTO 6",BF66)))</formula>
    </cfRule>
    <cfRule type="containsText" dxfId="364" priority="427" operator="containsText" text="PARC">
      <formula>NOT(ISERROR(SEARCH("PARC",BF66)))</formula>
    </cfRule>
    <cfRule type="containsText" dxfId="363" priority="428" operator="containsText" text="E-COMMERCE ptf 006">
      <formula>NOT(ISERROR(SEARCH("E-COMMERCE ptf 006",BF66)))</formula>
    </cfRule>
    <cfRule type="containsText" dxfId="362" priority="429" operator="containsText" text="2ème TOUR">
      <formula>NOT(ISERROR(SEARCH("2ème TOUR",BF66)))</formula>
    </cfRule>
  </conditionalFormatting>
  <conditionalFormatting sqref="BF50">
    <cfRule type="containsText" dxfId="361" priority="418" operator="containsText" text="A DISPO DE L'EXPLOIT">
      <formula>NOT(ISERROR(SEARCH("A DISPO DE L'EXPLOIT",BF50)))</formula>
    </cfRule>
    <cfRule type="containsText" dxfId="360" priority="419" operator="containsText" text="RECHERCHE DE FRET">
      <formula>NOT(ISERROR(SEARCH("RECHERCHE DE FRET",BF50)))</formula>
    </cfRule>
    <cfRule type="containsText" dxfId="359" priority="420" operator="containsText" text="PTF AUTO 6">
      <formula>NOT(ISERROR(SEARCH("PTF AUTO 6",BF50)))</formula>
    </cfRule>
    <cfRule type="containsText" dxfId="358" priority="421" operator="containsText" text="PARC">
      <formula>NOT(ISERROR(SEARCH("PARC",BF50)))</formula>
    </cfRule>
    <cfRule type="containsText" dxfId="357" priority="422" operator="containsText" text="E-COMMERCE ptf 006">
      <formula>NOT(ISERROR(SEARCH("E-COMMERCE ptf 006",BF50)))</formula>
    </cfRule>
    <cfRule type="containsText" dxfId="356" priority="423" operator="containsText" text="2ème TOUR">
      <formula>NOT(ISERROR(SEARCH("2ème TOUR",BF50)))</formula>
    </cfRule>
  </conditionalFormatting>
  <conditionalFormatting sqref="BF34">
    <cfRule type="containsText" dxfId="355" priority="412" operator="containsText" text="A DISPO DE L'EXPLOIT">
      <formula>NOT(ISERROR(SEARCH("A DISPO DE L'EXPLOIT",BF34)))</formula>
    </cfRule>
    <cfRule type="containsText" dxfId="354" priority="413" operator="containsText" text="RECHERCHE DE FRET">
      <formula>NOT(ISERROR(SEARCH("RECHERCHE DE FRET",BF34)))</formula>
    </cfRule>
    <cfRule type="containsText" dxfId="353" priority="414" operator="containsText" text="PTF AUTO 6">
      <formula>NOT(ISERROR(SEARCH("PTF AUTO 6",BF34)))</formula>
    </cfRule>
    <cfRule type="containsText" dxfId="352" priority="415" operator="containsText" text="PARC">
      <formula>NOT(ISERROR(SEARCH("PARC",BF34)))</formula>
    </cfRule>
    <cfRule type="containsText" dxfId="351" priority="416" operator="containsText" text="E-COMMERCE ptf 006">
      <formula>NOT(ISERROR(SEARCH("E-COMMERCE ptf 006",BF34)))</formula>
    </cfRule>
    <cfRule type="containsText" dxfId="350" priority="417" operator="containsText" text="2ème TOUR">
      <formula>NOT(ISERROR(SEARCH("2ème TOUR",BF34)))</formula>
    </cfRule>
  </conditionalFormatting>
  <conditionalFormatting sqref="AZ65:BH65 BA53:BB64 BD53:BE64 BG53:BH64">
    <cfRule type="containsText" dxfId="349" priority="322" operator="containsText" text="A DISPO DE L'EXPLOIT">
      <formula>NOT(ISERROR(SEARCH("A DISPO DE L'EXPLOIT",AZ53)))</formula>
    </cfRule>
    <cfRule type="containsText" dxfId="348" priority="323" operator="containsText" text="RECHERCHE DE FRET">
      <formula>NOT(ISERROR(SEARCH("RECHERCHE DE FRET",AZ53)))</formula>
    </cfRule>
    <cfRule type="containsText" dxfId="347" priority="324" operator="containsText" text="PTF AUTO 6">
      <formula>NOT(ISERROR(SEARCH("PTF AUTO 6",AZ53)))</formula>
    </cfRule>
    <cfRule type="containsText" dxfId="346" priority="325" operator="containsText" text="PARC">
      <formula>NOT(ISERROR(SEARCH("PARC",AZ53)))</formula>
    </cfRule>
    <cfRule type="containsText" dxfId="345" priority="326" operator="containsText" text="E-COMMERCE ptf 006">
      <formula>NOT(ISERROR(SEARCH("E-COMMERCE ptf 006",AZ53)))</formula>
    </cfRule>
    <cfRule type="containsText" dxfId="344" priority="327" operator="containsText" text="2ème TOUR">
      <formula>NOT(ISERROR(SEARCH("2ème TOUR",AZ53)))</formula>
    </cfRule>
  </conditionalFormatting>
  <conditionalFormatting sqref="AZ52:BA52 BC52:BD52 BF52:BG52">
    <cfRule type="containsText" dxfId="343" priority="316" operator="containsText" text="A DISPO DE L'EXPLOIT">
      <formula>NOT(ISERROR(SEARCH("A DISPO DE L'EXPLOIT",AZ52)))</formula>
    </cfRule>
    <cfRule type="containsText" dxfId="342" priority="317" operator="containsText" text="RECHERCHE DE FRET">
      <formula>NOT(ISERROR(SEARCH("RECHERCHE DE FRET",AZ52)))</formula>
    </cfRule>
    <cfRule type="containsText" dxfId="341" priority="318" operator="containsText" text="PTF AUTO 6">
      <formula>NOT(ISERROR(SEARCH("PTF AUTO 6",AZ52)))</formula>
    </cfRule>
    <cfRule type="containsText" dxfId="340" priority="319" operator="containsText" text="PARC">
      <formula>NOT(ISERROR(SEARCH("PARC",AZ52)))</formula>
    </cfRule>
    <cfRule type="containsText" dxfId="339" priority="320" operator="containsText" text="E-COMMERCE ptf 006">
      <formula>NOT(ISERROR(SEARCH("E-COMMERCE ptf 006",AZ52)))</formula>
    </cfRule>
    <cfRule type="containsText" dxfId="338" priority="321" operator="containsText" text="2ème TOUR">
      <formula>NOT(ISERROR(SEARCH("2ème TOUR",AZ52)))</formula>
    </cfRule>
  </conditionalFormatting>
  <conditionalFormatting sqref="AZ53 BC53 BF53">
    <cfRule type="containsText" dxfId="337" priority="310" operator="containsText" text="A DISPO DE L'EXPLOIT">
      <formula>NOT(ISERROR(SEARCH("A DISPO DE L'EXPLOIT",AZ53)))</formula>
    </cfRule>
    <cfRule type="containsText" dxfId="336" priority="311" operator="containsText" text="RECHERCHE DE FRET">
      <formula>NOT(ISERROR(SEARCH("RECHERCHE DE FRET",AZ53)))</formula>
    </cfRule>
    <cfRule type="containsText" dxfId="335" priority="312" operator="containsText" text="PTF AUTO 6">
      <formula>NOT(ISERROR(SEARCH("PTF AUTO 6",AZ53)))</formula>
    </cfRule>
    <cfRule type="containsText" dxfId="334" priority="313" operator="containsText" text="PARC">
      <formula>NOT(ISERROR(SEARCH("PARC",AZ53)))</formula>
    </cfRule>
    <cfRule type="containsText" dxfId="333" priority="314" operator="containsText" text="E-COMMERCE ptf 006">
      <formula>NOT(ISERROR(SEARCH("E-COMMERCE ptf 006",AZ53)))</formula>
    </cfRule>
    <cfRule type="containsText" dxfId="332" priority="315" operator="containsText" text="2ème TOUR">
      <formula>NOT(ISERROR(SEARCH("2ème TOUR",AZ53)))</formula>
    </cfRule>
  </conditionalFormatting>
  <conditionalFormatting sqref="AZ51:BA51 BC51:BD51 BF51:BG51">
    <cfRule type="containsText" dxfId="331" priority="304" operator="containsText" text="A DISPO DE L'EXPLOIT">
      <formula>NOT(ISERROR(SEARCH("A DISPO DE L'EXPLOIT",AZ51)))</formula>
    </cfRule>
    <cfRule type="containsText" dxfId="330" priority="305" operator="containsText" text="RECHERCHE DE FRET">
      <formula>NOT(ISERROR(SEARCH("RECHERCHE DE FRET",AZ51)))</formula>
    </cfRule>
    <cfRule type="containsText" dxfId="329" priority="306" operator="containsText" text="PTF AUTO 6">
      <formula>NOT(ISERROR(SEARCH("PTF AUTO 6",AZ51)))</formula>
    </cfRule>
    <cfRule type="containsText" dxfId="328" priority="307" operator="containsText" text="PARC">
      <formula>NOT(ISERROR(SEARCH("PARC",AZ51)))</formula>
    </cfRule>
    <cfRule type="containsText" dxfId="327" priority="308" operator="containsText" text="E-COMMERCE ptf 006">
      <formula>NOT(ISERROR(SEARCH("E-COMMERCE ptf 006",AZ51)))</formula>
    </cfRule>
    <cfRule type="containsText" dxfId="326" priority="309" operator="containsText" text="2ème TOUR">
      <formula>NOT(ISERROR(SEARCH("2ème TOUR",AZ51)))</formula>
    </cfRule>
  </conditionalFormatting>
  <conditionalFormatting sqref="BB51 BE51 BH51">
    <cfRule type="containsText" dxfId="325" priority="298" operator="containsText" text="A DISPO DE L'EXPLOIT">
      <formula>NOT(ISERROR(SEARCH("A DISPO DE L'EXPLOIT",BB51)))</formula>
    </cfRule>
    <cfRule type="containsText" dxfId="324" priority="299" operator="containsText" text="RECHERCHE DE FRET">
      <formula>NOT(ISERROR(SEARCH("RECHERCHE DE FRET",BB51)))</formula>
    </cfRule>
    <cfRule type="containsText" dxfId="323" priority="300" operator="containsText" text="PTF AUTO 6">
      <formula>NOT(ISERROR(SEARCH("PTF AUTO 6",BB51)))</formula>
    </cfRule>
    <cfRule type="containsText" dxfId="322" priority="301" operator="containsText" text="PARC">
      <formula>NOT(ISERROR(SEARCH("PARC",BB51)))</formula>
    </cfRule>
    <cfRule type="containsText" dxfId="321" priority="302" operator="containsText" text="E-COMMERCE ptf 006">
      <formula>NOT(ISERROR(SEARCH("E-COMMERCE ptf 006",BB51)))</formula>
    </cfRule>
    <cfRule type="containsText" dxfId="320" priority="303" operator="containsText" text="2ème TOUR">
      <formula>NOT(ISERROR(SEARCH("2ème TOUR",BB51)))</formula>
    </cfRule>
  </conditionalFormatting>
  <conditionalFormatting sqref="BB52 BE52 BH52">
    <cfRule type="containsText" dxfId="319" priority="292" operator="containsText" text="A DISPO DE L'EXPLOIT">
      <formula>NOT(ISERROR(SEARCH("A DISPO DE L'EXPLOIT",BB52)))</formula>
    </cfRule>
    <cfRule type="containsText" dxfId="318" priority="293" operator="containsText" text="RECHERCHE DE FRET">
      <formula>NOT(ISERROR(SEARCH("RECHERCHE DE FRET",BB52)))</formula>
    </cfRule>
    <cfRule type="containsText" dxfId="317" priority="294" operator="containsText" text="PTF AUTO 6">
      <formula>NOT(ISERROR(SEARCH("PTF AUTO 6",BB52)))</formula>
    </cfRule>
    <cfRule type="containsText" dxfId="316" priority="295" operator="containsText" text="PARC">
      <formula>NOT(ISERROR(SEARCH("PARC",BB52)))</formula>
    </cfRule>
    <cfRule type="containsText" dxfId="315" priority="296" operator="containsText" text="E-COMMERCE ptf 006">
      <formula>NOT(ISERROR(SEARCH("E-COMMERCE ptf 006",BB52)))</formula>
    </cfRule>
    <cfRule type="containsText" dxfId="314" priority="297" operator="containsText" text="2ème TOUR">
      <formula>NOT(ISERROR(SEARCH("2ème TOUR",BB52)))</formula>
    </cfRule>
  </conditionalFormatting>
  <conditionalFormatting sqref="AZ81:BH81 BA69:BB80 BD69:BE80 BG69:BH80">
    <cfRule type="containsText" dxfId="313" priority="286" operator="containsText" text="A DISPO DE L'EXPLOIT">
      <formula>NOT(ISERROR(SEARCH("A DISPO DE L'EXPLOIT",AZ69)))</formula>
    </cfRule>
    <cfRule type="containsText" dxfId="312" priority="287" operator="containsText" text="RECHERCHE DE FRET">
      <formula>NOT(ISERROR(SEARCH("RECHERCHE DE FRET",AZ69)))</formula>
    </cfRule>
    <cfRule type="containsText" dxfId="311" priority="288" operator="containsText" text="PTF AUTO 6">
      <formula>NOT(ISERROR(SEARCH("PTF AUTO 6",AZ69)))</formula>
    </cfRule>
    <cfRule type="containsText" dxfId="310" priority="289" operator="containsText" text="PARC">
      <formula>NOT(ISERROR(SEARCH("PARC",AZ69)))</formula>
    </cfRule>
    <cfRule type="containsText" dxfId="309" priority="290" operator="containsText" text="E-COMMERCE ptf 006">
      <formula>NOT(ISERROR(SEARCH("E-COMMERCE ptf 006",AZ69)))</formula>
    </cfRule>
    <cfRule type="containsText" dxfId="308" priority="291" operator="containsText" text="2ème TOUR">
      <formula>NOT(ISERROR(SEARCH("2ème TOUR",AZ69)))</formula>
    </cfRule>
  </conditionalFormatting>
  <conditionalFormatting sqref="AZ33:BH33 BD21:BE32 BG21:BH32 BA21:BA32">
    <cfRule type="containsText" dxfId="307" priority="358" operator="containsText" text="A DISPO DE L'EXPLOIT">
      <formula>NOT(ISERROR(SEARCH("A DISPO DE L'EXPLOIT",AZ21)))</formula>
    </cfRule>
    <cfRule type="containsText" dxfId="306" priority="359" operator="containsText" text="RECHERCHE DE FRET">
      <formula>NOT(ISERROR(SEARCH("RECHERCHE DE FRET",AZ21)))</formula>
    </cfRule>
    <cfRule type="containsText" dxfId="305" priority="360" operator="containsText" text="PTF AUTO 6">
      <formula>NOT(ISERROR(SEARCH("PTF AUTO 6",AZ21)))</formula>
    </cfRule>
    <cfRule type="containsText" dxfId="304" priority="361" operator="containsText" text="PARC">
      <formula>NOT(ISERROR(SEARCH("PARC",AZ21)))</formula>
    </cfRule>
    <cfRule type="containsText" dxfId="303" priority="362" operator="containsText" text="E-COMMERCE ptf 006">
      <formula>NOT(ISERROR(SEARCH("E-COMMERCE ptf 006",AZ21)))</formula>
    </cfRule>
    <cfRule type="containsText" dxfId="302" priority="363" operator="containsText" text="2ème TOUR">
      <formula>NOT(ISERROR(SEARCH("2ème TOUR",AZ21)))</formula>
    </cfRule>
  </conditionalFormatting>
  <conditionalFormatting sqref="AZ20:BA20 BC20:BD20 BF20:BG20">
    <cfRule type="containsText" dxfId="301" priority="352" operator="containsText" text="A DISPO DE L'EXPLOIT">
      <formula>NOT(ISERROR(SEARCH("A DISPO DE L'EXPLOIT",AZ20)))</formula>
    </cfRule>
    <cfRule type="containsText" dxfId="300" priority="353" operator="containsText" text="RECHERCHE DE FRET">
      <formula>NOT(ISERROR(SEARCH("RECHERCHE DE FRET",AZ20)))</formula>
    </cfRule>
    <cfRule type="containsText" dxfId="299" priority="354" operator="containsText" text="PTF AUTO 6">
      <formula>NOT(ISERROR(SEARCH("PTF AUTO 6",AZ20)))</formula>
    </cfRule>
    <cfRule type="containsText" dxfId="298" priority="355" operator="containsText" text="PARC">
      <formula>NOT(ISERROR(SEARCH("PARC",AZ20)))</formula>
    </cfRule>
    <cfRule type="containsText" dxfId="297" priority="356" operator="containsText" text="E-COMMERCE ptf 006">
      <formula>NOT(ISERROR(SEARCH("E-COMMERCE ptf 006",AZ20)))</formula>
    </cfRule>
    <cfRule type="containsText" dxfId="296" priority="357" operator="containsText" text="2ème TOUR">
      <formula>NOT(ISERROR(SEARCH("2ème TOUR",AZ20)))</formula>
    </cfRule>
  </conditionalFormatting>
  <conditionalFormatting sqref="AZ19:BA19 BC19:BD19 BF19:BG19">
    <cfRule type="containsText" dxfId="295" priority="340" operator="containsText" text="A DISPO DE L'EXPLOIT">
      <formula>NOT(ISERROR(SEARCH("A DISPO DE L'EXPLOIT",AZ19)))</formula>
    </cfRule>
    <cfRule type="containsText" dxfId="294" priority="341" operator="containsText" text="RECHERCHE DE FRET">
      <formula>NOT(ISERROR(SEARCH("RECHERCHE DE FRET",AZ19)))</formula>
    </cfRule>
    <cfRule type="containsText" dxfId="293" priority="342" operator="containsText" text="PTF AUTO 6">
      <formula>NOT(ISERROR(SEARCH("PTF AUTO 6",AZ19)))</formula>
    </cfRule>
    <cfRule type="containsText" dxfId="292" priority="343" operator="containsText" text="PARC">
      <formula>NOT(ISERROR(SEARCH("PARC",AZ19)))</formula>
    </cfRule>
    <cfRule type="containsText" dxfId="291" priority="344" operator="containsText" text="E-COMMERCE ptf 006">
      <formula>NOT(ISERROR(SEARCH("E-COMMERCE ptf 006",AZ19)))</formula>
    </cfRule>
    <cfRule type="containsText" dxfId="290" priority="345" operator="containsText" text="2ème TOUR">
      <formula>NOT(ISERROR(SEARCH("2ème TOUR",AZ19)))</formula>
    </cfRule>
  </conditionalFormatting>
  <conditionalFormatting sqref="BB19 BE19 BH19">
    <cfRule type="containsText" dxfId="289" priority="334" operator="containsText" text="A DISPO DE L'EXPLOIT">
      <formula>NOT(ISERROR(SEARCH("A DISPO DE L'EXPLOIT",BB19)))</formula>
    </cfRule>
    <cfRule type="containsText" dxfId="288" priority="335" operator="containsText" text="RECHERCHE DE FRET">
      <formula>NOT(ISERROR(SEARCH("RECHERCHE DE FRET",BB19)))</formula>
    </cfRule>
    <cfRule type="containsText" dxfId="287" priority="336" operator="containsText" text="PTF AUTO 6">
      <formula>NOT(ISERROR(SEARCH("PTF AUTO 6",BB19)))</formula>
    </cfRule>
    <cfRule type="containsText" dxfId="286" priority="337" operator="containsText" text="PARC">
      <formula>NOT(ISERROR(SEARCH("PARC",BB19)))</formula>
    </cfRule>
    <cfRule type="containsText" dxfId="285" priority="338" operator="containsText" text="E-COMMERCE ptf 006">
      <formula>NOT(ISERROR(SEARCH("E-COMMERCE ptf 006",BB19)))</formula>
    </cfRule>
    <cfRule type="containsText" dxfId="284" priority="339" operator="containsText" text="2ème TOUR">
      <formula>NOT(ISERROR(SEARCH("2ème TOUR",BB19)))</formula>
    </cfRule>
  </conditionalFormatting>
  <conditionalFormatting sqref="AZ21 BC21 BF21">
    <cfRule type="containsText" dxfId="283" priority="346" operator="containsText" text="A DISPO DE L'EXPLOIT">
      <formula>NOT(ISERROR(SEARCH("A DISPO DE L'EXPLOIT",AZ21)))</formula>
    </cfRule>
    <cfRule type="containsText" dxfId="282" priority="347" operator="containsText" text="RECHERCHE DE FRET">
      <formula>NOT(ISERROR(SEARCH("RECHERCHE DE FRET",AZ21)))</formula>
    </cfRule>
    <cfRule type="containsText" dxfId="281" priority="348" operator="containsText" text="PTF AUTO 6">
      <formula>NOT(ISERROR(SEARCH("PTF AUTO 6",AZ21)))</formula>
    </cfRule>
    <cfRule type="containsText" dxfId="280" priority="349" operator="containsText" text="PARC">
      <formula>NOT(ISERROR(SEARCH("PARC",AZ21)))</formula>
    </cfRule>
    <cfRule type="containsText" dxfId="279" priority="350" operator="containsText" text="E-COMMERCE ptf 006">
      <formula>NOT(ISERROR(SEARCH("E-COMMERCE ptf 006",AZ21)))</formula>
    </cfRule>
    <cfRule type="containsText" dxfId="278" priority="351" operator="containsText" text="2ème TOUR">
      <formula>NOT(ISERROR(SEARCH("2ème TOUR",AZ21)))</formula>
    </cfRule>
  </conditionalFormatting>
  <conditionalFormatting sqref="BB20 BE20 BH20">
    <cfRule type="containsText" dxfId="277" priority="328" operator="containsText" text="A DISPO DE L'EXPLOIT">
      <formula>NOT(ISERROR(SEARCH("A DISPO DE L'EXPLOIT",BB20)))</formula>
    </cfRule>
    <cfRule type="containsText" dxfId="276" priority="329" operator="containsText" text="RECHERCHE DE FRET">
      <formula>NOT(ISERROR(SEARCH("RECHERCHE DE FRET",BB20)))</formula>
    </cfRule>
    <cfRule type="containsText" dxfId="275" priority="330" operator="containsText" text="PTF AUTO 6">
      <formula>NOT(ISERROR(SEARCH("PTF AUTO 6",BB20)))</formula>
    </cfRule>
    <cfRule type="containsText" dxfId="274" priority="331" operator="containsText" text="PARC">
      <formula>NOT(ISERROR(SEARCH("PARC",BB20)))</formula>
    </cfRule>
    <cfRule type="containsText" dxfId="273" priority="332" operator="containsText" text="E-COMMERCE ptf 006">
      <formula>NOT(ISERROR(SEARCH("E-COMMERCE ptf 006",BB20)))</formula>
    </cfRule>
    <cfRule type="containsText" dxfId="272" priority="333" operator="containsText" text="2ème TOUR">
      <formula>NOT(ISERROR(SEARCH("2ème TOUR",BB20)))</formula>
    </cfRule>
  </conditionalFormatting>
  <conditionalFormatting sqref="AZ68:BA68 BC68:BD68 BF68:BG68">
    <cfRule type="containsText" dxfId="271" priority="280" operator="containsText" text="A DISPO DE L'EXPLOIT">
      <formula>NOT(ISERROR(SEARCH("A DISPO DE L'EXPLOIT",AZ68)))</formula>
    </cfRule>
    <cfRule type="containsText" dxfId="270" priority="281" operator="containsText" text="RECHERCHE DE FRET">
      <formula>NOT(ISERROR(SEARCH("RECHERCHE DE FRET",AZ68)))</formula>
    </cfRule>
    <cfRule type="containsText" dxfId="269" priority="282" operator="containsText" text="PTF AUTO 6">
      <formula>NOT(ISERROR(SEARCH("PTF AUTO 6",AZ68)))</formula>
    </cfRule>
    <cfRule type="containsText" dxfId="268" priority="283" operator="containsText" text="PARC">
      <formula>NOT(ISERROR(SEARCH("PARC",AZ68)))</formula>
    </cfRule>
    <cfRule type="containsText" dxfId="267" priority="284" operator="containsText" text="E-COMMERCE ptf 006">
      <formula>NOT(ISERROR(SEARCH("E-COMMERCE ptf 006",AZ68)))</formula>
    </cfRule>
    <cfRule type="containsText" dxfId="266" priority="285" operator="containsText" text="2ème TOUR">
      <formula>NOT(ISERROR(SEARCH("2ème TOUR",AZ68)))</formula>
    </cfRule>
  </conditionalFormatting>
  <conditionalFormatting sqref="AZ67:BA67 BC67:BD67 BF67:BG67">
    <cfRule type="containsText" dxfId="265" priority="268" operator="containsText" text="A DISPO DE L'EXPLOIT">
      <formula>NOT(ISERROR(SEARCH("A DISPO DE L'EXPLOIT",AZ67)))</formula>
    </cfRule>
    <cfRule type="containsText" dxfId="264" priority="269" operator="containsText" text="RECHERCHE DE FRET">
      <formula>NOT(ISERROR(SEARCH("RECHERCHE DE FRET",AZ67)))</formula>
    </cfRule>
    <cfRule type="containsText" dxfId="263" priority="270" operator="containsText" text="PTF AUTO 6">
      <formula>NOT(ISERROR(SEARCH("PTF AUTO 6",AZ67)))</formula>
    </cfRule>
    <cfRule type="containsText" dxfId="262" priority="271" operator="containsText" text="PARC">
      <formula>NOT(ISERROR(SEARCH("PARC",AZ67)))</formula>
    </cfRule>
    <cfRule type="containsText" dxfId="261" priority="272" operator="containsText" text="E-COMMERCE ptf 006">
      <formula>NOT(ISERROR(SEARCH("E-COMMERCE ptf 006",AZ67)))</formula>
    </cfRule>
    <cfRule type="containsText" dxfId="260" priority="273" operator="containsText" text="2ème TOUR">
      <formula>NOT(ISERROR(SEARCH("2ème TOUR",AZ67)))</formula>
    </cfRule>
  </conditionalFormatting>
  <conditionalFormatting sqref="BB67 BE67 BH67">
    <cfRule type="containsText" dxfId="259" priority="262" operator="containsText" text="A DISPO DE L'EXPLOIT">
      <formula>NOT(ISERROR(SEARCH("A DISPO DE L'EXPLOIT",BB67)))</formula>
    </cfRule>
    <cfRule type="containsText" dxfId="258" priority="263" operator="containsText" text="RECHERCHE DE FRET">
      <formula>NOT(ISERROR(SEARCH("RECHERCHE DE FRET",BB67)))</formula>
    </cfRule>
    <cfRule type="containsText" dxfId="257" priority="264" operator="containsText" text="PTF AUTO 6">
      <formula>NOT(ISERROR(SEARCH("PTF AUTO 6",BB67)))</formula>
    </cfRule>
    <cfRule type="containsText" dxfId="256" priority="265" operator="containsText" text="PARC">
      <formula>NOT(ISERROR(SEARCH("PARC",BB67)))</formula>
    </cfRule>
    <cfRule type="containsText" dxfId="255" priority="266" operator="containsText" text="E-COMMERCE ptf 006">
      <formula>NOT(ISERROR(SEARCH("E-COMMERCE ptf 006",BB67)))</formula>
    </cfRule>
    <cfRule type="containsText" dxfId="254" priority="267" operator="containsText" text="2ème TOUR">
      <formula>NOT(ISERROR(SEARCH("2ème TOUR",BB67)))</formula>
    </cfRule>
  </conditionalFormatting>
  <conditionalFormatting sqref="AZ69 BC69 BF69">
    <cfRule type="containsText" dxfId="253" priority="274" operator="containsText" text="A DISPO DE L'EXPLOIT">
      <formula>NOT(ISERROR(SEARCH("A DISPO DE L'EXPLOIT",AZ69)))</formula>
    </cfRule>
    <cfRule type="containsText" dxfId="252" priority="275" operator="containsText" text="RECHERCHE DE FRET">
      <formula>NOT(ISERROR(SEARCH("RECHERCHE DE FRET",AZ69)))</formula>
    </cfRule>
    <cfRule type="containsText" dxfId="251" priority="276" operator="containsText" text="PTF AUTO 6">
      <formula>NOT(ISERROR(SEARCH("PTF AUTO 6",AZ69)))</formula>
    </cfRule>
    <cfRule type="containsText" dxfId="250" priority="277" operator="containsText" text="PARC">
      <formula>NOT(ISERROR(SEARCH("PARC",AZ69)))</formula>
    </cfRule>
    <cfRule type="containsText" dxfId="249" priority="278" operator="containsText" text="E-COMMERCE ptf 006">
      <formula>NOT(ISERROR(SEARCH("E-COMMERCE ptf 006",AZ69)))</formula>
    </cfRule>
    <cfRule type="containsText" dxfId="248" priority="279" operator="containsText" text="2ème TOUR">
      <formula>NOT(ISERROR(SEARCH("2ème TOUR",AZ69)))</formula>
    </cfRule>
  </conditionalFormatting>
  <conditionalFormatting sqref="BB68 BE68 BH68">
    <cfRule type="containsText" dxfId="247" priority="256" operator="containsText" text="A DISPO DE L'EXPLOIT">
      <formula>NOT(ISERROR(SEARCH("A DISPO DE L'EXPLOIT",BB68)))</formula>
    </cfRule>
    <cfRule type="containsText" dxfId="246" priority="257" operator="containsText" text="RECHERCHE DE FRET">
      <formula>NOT(ISERROR(SEARCH("RECHERCHE DE FRET",BB68)))</formula>
    </cfRule>
    <cfRule type="containsText" dxfId="245" priority="258" operator="containsText" text="PTF AUTO 6">
      <formula>NOT(ISERROR(SEARCH("PTF AUTO 6",BB68)))</formula>
    </cfRule>
    <cfRule type="containsText" dxfId="244" priority="259" operator="containsText" text="PARC">
      <formula>NOT(ISERROR(SEARCH("PARC",BB68)))</formula>
    </cfRule>
    <cfRule type="containsText" dxfId="243" priority="260" operator="containsText" text="E-COMMERCE ptf 006">
      <formula>NOT(ISERROR(SEARCH("E-COMMERCE ptf 006",BB68)))</formula>
    </cfRule>
    <cfRule type="containsText" dxfId="242" priority="261" operator="containsText" text="2ème TOUR">
      <formula>NOT(ISERROR(SEARCH("2ème TOUR",BB68)))</formula>
    </cfRule>
  </conditionalFormatting>
  <conditionalFormatting sqref="AH81:AJ81">
    <cfRule type="containsText" dxfId="241" priority="250" operator="containsText" text="A DISPO DE L'EXPLOIT">
      <formula>NOT(ISERROR(SEARCH("A DISPO DE L'EXPLOIT",AH81)))</formula>
    </cfRule>
    <cfRule type="containsText" dxfId="240" priority="251" operator="containsText" text="RECHERCHE DE FRET">
      <formula>NOT(ISERROR(SEARCH("RECHERCHE DE FRET",AH81)))</formula>
    </cfRule>
    <cfRule type="containsText" dxfId="239" priority="252" operator="containsText" text="PTF AUTO 6">
      <formula>NOT(ISERROR(SEARCH("PTF AUTO 6",AH81)))</formula>
    </cfRule>
    <cfRule type="containsText" dxfId="238" priority="253" operator="containsText" text="PARC">
      <formula>NOT(ISERROR(SEARCH("PARC",AH81)))</formula>
    </cfRule>
    <cfRule type="containsText" dxfId="237" priority="254" operator="containsText" text="E-COMMERCE ptf 006">
      <formula>NOT(ISERROR(SEARCH("E-COMMERCE ptf 006",AH81)))</formula>
    </cfRule>
    <cfRule type="containsText" dxfId="236" priority="255" operator="containsText" text="2ème TOUR">
      <formula>NOT(ISERROR(SEARCH("2ème TOUR",AH81)))</formula>
    </cfRule>
  </conditionalFormatting>
  <conditionalFormatting sqref="AI69:AJ80">
    <cfRule type="containsText" dxfId="235" priority="244" operator="containsText" text="A DISPO DE L'EXPLOIT">
      <formula>NOT(ISERROR(SEARCH("A DISPO DE L'EXPLOIT",AI69)))</formula>
    </cfRule>
    <cfRule type="containsText" dxfId="234" priority="245" operator="containsText" text="RECHERCHE DE FRET">
      <formula>NOT(ISERROR(SEARCH("RECHERCHE DE FRET",AI69)))</formula>
    </cfRule>
    <cfRule type="containsText" dxfId="233" priority="246" operator="containsText" text="PTF AUTO 6">
      <formula>NOT(ISERROR(SEARCH("PTF AUTO 6",AI69)))</formula>
    </cfRule>
    <cfRule type="containsText" dxfId="232" priority="247" operator="containsText" text="PARC">
      <formula>NOT(ISERROR(SEARCH("PARC",AI69)))</formula>
    </cfRule>
    <cfRule type="containsText" dxfId="231" priority="248" operator="containsText" text="E-COMMERCE ptf 006">
      <formula>NOT(ISERROR(SEARCH("E-COMMERCE ptf 006",AI69)))</formula>
    </cfRule>
    <cfRule type="containsText" dxfId="230" priority="249" operator="containsText" text="2ème TOUR">
      <formula>NOT(ISERROR(SEARCH("2ème TOUR",AI69)))</formula>
    </cfRule>
  </conditionalFormatting>
  <conditionalFormatting sqref="AH69:AH80">
    <cfRule type="containsText" dxfId="229" priority="238" operator="containsText" text="A DISPO DE L'EXPLOIT">
      <formula>NOT(ISERROR(SEARCH("A DISPO DE L'EXPLOIT",AH69)))</formula>
    </cfRule>
    <cfRule type="containsText" dxfId="228" priority="239" operator="containsText" text="RECHERCHE DE FRET">
      <formula>NOT(ISERROR(SEARCH("RECHERCHE DE FRET",AH69)))</formula>
    </cfRule>
    <cfRule type="containsText" dxfId="227" priority="240" operator="containsText" text="PTF AUTO 6">
      <formula>NOT(ISERROR(SEARCH("PTF AUTO 6",AH69)))</formula>
    </cfRule>
    <cfRule type="containsText" dxfId="226" priority="241" operator="containsText" text="PARC">
      <formula>NOT(ISERROR(SEARCH("PARC",AH69)))</formula>
    </cfRule>
    <cfRule type="containsText" dxfId="225" priority="242" operator="containsText" text="E-COMMERCE ptf 006">
      <formula>NOT(ISERROR(SEARCH("E-COMMERCE ptf 006",AH69)))</formula>
    </cfRule>
    <cfRule type="containsText" dxfId="224" priority="243" operator="containsText" text="2ème TOUR">
      <formula>NOT(ISERROR(SEARCH("2ème TOUR",AH69)))</formula>
    </cfRule>
  </conditionalFormatting>
  <conditionalFormatting sqref="AH68:AI68">
    <cfRule type="containsText" dxfId="223" priority="232" operator="containsText" text="A DISPO DE L'EXPLOIT">
      <formula>NOT(ISERROR(SEARCH("A DISPO DE L'EXPLOIT",AH68)))</formula>
    </cfRule>
    <cfRule type="containsText" dxfId="222" priority="233" operator="containsText" text="RECHERCHE DE FRET">
      <formula>NOT(ISERROR(SEARCH("RECHERCHE DE FRET",AH68)))</formula>
    </cfRule>
    <cfRule type="containsText" dxfId="221" priority="234" operator="containsText" text="PTF AUTO 6">
      <formula>NOT(ISERROR(SEARCH("PTF AUTO 6",AH68)))</formula>
    </cfRule>
    <cfRule type="containsText" dxfId="220" priority="235" operator="containsText" text="PARC">
      <formula>NOT(ISERROR(SEARCH("PARC",AH68)))</formula>
    </cfRule>
    <cfRule type="containsText" dxfId="219" priority="236" operator="containsText" text="E-COMMERCE ptf 006">
      <formula>NOT(ISERROR(SEARCH("E-COMMERCE ptf 006",AH68)))</formula>
    </cfRule>
    <cfRule type="containsText" dxfId="218" priority="237" operator="containsText" text="2ème TOUR">
      <formula>NOT(ISERROR(SEARCH("2ème TOUR",AH68)))</formula>
    </cfRule>
  </conditionalFormatting>
  <conditionalFormatting sqref="AH67:AI67">
    <cfRule type="containsText" dxfId="217" priority="226" operator="containsText" text="A DISPO DE L'EXPLOIT">
      <formula>NOT(ISERROR(SEARCH("A DISPO DE L'EXPLOIT",AH67)))</formula>
    </cfRule>
    <cfRule type="containsText" dxfId="216" priority="227" operator="containsText" text="RECHERCHE DE FRET">
      <formula>NOT(ISERROR(SEARCH("RECHERCHE DE FRET",AH67)))</formula>
    </cfRule>
    <cfRule type="containsText" dxfId="215" priority="228" operator="containsText" text="PTF AUTO 6">
      <formula>NOT(ISERROR(SEARCH("PTF AUTO 6",AH67)))</formula>
    </cfRule>
    <cfRule type="containsText" dxfId="214" priority="229" operator="containsText" text="PARC">
      <formula>NOT(ISERROR(SEARCH("PARC",AH67)))</formula>
    </cfRule>
    <cfRule type="containsText" dxfId="213" priority="230" operator="containsText" text="E-COMMERCE ptf 006">
      <formula>NOT(ISERROR(SEARCH("E-COMMERCE ptf 006",AH67)))</formula>
    </cfRule>
    <cfRule type="containsText" dxfId="212" priority="231" operator="containsText" text="2ème TOUR">
      <formula>NOT(ISERROR(SEARCH("2ème TOUR",AH67)))</formula>
    </cfRule>
  </conditionalFormatting>
  <conditionalFormatting sqref="AJ68">
    <cfRule type="containsText" dxfId="211" priority="220" operator="containsText" text="A DISPO DE L'EXPLOIT">
      <formula>NOT(ISERROR(SEARCH("A DISPO DE L'EXPLOIT",AJ68)))</formula>
    </cfRule>
    <cfRule type="containsText" dxfId="210" priority="221" operator="containsText" text="RECHERCHE DE FRET">
      <formula>NOT(ISERROR(SEARCH("RECHERCHE DE FRET",AJ68)))</formula>
    </cfRule>
    <cfRule type="containsText" dxfId="209" priority="222" operator="containsText" text="PTF AUTO 6">
      <formula>NOT(ISERROR(SEARCH("PTF AUTO 6",AJ68)))</formula>
    </cfRule>
    <cfRule type="containsText" dxfId="208" priority="223" operator="containsText" text="PARC">
      <formula>NOT(ISERROR(SEARCH("PARC",AJ68)))</formula>
    </cfRule>
    <cfRule type="containsText" dxfId="207" priority="224" operator="containsText" text="E-COMMERCE ptf 006">
      <formula>NOT(ISERROR(SEARCH("E-COMMERCE ptf 006",AJ68)))</formula>
    </cfRule>
    <cfRule type="containsText" dxfId="206" priority="225" operator="containsText" text="2ème TOUR">
      <formula>NOT(ISERROR(SEARCH("2ème TOUR",AJ68)))</formula>
    </cfRule>
  </conditionalFormatting>
  <conditionalFormatting sqref="AJ67">
    <cfRule type="containsText" dxfId="205" priority="214" operator="containsText" text="A DISPO DE L'EXPLOIT">
      <formula>NOT(ISERROR(SEARCH("A DISPO DE L'EXPLOIT",AJ67)))</formula>
    </cfRule>
    <cfRule type="containsText" dxfId="204" priority="215" operator="containsText" text="RECHERCHE DE FRET">
      <formula>NOT(ISERROR(SEARCH("RECHERCHE DE FRET",AJ67)))</formula>
    </cfRule>
    <cfRule type="containsText" dxfId="203" priority="216" operator="containsText" text="PTF AUTO 6">
      <formula>NOT(ISERROR(SEARCH("PTF AUTO 6",AJ67)))</formula>
    </cfRule>
    <cfRule type="containsText" dxfId="202" priority="217" operator="containsText" text="PARC">
      <formula>NOT(ISERROR(SEARCH("PARC",AJ67)))</formula>
    </cfRule>
    <cfRule type="containsText" dxfId="201" priority="218" operator="containsText" text="E-COMMERCE ptf 006">
      <formula>NOT(ISERROR(SEARCH("E-COMMERCE ptf 006",AJ67)))</formula>
    </cfRule>
    <cfRule type="containsText" dxfId="200" priority="219" operator="containsText" text="2ème TOUR">
      <formula>NOT(ISERROR(SEARCH("2ème TOUR",AJ67)))</formula>
    </cfRule>
  </conditionalFormatting>
  <conditionalFormatting sqref="A89 A93 A97 A101">
    <cfRule type="containsText" dxfId="199" priority="208" operator="containsText" text="A DISPO DE L'EXPLOIT">
      <formula>NOT(ISERROR(SEARCH("A DISPO DE L'EXPLOIT",A89)))</formula>
    </cfRule>
    <cfRule type="containsText" dxfId="198" priority="209" operator="containsText" text="RECHERCHE DE FRET">
      <formula>NOT(ISERROR(SEARCH("RECHERCHE DE FRET",A89)))</formula>
    </cfRule>
    <cfRule type="containsText" dxfId="197" priority="210" operator="containsText" text="PTF AUTO 6">
      <formula>NOT(ISERROR(SEARCH("PTF AUTO 6",A89)))</formula>
    </cfRule>
    <cfRule type="containsText" dxfId="196" priority="211" operator="containsText" text="PARC">
      <formula>NOT(ISERROR(SEARCH("PARC",A89)))</formula>
    </cfRule>
    <cfRule type="containsText" dxfId="195" priority="212" operator="containsText" text="E-COMMERCE ptf 006">
      <formula>NOT(ISERROR(SEARCH("E-COMMERCE ptf 006",A89)))</formula>
    </cfRule>
    <cfRule type="containsText" dxfId="194" priority="213" operator="containsText" text="2ème TOUR">
      <formula>NOT(ISERROR(SEARCH("2ème TOUR",A89)))</formula>
    </cfRule>
  </conditionalFormatting>
  <conditionalFormatting sqref="BB21:BB32">
    <cfRule type="containsText" dxfId="193" priority="178" operator="containsText" text="A DISPO DE L'EXPLOIT">
      <formula>NOT(ISERROR(SEARCH("A DISPO DE L'EXPLOIT",BB21)))</formula>
    </cfRule>
    <cfRule type="containsText" dxfId="192" priority="179" operator="containsText" text="RECHERCHE DE FRET">
      <formula>NOT(ISERROR(SEARCH("RECHERCHE DE FRET",BB21)))</formula>
    </cfRule>
    <cfRule type="containsText" dxfId="191" priority="180" operator="containsText" text="PTF AUTO 6">
      <formula>NOT(ISERROR(SEARCH("PTF AUTO 6",BB21)))</formula>
    </cfRule>
    <cfRule type="containsText" dxfId="190" priority="181" operator="containsText" text="PARC">
      <formula>NOT(ISERROR(SEARCH("PARC",BB21)))</formula>
    </cfRule>
    <cfRule type="containsText" dxfId="189" priority="182" operator="containsText" text="E-COMMERCE ptf 006">
      <formula>NOT(ISERROR(SEARCH("E-COMMERCE ptf 006",BB21)))</formula>
    </cfRule>
    <cfRule type="containsText" dxfId="188" priority="183" operator="containsText" text="2ème TOUR">
      <formula>NOT(ISERROR(SEARCH("2ème TOUR",BB21)))</formula>
    </cfRule>
  </conditionalFormatting>
  <conditionalFormatting sqref="X89 X93 X97 X101">
    <cfRule type="containsText" dxfId="187" priority="202" operator="containsText" text="A DISPO DE L'EXPLOIT">
      <formula>NOT(ISERROR(SEARCH("A DISPO DE L'EXPLOIT",X89)))</formula>
    </cfRule>
    <cfRule type="containsText" dxfId="186" priority="203" operator="containsText" text="RECHERCHE DE FRET">
      <formula>NOT(ISERROR(SEARCH("RECHERCHE DE FRET",X89)))</formula>
    </cfRule>
    <cfRule type="containsText" dxfId="185" priority="204" operator="containsText" text="PTF AUTO 6">
      <formula>NOT(ISERROR(SEARCH("PTF AUTO 6",X89)))</formula>
    </cfRule>
    <cfRule type="containsText" dxfId="184" priority="205" operator="containsText" text="PARC">
      <formula>NOT(ISERROR(SEARCH("PARC",X89)))</formula>
    </cfRule>
    <cfRule type="containsText" dxfId="183" priority="206" operator="containsText" text="E-COMMERCE ptf 006">
      <formula>NOT(ISERROR(SEARCH("E-COMMERCE ptf 006",X89)))</formula>
    </cfRule>
    <cfRule type="containsText" dxfId="182" priority="207" operator="containsText" text="2ème TOUR">
      <formula>NOT(ISERROR(SEARCH("2ème TOUR",X89)))</formula>
    </cfRule>
  </conditionalFormatting>
  <conditionalFormatting sqref="AY85">
    <cfRule type="containsText" dxfId="181" priority="200" operator="containsText" text="E-COMMERCE ptf 006">
      <formula>NOT(ISERROR(SEARCH("E-COMMERCE ptf 006",AY85)))</formula>
    </cfRule>
  </conditionalFormatting>
  <conditionalFormatting sqref="AY89 AY93 AY97 AY101">
    <cfRule type="containsText" dxfId="180" priority="191" operator="containsText" text="RECHERCHE DE FRET">
      <formula>NOT(ISERROR(SEARCH("RECHERCHE DE FRET",AY89)))</formula>
    </cfRule>
  </conditionalFormatting>
  <conditionalFormatting sqref="E109 E111 E113 E115">
    <cfRule type="containsText" dxfId="179" priority="184" operator="containsText" text="A DISPO DE L'EXPLOIT">
      <formula>NOT(ISERROR(SEARCH("A DISPO DE L'EXPLOIT",E109)))</formula>
    </cfRule>
    <cfRule type="containsText" dxfId="178" priority="185" operator="containsText" text="RECHERCHE DE FRET">
      <formula>NOT(ISERROR(SEARCH("RECHERCHE DE FRET",E109)))</formula>
    </cfRule>
    <cfRule type="containsText" dxfId="177" priority="186" operator="containsText" text="PTF AUTO 6">
      <formula>NOT(ISERROR(SEARCH("PTF AUTO 6",E109)))</formula>
    </cfRule>
    <cfRule type="containsText" dxfId="176" priority="187" operator="containsText" text="PARC">
      <formula>NOT(ISERROR(SEARCH("PARC",E109)))</formula>
    </cfRule>
    <cfRule type="containsText" dxfId="175" priority="188" operator="containsText" text="E-COMMERCE ptf 006">
      <formula>NOT(ISERROR(SEARCH("E-COMMERCE ptf 006",E109)))</formula>
    </cfRule>
    <cfRule type="containsText" dxfId="174" priority="189" operator="containsText" text="2ème TOUR">
      <formula>NOT(ISERROR(SEARCH("2ème TOUR",E109)))</formula>
    </cfRule>
  </conditionalFormatting>
  <conditionalFormatting sqref="Z39">
    <cfRule type="containsText" dxfId="173" priority="172" operator="containsText" text="A DISPO DE L'EXPLOIT">
      <formula>NOT(ISERROR(SEARCH("A DISPO DE L'EXPLOIT",Z39)))</formula>
    </cfRule>
    <cfRule type="containsText" dxfId="172" priority="173" operator="containsText" text="RECHERCHE DE FRET">
      <formula>NOT(ISERROR(SEARCH("RECHERCHE DE FRET",Z39)))</formula>
    </cfRule>
    <cfRule type="containsText" dxfId="171" priority="174" operator="containsText" text="PTF AUTO 6">
      <formula>NOT(ISERROR(SEARCH("PTF AUTO 6",Z39)))</formula>
    </cfRule>
    <cfRule type="containsText" dxfId="170" priority="175" operator="containsText" text="PARC">
      <formula>NOT(ISERROR(SEARCH("PARC",Z39)))</formula>
    </cfRule>
    <cfRule type="containsText" dxfId="169" priority="176" operator="containsText" text="E-COMMERCE ptf 006">
      <formula>NOT(ISERROR(SEARCH("E-COMMERCE ptf 006",Z39)))</formula>
    </cfRule>
    <cfRule type="containsText" dxfId="168" priority="177" operator="containsText" text="2ème TOUR">
      <formula>NOT(ISERROR(SEARCH("2ème TOUR",Z39)))</formula>
    </cfRule>
  </conditionalFormatting>
  <conditionalFormatting sqref="AF5:AF6">
    <cfRule type="containsText" dxfId="167" priority="161" operator="containsText" text="RAMASSAGE">
      <formula>NOT(ISERROR(SEARCH("RAMASSAGE",AF5)))</formula>
    </cfRule>
  </conditionalFormatting>
  <conditionalFormatting sqref="AF5:AF6">
    <cfRule type="containsText" dxfId="166" priority="160" operator="containsText" text="2ème TOUR">
      <formula>NOT(ISERROR(SEARCH("2ème TOUR",AF5)))</formula>
    </cfRule>
  </conditionalFormatting>
  <conditionalFormatting sqref="BC82 BF82">
    <cfRule type="containsText" dxfId="165" priority="124" operator="containsText" text="A DISPO DE L'EXPLOIT">
      <formula>NOT(ISERROR(SEARCH("A DISPO DE L'EXPLOIT",BC82)))</formula>
    </cfRule>
    <cfRule type="containsText" dxfId="164" priority="125" operator="containsText" text="RECHERCHE DE FRET">
      <formula>NOT(ISERROR(SEARCH("RECHERCHE DE FRET",BC82)))</formula>
    </cfRule>
    <cfRule type="containsText" dxfId="163" priority="126" operator="containsText" text="PTF AUTO 6">
      <formula>NOT(ISERROR(SEARCH("PTF AUTO 6",BC82)))</formula>
    </cfRule>
    <cfRule type="containsText" dxfId="162" priority="127" operator="containsText" text="PARC">
      <formula>NOT(ISERROR(SEARCH("PARC",BC82)))</formula>
    </cfRule>
    <cfRule type="containsText" dxfId="161" priority="128" operator="containsText" text="E-COMMERCE ptf 006">
      <formula>NOT(ISERROR(SEARCH("E-COMMERCE ptf 006",BC82)))</formula>
    </cfRule>
    <cfRule type="containsText" dxfId="160" priority="129" operator="containsText" text="2ème TOUR">
      <formula>NOT(ISERROR(SEARCH("2ème TOUR",BC82)))</formula>
    </cfRule>
  </conditionalFormatting>
  <conditionalFormatting sqref="AZ18 BC18 BF18">
    <cfRule type="containsText" dxfId="159" priority="154" operator="containsText" text="A DISPO DE L'EXPLOIT">
      <formula>NOT(ISERROR(SEARCH("A DISPO DE L'EXPLOIT",AZ18)))</formula>
    </cfRule>
    <cfRule type="containsText" dxfId="158" priority="155" operator="containsText" text="RECHERCHE DE FRET">
      <formula>NOT(ISERROR(SEARCH("RECHERCHE DE FRET",AZ18)))</formula>
    </cfRule>
    <cfRule type="containsText" dxfId="157" priority="156" operator="containsText" text="PTF AUTO 6">
      <formula>NOT(ISERROR(SEARCH("PTF AUTO 6",AZ18)))</formula>
    </cfRule>
    <cfRule type="containsText" dxfId="156" priority="157" operator="containsText" text="PARC">
      <formula>NOT(ISERROR(SEARCH("PARC",AZ18)))</formula>
    </cfRule>
    <cfRule type="containsText" dxfId="155" priority="158" operator="containsText" text="E-COMMERCE ptf 006">
      <formula>NOT(ISERROR(SEARCH("E-COMMERCE ptf 006",AZ18)))</formula>
    </cfRule>
    <cfRule type="containsText" dxfId="154" priority="159" operator="containsText" text="2ème TOUR">
      <formula>NOT(ISERROR(SEARCH("2ème TOUR",AZ18)))</formula>
    </cfRule>
  </conditionalFormatting>
  <conditionalFormatting sqref="AZ34">
    <cfRule type="containsText" dxfId="153" priority="148" operator="containsText" text="A DISPO DE L'EXPLOIT">
      <formula>NOT(ISERROR(SEARCH("A DISPO DE L'EXPLOIT",AZ34)))</formula>
    </cfRule>
    <cfRule type="containsText" dxfId="152" priority="149" operator="containsText" text="RECHERCHE DE FRET">
      <formula>NOT(ISERROR(SEARCH("RECHERCHE DE FRET",AZ34)))</formula>
    </cfRule>
    <cfRule type="containsText" dxfId="151" priority="150" operator="containsText" text="PTF AUTO 6">
      <formula>NOT(ISERROR(SEARCH("PTF AUTO 6",AZ34)))</formula>
    </cfRule>
    <cfRule type="containsText" dxfId="150" priority="151" operator="containsText" text="PARC">
      <formula>NOT(ISERROR(SEARCH("PARC",AZ34)))</formula>
    </cfRule>
    <cfRule type="containsText" dxfId="149" priority="152" operator="containsText" text="E-COMMERCE ptf 006">
      <formula>NOT(ISERROR(SEARCH("E-COMMERCE ptf 006",AZ34)))</formula>
    </cfRule>
    <cfRule type="containsText" dxfId="148" priority="153" operator="containsText" text="2ème TOUR">
      <formula>NOT(ISERROR(SEARCH("2ème TOUR",AZ34)))</formula>
    </cfRule>
  </conditionalFormatting>
  <conditionalFormatting sqref="AZ50">
    <cfRule type="containsText" dxfId="147" priority="142" operator="containsText" text="A DISPO DE L'EXPLOIT">
      <formula>NOT(ISERROR(SEARCH("A DISPO DE L'EXPLOIT",AZ50)))</formula>
    </cfRule>
    <cfRule type="containsText" dxfId="146" priority="143" operator="containsText" text="RECHERCHE DE FRET">
      <formula>NOT(ISERROR(SEARCH("RECHERCHE DE FRET",AZ50)))</formula>
    </cfRule>
    <cfRule type="containsText" dxfId="145" priority="144" operator="containsText" text="PTF AUTO 6">
      <formula>NOT(ISERROR(SEARCH("PTF AUTO 6",AZ50)))</formula>
    </cfRule>
    <cfRule type="containsText" dxfId="144" priority="145" operator="containsText" text="PARC">
      <formula>NOT(ISERROR(SEARCH("PARC",AZ50)))</formula>
    </cfRule>
    <cfRule type="containsText" dxfId="143" priority="146" operator="containsText" text="E-COMMERCE ptf 006">
      <formula>NOT(ISERROR(SEARCH("E-COMMERCE ptf 006",AZ50)))</formula>
    </cfRule>
    <cfRule type="containsText" dxfId="142" priority="147" operator="containsText" text="2ème TOUR">
      <formula>NOT(ISERROR(SEARCH("2ème TOUR",AZ50)))</formula>
    </cfRule>
  </conditionalFormatting>
  <conditionalFormatting sqref="AZ66">
    <cfRule type="containsText" dxfId="141" priority="136" operator="containsText" text="A DISPO DE L'EXPLOIT">
      <formula>NOT(ISERROR(SEARCH("A DISPO DE L'EXPLOIT",AZ66)))</formula>
    </cfRule>
    <cfRule type="containsText" dxfId="140" priority="137" operator="containsText" text="RECHERCHE DE FRET">
      <formula>NOT(ISERROR(SEARCH("RECHERCHE DE FRET",AZ66)))</formula>
    </cfRule>
    <cfRule type="containsText" dxfId="139" priority="138" operator="containsText" text="PTF AUTO 6">
      <formula>NOT(ISERROR(SEARCH("PTF AUTO 6",AZ66)))</formula>
    </cfRule>
    <cfRule type="containsText" dxfId="138" priority="139" operator="containsText" text="PARC">
      <formula>NOT(ISERROR(SEARCH("PARC",AZ66)))</formula>
    </cfRule>
    <cfRule type="containsText" dxfId="137" priority="140" operator="containsText" text="E-COMMERCE ptf 006">
      <formula>NOT(ISERROR(SEARCH("E-COMMERCE ptf 006",AZ66)))</formula>
    </cfRule>
    <cfRule type="containsText" dxfId="136" priority="141" operator="containsText" text="2ème TOUR">
      <formula>NOT(ISERROR(SEARCH("2ème TOUR",AZ66)))</formula>
    </cfRule>
  </conditionalFormatting>
  <conditionalFormatting sqref="AZ82">
    <cfRule type="containsText" dxfId="135" priority="130" operator="containsText" text="A DISPO DE L'EXPLOIT">
      <formula>NOT(ISERROR(SEARCH("A DISPO DE L'EXPLOIT",AZ82)))</formula>
    </cfRule>
    <cfRule type="containsText" dxfId="134" priority="131" operator="containsText" text="RECHERCHE DE FRET">
      <formula>NOT(ISERROR(SEARCH("RECHERCHE DE FRET",AZ82)))</formula>
    </cfRule>
    <cfRule type="containsText" dxfId="133" priority="132" operator="containsText" text="PTF AUTO 6">
      <formula>NOT(ISERROR(SEARCH("PTF AUTO 6",AZ82)))</formula>
    </cfRule>
    <cfRule type="containsText" dxfId="132" priority="133" operator="containsText" text="PARC">
      <formula>NOT(ISERROR(SEARCH("PARC",AZ82)))</formula>
    </cfRule>
    <cfRule type="containsText" dxfId="131" priority="134" operator="containsText" text="E-COMMERCE ptf 006">
      <formula>NOT(ISERROR(SEARCH("E-COMMERCE ptf 006",AZ82)))</formula>
    </cfRule>
    <cfRule type="containsText" dxfId="130" priority="135" operator="containsText" text="2ème TOUR">
      <formula>NOT(ISERROR(SEARCH("2ème TOUR",AZ82)))</formula>
    </cfRule>
  </conditionalFormatting>
  <conditionalFormatting sqref="AI7:AI12">
    <cfRule type="containsText" dxfId="129" priority="118" operator="containsText" text="A DISPO DE L'EXPLOIT">
      <formula>NOT(ISERROR(SEARCH("A DISPO DE L'EXPLOIT",AI7)))</formula>
    </cfRule>
    <cfRule type="containsText" dxfId="128" priority="119" operator="containsText" text="RECHERCHE DE FRET">
      <formula>NOT(ISERROR(SEARCH("RECHERCHE DE FRET",AI7)))</formula>
    </cfRule>
    <cfRule type="containsText" dxfId="127" priority="120" operator="containsText" text="PTF AUTO 6">
      <formula>NOT(ISERROR(SEARCH("PTF AUTO 6",AI7)))</formula>
    </cfRule>
    <cfRule type="containsText" dxfId="126" priority="121" operator="containsText" text="PARC">
      <formula>NOT(ISERROR(SEARCH("PARC",AI7)))</formula>
    </cfRule>
    <cfRule type="containsText" dxfId="125" priority="122" operator="containsText" text="E-COMMERCE ptf 006">
      <formula>NOT(ISERROR(SEARCH("E-COMMERCE ptf 006",AI7)))</formula>
    </cfRule>
    <cfRule type="containsText" dxfId="124" priority="123" operator="containsText" text="2ème TOUR">
      <formula>NOT(ISERROR(SEARCH("2ème TOUR",AI7)))</formula>
    </cfRule>
  </conditionalFormatting>
  <conditionalFormatting sqref="AJ3">
    <cfRule type="containsText" dxfId="123" priority="112" operator="containsText" text="A DISPO DE L'EXPLOIT">
      <formula>NOT(ISERROR(SEARCH("A DISPO DE L'EXPLOIT",AJ3)))</formula>
    </cfRule>
    <cfRule type="containsText" dxfId="122" priority="113" operator="containsText" text="RECHERCHE DE FRET">
      <formula>NOT(ISERROR(SEARCH("RECHERCHE DE FRET",AJ3)))</formula>
    </cfRule>
    <cfRule type="containsText" dxfId="121" priority="114" operator="containsText" text="PTF AUTO 6">
      <formula>NOT(ISERROR(SEARCH("PTF AUTO 6",AJ3)))</formula>
    </cfRule>
    <cfRule type="containsText" dxfId="120" priority="115" operator="containsText" text="PARC">
      <formula>NOT(ISERROR(SEARCH("PARC",AJ3)))</formula>
    </cfRule>
    <cfRule type="containsText" dxfId="119" priority="116" operator="containsText" text="E-COMMERCE ptf 006">
      <formula>NOT(ISERROR(SEARCH("E-COMMERCE ptf 006",AJ3)))</formula>
    </cfRule>
    <cfRule type="containsText" dxfId="118" priority="117" operator="containsText" text="2ème TOUR">
      <formula>NOT(ISERROR(SEARCH("2ème TOUR",AJ3)))</formula>
    </cfRule>
  </conditionalFormatting>
  <conditionalFormatting sqref="AG36">
    <cfRule type="containsText" dxfId="117" priority="106" operator="containsText" text="A DISPO DE L'EXPLOIT">
      <formula>NOT(ISERROR(SEARCH("A DISPO DE L'EXPLOIT",AG36)))</formula>
    </cfRule>
    <cfRule type="containsText" dxfId="116" priority="107" operator="containsText" text="RECHERCHE DE FRET">
      <formula>NOT(ISERROR(SEARCH("RECHERCHE DE FRET",AG36)))</formula>
    </cfRule>
    <cfRule type="containsText" dxfId="115" priority="108" operator="containsText" text="PTF AUTO 6">
      <formula>NOT(ISERROR(SEARCH("PTF AUTO 6",AG36)))</formula>
    </cfRule>
    <cfRule type="containsText" dxfId="114" priority="109" operator="containsText" text="PARC">
      <formula>NOT(ISERROR(SEARCH("PARC",AG36)))</formula>
    </cfRule>
    <cfRule type="containsText" dxfId="113" priority="110" operator="containsText" text="E-COMMERCE ptf 006">
      <formula>NOT(ISERROR(SEARCH("E-COMMERCE ptf 006",AG36)))</formula>
    </cfRule>
    <cfRule type="containsText" dxfId="112" priority="111" operator="containsText" text="2ème TOUR">
      <formula>NOT(ISERROR(SEARCH("2ème TOUR",AG36)))</formula>
    </cfRule>
  </conditionalFormatting>
  <conditionalFormatting sqref="AL5:AL9">
    <cfRule type="containsText" dxfId="111" priority="100" operator="containsText" text="A DISPO DE L'EXPLOIT">
      <formula>NOT(ISERROR(SEARCH("A DISPO DE L'EXPLOIT",AL5)))</formula>
    </cfRule>
    <cfRule type="containsText" dxfId="110" priority="101" operator="containsText" text="RECHERCHE DE FRET">
      <formula>NOT(ISERROR(SEARCH("RECHERCHE DE FRET",AL5)))</formula>
    </cfRule>
    <cfRule type="containsText" dxfId="109" priority="102" operator="containsText" text="PTF AUTO 6">
      <formula>NOT(ISERROR(SEARCH("PTF AUTO 6",AL5)))</formula>
    </cfRule>
    <cfRule type="containsText" dxfId="108" priority="103" operator="containsText" text="PARC">
      <formula>NOT(ISERROR(SEARCH("PARC",AL5)))</formula>
    </cfRule>
    <cfRule type="containsText" dxfId="107" priority="104" operator="containsText" text="E-COMMERCE ptf 006">
      <formula>NOT(ISERROR(SEARCH("E-COMMERCE ptf 006",AL5)))</formula>
    </cfRule>
    <cfRule type="containsText" dxfId="106" priority="105" operator="containsText" text="2ème TOUR">
      <formula>NOT(ISERROR(SEARCH("2ème TOUR",AL5)))</formula>
    </cfRule>
  </conditionalFormatting>
  <conditionalFormatting sqref="AH19:AI19 AH20:AJ20">
    <cfRule type="containsText" dxfId="105" priority="94" operator="containsText" text="A DISPO DE L'EXPLOIT">
      <formula>NOT(ISERROR(SEARCH("A DISPO DE L'EXPLOIT",AH19)))</formula>
    </cfRule>
    <cfRule type="containsText" dxfId="104" priority="95" operator="containsText" text="RECHERCHE DE FRET">
      <formula>NOT(ISERROR(SEARCH("RECHERCHE DE FRET",AH19)))</formula>
    </cfRule>
    <cfRule type="containsText" dxfId="103" priority="96" operator="containsText" text="PTF AUTO 6">
      <formula>NOT(ISERROR(SEARCH("PTF AUTO 6",AH19)))</formula>
    </cfRule>
    <cfRule type="containsText" dxfId="102" priority="97" operator="containsText" text="PARC">
      <formula>NOT(ISERROR(SEARCH("PARC",AH19)))</formula>
    </cfRule>
    <cfRule type="containsText" dxfId="101" priority="98" operator="containsText" text="E-COMMERCE ptf 006">
      <formula>NOT(ISERROR(SEARCH("E-COMMERCE ptf 006",AH19)))</formula>
    </cfRule>
    <cfRule type="containsText" dxfId="100" priority="99" operator="containsText" text="2ème TOUR">
      <formula>NOT(ISERROR(SEARCH("2ème TOUR",AH19)))</formula>
    </cfRule>
  </conditionalFormatting>
  <conditionalFormatting sqref="AL37:AL42">
    <cfRule type="containsText" dxfId="99" priority="88" operator="containsText" text="A DISPO DE L'EXPLOIT">
      <formula>NOT(ISERROR(SEARCH("A DISPO DE L'EXPLOIT",AL37)))</formula>
    </cfRule>
    <cfRule type="containsText" dxfId="98" priority="89" operator="containsText" text="RECHERCHE DE FRET">
      <formula>NOT(ISERROR(SEARCH("RECHERCHE DE FRET",AL37)))</formula>
    </cfRule>
    <cfRule type="containsText" dxfId="97" priority="90" operator="containsText" text="PTF AUTO 6">
      <formula>NOT(ISERROR(SEARCH("PTF AUTO 6",AL37)))</formula>
    </cfRule>
    <cfRule type="containsText" dxfId="96" priority="91" operator="containsText" text="PARC">
      <formula>NOT(ISERROR(SEARCH("PARC",AL37)))</formula>
    </cfRule>
    <cfRule type="containsText" dxfId="95" priority="92" operator="containsText" text="E-COMMERCE ptf 006">
      <formula>NOT(ISERROR(SEARCH("E-COMMERCE ptf 006",AL37)))</formula>
    </cfRule>
    <cfRule type="containsText" dxfId="94" priority="93" operator="containsText" text="2ème TOUR">
      <formula>NOT(ISERROR(SEARCH("2ème TOUR",AL37)))</formula>
    </cfRule>
  </conditionalFormatting>
  <conditionalFormatting sqref="AH49:AJ49">
    <cfRule type="containsText" dxfId="93" priority="70" operator="containsText" text="A DISPO DE L'EXPLOIT">
      <formula>NOT(ISERROR(SEARCH("A DISPO DE L'EXPLOIT",AH49)))</formula>
    </cfRule>
    <cfRule type="containsText" dxfId="92" priority="71" operator="containsText" text="RECHERCHE DE FRET">
      <formula>NOT(ISERROR(SEARCH("RECHERCHE DE FRET",AH49)))</formula>
    </cfRule>
    <cfRule type="containsText" dxfId="91" priority="72" operator="containsText" text="PTF AUTO 6">
      <formula>NOT(ISERROR(SEARCH("PTF AUTO 6",AH49)))</formula>
    </cfRule>
    <cfRule type="containsText" dxfId="90" priority="73" operator="containsText" text="PARC">
      <formula>NOT(ISERROR(SEARCH("PARC",AH49)))</formula>
    </cfRule>
    <cfRule type="containsText" dxfId="89" priority="74" operator="containsText" text="E-COMMERCE ptf 006">
      <formula>NOT(ISERROR(SEARCH("E-COMMERCE ptf 006",AH49)))</formula>
    </cfRule>
    <cfRule type="containsText" dxfId="88" priority="75" operator="containsText" text="2ème TOUR">
      <formula>NOT(ISERROR(SEARCH("2ème TOUR",AH49)))</formula>
    </cfRule>
  </conditionalFormatting>
  <conditionalFormatting sqref="AH37">
    <cfRule type="containsText" dxfId="87" priority="76" operator="containsText" text="A DISPO DE L'EXPLOIT">
      <formula>NOT(ISERROR(SEARCH("A DISPO DE L'EXPLOIT",AH37)))</formula>
    </cfRule>
    <cfRule type="containsText" dxfId="86" priority="77" operator="containsText" text="RECHERCHE DE FRET">
      <formula>NOT(ISERROR(SEARCH("RECHERCHE DE FRET",AH37)))</formula>
    </cfRule>
    <cfRule type="containsText" dxfId="85" priority="78" operator="containsText" text="PTF AUTO 6">
      <formula>NOT(ISERROR(SEARCH("PTF AUTO 6",AH37)))</formula>
    </cfRule>
    <cfRule type="containsText" dxfId="84" priority="79" operator="containsText" text="PARC">
      <formula>NOT(ISERROR(SEARCH("PARC",AH37)))</formula>
    </cfRule>
    <cfRule type="containsText" dxfId="83" priority="80" operator="containsText" text="E-COMMERCE ptf 006">
      <formula>NOT(ISERROR(SEARCH("E-COMMERCE ptf 006",AH37)))</formula>
    </cfRule>
    <cfRule type="containsText" dxfId="82" priority="81" operator="containsText" text="2ème TOUR">
      <formula>NOT(ISERROR(SEARCH("2ème TOUR",AH37)))</formula>
    </cfRule>
  </conditionalFormatting>
  <conditionalFormatting sqref="AH35:AI35 AH36:AJ36 AI43:AJ48 AJ37:AJ42">
    <cfRule type="containsText" dxfId="81" priority="82" operator="containsText" text="A DISPO DE L'EXPLOIT">
      <formula>NOT(ISERROR(SEARCH("A DISPO DE L'EXPLOIT",AH35)))</formula>
    </cfRule>
    <cfRule type="containsText" dxfId="80" priority="83" operator="containsText" text="RECHERCHE DE FRET">
      <formula>NOT(ISERROR(SEARCH("RECHERCHE DE FRET",AH35)))</formula>
    </cfRule>
    <cfRule type="containsText" dxfId="79" priority="84" operator="containsText" text="PTF AUTO 6">
      <formula>NOT(ISERROR(SEARCH("PTF AUTO 6",AH35)))</formula>
    </cfRule>
    <cfRule type="containsText" dxfId="78" priority="85" operator="containsText" text="PARC">
      <formula>NOT(ISERROR(SEARCH("PARC",AH35)))</formula>
    </cfRule>
    <cfRule type="containsText" dxfId="77" priority="86" operator="containsText" text="E-COMMERCE ptf 006">
      <formula>NOT(ISERROR(SEARCH("E-COMMERCE ptf 006",AH35)))</formula>
    </cfRule>
    <cfRule type="containsText" dxfId="76" priority="87" operator="containsText" text="2ème TOUR">
      <formula>NOT(ISERROR(SEARCH("2ème TOUR",AH35)))</formula>
    </cfRule>
  </conditionalFormatting>
  <conditionalFormatting sqref="AI37:AI43">
    <cfRule type="containsText" dxfId="75" priority="64" operator="containsText" text="A DISPO DE L'EXPLOIT">
      <formula>NOT(ISERROR(SEARCH("A DISPO DE L'EXPLOIT",AI37)))</formula>
    </cfRule>
    <cfRule type="containsText" dxfId="74" priority="65" operator="containsText" text="RECHERCHE DE FRET">
      <formula>NOT(ISERROR(SEARCH("RECHERCHE DE FRET",AI37)))</formula>
    </cfRule>
    <cfRule type="containsText" dxfId="73" priority="66" operator="containsText" text="PTF AUTO 6">
      <formula>NOT(ISERROR(SEARCH("PTF AUTO 6",AI37)))</formula>
    </cfRule>
    <cfRule type="containsText" dxfId="72" priority="67" operator="containsText" text="PARC">
      <formula>NOT(ISERROR(SEARCH("PARC",AI37)))</formula>
    </cfRule>
    <cfRule type="containsText" dxfId="71" priority="68" operator="containsText" text="E-COMMERCE ptf 006">
      <formula>NOT(ISERROR(SEARCH("E-COMMERCE ptf 006",AI37)))</formula>
    </cfRule>
    <cfRule type="containsText" dxfId="70" priority="69" operator="containsText" text="2ème TOUR">
      <formula>NOT(ISERROR(SEARCH("2ème TOUR",AI37)))</formula>
    </cfRule>
  </conditionalFormatting>
  <conditionalFormatting sqref="AH65:AJ65">
    <cfRule type="containsText" dxfId="69" priority="46" operator="containsText" text="A DISPO DE L'EXPLOIT">
      <formula>NOT(ISERROR(SEARCH("A DISPO DE L'EXPLOIT",AH65)))</formula>
    </cfRule>
    <cfRule type="containsText" dxfId="68" priority="47" operator="containsText" text="RECHERCHE DE FRET">
      <formula>NOT(ISERROR(SEARCH("RECHERCHE DE FRET",AH65)))</formula>
    </cfRule>
    <cfRule type="containsText" dxfId="67" priority="48" operator="containsText" text="PTF AUTO 6">
      <formula>NOT(ISERROR(SEARCH("PTF AUTO 6",AH65)))</formula>
    </cfRule>
    <cfRule type="containsText" dxfId="66" priority="49" operator="containsText" text="PARC">
      <formula>NOT(ISERROR(SEARCH("PARC",AH65)))</formula>
    </cfRule>
    <cfRule type="containsText" dxfId="65" priority="50" operator="containsText" text="E-COMMERCE ptf 006">
      <formula>NOT(ISERROR(SEARCH("E-COMMERCE ptf 006",AH65)))</formula>
    </cfRule>
    <cfRule type="containsText" dxfId="64" priority="51" operator="containsText" text="2ème TOUR">
      <formula>NOT(ISERROR(SEARCH("2ème TOUR",AH65)))</formula>
    </cfRule>
  </conditionalFormatting>
  <conditionalFormatting sqref="AH53">
    <cfRule type="containsText" dxfId="63" priority="52" operator="containsText" text="A DISPO DE L'EXPLOIT">
      <formula>NOT(ISERROR(SEARCH("A DISPO DE L'EXPLOIT",AH53)))</formula>
    </cfRule>
    <cfRule type="containsText" dxfId="62" priority="53" operator="containsText" text="RECHERCHE DE FRET">
      <formula>NOT(ISERROR(SEARCH("RECHERCHE DE FRET",AH53)))</formula>
    </cfRule>
    <cfRule type="containsText" dxfId="61" priority="54" operator="containsText" text="PTF AUTO 6">
      <formula>NOT(ISERROR(SEARCH("PTF AUTO 6",AH53)))</formula>
    </cfRule>
    <cfRule type="containsText" dxfId="60" priority="55" operator="containsText" text="PARC">
      <formula>NOT(ISERROR(SEARCH("PARC",AH53)))</formula>
    </cfRule>
    <cfRule type="containsText" dxfId="59" priority="56" operator="containsText" text="E-COMMERCE ptf 006">
      <formula>NOT(ISERROR(SEARCH("E-COMMERCE ptf 006",AH53)))</formula>
    </cfRule>
    <cfRule type="containsText" dxfId="58" priority="57" operator="containsText" text="2ème TOUR">
      <formula>NOT(ISERROR(SEARCH("2ème TOUR",AH53)))</formula>
    </cfRule>
  </conditionalFormatting>
  <conditionalFormatting sqref="AH51 AH52:AJ52 AI53:AJ64">
    <cfRule type="containsText" dxfId="57" priority="58" operator="containsText" text="A DISPO DE L'EXPLOIT">
      <formula>NOT(ISERROR(SEARCH("A DISPO DE L'EXPLOIT",AH51)))</formula>
    </cfRule>
    <cfRule type="containsText" dxfId="56" priority="59" operator="containsText" text="RECHERCHE DE FRET">
      <formula>NOT(ISERROR(SEARCH("RECHERCHE DE FRET",AH51)))</formula>
    </cfRule>
    <cfRule type="containsText" dxfId="55" priority="60" operator="containsText" text="PTF AUTO 6">
      <formula>NOT(ISERROR(SEARCH("PTF AUTO 6",AH51)))</formula>
    </cfRule>
    <cfRule type="containsText" dxfId="54" priority="61" operator="containsText" text="PARC">
      <formula>NOT(ISERROR(SEARCH("PARC",AH51)))</formula>
    </cfRule>
    <cfRule type="containsText" dxfId="53" priority="62" operator="containsText" text="E-COMMERCE ptf 006">
      <formula>NOT(ISERROR(SEARCH("E-COMMERCE ptf 006",AH51)))</formula>
    </cfRule>
    <cfRule type="containsText" dxfId="52" priority="63" operator="containsText" text="2ème TOUR">
      <formula>NOT(ISERROR(SEARCH("2ème TOUR",AH51)))</formula>
    </cfRule>
  </conditionalFormatting>
  <conditionalFormatting sqref="AI51">
    <cfRule type="containsText" dxfId="51" priority="40" operator="containsText" text="A DISPO DE L'EXPLOIT">
      <formula>NOT(ISERROR(SEARCH("A DISPO DE L'EXPLOIT",AI51)))</formula>
    </cfRule>
    <cfRule type="containsText" dxfId="50" priority="41" operator="containsText" text="RECHERCHE DE FRET">
      <formula>NOT(ISERROR(SEARCH("RECHERCHE DE FRET",AI51)))</formula>
    </cfRule>
    <cfRule type="containsText" dxfId="49" priority="42" operator="containsText" text="PTF AUTO 6">
      <formula>NOT(ISERROR(SEARCH("PTF AUTO 6",AI51)))</formula>
    </cfRule>
    <cfRule type="containsText" dxfId="48" priority="43" operator="containsText" text="PARC">
      <formula>NOT(ISERROR(SEARCH("PARC",AI51)))</formula>
    </cfRule>
    <cfRule type="containsText" dxfId="47" priority="44" operator="containsText" text="E-COMMERCE ptf 006">
      <formula>NOT(ISERROR(SEARCH("E-COMMERCE ptf 006",AI51)))</formula>
    </cfRule>
    <cfRule type="containsText" dxfId="46" priority="45" operator="containsText" text="2ème TOUR">
      <formula>NOT(ISERROR(SEARCH("2ème TOUR",AI51)))</formula>
    </cfRule>
  </conditionalFormatting>
  <conditionalFormatting sqref="AK17:AM17">
    <cfRule type="containsText" dxfId="45" priority="34" operator="containsText" text="A DISPO DE L'EXPLOIT">
      <formula>NOT(ISERROR(SEARCH("A DISPO DE L'EXPLOIT",AK17)))</formula>
    </cfRule>
    <cfRule type="containsText" dxfId="44" priority="35" operator="containsText" text="RECHERCHE DE FRET">
      <formula>NOT(ISERROR(SEARCH("RECHERCHE DE FRET",AK17)))</formula>
    </cfRule>
    <cfRule type="containsText" dxfId="43" priority="36" operator="containsText" text="PTF AUTO 6">
      <formula>NOT(ISERROR(SEARCH("PTF AUTO 6",AK17)))</formula>
    </cfRule>
    <cfRule type="containsText" dxfId="42" priority="37" operator="containsText" text="PARC">
      <formula>NOT(ISERROR(SEARCH("PARC",AK17)))</formula>
    </cfRule>
    <cfRule type="containsText" dxfId="41" priority="38" operator="containsText" text="E-COMMERCE ptf 006">
      <formula>NOT(ISERROR(SEARCH("E-COMMERCE ptf 006",AK17)))</formula>
    </cfRule>
    <cfRule type="containsText" dxfId="40" priority="39" operator="containsText" text="2ème TOUR">
      <formula>NOT(ISERROR(SEARCH("2ème TOUR",AK17)))</formula>
    </cfRule>
  </conditionalFormatting>
  <conditionalFormatting sqref="BC34">
    <cfRule type="containsText" dxfId="39" priority="28" operator="containsText" text="A DISPO DE L'EXPLOIT">
      <formula>NOT(ISERROR(SEARCH("A DISPO DE L'EXPLOIT",BC34)))</formula>
    </cfRule>
    <cfRule type="containsText" dxfId="38" priority="29" operator="containsText" text="RECHERCHE DE FRET">
      <formula>NOT(ISERROR(SEARCH("RECHERCHE DE FRET",BC34)))</formula>
    </cfRule>
    <cfRule type="containsText" dxfId="37" priority="30" operator="containsText" text="PTF AUTO 6">
      <formula>NOT(ISERROR(SEARCH("PTF AUTO 6",BC34)))</formula>
    </cfRule>
    <cfRule type="containsText" dxfId="36" priority="31" operator="containsText" text="PARC">
      <formula>NOT(ISERROR(SEARCH("PARC",BC34)))</formula>
    </cfRule>
    <cfRule type="containsText" dxfId="35" priority="32" operator="containsText" text="E-COMMERCE ptf 006">
      <formula>NOT(ISERROR(SEARCH("E-COMMERCE ptf 006",BC34)))</formula>
    </cfRule>
    <cfRule type="containsText" dxfId="34" priority="33" operator="containsText" text="2ème TOUR">
      <formula>NOT(ISERROR(SEARCH("2ème TOUR",BC34)))</formula>
    </cfRule>
  </conditionalFormatting>
  <conditionalFormatting sqref="BC50">
    <cfRule type="containsText" dxfId="33" priority="22" operator="containsText" text="A DISPO DE L'EXPLOIT">
      <formula>NOT(ISERROR(SEARCH("A DISPO DE L'EXPLOIT",BC50)))</formula>
    </cfRule>
    <cfRule type="containsText" dxfId="32" priority="23" operator="containsText" text="RECHERCHE DE FRET">
      <formula>NOT(ISERROR(SEARCH("RECHERCHE DE FRET",BC50)))</formula>
    </cfRule>
    <cfRule type="containsText" dxfId="31" priority="24" operator="containsText" text="PTF AUTO 6">
      <formula>NOT(ISERROR(SEARCH("PTF AUTO 6",BC50)))</formula>
    </cfRule>
    <cfRule type="containsText" dxfId="30" priority="25" operator="containsText" text="PARC">
      <formula>NOT(ISERROR(SEARCH("PARC",BC50)))</formula>
    </cfRule>
    <cfRule type="containsText" dxfId="29" priority="26" operator="containsText" text="E-COMMERCE ptf 006">
      <formula>NOT(ISERROR(SEARCH("E-COMMERCE ptf 006",BC50)))</formula>
    </cfRule>
    <cfRule type="containsText" dxfId="28" priority="27" operator="containsText" text="2ème TOUR">
      <formula>NOT(ISERROR(SEARCH("2ème TOUR",BC50)))</formula>
    </cfRule>
  </conditionalFormatting>
  <conditionalFormatting sqref="BC66">
    <cfRule type="containsText" dxfId="27" priority="16" operator="containsText" text="A DISPO DE L'EXPLOIT">
      <formula>NOT(ISERROR(SEARCH("A DISPO DE L'EXPLOIT",BC66)))</formula>
    </cfRule>
    <cfRule type="containsText" dxfId="26" priority="17" operator="containsText" text="RECHERCHE DE FRET">
      <formula>NOT(ISERROR(SEARCH("RECHERCHE DE FRET",BC66)))</formula>
    </cfRule>
    <cfRule type="containsText" dxfId="25" priority="18" operator="containsText" text="PTF AUTO 6">
      <formula>NOT(ISERROR(SEARCH("PTF AUTO 6",BC66)))</formula>
    </cfRule>
    <cfRule type="containsText" dxfId="24" priority="19" operator="containsText" text="PARC">
      <formula>NOT(ISERROR(SEARCH("PARC",BC66)))</formula>
    </cfRule>
    <cfRule type="containsText" dxfId="23" priority="20" operator="containsText" text="E-COMMERCE ptf 006">
      <formula>NOT(ISERROR(SEARCH("E-COMMERCE ptf 006",BC66)))</formula>
    </cfRule>
    <cfRule type="containsText" dxfId="22" priority="21" operator="containsText" text="2ème TOUR">
      <formula>NOT(ISERROR(SEARCH("2ème TOUR",BC66)))</formula>
    </cfRule>
  </conditionalFormatting>
  <conditionalFormatting sqref="D118:E118">
    <cfRule type="containsText" dxfId="21" priority="13" operator="containsText" text="RAMASSAGE">
      <formula>NOT(ISERROR(SEARCH("RAMASSAGE",D118)))</formula>
    </cfRule>
  </conditionalFormatting>
  <conditionalFormatting sqref="D118:E118">
    <cfRule type="containsText" dxfId="20" priority="12" operator="containsText" text="2ème TOUR">
      <formula>NOT(ISERROR(SEARCH("2ème TOUR",D118)))</formula>
    </cfRule>
  </conditionalFormatting>
  <conditionalFormatting sqref="D118:E118">
    <cfRule type="containsText" dxfId="19" priority="10" operator="containsText" text="E-COMMERCE">
      <formula>NOT(ISERROR(SEARCH("E-COMMERCE",D118)))</formula>
    </cfRule>
    <cfRule type="containsText" dxfId="18" priority="11" operator="containsText" text="RECHERCHE DE FRET">
      <formula>NOT(ISERROR(SEARCH("RECHERCHE DE FRET",D118)))</formula>
    </cfRule>
  </conditionalFormatting>
  <conditionalFormatting sqref="D119:E119">
    <cfRule type="containsText" dxfId="17" priority="9" operator="containsText" text="RAMASSAGE">
      <formula>NOT(ISERROR(SEARCH("RAMASSAGE",D119)))</formula>
    </cfRule>
  </conditionalFormatting>
  <conditionalFormatting sqref="D119:E119">
    <cfRule type="containsText" dxfId="16" priority="8" operator="containsText" text="2ème TOUR">
      <formula>NOT(ISERROR(SEARCH("2ème TOUR",D119)))</formula>
    </cfRule>
  </conditionalFormatting>
  <conditionalFormatting sqref="D119:E119">
    <cfRule type="containsText" dxfId="15" priority="6" operator="containsText" text="E-COMMERCE">
      <formula>NOT(ISERROR(SEARCH("E-COMMERCE",D119)))</formula>
    </cfRule>
    <cfRule type="containsText" dxfId="14" priority="7" operator="containsText" text="RECHERCHE DE FRET">
      <formula>NOT(ISERROR(SEARCH("RECHERCHE DE FRET",D119)))</formula>
    </cfRule>
  </conditionalFormatting>
  <conditionalFormatting sqref="AN1:AY1048576">
    <cfRule type="containsText" dxfId="13" priority="3" operator="containsText" text="Ramassage ptf 008">
      <formula>NOT(ISERROR(SEARCH("Ramassage ptf 008",AN1)))</formula>
    </cfRule>
    <cfRule type="containsText" dxfId="12" priority="4" operator="containsText" text="2ème TOUR">
      <formula>NOT(ISERROR(SEARCH("2ème TOUR",AN1)))</formula>
    </cfRule>
  </conditionalFormatting>
  <conditionalFormatting sqref="AU17">
    <cfRule type="containsText" dxfId="11" priority="1" operator="containsText" text="E-COMMERCE ptf 006">
      <formula>NOT(ISERROR(SEARCH("E-COMMERCE ptf 006",AU17)))</formula>
    </cfRule>
    <cfRule type="containsText" dxfId="10" priority="2" operator="containsText" text="RECHERCHE DE FRET">
      <formula>NOT(ISERROR(SEARCH("RECHERCHE DE FRET",AU17)))</formula>
    </cfRule>
  </conditionalFormatting>
  <printOptions horizontalCentered="1" verticalCentered="1"/>
  <pageMargins left="0" right="0" top="0" bottom="0" header="0" footer="0"/>
  <pageSetup paperSize="9" scale="15" orientation="landscape" horizontalDpi="1200" verticalDpi="1200" r:id="rId1"/>
  <ignoredErrors>
    <ignoredError sqref="D9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188" operator="containsText" id="{D64BC94A-6064-468A-9FB5-4C427D6F3DFE}">
            <xm:f>NOT(ISERROR(SEARCH($AU$10,AF7)))</xm:f>
            <xm:f>$AU$10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5189" operator="containsText" id="{61CC2A2A-B2F7-4869-9105-923CC1B5B5E6}">
            <xm:f>NOT(ISERROR(SEARCH($AU$6,AF7)))</xm:f>
            <xm:f>$AU$6</xm:f>
            <x14:dxf>
              <font>
                <color rgb="FF00B050"/>
              </font>
              <fill>
                <patternFill>
                  <fgColor auto="1"/>
                </patternFill>
              </fill>
            </x14:dxf>
          </x14:cfRule>
          <x14:cfRule type="containsText" priority="5190" operator="containsText" id="{8DFDCA55-498D-4117-A80D-B74F50FCF2DE}">
            <xm:f>NOT(ISERROR(SEARCH($AU$76,AF7)))</xm:f>
            <xm:f>$AU$76</xm:f>
            <x14:dxf>
              <fill>
                <patternFill>
                  <bgColor rgb="FFCC66FF"/>
                </patternFill>
              </fill>
            </x14:dxf>
          </x14:cfRule>
          <x14:cfRule type="containsText" priority="5191" operator="containsText" id="{72416F3F-EB52-45FD-890B-A783DA59FEC7}">
            <xm:f>NOT(ISERROR(SEARCH($AU$164,AF7)))</xm:f>
            <xm:f>$AU$164</xm:f>
            <x14:dxf>
              <font>
                <color rgb="FFFF0000"/>
              </font>
              <fill>
                <patternFill>
                  <bgColor theme="0"/>
                </patternFill>
              </fill>
            </x14:dxf>
          </x14:cfRule>
          <xm:sqref>AF7:AF11</xm:sqref>
        </x14:conditionalFormatting>
        <x14:conditionalFormatting xmlns:xm="http://schemas.microsoft.com/office/excel/2006/main">
          <x14:cfRule type="containsText" priority="162" operator="containsText" id="{38795FBC-A608-417A-9766-E67B3E828DE1}">
            <xm:f>NOT(ISERROR(SEARCH($AU$10,AF5)))</xm:f>
            <xm:f>$AU$10</xm:f>
            <x14:dxf>
              <fill>
                <patternFill>
                  <bgColor rgb="FFFFFF00"/>
                </patternFill>
              </fill>
            </x14:dxf>
          </x14:cfRule>
          <x14:cfRule type="containsText" priority="163" operator="containsText" id="{C1BCC411-06DE-4ED9-ABF0-1F6F44267286}">
            <xm:f>NOT(ISERROR(SEARCH($AU$6,AF5)))</xm:f>
            <xm:f>$AU$6</xm:f>
            <x14:dxf>
              <font>
                <color rgb="FF00B050"/>
              </font>
              <fill>
                <patternFill>
                  <fgColor auto="1"/>
                </patternFill>
              </fill>
            </x14:dxf>
          </x14:cfRule>
          <x14:cfRule type="containsText" priority="164" operator="containsText" id="{F8B41FAE-5B45-4A5F-99FF-921AFC9532B8}">
            <xm:f>NOT(ISERROR(SEARCH($AU$76,AF5)))</xm:f>
            <xm:f>$AU$76</xm:f>
            <x14:dxf>
              <fill>
                <patternFill>
                  <bgColor rgb="FFCC66FF"/>
                </patternFill>
              </fill>
            </x14:dxf>
          </x14:cfRule>
          <x14:cfRule type="containsText" priority="165" operator="containsText" id="{7FA3759A-5968-4FEE-AD2B-B9367B89287D}">
            <xm:f>NOT(ISERROR(SEARCH($AU$164,AF5)))</xm:f>
            <xm:f>$AU$164</xm:f>
            <x14:dxf>
              <font>
                <color rgb="FFFF0000"/>
              </font>
              <fill>
                <patternFill>
                  <bgColor theme="0"/>
                </patternFill>
              </fill>
            </x14:dxf>
          </x14:cfRule>
          <xm:sqref>AF5:AF6</xm:sqref>
        </x14:conditionalFormatting>
        <x14:conditionalFormatting xmlns:xm="http://schemas.microsoft.com/office/excel/2006/main">
          <x14:cfRule type="containsText" priority="14" operator="containsText" id="{A1103FDF-9F3A-4877-9E4D-C4F39C328CF2}">
            <xm:f>NOT(ISERROR(SEARCH($AR$11,D118)))</xm:f>
            <xm:f>$AR$11</xm:f>
            <x14:dxf>
              <fill>
                <patternFill>
                  <bgColor rgb="FFFFFF00"/>
                </patternFill>
              </fill>
            </x14:dxf>
          </x14:cfRule>
          <x14:cfRule type="containsText" priority="15" operator="containsText" id="{39822EB2-AED7-4EF1-A875-A872ADBDCB48}">
            <xm:f>NOT(ISERROR(SEARCH($AR$6,D118)))</xm:f>
            <xm:f>$AR$6</xm:f>
            <x14:dxf>
              <font>
                <color rgb="FF00B050"/>
              </font>
              <fill>
                <patternFill>
                  <fgColor auto="1"/>
                </patternFill>
              </fill>
            </x14:dxf>
          </x14:cfRule>
          <xm:sqref>D118:E119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733F3-2BDC-4F8B-84E8-6984E2194CDC}">
  <sheetPr>
    <pageSetUpPr fitToPage="1"/>
  </sheetPr>
  <dimension ref="B1:M36"/>
  <sheetViews>
    <sheetView tabSelected="1" topLeftCell="A13" workbookViewId="0">
      <selection activeCell="E17" sqref="E17:J18"/>
    </sheetView>
  </sheetViews>
  <sheetFormatPr baseColWidth="10" defaultRowHeight="14.4"/>
  <cols>
    <col min="2" max="2" width="6.33203125" customWidth="1"/>
    <col min="3" max="3" width="24.44140625" bestFit="1" customWidth="1"/>
    <col min="4" max="4" width="9.88671875" style="381" customWidth="1"/>
    <col min="11" max="11" width="3.44140625" customWidth="1"/>
  </cols>
  <sheetData>
    <row r="1" spans="2:13" ht="15" thickBot="1"/>
    <row r="2" spans="2:13">
      <c r="B2" s="349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1"/>
    </row>
    <row r="3" spans="2:13">
      <c r="B3" s="352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4"/>
    </row>
    <row r="4" spans="2:13" ht="15" thickBot="1">
      <c r="B4" s="355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7"/>
    </row>
    <row r="5" spans="2:13" ht="15" thickBot="1">
      <c r="B5" s="348"/>
      <c r="C5" s="348"/>
      <c r="D5" s="348"/>
      <c r="E5" s="348"/>
      <c r="F5" s="348"/>
      <c r="G5" s="348"/>
      <c r="H5" s="348"/>
      <c r="I5" s="348"/>
      <c r="J5" s="348"/>
    </row>
    <row r="6" spans="2:13">
      <c r="B6" s="358" t="s">
        <v>199</v>
      </c>
      <c r="C6" s="359"/>
      <c r="D6" s="359"/>
      <c r="E6" s="359"/>
      <c r="F6" s="359"/>
      <c r="G6" s="359"/>
      <c r="H6" s="359"/>
      <c r="I6" s="359"/>
      <c r="J6" s="359"/>
      <c r="K6" s="359"/>
      <c r="L6" s="359"/>
      <c r="M6" s="360"/>
    </row>
    <row r="7" spans="2:13">
      <c r="B7" s="361"/>
      <c r="C7" s="362"/>
      <c r="D7" s="362"/>
      <c r="E7" s="362"/>
      <c r="F7" s="362"/>
      <c r="G7" s="362"/>
      <c r="H7" s="362"/>
      <c r="I7" s="362"/>
      <c r="J7" s="362"/>
      <c r="K7" s="362"/>
      <c r="L7" s="362"/>
      <c r="M7" s="363"/>
    </row>
    <row r="8" spans="2:13" ht="15" thickBot="1">
      <c r="B8" s="364"/>
      <c r="C8" s="365"/>
      <c r="D8" s="362"/>
      <c r="E8" s="362"/>
      <c r="F8" s="362"/>
      <c r="G8" s="362"/>
      <c r="H8" s="362"/>
      <c r="I8" s="362"/>
      <c r="J8" s="362"/>
      <c r="K8" s="365"/>
      <c r="L8" s="365"/>
      <c r="M8" s="366"/>
    </row>
    <row r="9" spans="2:13" ht="27" customHeight="1" thickBot="1">
      <c r="B9" s="166" t="s">
        <v>316</v>
      </c>
      <c r="C9" s="167" t="s">
        <v>319</v>
      </c>
      <c r="D9" s="382">
        <v>1</v>
      </c>
      <c r="E9" s="383" t="s">
        <v>324</v>
      </c>
      <c r="F9" s="368"/>
      <c r="G9" s="368"/>
      <c r="H9" s="368"/>
      <c r="I9" s="368"/>
      <c r="J9" s="371"/>
      <c r="K9" s="165"/>
      <c r="L9" s="342" t="s">
        <v>216</v>
      </c>
      <c r="M9" s="343"/>
    </row>
    <row r="10" spans="2:13" ht="15" thickBot="1">
      <c r="B10" s="168" t="s">
        <v>314</v>
      </c>
      <c r="C10" s="370" t="s">
        <v>320</v>
      </c>
      <c r="D10" s="389" t="s">
        <v>325</v>
      </c>
      <c r="E10" s="386" t="s">
        <v>326</v>
      </c>
      <c r="F10" s="367"/>
      <c r="G10" s="367"/>
      <c r="H10" s="367"/>
      <c r="I10" s="367"/>
      <c r="J10" s="372"/>
      <c r="L10" s="344"/>
      <c r="M10" s="345"/>
    </row>
    <row r="11" spans="2:13" ht="16.8" customHeight="1" thickBot="1">
      <c r="B11" s="376" t="s">
        <v>198</v>
      </c>
      <c r="C11" s="376" t="s">
        <v>321</v>
      </c>
      <c r="D11" s="387"/>
      <c r="E11" s="384"/>
      <c r="F11" s="367"/>
      <c r="G11" s="367"/>
      <c r="H11" s="367"/>
      <c r="I11" s="367"/>
      <c r="J11" s="372"/>
      <c r="L11" s="344"/>
      <c r="M11" s="345"/>
    </row>
    <row r="12" spans="2:13" ht="16.8" customHeight="1" thickBot="1">
      <c r="B12" s="168" t="s">
        <v>322</v>
      </c>
      <c r="C12" s="377" t="s">
        <v>323</v>
      </c>
      <c r="D12" s="387"/>
      <c r="E12" s="384"/>
      <c r="F12" s="367"/>
      <c r="G12" s="367"/>
      <c r="H12" s="367"/>
      <c r="I12" s="367"/>
      <c r="J12" s="372"/>
      <c r="L12" s="344"/>
      <c r="M12" s="345"/>
    </row>
    <row r="13" spans="2:13" ht="16.8" customHeight="1">
      <c r="B13" s="374"/>
      <c r="C13" s="169"/>
      <c r="D13" s="387"/>
      <c r="E13" s="384"/>
      <c r="F13" s="367"/>
      <c r="G13" s="367"/>
      <c r="H13" s="367"/>
      <c r="I13" s="367"/>
      <c r="J13" s="372"/>
      <c r="L13" s="344"/>
      <c r="M13" s="345"/>
    </row>
    <row r="14" spans="2:13" ht="16.8" customHeight="1">
      <c r="B14" s="374"/>
      <c r="C14" s="169"/>
      <c r="D14" s="387"/>
      <c r="E14" s="384"/>
      <c r="F14" s="367"/>
      <c r="G14" s="367"/>
      <c r="H14" s="367"/>
      <c r="I14" s="367"/>
      <c r="J14" s="372"/>
      <c r="L14" s="344"/>
      <c r="M14" s="345"/>
    </row>
    <row r="15" spans="2:13" ht="16.8" customHeight="1" thickBot="1">
      <c r="B15" s="374"/>
      <c r="C15" s="169"/>
      <c r="D15" s="388"/>
      <c r="E15" s="385"/>
      <c r="F15" s="369"/>
      <c r="G15" s="369"/>
      <c r="H15" s="369"/>
      <c r="I15" s="369"/>
      <c r="J15" s="373"/>
      <c r="L15" s="346"/>
      <c r="M15" s="347"/>
    </row>
    <row r="16" spans="2:13" ht="15" thickBot="1">
      <c r="B16" s="374"/>
      <c r="C16" s="1"/>
    </row>
    <row r="17" spans="2:13" ht="14.4" customHeight="1">
      <c r="B17" s="374"/>
      <c r="C17" s="2"/>
      <c r="D17" s="378">
        <v>2</v>
      </c>
      <c r="E17" s="391" t="s">
        <v>328</v>
      </c>
      <c r="F17" s="334"/>
      <c r="G17" s="334"/>
      <c r="H17" s="334"/>
      <c r="I17" s="334"/>
      <c r="J17" s="335"/>
      <c r="L17" s="342" t="s">
        <v>200</v>
      </c>
      <c r="M17" s="343"/>
    </row>
    <row r="18" spans="2:13" ht="14.4" customHeight="1">
      <c r="B18" s="374"/>
      <c r="C18" s="2"/>
      <c r="D18" s="379"/>
      <c r="E18" s="336"/>
      <c r="F18" s="337"/>
      <c r="G18" s="337"/>
      <c r="H18" s="337"/>
      <c r="I18" s="337"/>
      <c r="J18" s="338"/>
      <c r="L18" s="344"/>
      <c r="M18" s="345"/>
    </row>
    <row r="19" spans="2:13" ht="15" customHeight="1">
      <c r="B19" s="374"/>
      <c r="C19" s="2"/>
      <c r="D19" s="379" t="s">
        <v>325</v>
      </c>
      <c r="E19" s="390" t="s">
        <v>327</v>
      </c>
      <c r="F19" s="337"/>
      <c r="G19" s="337"/>
      <c r="H19" s="337"/>
      <c r="I19" s="337"/>
      <c r="J19" s="338"/>
      <c r="L19" s="344"/>
      <c r="M19" s="345"/>
    </row>
    <row r="20" spans="2:13" ht="14.4" customHeight="1">
      <c r="B20" s="374"/>
      <c r="C20" s="2"/>
      <c r="D20" s="379"/>
      <c r="E20" s="336"/>
      <c r="F20" s="337"/>
      <c r="G20" s="337"/>
      <c r="H20" s="337"/>
      <c r="I20" s="337"/>
      <c r="J20" s="338"/>
      <c r="L20" s="344"/>
      <c r="M20" s="345"/>
    </row>
    <row r="21" spans="2:13" ht="14.4" customHeight="1">
      <c r="B21" s="374"/>
      <c r="C21" s="2"/>
      <c r="D21" s="379"/>
      <c r="E21" s="336"/>
      <c r="F21" s="337"/>
      <c r="G21" s="337"/>
      <c r="H21" s="337"/>
      <c r="I21" s="337"/>
      <c r="J21" s="338"/>
      <c r="L21" s="344"/>
      <c r="M21" s="345"/>
    </row>
    <row r="22" spans="2:13" ht="15" customHeight="1" thickBot="1">
      <c r="B22" s="374"/>
      <c r="C22" s="2"/>
      <c r="D22" s="380"/>
      <c r="E22" s="339"/>
      <c r="F22" s="340"/>
      <c r="G22" s="340"/>
      <c r="H22" s="340"/>
      <c r="I22" s="340"/>
      <c r="J22" s="341"/>
      <c r="L22" s="346"/>
      <c r="M22" s="347"/>
    </row>
    <row r="23" spans="2:13" ht="15" thickBot="1">
      <c r="B23" s="374"/>
      <c r="C23" s="1"/>
    </row>
    <row r="24" spans="2:13" ht="14.4" customHeight="1">
      <c r="B24" s="374"/>
      <c r="C24" s="2"/>
      <c r="D24" s="378">
        <v>3</v>
      </c>
      <c r="E24" s="333"/>
      <c r="F24" s="334"/>
      <c r="G24" s="334"/>
      <c r="H24" s="334"/>
      <c r="I24" s="334"/>
      <c r="J24" s="335"/>
      <c r="L24" s="342" t="s">
        <v>200</v>
      </c>
      <c r="M24" s="343"/>
    </row>
    <row r="25" spans="2:13" ht="14.4" customHeight="1">
      <c r="B25" s="374"/>
      <c r="C25" s="2"/>
      <c r="D25" s="379"/>
      <c r="E25" s="336"/>
      <c r="F25" s="337"/>
      <c r="G25" s="337"/>
      <c r="H25" s="337"/>
      <c r="I25" s="337"/>
      <c r="J25" s="338"/>
      <c r="L25" s="344"/>
      <c r="M25" s="345"/>
    </row>
    <row r="26" spans="2:13" ht="15" customHeight="1">
      <c r="B26" s="374"/>
      <c r="C26" s="2"/>
      <c r="D26" s="379"/>
      <c r="E26" s="336"/>
      <c r="F26" s="337"/>
      <c r="G26" s="337"/>
      <c r="H26" s="337"/>
      <c r="I26" s="337"/>
      <c r="J26" s="338"/>
      <c r="L26" s="344"/>
      <c r="M26" s="345"/>
    </row>
    <row r="27" spans="2:13" ht="14.4" customHeight="1">
      <c r="B27" s="374"/>
      <c r="C27" s="2"/>
      <c r="D27" s="379"/>
      <c r="E27" s="336"/>
      <c r="F27" s="337"/>
      <c r="G27" s="337"/>
      <c r="H27" s="337"/>
      <c r="I27" s="337"/>
      <c r="J27" s="338"/>
      <c r="L27" s="344"/>
      <c r="M27" s="345"/>
    </row>
    <row r="28" spans="2:13" ht="14.4" customHeight="1">
      <c r="B28" s="374"/>
      <c r="C28" s="2"/>
      <c r="D28" s="379"/>
      <c r="E28" s="336"/>
      <c r="F28" s="337"/>
      <c r="G28" s="337"/>
      <c r="H28" s="337"/>
      <c r="I28" s="337"/>
      <c r="J28" s="338"/>
      <c r="L28" s="344"/>
      <c r="M28" s="345"/>
    </row>
    <row r="29" spans="2:13" ht="15" customHeight="1" thickBot="1">
      <c r="B29" s="374"/>
      <c r="C29" s="2"/>
      <c r="D29" s="380"/>
      <c r="E29" s="339"/>
      <c r="F29" s="340"/>
      <c r="G29" s="340"/>
      <c r="H29" s="340"/>
      <c r="I29" s="340"/>
      <c r="J29" s="341"/>
      <c r="L29" s="346"/>
      <c r="M29" s="347"/>
    </row>
    <row r="30" spans="2:13" ht="15" thickBot="1">
      <c r="B30" s="374"/>
      <c r="C30" s="1"/>
    </row>
    <row r="31" spans="2:13" ht="14.4" customHeight="1">
      <c r="B31" s="374"/>
      <c r="C31" s="2"/>
      <c r="D31" s="378">
        <v>4</v>
      </c>
      <c r="E31" s="333"/>
      <c r="F31" s="334"/>
      <c r="G31" s="334"/>
      <c r="H31" s="334"/>
      <c r="I31" s="334"/>
      <c r="J31" s="335"/>
      <c r="L31" s="342" t="s">
        <v>200</v>
      </c>
      <c r="M31" s="343"/>
    </row>
    <row r="32" spans="2:13" ht="14.4" customHeight="1">
      <c r="B32" s="374"/>
      <c r="C32" s="2"/>
      <c r="D32" s="379"/>
      <c r="E32" s="336"/>
      <c r="F32" s="337"/>
      <c r="G32" s="337"/>
      <c r="H32" s="337"/>
      <c r="I32" s="337"/>
      <c r="J32" s="338"/>
      <c r="L32" s="344"/>
      <c r="M32" s="345"/>
    </row>
    <row r="33" spans="2:13" ht="15" customHeight="1">
      <c r="B33" s="374"/>
      <c r="C33" s="2"/>
      <c r="D33" s="379"/>
      <c r="E33" s="336"/>
      <c r="F33" s="337"/>
      <c r="G33" s="337"/>
      <c r="H33" s="337"/>
      <c r="I33" s="337"/>
      <c r="J33" s="338"/>
      <c r="L33" s="344"/>
      <c r="M33" s="345"/>
    </row>
    <row r="34" spans="2:13" ht="14.4" customHeight="1">
      <c r="B34" s="374"/>
      <c r="C34" s="2"/>
      <c r="D34" s="379"/>
      <c r="E34" s="336"/>
      <c r="F34" s="337"/>
      <c r="G34" s="337"/>
      <c r="H34" s="337"/>
      <c r="I34" s="337"/>
      <c r="J34" s="338"/>
      <c r="L34" s="344"/>
      <c r="M34" s="345"/>
    </row>
    <row r="35" spans="2:13" ht="14.4" customHeight="1">
      <c r="B35" s="374"/>
      <c r="C35" s="2"/>
      <c r="D35" s="379"/>
      <c r="E35" s="336"/>
      <c r="F35" s="337"/>
      <c r="G35" s="337"/>
      <c r="H35" s="337"/>
      <c r="I35" s="337"/>
      <c r="J35" s="338"/>
      <c r="L35" s="344"/>
      <c r="M35" s="345"/>
    </row>
    <row r="36" spans="2:13" ht="15" customHeight="1" thickBot="1">
      <c r="B36" s="375"/>
      <c r="C36" s="3"/>
      <c r="D36" s="380"/>
      <c r="E36" s="339"/>
      <c r="F36" s="340"/>
      <c r="G36" s="340"/>
      <c r="H36" s="340"/>
      <c r="I36" s="340"/>
      <c r="J36" s="341"/>
      <c r="L36" s="346"/>
      <c r="M36" s="347"/>
    </row>
  </sheetData>
  <mergeCells count="18">
    <mergeCell ref="B2:M4"/>
    <mergeCell ref="D24:D29"/>
    <mergeCell ref="D31:D36"/>
    <mergeCell ref="B6:M8"/>
    <mergeCell ref="L17:M22"/>
    <mergeCell ref="L24:M29"/>
    <mergeCell ref="L9:M15"/>
    <mergeCell ref="E9:J9"/>
    <mergeCell ref="E10:J15"/>
    <mergeCell ref="E24:J29"/>
    <mergeCell ref="E31:J36"/>
    <mergeCell ref="L31:M36"/>
    <mergeCell ref="B5:J5"/>
    <mergeCell ref="D10:D15"/>
    <mergeCell ref="D17:D18"/>
    <mergeCell ref="D19:D22"/>
    <mergeCell ref="E17:J18"/>
    <mergeCell ref="E19:J22"/>
  </mergeCells>
  <pageMargins left="0.7" right="0.7" top="0.75" bottom="0.75" header="0.3" footer="0.3"/>
  <pageSetup paperSize="9" scale="6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B6CC281FF6D740B255C3D82F828E1F" ma:contentTypeVersion="7" ma:contentTypeDescription="Crée un document." ma:contentTypeScope="" ma:versionID="7cc8bbf64b69fabbd73d17a5d20d309a">
  <xsd:schema xmlns:xsd="http://www.w3.org/2001/XMLSchema" xmlns:xs="http://www.w3.org/2001/XMLSchema" xmlns:p="http://schemas.microsoft.com/office/2006/metadata/properties" xmlns:ns3="2a29db32-205c-41c9-a2d3-c5492701f132" targetNamespace="http://schemas.microsoft.com/office/2006/metadata/properties" ma:root="true" ma:fieldsID="c9b08dc2b392b3bdf8f97794d92a5640" ns3:_="">
    <xsd:import namespace="2a29db32-205c-41c9-a2d3-c5492701f13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29db32-205c-41c9-a2d3-c5492701f1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8F8F3E-7DD4-4FBC-9E92-556DB7912E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29db32-205c-41c9-a2d3-c5492701f1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9E7CD6-87FD-4EBC-B351-DFF45EF8A267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2a29db32-205c-41c9-a2d3-c5492701f13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D959C3D-783D-40AA-8F90-5CA211A78E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explication </vt:lpstr>
      <vt:lpstr>Matrice planning paire</vt:lpstr>
      <vt:lpstr>test OM</vt:lpstr>
    </vt:vector>
  </TitlesOfParts>
  <Company>Chausson Materiaux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Prunotto</dc:creator>
  <cp:lastModifiedBy>Simon Prunotto</cp:lastModifiedBy>
  <cp:lastPrinted>2023-08-08T15:18:37Z</cp:lastPrinted>
  <dcterms:created xsi:type="dcterms:W3CDTF">2023-07-26T06:48:52Z</dcterms:created>
  <dcterms:modified xsi:type="dcterms:W3CDTF">2023-08-10T06:04:17Z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0x01010072B6CC281FF6D740B255C3D82F828E1F</vt:lpwstr>
  </property>
</Properties>
</file>