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4619\Desktop\"/>
    </mc:Choice>
  </mc:AlternateContent>
  <xr:revisionPtr revIDLastSave="0" documentId="8_{B7F377B0-2AB0-47AC-81E6-1D5B977DF834}" xr6:coauthVersionLast="47" xr6:coauthVersionMax="47" xr10:uidLastSave="{00000000-0000-0000-0000-000000000000}"/>
  <bookViews>
    <workbookView xWindow="-120" yWindow="-120" windowWidth="57840" windowHeight="23640" xr2:uid="{EC99DA83-B2E2-4475-9499-CB64972AF9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S16" i="1" l="1"/>
  <c r="BQ16" i="1"/>
  <c r="BP16" i="1"/>
  <c r="BN16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O16" i="1"/>
  <c r="N16" i="1"/>
  <c r="M16" i="1"/>
  <c r="L16" i="1"/>
  <c r="K16" i="1"/>
  <c r="J16" i="1"/>
  <c r="I16" i="1"/>
  <c r="H16" i="1"/>
  <c r="G16" i="1" s="1"/>
  <c r="BS13" i="1"/>
  <c r="BR13" i="1"/>
  <c r="BQ13" i="1"/>
  <c r="BP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O13" i="1"/>
  <c r="N13" i="1"/>
  <c r="M13" i="1"/>
  <c r="L13" i="1"/>
  <c r="K13" i="1"/>
  <c r="J13" i="1"/>
  <c r="I13" i="1"/>
  <c r="H13" i="1"/>
  <c r="G13" i="1" s="1"/>
  <c r="BS12" i="1"/>
  <c r="BR12" i="1"/>
  <c r="BQ12" i="1"/>
  <c r="BP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O12" i="1"/>
  <c r="N12" i="1"/>
  <c r="M12" i="1"/>
  <c r="L12" i="1"/>
  <c r="K12" i="1"/>
  <c r="J12" i="1"/>
  <c r="I12" i="1"/>
  <c r="H12" i="1"/>
  <c r="BS11" i="1"/>
  <c r="BR11" i="1"/>
  <c r="BQ11" i="1"/>
  <c r="BP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O11" i="1"/>
  <c r="N11" i="1"/>
  <c r="M11" i="1"/>
  <c r="L11" i="1"/>
  <c r="K11" i="1"/>
  <c r="G11" i="1" s="1"/>
  <c r="J11" i="1"/>
  <c r="I11" i="1"/>
  <c r="H11" i="1"/>
  <c r="BS10" i="1"/>
  <c r="BR10" i="1"/>
  <c r="BQ10" i="1"/>
  <c r="BP10" i="1"/>
  <c r="BN10" i="1"/>
  <c r="BM10" i="1"/>
  <c r="BL10" i="1"/>
  <c r="BK10" i="1"/>
  <c r="BJ10" i="1"/>
  <c r="BI10" i="1"/>
  <c r="BH10" i="1"/>
  <c r="BG10" i="1"/>
  <c r="BF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O10" i="1"/>
  <c r="N10" i="1"/>
  <c r="M10" i="1"/>
  <c r="L10" i="1"/>
  <c r="K10" i="1"/>
  <c r="J10" i="1"/>
  <c r="I10" i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Sophie</author>
  </authors>
  <commentList>
    <comment ref="K8" authorId="0" shapeId="0" xr:uid="{5AC05381-AF37-4B5A-8654-1F7DC81809E9}">
      <text>
        <r>
          <rPr>
            <b/>
            <sz val="9"/>
            <color indexed="81"/>
            <rFont val="Tahoma"/>
            <family val="2"/>
          </rPr>
          <t>MARTIN Sophie:</t>
        </r>
        <r>
          <rPr>
            <sz val="9"/>
            <color indexed="81"/>
            <rFont val="Tahoma"/>
            <family val="2"/>
          </rPr>
          <t xml:space="preserve">
Tous les cadrano</t>
        </r>
      </text>
    </comment>
    <comment ref="T8" authorId="0" shapeId="0" xr:uid="{AF1E9972-6A91-476F-9DFA-773AA17CA671}">
      <text>
        <r>
          <rPr>
            <b/>
            <sz val="9"/>
            <color indexed="81"/>
            <rFont val="Tahoma"/>
            <family val="2"/>
          </rPr>
          <t>MARTIN Sophie:</t>
        </r>
        <r>
          <rPr>
            <sz val="9"/>
            <color indexed="81"/>
            <rFont val="Tahoma"/>
            <family val="2"/>
          </rPr>
          <t xml:space="preserve">
Tous les nouveaux OPTEC</t>
        </r>
      </text>
    </comment>
    <comment ref="U8" authorId="0" shapeId="0" xr:uid="{B705EA4B-A9E0-45A8-9EB8-73FC38C0EA2F}">
      <text>
        <r>
          <rPr>
            <b/>
            <sz val="9"/>
            <color indexed="81"/>
            <rFont val="Tahoma"/>
            <family val="2"/>
          </rPr>
          <t>MARTIN Sophie:</t>
        </r>
        <r>
          <rPr>
            <sz val="9"/>
            <color indexed="81"/>
            <rFont val="Tahoma"/>
            <family val="2"/>
          </rPr>
          <t xml:space="preserve">
vérifier si bijoutier savent faire CMT std</t>
        </r>
      </text>
    </comment>
    <comment ref="BN8" authorId="0" shapeId="0" xr:uid="{29921130-5AE6-4202-BBF8-55B067CC129A}">
      <text>
        <r>
          <rPr>
            <b/>
            <sz val="9"/>
            <color indexed="81"/>
            <rFont val="Tahoma"/>
            <family val="2"/>
          </rPr>
          <t>MARTIN Sophie:</t>
        </r>
        <r>
          <rPr>
            <sz val="9"/>
            <color indexed="81"/>
            <rFont val="Tahoma"/>
            <family val="2"/>
          </rPr>
          <t xml:space="preserve">
Touts les contrôleuses</t>
        </r>
      </text>
    </comment>
  </commentList>
</comments>
</file>

<file path=xl/sharedStrings.xml><?xml version="1.0" encoding="utf-8"?>
<sst xmlns="http://schemas.openxmlformats.org/spreadsheetml/2006/main" count="240" uniqueCount="182">
  <si>
    <t>Légende niveaux de formation</t>
  </si>
  <si>
    <t xml:space="preserve">Légende niveaux de fonction </t>
  </si>
  <si>
    <t>Secteur</t>
  </si>
  <si>
    <t>Couleur</t>
  </si>
  <si>
    <t>Avancement</t>
  </si>
  <si>
    <t>Code</t>
  </si>
  <si>
    <t>Statut</t>
  </si>
  <si>
    <t>Unité/Métier</t>
  </si>
  <si>
    <t>Plasma</t>
  </si>
  <si>
    <t>Décalque</t>
  </si>
  <si>
    <t>Assemblage</t>
  </si>
  <si>
    <t>Bijouterie</t>
  </si>
  <si>
    <t>Gravage</t>
  </si>
  <si>
    <t>Contrôle</t>
  </si>
  <si>
    <t>P</t>
  </si>
  <si>
    <t>Formation prévue</t>
  </si>
  <si>
    <t>Souhait collaborateur</t>
  </si>
  <si>
    <t>EC</t>
  </si>
  <si>
    <t>Formation en cours</t>
  </si>
  <si>
    <t>Ex: Opérateur</t>
  </si>
  <si>
    <t>NA</t>
  </si>
  <si>
    <t>Non autonome</t>
  </si>
  <si>
    <t>Ex: Régleur</t>
  </si>
  <si>
    <t>Formation/Poste de travail</t>
  </si>
  <si>
    <t>Plasma V1 (ancien)</t>
  </si>
  <si>
    <t>Plasma V2 (CIPOSA)</t>
  </si>
  <si>
    <t>Répondant ( e) gestion</t>
  </si>
  <si>
    <t>Décalque disque - bases</t>
  </si>
  <si>
    <t>Décalque plaques - bases</t>
  </si>
  <si>
    <t>Décalque plaque - pierres</t>
  </si>
  <si>
    <t>Décalque plaque - retouche TPX</t>
  </si>
  <si>
    <t>Décalque plaque - retouche manuelle</t>
  </si>
  <si>
    <t>Conditionnement disques</t>
  </si>
  <si>
    <t>Pose - bases (appliques)</t>
  </si>
  <si>
    <t xml:space="preserve">Pose collage  - compteurs </t>
  </si>
  <si>
    <t xml:space="preserve">Collage - renforcé </t>
  </si>
  <si>
    <t>Collage - toilage</t>
  </si>
  <si>
    <t>Pose rivetage mauel - bases</t>
  </si>
  <si>
    <t>Pose rivetage manuel - guichet</t>
  </si>
  <si>
    <t>Pose rivetage semi-auto - bases</t>
  </si>
  <si>
    <t>pose rivetage semi-auto - arabe littéraire</t>
  </si>
  <si>
    <t>Pose rivetage semi-auto - chgt de bande</t>
  </si>
  <si>
    <t>Pose rivetage semi-auto - CMT Daytona</t>
  </si>
  <si>
    <t>pose rivetage semi-auto - CMT type Visan</t>
  </si>
  <si>
    <t>Pose rivetage semi-auto - disque lune</t>
  </si>
  <si>
    <t>Pose rivetage semi-auto - matisse</t>
  </si>
  <si>
    <t>Pose rivetage semi-auto - Pisa/Cellini</t>
  </si>
  <si>
    <t>Pose rivetage semi-auto - Romains déliés</t>
  </si>
  <si>
    <t>Pose rivetage semi-auto - Sky Dweller</t>
  </si>
  <si>
    <t>Pose rivetage semi-auto -Bricello</t>
  </si>
  <si>
    <t>Pose rivetage semi-auto BGT</t>
  </si>
  <si>
    <t>Pose rivetage semi-auto - Décor floral</t>
  </si>
  <si>
    <t>Assemblage auto - bases</t>
  </si>
  <si>
    <t>Assemblage auto - avancé</t>
  </si>
  <si>
    <t>Rhabillage - bases</t>
  </si>
  <si>
    <t>Bijouiterie - bases</t>
  </si>
  <si>
    <t>Bijouterie - contrôle composant</t>
  </si>
  <si>
    <t>Bijouteire - préparation des outils</t>
  </si>
  <si>
    <t>Bijouteris - pavés</t>
  </si>
  <si>
    <t>Bijouterie - Cellini/galva/PVD/LAQ</t>
  </si>
  <si>
    <t>Bijouterie - pose papillons</t>
  </si>
  <si>
    <t>Bijouterie - Daytona nacre</t>
  </si>
  <si>
    <t>Bijouterie - Daytona météorite</t>
  </si>
  <si>
    <t>Bijouterie - Mystic/Diffract</t>
  </si>
  <si>
    <t>Bijouterie - Sibéri/Alaska</t>
  </si>
  <si>
    <t>Bijouterie - cadran pierre</t>
  </si>
  <si>
    <t>Bijouterie - retouches</t>
  </si>
  <si>
    <t>Finition pavés - bases</t>
  </si>
  <si>
    <t>Emaillage - bases</t>
  </si>
  <si>
    <t>Emaillage - Joy</t>
  </si>
  <si>
    <t>Gravage laser auto</t>
  </si>
  <si>
    <t>Gravage laser semi-auto</t>
  </si>
  <si>
    <t>Gravage laser Cheval</t>
  </si>
  <si>
    <t>Contrôle réception - bases</t>
  </si>
  <si>
    <t>Contrôle réception - pierres</t>
  </si>
  <si>
    <t>Contrôle décalque plaque - bases</t>
  </si>
  <si>
    <t>Contrôle disque manuel - bases</t>
  </si>
  <si>
    <t>Vérif contrôle disque CPA VIDI</t>
  </si>
  <si>
    <t>Contrôle Lumi</t>
  </si>
  <si>
    <t>Contrôle final - Allégée</t>
  </si>
  <si>
    <t>Contrôle final - bases</t>
  </si>
  <si>
    <t>Contrôle final - bijouterie</t>
  </si>
  <si>
    <t>Contrôle final - Appairage Horizon</t>
  </si>
  <si>
    <t>Contrôle externe - bases</t>
  </si>
  <si>
    <t>A</t>
  </si>
  <si>
    <t>Autonome</t>
  </si>
  <si>
    <t>R</t>
  </si>
  <si>
    <t>Répondant</t>
  </si>
  <si>
    <t>Décalque - plasma</t>
  </si>
  <si>
    <t>Décalque plaques-Color structure</t>
  </si>
  <si>
    <t>Emaillage - lunette stewart</t>
  </si>
  <si>
    <t>Besoins sur 12 mois (date de mise à jour 15.11.2022) :</t>
  </si>
  <si>
    <t>Marge</t>
  </si>
  <si>
    <t>Cible nombre de formation :</t>
  </si>
  <si>
    <t>Nombre de personnes formées :</t>
  </si>
  <si>
    <t>Nombre de personnes formées de l'unité :</t>
  </si>
  <si>
    <t>Nombre de personnes en cours de formation :</t>
  </si>
  <si>
    <t>Présence minimale obligatoire :</t>
  </si>
  <si>
    <t>Cible nombre de formateur(trice)s :</t>
  </si>
  <si>
    <t>Nombre de formateur(trice)s :</t>
  </si>
  <si>
    <t>Matricule</t>
  </si>
  <si>
    <t>NOM + Prémom</t>
  </si>
  <si>
    <t>Unité</t>
  </si>
  <si>
    <t>Taux d'occupation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</si>
  <si>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</si>
  <si>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</si>
  <si>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</si>
  <si>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</si>
  <si>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</si>
  <si>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</si>
  <si>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</si>
  <si>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</si>
  <si>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</si>
  <si>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</si>
  <si>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</si>
  <si>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</si>
  <si>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</si>
  <si>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</si>
  <si>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</si>
  <si>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</si>
  <si>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</si>
  <si>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</si>
  <si>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</si>
  <si>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</si>
  <si>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</si>
  <si>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</si>
  <si>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</si>
  <si>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</si>
  <si>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</si>
  <si>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</si>
  <si>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</si>
  <si>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</si>
  <si>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</si>
  <si>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</si>
  <si>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</si>
  <si>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</si>
  <si>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</si>
  <si>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</si>
  <si>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</si>
  <si>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</si>
  <si>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</si>
  <si>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</si>
  <si>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</si>
  <si>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</si>
  <si>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</si>
  <si>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</si>
  <si>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</si>
  <si>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</si>
  <si>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</si>
  <si>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</si>
  <si>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</si>
  <si>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</si>
  <si>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</si>
  <si>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</si>
  <si>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</si>
  <si>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</si>
  <si>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</si>
  <si>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</si>
  <si>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</si>
  <si>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</si>
  <si>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</si>
  <si>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</si>
  <si>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</si>
  <si>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</si>
  <si>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</si>
  <si>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</si>
  <si>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</si>
  <si>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</si>
  <si>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AM Laure</t>
  </si>
  <si>
    <t>OPTEC</t>
  </si>
  <si>
    <t>Temporaire</t>
  </si>
  <si>
    <t>AR Durdane</t>
  </si>
  <si>
    <t>ASS AUTO / POSE / SIM /COLL. / GRAV.</t>
  </si>
  <si>
    <t>Fixe</t>
  </si>
  <si>
    <t>ROUSSI Samira</t>
  </si>
  <si>
    <t>ASSEMBLAGE MANUEL</t>
  </si>
  <si>
    <t>BO Estella</t>
  </si>
  <si>
    <t>DECALQUE</t>
  </si>
  <si>
    <t>BOUA Ouafae</t>
  </si>
  <si>
    <t>BOU Luna</t>
  </si>
  <si>
    <t>Colonne1</t>
  </si>
  <si>
    <t>Colonne66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</si>
</sst>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</font>
    <font>
      <sz val="16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6"/>
      <color rgb="FFFFC000"/>
      <name val="Calibri"/>
      <family val="2"/>
      <scheme val="minor"/>
    </font>
    <font>
      <b/>
      <sz val="18"/>
      <color rgb="FFFFC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theme="8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8" tint="-0.249977111117893"/>
      </left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/>
  </cellStyleXfs>
  <cellXfs count="10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indent="1"/>
    </xf>
    <xf numFmtId="0" fontId="2" fillId="2" borderId="15" xfId="0" applyFont="1" applyFill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8" fillId="0" borderId="22" xfId="2" applyFont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/>
    </xf>
    <xf numFmtId="0" fontId="12" fillId="4" borderId="23" xfId="2" applyFont="1" applyFill="1" applyBorder="1" applyAlignment="1">
      <alignment horizontal="center" textRotation="90" wrapText="1"/>
    </xf>
    <xf numFmtId="0" fontId="12" fillId="0" borderId="23" xfId="2" applyFont="1" applyBorder="1" applyAlignment="1">
      <alignment horizontal="center" textRotation="90" wrapText="1"/>
    </xf>
    <xf numFmtId="0" fontId="12" fillId="0" borderId="24" xfId="2" applyFont="1" applyBorder="1" applyAlignment="1">
      <alignment horizontal="center" textRotation="90" wrapText="1"/>
    </xf>
    <xf numFmtId="0" fontId="12" fillId="0" borderId="24" xfId="2" applyFont="1" applyBorder="1" applyAlignment="1">
      <alignment horizontal="center" textRotation="90" wrapText="1"/>
    </xf>
    <xf numFmtId="0" fontId="12" fillId="4" borderId="24" xfId="2" applyFont="1" applyFill="1" applyBorder="1" applyAlignment="1">
      <alignment horizontal="center" textRotation="90" wrapText="1"/>
    </xf>
    <xf numFmtId="0" fontId="12" fillId="9" borderId="24" xfId="2" applyFont="1" applyFill="1" applyBorder="1" applyAlignment="1">
      <alignment horizontal="center" textRotation="90" wrapText="1"/>
    </xf>
    <xf numFmtId="0" fontId="12" fillId="0" borderId="25" xfId="2" applyFont="1" applyBorder="1" applyAlignment="1">
      <alignment horizontal="center" textRotation="90" wrapText="1"/>
    </xf>
    <xf numFmtId="0" fontId="12" fillId="10" borderId="24" xfId="2" applyFont="1" applyFill="1" applyBorder="1" applyAlignment="1">
      <alignment horizontal="center" textRotation="90" wrapText="1"/>
    </xf>
    <xf numFmtId="0" fontId="12" fillId="10" borderId="24" xfId="2" applyFont="1" applyFill="1" applyBorder="1" applyAlignment="1">
      <alignment horizontal="center" textRotation="90" wrapText="1"/>
    </xf>
    <xf numFmtId="0" fontId="9" fillId="11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8" xfId="0" applyFont="1" applyBorder="1"/>
    <xf numFmtId="0" fontId="9" fillId="0" borderId="0" xfId="0" applyFont="1" applyAlignment="1">
      <alignment horizontal="center"/>
    </xf>
    <xf numFmtId="0" fontId="12" fillId="4" borderId="26" xfId="2" applyFont="1" applyFill="1" applyBorder="1" applyAlignment="1">
      <alignment horizontal="center" textRotation="90" wrapText="1"/>
    </xf>
    <xf numFmtId="0" fontId="12" fillId="0" borderId="26" xfId="2" applyFont="1" applyBorder="1" applyAlignment="1">
      <alignment horizontal="center" textRotation="90" wrapText="1"/>
    </xf>
    <xf numFmtId="0" fontId="12" fillId="0" borderId="27" xfId="2" applyFont="1" applyBorder="1" applyAlignment="1">
      <alignment horizontal="center" textRotation="90" wrapText="1"/>
    </xf>
    <xf numFmtId="0" fontId="12" fillId="0" borderId="27" xfId="2" applyFont="1" applyBorder="1" applyAlignment="1">
      <alignment horizontal="center" textRotation="90" wrapText="1"/>
    </xf>
    <xf numFmtId="0" fontId="12" fillId="4" borderId="27" xfId="2" applyFont="1" applyFill="1" applyBorder="1" applyAlignment="1">
      <alignment horizontal="center" textRotation="90" wrapText="1"/>
    </xf>
    <xf numFmtId="0" fontId="12" fillId="9" borderId="27" xfId="2" applyFont="1" applyFill="1" applyBorder="1" applyAlignment="1">
      <alignment horizontal="center" textRotation="90" wrapText="1"/>
    </xf>
    <xf numFmtId="0" fontId="12" fillId="10" borderId="27" xfId="2" applyFont="1" applyFill="1" applyBorder="1" applyAlignment="1">
      <alignment horizontal="center" textRotation="90" wrapText="1"/>
    </xf>
    <xf numFmtId="0" fontId="12" fillId="10" borderId="27" xfId="2" applyFont="1" applyFill="1" applyBorder="1" applyAlignment="1">
      <alignment horizontal="center" textRotation="90" wrapText="1"/>
    </xf>
    <xf numFmtId="0" fontId="9" fillId="12" borderId="4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12" fillId="4" borderId="28" xfId="2" applyFont="1" applyFill="1" applyBorder="1" applyAlignment="1">
      <alignment horizontal="center" textRotation="90" wrapText="1"/>
    </xf>
    <xf numFmtId="0" fontId="12" fillId="0" borderId="28" xfId="2" applyFont="1" applyBorder="1" applyAlignment="1">
      <alignment horizontal="center" textRotation="90" wrapText="1"/>
    </xf>
    <xf numFmtId="0" fontId="12" fillId="0" borderId="29" xfId="2" applyFont="1" applyBorder="1" applyAlignment="1">
      <alignment horizontal="center" textRotation="90" wrapText="1"/>
    </xf>
    <xf numFmtId="0" fontId="12" fillId="0" borderId="29" xfId="2" applyFont="1" applyBorder="1" applyAlignment="1">
      <alignment horizontal="center" textRotation="90" wrapText="1"/>
    </xf>
    <xf numFmtId="0" fontId="12" fillId="4" borderId="29" xfId="2" applyFont="1" applyFill="1" applyBorder="1" applyAlignment="1">
      <alignment horizontal="center" textRotation="90" wrapText="1"/>
    </xf>
    <xf numFmtId="0" fontId="12" fillId="9" borderId="29" xfId="2" applyFont="1" applyFill="1" applyBorder="1" applyAlignment="1">
      <alignment horizontal="center" textRotation="90" wrapText="1"/>
    </xf>
    <xf numFmtId="0" fontId="12" fillId="10" borderId="29" xfId="2" applyFont="1" applyFill="1" applyBorder="1" applyAlignment="1">
      <alignment horizontal="center" textRotation="90" wrapText="1"/>
    </xf>
    <xf numFmtId="0" fontId="12" fillId="10" borderId="29" xfId="2" applyFont="1" applyFill="1" applyBorder="1" applyAlignment="1">
      <alignment horizontal="center" textRotation="90" wrapText="1"/>
    </xf>
    <xf numFmtId="0" fontId="13" fillId="13" borderId="21" xfId="0" applyFont="1" applyFill="1" applyBorder="1" applyAlignment="1">
      <alignment horizontal="right" vertical="center" indent="1"/>
    </xf>
    <xf numFmtId="0" fontId="13" fillId="13" borderId="7" xfId="0" applyFont="1" applyFill="1" applyBorder="1" applyAlignment="1">
      <alignment horizontal="right" vertical="center" indent="1"/>
    </xf>
    <xf numFmtId="0" fontId="13" fillId="13" borderId="8" xfId="0" applyFont="1" applyFill="1" applyBorder="1" applyAlignment="1">
      <alignment horizontal="right" vertical="center" indent="1"/>
    </xf>
    <xf numFmtId="0" fontId="14" fillId="13" borderId="7" xfId="0" applyFont="1" applyFill="1" applyBorder="1" applyAlignment="1">
      <alignment horizontal="right" vertical="center" indent="1"/>
    </xf>
    <xf numFmtId="0" fontId="0" fillId="14" borderId="30" xfId="0" applyFill="1" applyBorder="1" applyAlignment="1">
      <alignment horizontal="center" vertical="center"/>
    </xf>
    <xf numFmtId="0" fontId="13" fillId="13" borderId="1" xfId="0" applyFont="1" applyFill="1" applyBorder="1" applyAlignment="1">
      <alignment horizontal="right" vertical="center"/>
    </xf>
    <xf numFmtId="0" fontId="13" fillId="13" borderId="2" xfId="0" applyFont="1" applyFill="1" applyBorder="1" applyAlignment="1">
      <alignment horizontal="right" vertical="center"/>
    </xf>
    <xf numFmtId="0" fontId="13" fillId="13" borderId="3" xfId="0" applyFont="1" applyFill="1" applyBorder="1" applyAlignment="1">
      <alignment horizontal="right" vertical="center"/>
    </xf>
    <xf numFmtId="0" fontId="15" fillId="13" borderId="1" xfId="0" applyFont="1" applyFill="1" applyBorder="1" applyAlignment="1">
      <alignment horizontal="right" vertical="center" indent="1"/>
    </xf>
    <xf numFmtId="0" fontId="15" fillId="13" borderId="2" xfId="0" applyFont="1" applyFill="1" applyBorder="1" applyAlignment="1">
      <alignment horizontal="right" vertical="center" indent="1"/>
    </xf>
    <xf numFmtId="0" fontId="15" fillId="13" borderId="3" xfId="0" applyFont="1" applyFill="1" applyBorder="1" applyAlignment="1">
      <alignment horizontal="right" vertical="center" indent="1"/>
    </xf>
    <xf numFmtId="0" fontId="16" fillId="13" borderId="2" xfId="0" applyFont="1" applyFill="1" applyBorder="1" applyAlignment="1">
      <alignment horizontal="right" vertical="center" indent="1"/>
    </xf>
    <xf numFmtId="0" fontId="16" fillId="13" borderId="7" xfId="0" applyFont="1" applyFill="1" applyBorder="1" applyAlignment="1">
      <alignment horizontal="right" vertical="center" indent="1"/>
    </xf>
    <xf numFmtId="0" fontId="13" fillId="13" borderId="1" xfId="0" applyFont="1" applyFill="1" applyBorder="1" applyAlignment="1">
      <alignment horizontal="right" vertical="center" indent="1"/>
    </xf>
    <xf numFmtId="0" fontId="13" fillId="13" borderId="2" xfId="0" applyFont="1" applyFill="1" applyBorder="1" applyAlignment="1">
      <alignment horizontal="right" vertical="center" indent="1"/>
    </xf>
    <xf numFmtId="0" fontId="13" fillId="13" borderId="3" xfId="0" applyFont="1" applyFill="1" applyBorder="1" applyAlignment="1">
      <alignment horizontal="right" vertical="center" indent="1"/>
    </xf>
    <xf numFmtId="0" fontId="15" fillId="13" borderId="13" xfId="0" applyFont="1" applyFill="1" applyBorder="1" applyAlignment="1">
      <alignment horizontal="right" vertical="center" indent="1"/>
    </xf>
    <xf numFmtId="0" fontId="15" fillId="13" borderId="11" xfId="0" applyFont="1" applyFill="1" applyBorder="1" applyAlignment="1">
      <alignment horizontal="right" vertical="center" indent="1"/>
    </xf>
    <xf numFmtId="0" fontId="15" fillId="13" borderId="12" xfId="0" applyFont="1" applyFill="1" applyBorder="1" applyAlignment="1">
      <alignment horizontal="right" vertical="center" indent="1"/>
    </xf>
    <xf numFmtId="0" fontId="16" fillId="13" borderId="11" xfId="0" applyFont="1" applyFill="1" applyBorder="1" applyAlignment="1">
      <alignment horizontal="right" vertical="center" indent="1"/>
    </xf>
    <xf numFmtId="0" fontId="0" fillId="14" borderId="31" xfId="0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32" xfId="0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9" fontId="0" fillId="0" borderId="0" xfId="1" applyFont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3">
    <cellStyle name="Normal" xfId="0" builtinId="0"/>
    <cellStyle name="Normal 4" xfId="2" xr:uid="{0300DD84-2C8E-43BA-9003-B0AD07FCA75E}"/>
    <cellStyle name="Pourcentage" xfId="1" builtinId="5"/>
  </cellStyles>
  <dxfs count="9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966FF"/>
        </patternFill>
      </fill>
    </dxf>
    <dxf>
      <fill>
        <patternFill>
          <bgColor theme="4" tint="0.89996032593768116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966FF"/>
        </patternFill>
      </fill>
    </dxf>
    <dxf>
      <fill>
        <patternFill>
          <bgColor theme="4" tint="0.899960325937681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E4EA1-8515-446C-A9AC-FFB691EDFBCD}" name="Tableau8" displayName="Tableau8" ref="A17:BS24" totalsRowShown="0">
  <autoFilter ref="A17:BS24" xr:uid="{43FE4EA1-8515-446C-A9AC-FFB691EDFBCD}"/>
  <sortState xmlns:xlrd2="http://schemas.microsoft.com/office/spreadsheetml/2017/richdata2" ref="A18:BS24">
    <sortCondition ref="B20:B27"/>
  </sortState>
  <tableColumns count="71">
    <tableColumn id="1" xr3:uid="{9BEADB53-BF42-4BA6-BFBF-7CD932E64B6F}" name="Matricule" dataDxfId="70"/>
    <tableColumn id="2" xr3:uid="{722143DC-98E9-4339-B60E-23ED39DFA4C9}" name="NOM + Prémom" dataDxfId="69"/>
    <tableColumn id="72" xr3:uid="{A034EDD6-A5F7-4DC5-91E1-79C895FAC3B0}" name="Colonne1" dataDxfId="68"/>
    <tableColumn id="3" xr3:uid="{8FB47B2C-8CB7-4E5E-9127-9F66ABDEDB81}" name="Colonne66" dataDxfId="67"/>
    <tableColumn id="4" xr3:uid="{BD7DD426-1814-4B6D-858F-7BC8C4211F39}" name="Unité" dataDxfId="66"/>
    <tableColumn id="5" xr3:uid="{9E2D43AB-102D-4056-8440-368F8E26A5C8}" name="Taux d'occupation" dataDxfId="65" dataCellStyle="Pourcentage"/>
    <tableColumn id="6" xr3:uid="{28FB3649-CB1E-4090-95F1-791B4B827104}" name="Statut" dataDxfId="64"/>
    <tableColumn id="7" xr3:uid="{88A59CCE-4586-4DA6-BD56-22207BABA9A9}" name="Colonne2" dataDxfId="63"/>
    <tableColumn id="8" xr3:uid="{4F0DD8DA-624A-418C-86D6-E717B745E7C3}" name="Colonne3" dataDxfId="62"/>
    <tableColumn id="9" xr3:uid="{DDB58AED-2FD5-40EE-8A52-03A669F716AC}" name="Colonne4" dataDxfId="61"/>
    <tableColumn id="10" xr3:uid="{7BC203CA-2121-4BC5-8FD3-21EDE859258F}" name="Colonne5" dataDxfId="60"/>
    <tableColumn id="11" xr3:uid="{C64E68FE-0970-462D-826F-48E98A34707C}" name="Colonne6" dataDxfId="59"/>
    <tableColumn id="12" xr3:uid="{0150D67C-09A6-4B28-BBD0-441136884C26}" name="Colonne7" dataDxfId="58"/>
    <tableColumn id="13" xr3:uid="{728E21C0-2F74-44EF-A781-8207028564BF}" name="Colonne8" dataDxfId="57"/>
    <tableColumn id="14" xr3:uid="{2CB88B8E-4A90-408C-A25C-D0B0F5C177C8}" name="Colonne9" dataDxfId="56"/>
    <tableColumn id="15" xr3:uid="{04A63818-4D19-40F3-A0B7-FB39129864DA}" name="Colonne10" dataDxfId="55"/>
    <tableColumn id="16" xr3:uid="{5C1B3D93-CBF5-4A65-AC53-18092FF5CA89}" name="Colonne11" dataDxfId="54"/>
    <tableColumn id="17" xr3:uid="{4C4287D1-8E37-4A30-960C-FBB88A1B49D1}" name="Colonne12" dataDxfId="53"/>
    <tableColumn id="18" xr3:uid="{0EC87645-A177-45F1-9831-4E2EBDB771DF}" name="Colonne13" dataDxfId="52"/>
    <tableColumn id="19" xr3:uid="{C53BBE4F-CB6A-4787-9700-83FC0F2AB7A3}" name="Colonne14" dataDxfId="51"/>
    <tableColumn id="20" xr3:uid="{C0A5273F-B15F-419D-B2B0-50FCCFCF5EE2}" name="Colonne15" dataDxfId="50"/>
    <tableColumn id="21" xr3:uid="{F3D7E8A8-8259-45AF-B2FF-2D8B8F509E1C}" name="Colonne16" dataDxfId="49"/>
    <tableColumn id="22" xr3:uid="{CD28A9CB-FC65-4422-B339-E160B9E0297D}" name="Colonne17" dataDxfId="48"/>
    <tableColumn id="23" xr3:uid="{D8E6B777-E6D6-48B3-A282-B9F326F25781}" name="Colonne18" dataDxfId="47"/>
    <tableColumn id="24" xr3:uid="{BD455533-7141-4ADD-90EC-0B4F08310894}" name="Colonne19" dataDxfId="46"/>
    <tableColumn id="25" xr3:uid="{D71090BE-6AA4-4CE6-AEA7-0DD8B882E051}" name="Colonne20" dataDxfId="45"/>
    <tableColumn id="26" xr3:uid="{EFED67E8-4976-4221-A7E9-9EFCAC7B71CB}" name="Colonne21" dataDxfId="44"/>
    <tableColumn id="27" xr3:uid="{53BB37C0-87DB-45FB-A211-4E29DD4A57A8}" name="Colonne22" dataDxfId="43"/>
    <tableColumn id="28" xr3:uid="{C7CB2DC5-18DC-44CB-BDBA-9DE94A767B28}" name="Colonne23" dataDxfId="42"/>
    <tableColumn id="29" xr3:uid="{A33FF88A-947C-47D3-A4B1-B371F76742EA}" name="Colonne24" dataDxfId="41"/>
    <tableColumn id="30" xr3:uid="{5B9BFA80-1804-450E-AF14-3BFC3F4D7F33}" name="Colonne25" dataDxfId="40"/>
    <tableColumn id="31" xr3:uid="{A3113167-9BDF-431E-A234-ECF200D8446C}" name="Colonne26" dataDxfId="39"/>
    <tableColumn id="32" xr3:uid="{EE4DBFE3-1B97-47CF-989A-587879712034}" name="Colonne27" dataDxfId="38"/>
    <tableColumn id="33" xr3:uid="{2DB6D63E-8A2F-4CED-AB32-1BE2943709DF}" name="Colonne28" dataDxfId="37"/>
    <tableColumn id="34" xr3:uid="{F01DC74D-59EA-4920-A98B-21ED57EC0CE8}" name="Colonne29" dataDxfId="36"/>
    <tableColumn id="35" xr3:uid="{7AF71346-2411-46BC-A133-1461E06BC6BC}" name="Colonne30" dataDxfId="35"/>
    <tableColumn id="36" xr3:uid="{A44021BA-61AF-44EC-850B-3C37CC84D863}" name="Colonne31" dataDxfId="34"/>
    <tableColumn id="37" xr3:uid="{CEA9937D-CFC2-444A-9426-1CDDA68DE779}" name="Colonne32" dataDxfId="33"/>
    <tableColumn id="38" xr3:uid="{A72D5918-3B35-4C9B-AAA2-15DFA2915FC1}" name="Colonne33" dataDxfId="32"/>
    <tableColumn id="39" xr3:uid="{0863D016-5364-4781-894B-FE537B240E6A}" name="Colonne34" dataDxfId="31"/>
    <tableColumn id="40" xr3:uid="{6B5B4B49-5E6D-47DF-9EE7-B1694D872C92}" name="Colonne35" dataDxfId="30"/>
    <tableColumn id="41" xr3:uid="{8AB75AEB-2BDD-4D7A-A646-6647DC7BF7E5}" name="Colonne36" dataDxfId="29"/>
    <tableColumn id="42" xr3:uid="{6313C8AE-E44B-496F-B481-9EEC27B93F2F}" name="Colonne37" dataDxfId="28"/>
    <tableColumn id="43" xr3:uid="{539D738A-7072-4AAA-9449-CCCC78AAA3CD}" name="Colonne38" dataDxfId="27"/>
    <tableColumn id="44" xr3:uid="{1837A52F-8E95-439C-878A-AB8C49C83050}" name="Colonne39" dataDxfId="26"/>
    <tableColumn id="45" xr3:uid="{C670DB36-29C1-4B7A-9B67-D61932F16963}" name="Colonne40" dataDxfId="25"/>
    <tableColumn id="46" xr3:uid="{84F318B5-066F-4D70-A4EB-E8276975C7E8}" name="Colonne41" dataDxfId="24"/>
    <tableColumn id="47" xr3:uid="{A7E2BB4F-889F-48C3-8924-7A38F3590AA8}" name="Colonne42" dataDxfId="23"/>
    <tableColumn id="48" xr3:uid="{D224E4C2-6A0D-473C-880A-55EECB97435A}" name="Colonne43" dataDxfId="22"/>
    <tableColumn id="49" xr3:uid="{54669A4D-DF44-47DB-889A-AAF9D335F573}" name="Colonne44" dataDxfId="21"/>
    <tableColumn id="50" xr3:uid="{62A5D91B-6311-4F01-B6AD-94BAB2F8211F}" name="Colonne45" dataDxfId="20"/>
    <tableColumn id="51" xr3:uid="{437E892A-C8A4-42BD-AD1A-09B5AFF1926E}" name="Colonne46" dataDxfId="19"/>
    <tableColumn id="52" xr3:uid="{6076536F-6D2D-4E3A-A1D5-15234B64131A}" name="Colonne47" dataDxfId="18"/>
    <tableColumn id="53" xr3:uid="{EB39976F-A889-45B4-9DBD-C7B3D203E8EB}" name="Colonne48" dataDxfId="17"/>
    <tableColumn id="54" xr3:uid="{A5F9FAF0-453B-4618-929B-71081E48C4BF}" name="Colonne49" dataDxfId="16"/>
    <tableColumn id="55" xr3:uid="{2305B590-5444-4DF3-B7D1-54F2F9B92D1A}" name="Colonne50" dataDxfId="15"/>
    <tableColumn id="56" xr3:uid="{1958CF34-E280-40A0-BF6C-283729382109}" name="Colonne51" dataDxfId="14"/>
    <tableColumn id="57" xr3:uid="{7F9FF3DA-5314-42D0-A2FA-61EA89405DD0}" name="Colonne52" dataDxfId="13"/>
    <tableColumn id="58" xr3:uid="{9E4A3F69-C32F-46DD-AAB7-59FC292812DE}" name="Colonne53" dataDxfId="12"/>
    <tableColumn id="59" xr3:uid="{A0C691FD-302A-4FD0-A696-5C4BFCF030FC}" name="Colonne54" dataDxfId="11"/>
    <tableColumn id="60" xr3:uid="{0BA99AE9-C012-44E1-902F-BA3A209DF26C}" name="Colonne55" dataDxfId="10"/>
    <tableColumn id="61" xr3:uid="{29EECC05-BF3F-4181-B455-E1FBF4575B24}" name="Colonne56" dataDxfId="9"/>
    <tableColumn id="62" xr3:uid="{B4F01E23-80C3-40CB-BD13-99934A55CFD9}" name="Colonne57" dataDxfId="8"/>
    <tableColumn id="63" xr3:uid="{B22BE660-1461-403C-9464-AD0D0F589CC7}" name="Colonne58" dataDxfId="7"/>
    <tableColumn id="64" xr3:uid="{41310496-E900-4BFB-A30F-C68AE0D76D66}" name="Colonne59" dataDxfId="6"/>
    <tableColumn id="65" xr3:uid="{5C3D53D1-BF97-493A-8958-C731154C6827}" name="Colonne60" dataDxfId="5"/>
    <tableColumn id="66" xr3:uid="{25A5C658-4A5C-45BB-B514-357042063556}" name="Colonne61" dataDxfId="4"/>
    <tableColumn id="67" xr3:uid="{8D4598A6-2DBA-4FC8-AE4B-7C2FA36B4711}" name="Colonne62" dataDxfId="3"/>
    <tableColumn id="68" xr3:uid="{FC95FC03-C286-4AB4-8D05-FA9BE55DAD60}" name="Colonne63" dataDxfId="2"/>
    <tableColumn id="69" xr3:uid="{CEB1AB0F-784F-40C2-AAD3-BCAE76B3EB3D}" name="Colonne64" dataDxfId="1"/>
    <tableColumn id="70" xr3:uid="{789BB616-4F4D-467E-A897-B6B1FD4A2CFD}" name="Colonne65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4C0A4-FB51-4A4F-9AE6-EB048880C1F2}">
  <dimension ref="A1:BS24"/>
  <sheetViews>
    <sheetView tabSelected="1" workbookViewId="0">
      <selection activeCell="Q10" sqref="Q10"/>
    </sheetView>
  </sheetViews>
  <sheetFormatPr baseColWidth="10" defaultRowHeight="15" x14ac:dyDescent="0.25"/>
  <cols>
    <col min="1" max="6" width="30.7109375" customWidth="1"/>
  </cols>
  <sheetData>
    <row r="1" spans="1:71" ht="27" thickBot="1" x14ac:dyDescent="0.3">
      <c r="A1" s="1" t="s">
        <v>0</v>
      </c>
      <c r="B1" s="2"/>
      <c r="C1" s="2"/>
      <c r="D1" s="3"/>
      <c r="E1" s="4" t="s">
        <v>1</v>
      </c>
      <c r="F1" s="4"/>
      <c r="G1" s="5" t="s">
        <v>2</v>
      </c>
      <c r="H1" s="6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8"/>
    </row>
    <row r="2" spans="1:71" ht="18.75" x14ac:dyDescent="0.25">
      <c r="A2" s="9" t="s">
        <v>3</v>
      </c>
      <c r="B2" s="10" t="s">
        <v>4</v>
      </c>
      <c r="C2" s="11"/>
      <c r="D2" s="12"/>
      <c r="E2" s="9" t="s">
        <v>5</v>
      </c>
      <c r="F2" s="9" t="s">
        <v>6</v>
      </c>
      <c r="G2" s="13" t="s">
        <v>7</v>
      </c>
      <c r="H2" s="14" t="s">
        <v>8</v>
      </c>
      <c r="I2" s="15"/>
      <c r="J2" s="16"/>
      <c r="K2" s="17" t="s">
        <v>9</v>
      </c>
      <c r="L2" s="15"/>
      <c r="M2" s="15"/>
      <c r="N2" s="15"/>
      <c r="O2" s="15"/>
      <c r="P2" s="15"/>
      <c r="Q2" s="15"/>
      <c r="R2" s="15"/>
      <c r="S2" s="16"/>
      <c r="T2" s="17" t="s">
        <v>10</v>
      </c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7" t="s">
        <v>11</v>
      </c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6"/>
      <c r="BF2" s="17" t="s">
        <v>12</v>
      </c>
      <c r="BG2" s="15"/>
      <c r="BH2" s="16"/>
      <c r="BI2" s="17" t="s">
        <v>13</v>
      </c>
      <c r="BJ2" s="15"/>
      <c r="BK2" s="15"/>
      <c r="BL2" s="15"/>
      <c r="BM2" s="15"/>
      <c r="BN2" s="15"/>
      <c r="BO2" s="15"/>
      <c r="BP2" s="15"/>
      <c r="BQ2" s="15"/>
      <c r="BR2" s="15"/>
      <c r="BS2" s="18"/>
    </row>
    <row r="3" spans="1:71" ht="15.75" x14ac:dyDescent="0.25">
      <c r="A3" s="19" t="s">
        <v>14</v>
      </c>
      <c r="B3" s="20" t="s">
        <v>15</v>
      </c>
      <c r="C3" s="21"/>
      <c r="D3" s="22"/>
      <c r="E3" s="23">
        <v>1</v>
      </c>
      <c r="F3" s="24" t="s">
        <v>16</v>
      </c>
      <c r="G3" s="25"/>
      <c r="H3" s="26"/>
      <c r="I3" s="27"/>
      <c r="J3" s="28"/>
      <c r="K3" s="29"/>
      <c r="L3" s="27"/>
      <c r="M3" s="27"/>
      <c r="N3" s="27"/>
      <c r="O3" s="27"/>
      <c r="P3" s="27"/>
      <c r="Q3" s="27"/>
      <c r="R3" s="27"/>
      <c r="S3" s="28"/>
      <c r="T3" s="29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9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8"/>
      <c r="BF3" s="29"/>
      <c r="BG3" s="27"/>
      <c r="BH3" s="28"/>
      <c r="BI3" s="29"/>
      <c r="BJ3" s="27"/>
      <c r="BK3" s="27"/>
      <c r="BL3" s="27"/>
      <c r="BM3" s="27"/>
      <c r="BN3" s="27"/>
      <c r="BO3" s="27"/>
      <c r="BP3" s="27"/>
      <c r="BQ3" s="27"/>
      <c r="BR3" s="27"/>
      <c r="BS3" s="30"/>
    </row>
    <row r="4" spans="1:71" ht="16.5" thickBot="1" x14ac:dyDescent="0.3">
      <c r="A4" s="31" t="s">
        <v>17</v>
      </c>
      <c r="B4" s="20" t="s">
        <v>18</v>
      </c>
      <c r="C4" s="21"/>
      <c r="D4" s="22"/>
      <c r="E4" s="32">
        <v>2</v>
      </c>
      <c r="F4" s="24" t="s">
        <v>19</v>
      </c>
      <c r="G4" s="33"/>
      <c r="H4" s="34"/>
      <c r="I4" s="35"/>
      <c r="J4" s="36"/>
      <c r="K4" s="37"/>
      <c r="L4" s="35"/>
      <c r="M4" s="35"/>
      <c r="N4" s="35"/>
      <c r="O4" s="35"/>
      <c r="P4" s="35"/>
      <c r="Q4" s="35"/>
      <c r="R4" s="35"/>
      <c r="S4" s="36"/>
      <c r="T4" s="29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37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6"/>
      <c r="BF4" s="37"/>
      <c r="BG4" s="35"/>
      <c r="BH4" s="36"/>
      <c r="BI4" s="37"/>
      <c r="BJ4" s="35"/>
      <c r="BK4" s="35"/>
      <c r="BL4" s="35"/>
      <c r="BM4" s="35"/>
      <c r="BN4" s="35"/>
      <c r="BO4" s="35"/>
      <c r="BP4" s="35"/>
      <c r="BQ4" s="35"/>
      <c r="BR4" s="35"/>
      <c r="BS4" s="38"/>
    </row>
    <row r="5" spans="1:71" ht="15.75" x14ac:dyDescent="0.25">
      <c r="A5" s="39" t="s">
        <v>20</v>
      </c>
      <c r="B5" s="20" t="s">
        <v>21</v>
      </c>
      <c r="C5" s="21"/>
      <c r="D5" s="22"/>
      <c r="E5" s="32">
        <v>3</v>
      </c>
      <c r="F5" s="24" t="s">
        <v>22</v>
      </c>
      <c r="G5" s="13" t="s">
        <v>23</v>
      </c>
      <c r="H5" s="40" t="s">
        <v>8</v>
      </c>
      <c r="I5" s="41" t="s">
        <v>24</v>
      </c>
      <c r="J5" s="42" t="s">
        <v>25</v>
      </c>
      <c r="K5" s="43"/>
      <c r="L5" s="42" t="s">
        <v>26</v>
      </c>
      <c r="M5" s="44" t="s">
        <v>27</v>
      </c>
      <c r="N5" s="44" t="s">
        <v>28</v>
      </c>
      <c r="O5" s="42" t="s">
        <v>29</v>
      </c>
      <c r="P5" s="43"/>
      <c r="Q5" s="42" t="s">
        <v>30</v>
      </c>
      <c r="R5" s="45" t="s">
        <v>31</v>
      </c>
      <c r="S5" s="44" t="s">
        <v>32</v>
      </c>
      <c r="T5" s="44" t="s">
        <v>33</v>
      </c>
      <c r="U5" s="42" t="s">
        <v>34</v>
      </c>
      <c r="V5" s="46" t="s">
        <v>35</v>
      </c>
      <c r="W5" s="42" t="s">
        <v>36</v>
      </c>
      <c r="X5" s="44" t="s">
        <v>37</v>
      </c>
      <c r="Y5" s="42" t="s">
        <v>38</v>
      </c>
      <c r="Z5" s="44" t="s">
        <v>39</v>
      </c>
      <c r="AA5" s="42" t="s">
        <v>40</v>
      </c>
      <c r="AB5" s="42" t="s">
        <v>41</v>
      </c>
      <c r="AC5" s="42" t="s">
        <v>42</v>
      </c>
      <c r="AD5" s="42" t="s">
        <v>43</v>
      </c>
      <c r="AE5" s="42" t="s">
        <v>44</v>
      </c>
      <c r="AF5" s="42" t="s">
        <v>45</v>
      </c>
      <c r="AG5" s="42" t="s">
        <v>46</v>
      </c>
      <c r="AH5" s="42" t="s">
        <v>47</v>
      </c>
      <c r="AI5" s="42" t="s">
        <v>48</v>
      </c>
      <c r="AJ5" s="42" t="s">
        <v>49</v>
      </c>
      <c r="AK5" s="42" t="s">
        <v>50</v>
      </c>
      <c r="AL5" s="42" t="s">
        <v>51</v>
      </c>
      <c r="AM5" s="44" t="s">
        <v>52</v>
      </c>
      <c r="AN5" s="42" t="s">
        <v>53</v>
      </c>
      <c r="AO5" s="42" t="s">
        <v>54</v>
      </c>
      <c r="AP5" s="44" t="s">
        <v>55</v>
      </c>
      <c r="AQ5" s="42" t="s">
        <v>56</v>
      </c>
      <c r="AR5" s="42" t="s">
        <v>57</v>
      </c>
      <c r="AS5" s="42" t="s">
        <v>58</v>
      </c>
      <c r="AT5" s="42" t="s">
        <v>59</v>
      </c>
      <c r="AU5" s="42" t="s">
        <v>60</v>
      </c>
      <c r="AV5" s="42" t="s">
        <v>61</v>
      </c>
      <c r="AW5" s="42" t="s">
        <v>62</v>
      </c>
      <c r="AX5" s="42" t="s">
        <v>63</v>
      </c>
      <c r="AY5" s="42" t="s">
        <v>64</v>
      </c>
      <c r="AZ5" s="42" t="s">
        <v>65</v>
      </c>
      <c r="BA5" s="42" t="s">
        <v>66</v>
      </c>
      <c r="BB5" s="44" t="s">
        <v>67</v>
      </c>
      <c r="BC5" s="44" t="s">
        <v>68</v>
      </c>
      <c r="BD5" s="47" t="s">
        <v>69</v>
      </c>
      <c r="BE5" s="48"/>
      <c r="BF5" s="44" t="s">
        <v>70</v>
      </c>
      <c r="BG5" s="44" t="s">
        <v>71</v>
      </c>
      <c r="BH5" s="44" t="s">
        <v>72</v>
      </c>
      <c r="BI5" s="44" t="s">
        <v>73</v>
      </c>
      <c r="BJ5" s="42" t="s">
        <v>74</v>
      </c>
      <c r="BK5" s="44" t="s">
        <v>75</v>
      </c>
      <c r="BL5" s="44" t="s">
        <v>76</v>
      </c>
      <c r="BM5" s="44" t="s">
        <v>77</v>
      </c>
      <c r="BN5" s="44" t="s">
        <v>78</v>
      </c>
      <c r="BO5" s="42" t="s">
        <v>79</v>
      </c>
      <c r="BP5" s="44" t="s">
        <v>80</v>
      </c>
      <c r="BQ5" s="44" t="s">
        <v>81</v>
      </c>
      <c r="BR5" s="44" t="s">
        <v>82</v>
      </c>
      <c r="BS5" s="44" t="s">
        <v>83</v>
      </c>
    </row>
    <row r="6" spans="1:71" ht="15.75" x14ac:dyDescent="0.25">
      <c r="A6" s="49" t="s">
        <v>84</v>
      </c>
      <c r="B6" s="50" t="s">
        <v>85</v>
      </c>
      <c r="C6" s="20"/>
      <c r="D6" s="20"/>
      <c r="E6" s="51"/>
      <c r="F6" s="52"/>
      <c r="G6" s="25"/>
      <c r="H6" s="53"/>
      <c r="I6" s="54"/>
      <c r="J6" s="55"/>
      <c r="K6" s="56"/>
      <c r="L6" s="55"/>
      <c r="M6" s="57"/>
      <c r="N6" s="57"/>
      <c r="O6" s="55"/>
      <c r="P6" s="56"/>
      <c r="Q6" s="55"/>
      <c r="R6" s="58"/>
      <c r="S6" s="57"/>
      <c r="T6" s="57"/>
      <c r="U6" s="55"/>
      <c r="V6" s="55"/>
      <c r="W6" s="55"/>
      <c r="X6" s="57"/>
      <c r="Y6" s="55"/>
      <c r="Z6" s="57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7"/>
      <c r="AN6" s="55"/>
      <c r="AO6" s="55"/>
      <c r="AP6" s="57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7"/>
      <c r="BC6" s="57"/>
      <c r="BD6" s="59"/>
      <c r="BE6" s="60"/>
      <c r="BF6" s="57"/>
      <c r="BG6" s="57"/>
      <c r="BH6" s="57"/>
      <c r="BI6" s="57"/>
      <c r="BJ6" s="55"/>
      <c r="BK6" s="57"/>
      <c r="BL6" s="57"/>
      <c r="BM6" s="57"/>
      <c r="BN6" s="57"/>
      <c r="BO6" s="55"/>
      <c r="BP6" s="57"/>
      <c r="BQ6" s="57"/>
      <c r="BR6" s="57"/>
      <c r="BS6" s="57"/>
    </row>
    <row r="7" spans="1:71" ht="71.25" thickBot="1" x14ac:dyDescent="0.3">
      <c r="A7" s="61" t="s">
        <v>86</v>
      </c>
      <c r="B7" s="50" t="s">
        <v>87</v>
      </c>
      <c r="C7" s="20"/>
      <c r="D7" s="20"/>
      <c r="E7" s="62"/>
      <c r="F7" s="52"/>
      <c r="G7" s="33"/>
      <c r="H7" s="63"/>
      <c r="I7" s="64"/>
      <c r="J7" s="65"/>
      <c r="K7" s="66" t="s">
        <v>88</v>
      </c>
      <c r="L7" s="65"/>
      <c r="M7" s="67"/>
      <c r="N7" s="67"/>
      <c r="O7" s="65"/>
      <c r="P7" s="66" t="s">
        <v>89</v>
      </c>
      <c r="Q7" s="65"/>
      <c r="R7" s="68"/>
      <c r="S7" s="67"/>
      <c r="T7" s="67"/>
      <c r="U7" s="65"/>
      <c r="V7" s="65"/>
      <c r="W7" s="65"/>
      <c r="X7" s="67"/>
      <c r="Y7" s="65"/>
      <c r="Z7" s="67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7"/>
      <c r="AN7" s="65"/>
      <c r="AO7" s="65"/>
      <c r="AP7" s="67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7"/>
      <c r="BC7" s="67"/>
      <c r="BD7" s="69"/>
      <c r="BE7" s="70" t="s">
        <v>90</v>
      </c>
      <c r="BF7" s="67"/>
      <c r="BG7" s="67"/>
      <c r="BH7" s="67"/>
      <c r="BI7" s="67"/>
      <c r="BJ7" s="65"/>
      <c r="BK7" s="67"/>
      <c r="BL7" s="67"/>
      <c r="BM7" s="67"/>
      <c r="BN7" s="67"/>
      <c r="BO7" s="65"/>
      <c r="BP7" s="67"/>
      <c r="BQ7" s="67"/>
      <c r="BR7" s="67"/>
      <c r="BS7" s="67"/>
    </row>
    <row r="8" spans="1:71" ht="23.25" x14ac:dyDescent="0.25">
      <c r="A8" s="71" t="s">
        <v>91</v>
      </c>
      <c r="B8" s="72"/>
      <c r="C8" s="72"/>
      <c r="D8" s="72"/>
      <c r="E8" s="72"/>
      <c r="F8" s="73"/>
      <c r="G8" s="74"/>
      <c r="H8" s="75">
        <v>1</v>
      </c>
      <c r="I8" s="75">
        <v>1</v>
      </c>
      <c r="J8" s="75">
        <v>1</v>
      </c>
      <c r="K8" s="75">
        <v>20</v>
      </c>
      <c r="L8" s="75"/>
      <c r="M8" s="75">
        <v>20</v>
      </c>
      <c r="N8" s="75">
        <v>20</v>
      </c>
      <c r="O8" s="75">
        <v>20</v>
      </c>
      <c r="P8" s="75"/>
      <c r="Q8" s="75">
        <v>20</v>
      </c>
      <c r="R8" s="75">
        <v>3</v>
      </c>
      <c r="S8" s="75">
        <v>2</v>
      </c>
      <c r="T8" s="75">
        <v>0</v>
      </c>
      <c r="U8" s="75">
        <v>2</v>
      </c>
      <c r="V8" s="75">
        <v>2</v>
      </c>
      <c r="W8" s="75">
        <v>1</v>
      </c>
      <c r="X8" s="75">
        <v>3</v>
      </c>
      <c r="Y8" s="75">
        <v>2</v>
      </c>
      <c r="Z8" s="75">
        <v>29</v>
      </c>
      <c r="AA8" s="75">
        <v>1</v>
      </c>
      <c r="AB8" s="75">
        <v>28</v>
      </c>
      <c r="AC8" s="75">
        <v>8</v>
      </c>
      <c r="AD8" s="75">
        <v>3</v>
      </c>
      <c r="AE8" s="75">
        <v>0</v>
      </c>
      <c r="AF8" s="75">
        <v>1</v>
      </c>
      <c r="AG8" s="75">
        <v>1</v>
      </c>
      <c r="AH8" s="75">
        <v>4</v>
      </c>
      <c r="AI8" s="75">
        <v>7</v>
      </c>
      <c r="AJ8" s="75">
        <v>1</v>
      </c>
      <c r="AK8" s="75"/>
      <c r="AL8" s="75">
        <v>3</v>
      </c>
      <c r="AM8" s="75">
        <v>3</v>
      </c>
      <c r="AN8" s="75"/>
      <c r="AO8" s="75">
        <v>1</v>
      </c>
      <c r="AP8" s="75">
        <v>3</v>
      </c>
      <c r="AQ8" s="75">
        <v>3</v>
      </c>
      <c r="AR8" s="75">
        <v>3</v>
      </c>
      <c r="AS8" s="75">
        <v>3</v>
      </c>
      <c r="AT8" s="75">
        <v>3</v>
      </c>
      <c r="AU8" s="75">
        <v>3</v>
      </c>
      <c r="AV8" s="75">
        <v>3</v>
      </c>
      <c r="AW8" s="75">
        <v>3</v>
      </c>
      <c r="AX8" s="75">
        <v>3</v>
      </c>
      <c r="AY8" s="75">
        <v>3</v>
      </c>
      <c r="AZ8" s="75">
        <v>3</v>
      </c>
      <c r="BA8" s="75">
        <v>3</v>
      </c>
      <c r="BB8" s="75">
        <v>2</v>
      </c>
      <c r="BC8" s="75">
        <v>3</v>
      </c>
      <c r="BD8" s="75">
        <v>2</v>
      </c>
      <c r="BE8" s="75">
        <v>2</v>
      </c>
      <c r="BF8" s="75">
        <v>3</v>
      </c>
      <c r="BG8" s="75">
        <v>3</v>
      </c>
      <c r="BH8" s="75">
        <v>3</v>
      </c>
      <c r="BI8" s="75">
        <v>3</v>
      </c>
      <c r="BJ8" s="75">
        <v>3</v>
      </c>
      <c r="BK8" s="75">
        <v>3</v>
      </c>
      <c r="BL8" s="75">
        <v>2</v>
      </c>
      <c r="BM8" s="75">
        <v>1</v>
      </c>
      <c r="BN8" s="75">
        <v>17</v>
      </c>
      <c r="BO8" s="75"/>
      <c r="BP8" s="75">
        <v>17</v>
      </c>
      <c r="BQ8" s="75">
        <v>1</v>
      </c>
      <c r="BR8" s="75">
        <v>1</v>
      </c>
      <c r="BS8" s="75">
        <v>4</v>
      </c>
    </row>
    <row r="9" spans="1:71" ht="23.25" x14ac:dyDescent="0.25">
      <c r="A9" s="76" t="s">
        <v>92</v>
      </c>
      <c r="B9" s="77"/>
      <c r="C9" s="77"/>
      <c r="D9" s="77"/>
      <c r="E9" s="77"/>
      <c r="F9" s="78"/>
      <c r="G9" s="74"/>
      <c r="H9" s="75">
        <v>3</v>
      </c>
      <c r="I9" s="75">
        <v>3</v>
      </c>
      <c r="J9" s="75">
        <v>3</v>
      </c>
      <c r="K9" s="75">
        <v>4</v>
      </c>
      <c r="L9" s="75"/>
      <c r="M9" s="75">
        <v>4</v>
      </c>
      <c r="N9" s="75">
        <v>4</v>
      </c>
      <c r="O9" s="75">
        <v>4</v>
      </c>
      <c r="P9" s="75"/>
      <c r="Q9" s="75">
        <v>4</v>
      </c>
      <c r="R9" s="75">
        <v>1</v>
      </c>
      <c r="S9" s="75">
        <v>4</v>
      </c>
      <c r="T9" s="75"/>
      <c r="U9" s="75">
        <v>5</v>
      </c>
      <c r="V9" s="75">
        <v>4</v>
      </c>
      <c r="W9" s="75">
        <v>2</v>
      </c>
      <c r="X9" s="75">
        <v>6</v>
      </c>
      <c r="Y9" s="75">
        <v>4</v>
      </c>
      <c r="Z9" s="75">
        <v>5</v>
      </c>
      <c r="AA9" s="75">
        <v>10</v>
      </c>
      <c r="AB9" s="75">
        <v>0</v>
      </c>
      <c r="AC9" s="75">
        <v>10</v>
      </c>
      <c r="AD9" s="75">
        <v>10</v>
      </c>
      <c r="AE9" s="75">
        <v>10</v>
      </c>
      <c r="AF9" s="75">
        <v>10</v>
      </c>
      <c r="AG9" s="75">
        <v>10</v>
      </c>
      <c r="AH9" s="75">
        <v>10</v>
      </c>
      <c r="AI9" s="75">
        <v>10</v>
      </c>
      <c r="AJ9" s="75">
        <v>10</v>
      </c>
      <c r="AK9" s="75"/>
      <c r="AL9" s="75">
        <v>10</v>
      </c>
      <c r="AM9" s="75">
        <v>4</v>
      </c>
      <c r="AN9" s="75"/>
      <c r="AO9" s="75">
        <v>3</v>
      </c>
      <c r="AP9" s="75">
        <v>2</v>
      </c>
      <c r="AQ9" s="75">
        <v>2</v>
      </c>
      <c r="AR9" s="75">
        <v>2</v>
      </c>
      <c r="AS9" s="75">
        <v>2</v>
      </c>
      <c r="AT9" s="75">
        <v>2</v>
      </c>
      <c r="AU9" s="75">
        <v>2</v>
      </c>
      <c r="AV9" s="75">
        <v>2</v>
      </c>
      <c r="AW9" s="75">
        <v>2</v>
      </c>
      <c r="AX9" s="75">
        <v>2</v>
      </c>
      <c r="AY9" s="75">
        <v>2</v>
      </c>
      <c r="AZ9" s="75">
        <v>2</v>
      </c>
      <c r="BA9" s="75">
        <v>2</v>
      </c>
      <c r="BB9" s="75">
        <v>2</v>
      </c>
      <c r="BC9" s="75">
        <v>1</v>
      </c>
      <c r="BD9" s="75">
        <v>1</v>
      </c>
      <c r="BE9" s="75">
        <v>1</v>
      </c>
      <c r="BF9" s="75">
        <v>4</v>
      </c>
      <c r="BG9" s="75">
        <v>4</v>
      </c>
      <c r="BH9" s="75">
        <v>0</v>
      </c>
      <c r="BI9" s="75">
        <v>6</v>
      </c>
      <c r="BJ9" s="75">
        <v>6</v>
      </c>
      <c r="BK9" s="75">
        <v>6</v>
      </c>
      <c r="BL9" s="75">
        <v>4</v>
      </c>
      <c r="BM9" s="75">
        <v>3</v>
      </c>
      <c r="BN9" s="75">
        <v>0</v>
      </c>
      <c r="BO9" s="75"/>
      <c r="BP9" s="75">
        <v>0</v>
      </c>
      <c r="BQ9" s="75">
        <v>4</v>
      </c>
      <c r="BR9" s="75">
        <v>2</v>
      </c>
      <c r="BS9" s="75">
        <v>2</v>
      </c>
    </row>
    <row r="10" spans="1:71" ht="23.25" x14ac:dyDescent="0.25">
      <c r="A10" s="76" t="s">
        <v>93</v>
      </c>
      <c r="B10" s="77"/>
      <c r="C10" s="77"/>
      <c r="D10" s="77"/>
      <c r="E10" s="77"/>
      <c r="F10" s="78"/>
      <c r="G10" s="74"/>
      <c r="H10" s="75">
        <f>H8+H9</f>
        <v>4</v>
      </c>
      <c r="I10" s="75">
        <f t="shared" ref="I10:BS10" si="0">I8+I9</f>
        <v>4</v>
      </c>
      <c r="J10" s="75">
        <f t="shared" si="0"/>
        <v>4</v>
      </c>
      <c r="K10" s="75">
        <f t="shared" si="0"/>
        <v>24</v>
      </c>
      <c r="L10" s="75">
        <f t="shared" si="0"/>
        <v>0</v>
      </c>
      <c r="M10" s="75">
        <f t="shared" si="0"/>
        <v>24</v>
      </c>
      <c r="N10" s="75">
        <f t="shared" si="0"/>
        <v>24</v>
      </c>
      <c r="O10" s="75">
        <f t="shared" si="0"/>
        <v>24</v>
      </c>
      <c r="P10" s="75"/>
      <c r="Q10" s="75">
        <f t="shared" si="0"/>
        <v>24</v>
      </c>
      <c r="R10" s="75">
        <f t="shared" si="0"/>
        <v>4</v>
      </c>
      <c r="S10" s="75">
        <f t="shared" si="0"/>
        <v>6</v>
      </c>
      <c r="T10" s="75">
        <f t="shared" si="0"/>
        <v>0</v>
      </c>
      <c r="U10" s="75">
        <f t="shared" si="0"/>
        <v>7</v>
      </c>
      <c r="V10" s="75">
        <f t="shared" si="0"/>
        <v>6</v>
      </c>
      <c r="W10" s="75">
        <f t="shared" si="0"/>
        <v>3</v>
      </c>
      <c r="X10" s="75">
        <f t="shared" si="0"/>
        <v>9</v>
      </c>
      <c r="Y10" s="75">
        <f t="shared" si="0"/>
        <v>6</v>
      </c>
      <c r="Z10" s="75">
        <f t="shared" si="0"/>
        <v>34</v>
      </c>
      <c r="AA10" s="75">
        <f t="shared" si="0"/>
        <v>11</v>
      </c>
      <c r="AB10" s="75">
        <f t="shared" si="0"/>
        <v>28</v>
      </c>
      <c r="AC10" s="75">
        <f t="shared" si="0"/>
        <v>18</v>
      </c>
      <c r="AD10" s="75">
        <f t="shared" si="0"/>
        <v>13</v>
      </c>
      <c r="AE10" s="75">
        <f t="shared" si="0"/>
        <v>10</v>
      </c>
      <c r="AF10" s="75">
        <f t="shared" si="0"/>
        <v>11</v>
      </c>
      <c r="AG10" s="75">
        <f t="shared" si="0"/>
        <v>11</v>
      </c>
      <c r="AH10" s="75">
        <f t="shared" si="0"/>
        <v>14</v>
      </c>
      <c r="AI10" s="75">
        <f t="shared" si="0"/>
        <v>17</v>
      </c>
      <c r="AJ10" s="75">
        <f t="shared" si="0"/>
        <v>11</v>
      </c>
      <c r="AK10" s="75"/>
      <c r="AL10" s="75">
        <f t="shared" si="0"/>
        <v>13</v>
      </c>
      <c r="AM10" s="75">
        <f t="shared" si="0"/>
        <v>7</v>
      </c>
      <c r="AN10" s="75">
        <f t="shared" si="0"/>
        <v>0</v>
      </c>
      <c r="AO10" s="75">
        <f t="shared" si="0"/>
        <v>4</v>
      </c>
      <c r="AP10" s="75">
        <f t="shared" si="0"/>
        <v>5</v>
      </c>
      <c r="AQ10" s="75">
        <f t="shared" si="0"/>
        <v>5</v>
      </c>
      <c r="AR10" s="75">
        <f t="shared" si="0"/>
        <v>5</v>
      </c>
      <c r="AS10" s="75">
        <f t="shared" si="0"/>
        <v>5</v>
      </c>
      <c r="AT10" s="75">
        <f t="shared" si="0"/>
        <v>5</v>
      </c>
      <c r="AU10" s="75">
        <f t="shared" si="0"/>
        <v>5</v>
      </c>
      <c r="AV10" s="75">
        <f t="shared" si="0"/>
        <v>5</v>
      </c>
      <c r="AW10" s="75">
        <f t="shared" si="0"/>
        <v>5</v>
      </c>
      <c r="AX10" s="75">
        <f t="shared" si="0"/>
        <v>5</v>
      </c>
      <c r="AY10" s="75">
        <f t="shared" si="0"/>
        <v>5</v>
      </c>
      <c r="AZ10" s="75">
        <f t="shared" si="0"/>
        <v>5</v>
      </c>
      <c r="BA10" s="75">
        <f t="shared" si="0"/>
        <v>5</v>
      </c>
      <c r="BB10" s="75">
        <f t="shared" si="0"/>
        <v>4</v>
      </c>
      <c r="BC10" s="75">
        <f t="shared" si="0"/>
        <v>4</v>
      </c>
      <c r="BD10" s="75">
        <f t="shared" si="0"/>
        <v>3</v>
      </c>
      <c r="BE10" s="75">
        <v>3</v>
      </c>
      <c r="BF10" s="75">
        <f t="shared" si="0"/>
        <v>7</v>
      </c>
      <c r="BG10" s="75">
        <f t="shared" si="0"/>
        <v>7</v>
      </c>
      <c r="BH10" s="75">
        <f t="shared" si="0"/>
        <v>3</v>
      </c>
      <c r="BI10" s="75">
        <f t="shared" si="0"/>
        <v>9</v>
      </c>
      <c r="BJ10" s="75">
        <f t="shared" si="0"/>
        <v>9</v>
      </c>
      <c r="BK10" s="75">
        <f t="shared" si="0"/>
        <v>9</v>
      </c>
      <c r="BL10" s="75">
        <f t="shared" si="0"/>
        <v>6</v>
      </c>
      <c r="BM10" s="75">
        <f t="shared" si="0"/>
        <v>4</v>
      </c>
      <c r="BN10" s="75">
        <f t="shared" si="0"/>
        <v>17</v>
      </c>
      <c r="BO10" s="75"/>
      <c r="BP10" s="75">
        <f t="shared" si="0"/>
        <v>17</v>
      </c>
      <c r="BQ10" s="75">
        <f t="shared" si="0"/>
        <v>5</v>
      </c>
      <c r="BR10" s="75">
        <f t="shared" si="0"/>
        <v>3</v>
      </c>
      <c r="BS10" s="75">
        <f t="shared" si="0"/>
        <v>6</v>
      </c>
    </row>
    <row r="11" spans="1:71" ht="23.25" x14ac:dyDescent="0.25">
      <c r="A11" s="79" t="s">
        <v>94</v>
      </c>
      <c r="B11" s="80"/>
      <c r="C11" s="80"/>
      <c r="D11" s="80"/>
      <c r="E11" s="80"/>
      <c r="F11" s="81"/>
      <c r="G11" s="82">
        <f>SUM(H11:BS11)</f>
        <v>0</v>
      </c>
      <c r="H11" s="75">
        <f t="shared" ref="H11:O11" si="1">COUNTIFS(H18:H25,$A$9)+COUNTIFS(H18:H25,$A$10)</f>
        <v>0</v>
      </c>
      <c r="I11" s="75">
        <f t="shared" si="1"/>
        <v>0</v>
      </c>
      <c r="J11" s="75">
        <f t="shared" si="1"/>
        <v>0</v>
      </c>
      <c r="K11" s="75">
        <f t="shared" si="1"/>
        <v>0</v>
      </c>
      <c r="L11" s="75">
        <f t="shared" si="1"/>
        <v>0</v>
      </c>
      <c r="M11" s="75">
        <f t="shared" si="1"/>
        <v>0</v>
      </c>
      <c r="N11" s="75">
        <f t="shared" si="1"/>
        <v>0</v>
      </c>
      <c r="O11" s="75">
        <f t="shared" si="1"/>
        <v>0</v>
      </c>
      <c r="P11" s="75"/>
      <c r="Q11" s="75">
        <f t="shared" ref="Q11:AJ11" si="2">COUNTIFS(Q18:Q25,$A$9)+COUNTIFS(Q18:Q25,$A$10)</f>
        <v>0</v>
      </c>
      <c r="R11" s="75">
        <f t="shared" si="2"/>
        <v>0</v>
      </c>
      <c r="S11" s="75">
        <f t="shared" si="2"/>
        <v>0</v>
      </c>
      <c r="T11" s="75">
        <f t="shared" si="2"/>
        <v>0</v>
      </c>
      <c r="U11" s="75">
        <f t="shared" si="2"/>
        <v>0</v>
      </c>
      <c r="V11" s="75">
        <f t="shared" si="2"/>
        <v>0</v>
      </c>
      <c r="W11" s="75">
        <f t="shared" si="2"/>
        <v>0</v>
      </c>
      <c r="X11" s="75">
        <f t="shared" si="2"/>
        <v>0</v>
      </c>
      <c r="Y11" s="75">
        <f t="shared" si="2"/>
        <v>0</v>
      </c>
      <c r="Z11" s="75">
        <f t="shared" si="2"/>
        <v>0</v>
      </c>
      <c r="AA11" s="75">
        <f t="shared" si="2"/>
        <v>0</v>
      </c>
      <c r="AB11" s="75">
        <f t="shared" si="2"/>
        <v>0</v>
      </c>
      <c r="AC11" s="75">
        <f t="shared" si="2"/>
        <v>0</v>
      </c>
      <c r="AD11" s="75">
        <f t="shared" si="2"/>
        <v>0</v>
      </c>
      <c r="AE11" s="75">
        <f t="shared" si="2"/>
        <v>0</v>
      </c>
      <c r="AF11" s="75">
        <f t="shared" si="2"/>
        <v>0</v>
      </c>
      <c r="AG11" s="75">
        <f t="shared" si="2"/>
        <v>0</v>
      </c>
      <c r="AH11" s="75">
        <f t="shared" si="2"/>
        <v>0</v>
      </c>
      <c r="AI11" s="75">
        <f t="shared" si="2"/>
        <v>0</v>
      </c>
      <c r="AJ11" s="75">
        <f t="shared" si="2"/>
        <v>0</v>
      </c>
      <c r="AK11" s="75"/>
      <c r="AL11" s="75">
        <f t="shared" ref="AL11:BN11" si="3">COUNTIFS(AL18:AL25,$A$9)+COUNTIFS(AL18:AL25,$A$10)</f>
        <v>0</v>
      </c>
      <c r="AM11" s="75">
        <f t="shared" si="3"/>
        <v>0</v>
      </c>
      <c r="AN11" s="75">
        <f t="shared" si="3"/>
        <v>0</v>
      </c>
      <c r="AO11" s="75">
        <f t="shared" si="3"/>
        <v>0</v>
      </c>
      <c r="AP11" s="75">
        <f t="shared" si="3"/>
        <v>0</v>
      </c>
      <c r="AQ11" s="75">
        <f t="shared" si="3"/>
        <v>0</v>
      </c>
      <c r="AR11" s="75">
        <f t="shared" si="3"/>
        <v>0</v>
      </c>
      <c r="AS11" s="75">
        <f t="shared" si="3"/>
        <v>0</v>
      </c>
      <c r="AT11" s="75">
        <f t="shared" si="3"/>
        <v>0</v>
      </c>
      <c r="AU11" s="75">
        <f t="shared" si="3"/>
        <v>0</v>
      </c>
      <c r="AV11" s="75">
        <f t="shared" si="3"/>
        <v>0</v>
      </c>
      <c r="AW11" s="75">
        <f t="shared" si="3"/>
        <v>0</v>
      </c>
      <c r="AX11" s="75">
        <f t="shared" si="3"/>
        <v>0</v>
      </c>
      <c r="AY11" s="75">
        <f t="shared" si="3"/>
        <v>0</v>
      </c>
      <c r="AZ11" s="75">
        <f t="shared" si="3"/>
        <v>0</v>
      </c>
      <c r="BA11" s="75">
        <f t="shared" si="3"/>
        <v>0</v>
      </c>
      <c r="BB11" s="75">
        <f t="shared" si="3"/>
        <v>0</v>
      </c>
      <c r="BC11" s="75">
        <f t="shared" si="3"/>
        <v>0</v>
      </c>
      <c r="BD11" s="75">
        <f t="shared" si="3"/>
        <v>0</v>
      </c>
      <c r="BE11" s="75">
        <f t="shared" si="3"/>
        <v>0</v>
      </c>
      <c r="BF11" s="75">
        <f t="shared" si="3"/>
        <v>0</v>
      </c>
      <c r="BG11" s="75">
        <f t="shared" si="3"/>
        <v>0</v>
      </c>
      <c r="BH11" s="75">
        <f t="shared" si="3"/>
        <v>0</v>
      </c>
      <c r="BI11" s="75">
        <f t="shared" si="3"/>
        <v>0</v>
      </c>
      <c r="BJ11" s="75">
        <f t="shared" si="3"/>
        <v>0</v>
      </c>
      <c r="BK11" s="75">
        <f t="shared" si="3"/>
        <v>0</v>
      </c>
      <c r="BL11" s="75">
        <f t="shared" si="3"/>
        <v>0</v>
      </c>
      <c r="BM11" s="75">
        <f t="shared" si="3"/>
        <v>0</v>
      </c>
      <c r="BN11" s="75">
        <f t="shared" si="3"/>
        <v>0</v>
      </c>
      <c r="BO11" s="75"/>
      <c r="BP11" s="75">
        <f>COUNTIFS(BP18:BP25,$A$9)+COUNTIFS(BP18:BP25,$A$10)</f>
        <v>0</v>
      </c>
      <c r="BQ11" s="75">
        <f>COUNTIFS(BQ18:BQ25,$A$9)+COUNTIFS(BQ18:BQ25,$A$10)</f>
        <v>0</v>
      </c>
      <c r="BR11" s="75">
        <f>COUNTIFS(BR18:BR25,$A$9)+COUNTIFS(BR18:BR25,$A$10)</f>
        <v>0</v>
      </c>
      <c r="BS11" s="75">
        <f>COUNTIFS(BS18:BS25,$A$9)+COUNTIFS(BS18:BS25,$A$10)</f>
        <v>0</v>
      </c>
    </row>
    <row r="12" spans="1:71" ht="23.25" x14ac:dyDescent="0.25">
      <c r="A12" s="79" t="s">
        <v>95</v>
      </c>
      <c r="B12" s="80"/>
      <c r="C12" s="80"/>
      <c r="D12" s="80"/>
      <c r="E12" s="80"/>
      <c r="F12" s="81"/>
      <c r="G12" s="82"/>
      <c r="H12" s="75">
        <f>COUNTIFS(H18:H25,"A",$E$21:$E$28,"ASS AUTO / POSE / SIM /COLL. / GRAV.")+COUNTIFS(H18:H25,"R",$E$21:$E$28,"ASS AUTO / POSE / SIM /COLL. / GRAV.")</f>
        <v>0</v>
      </c>
      <c r="I12" s="75">
        <f>COUNTIFS(I18:I25,"A",$E$21:$E$28,"ASS AUTO / POSE / SIM /COLL. / GRAV.")+COUNTIFS(I18:I25,"R",$E$21:$E$28,"ASS AUTO / POSE / SIM /COLL. / GRAV.")</f>
        <v>0</v>
      </c>
      <c r="J12" s="75">
        <f>COUNTIFS(J18:J25,"A",$E$21:$E$28,"ASS AUTO / POSE / SIM /COLL. / GRAV.")+COUNTIFS(J18:J25,"R",$E$21:$E$28,"ASS AUTO / POSE / SIM /COLL. / GRAV.")</f>
        <v>0</v>
      </c>
      <c r="K12" s="75">
        <f>COUNTIFS(K18:K25,"A",$E$21:$E$28,"DECALQUE")+COUNTIFS(K18:K25,"R",$E$21:$E$28,"DECALQUE")</f>
        <v>0</v>
      </c>
      <c r="L12" s="75">
        <f>COUNTIFS(L18:L25,"A",$E$21:$E$28,"DECALQUE")+COUNTIFS(L18:L25,"R",$E$21:$E$28,"DECALQUE")</f>
        <v>0</v>
      </c>
      <c r="M12" s="75">
        <f>COUNTIFS(M18:M25,"A",$E$21:$E$28,"DECALQUE")+COUNTIFS(M18:M25,"R",$E$21:$E$28,"DECALQUE")</f>
        <v>0</v>
      </c>
      <c r="N12" s="75">
        <f>COUNTIFS(N18:N25,"A",$E$21:$E$28,"DECALQUE")+COUNTIFS(N18:N25,"R",$E$21:$E$28,"DECALQUE")</f>
        <v>0</v>
      </c>
      <c r="O12" s="75">
        <f>COUNTIFS(O18:O25,"A",$E$21:$E$28,"DECALQUE")+COUNTIFS(O18:O25,"R",$E$21:$E$28,"DECALQUE")</f>
        <v>0</v>
      </c>
      <c r="P12" s="75"/>
      <c r="Q12" s="75">
        <f>COUNTIFS(Q18:Q25,"A",$E$21:$E$28,"DECALQUE")+COUNTIFS(Q18:Q25,"R",$E$21:$E$28,"DECALQUE")</f>
        <v>0</v>
      </c>
      <c r="R12" s="75">
        <f>COUNTIFS(R18:R25,"A",$E$21:$E$28,"BIJ / RVG MANU / EMA / RHAB. / FORM.")+COUNTIFS(R18:R25,"R",$E$21:$E$28,"BIJ / RVG MANU / EMA / RHAB. / FORM.")</f>
        <v>0</v>
      </c>
      <c r="S12" s="75">
        <f>COUNTIFS(S18:S25,"A",$E$21:$E$28,"ASS AUTO / POSE / SIM /COLL. / GRAV.")+COUNTIFS(S18:S25,"R",$E$21:$E$28,"ASS AUTO / POSE / SIM /COLL. / GRAV.")</f>
        <v>0</v>
      </c>
      <c r="T12" s="75">
        <f>COUNTIFS(T18:T25,"A",$E$21:$E$28,"ASS AUTO / POSE / SIM /COLL. / GRAV.")+COUNTIFS(T18:T25,"R",$E$21:$E$28,"ASS AUTO / POSE / SIM /COLL. / GRAV.")</f>
        <v>0</v>
      </c>
      <c r="U12" s="75">
        <f>COUNTIFS(U18:U25,"A",$E$21:$E$28,"ASS AUTO / POSE / SIM /COLL. / GRAV.")+COUNTIFS(U18:U25,"R",$E$21:$E$28,"ASS AUTO / POSE / SIM /COLL. / GRAV.")</f>
        <v>0</v>
      </c>
      <c r="V12" s="75">
        <f>COUNTIFS(V18:V25,"A",$E$21:$E$28,"ASS AUTO / POSE / SIM /COLL. / GRAV.")+COUNTIFS(V18:V25,"R",$E$21:$E$28,"ASS AUTO / POSE / SIM /COLL. / GRAV.")</f>
        <v>0</v>
      </c>
      <c r="W12" s="75">
        <f>COUNTIFS(W18:W25,"A",$E$21:$E$28,"ASS AUTO / POSE / SIM /COLL. / GRAV.")+COUNTIFS(W18:W25,"R",$E$21:$E$28,"ASS AUTO / POSE / SIM /COLL. / GRAV.")</f>
        <v>0</v>
      </c>
      <c r="X12" s="75">
        <f>COUNTIFS(X18:X25,"A",$E$21:$E$28,"BIJ / RVG MANU / EMA / RHAB. / FORM.")+COUNTIFS(X18:X25,"R",$E$21:$E$28,"BIJ / RVG MANU / EMA / RHAB. / FORM.")</f>
        <v>0</v>
      </c>
      <c r="Y12" s="75">
        <f>COUNTIFS(Y18:Y25,"A",$E$21:$E$28,"BIJ / RVG MANU / EMA / RHAB. / FORM.")+COUNTIFS(Y18:Y25,"R",$E$21:$E$28,"BIJ / RVG MANU / EMA / RHAB. / FORM.")</f>
        <v>0</v>
      </c>
      <c r="Z12" s="75">
        <f t="shared" ref="Z12:AJ12" si="4">COUNTIFS(Z18:Z25,"A",$E$21:$E$28,"OPTEC")+COUNTIFS(Z18:Z25,"R",$E$21:$E$28,"OPTEC")</f>
        <v>1</v>
      </c>
      <c r="AA12" s="75">
        <f t="shared" si="4"/>
        <v>0</v>
      </c>
      <c r="AB12" s="75">
        <f t="shared" si="4"/>
        <v>0</v>
      </c>
      <c r="AC12" s="75">
        <f t="shared" si="4"/>
        <v>0</v>
      </c>
      <c r="AD12" s="75">
        <f t="shared" si="4"/>
        <v>0</v>
      </c>
      <c r="AE12" s="75">
        <f t="shared" si="4"/>
        <v>0</v>
      </c>
      <c r="AF12" s="75">
        <f t="shared" si="4"/>
        <v>1</v>
      </c>
      <c r="AG12" s="75">
        <f t="shared" si="4"/>
        <v>1</v>
      </c>
      <c r="AH12" s="75">
        <f t="shared" si="4"/>
        <v>1</v>
      </c>
      <c r="AI12" s="75">
        <f t="shared" si="4"/>
        <v>0</v>
      </c>
      <c r="AJ12" s="75">
        <f t="shared" si="4"/>
        <v>0</v>
      </c>
      <c r="AK12" s="75"/>
      <c r="AL12" s="75">
        <f>COUNTIFS(AL18:AL25,"A",$E$21:$E$28,"OPTEC")+COUNTIFS(AL18:AL25,"R",$E$21:$E$28,"OPTEC")</f>
        <v>0</v>
      </c>
      <c r="AM12" s="75">
        <f>COUNTIFS(AM18:AM25,"A",$E$21:$E$28,"ASS AUTO / POSE / SIM /COLL. / GRAV.")+COUNTIFS(AM18:AM25,"R",$E$21:$E$28,"ASS AUTO / POSE / SIM /COLL. / GRAV.")</f>
        <v>0</v>
      </c>
      <c r="AN12" s="75">
        <f>COUNTIFS(AN18:AN25,"A",$E$21:$E$28,"ASS AUTO / POSE / SIM /COLL. / GRAV.")+COUNTIFS(AN18:AN25,"R",$E$21:$E$28,"ASS AUTO / POSE / SIM /COLL. / GRAV.")</f>
        <v>0</v>
      </c>
      <c r="AO12" s="75">
        <f t="shared" ref="AO12:BE12" si="5">COUNTIFS(AO18:AO25,"A",$E$21:$E$28,"BIJ / RVG MANU / EMA / RHAB. / FORM.")+COUNTIFS(AO18:AO25,"R",$E$21:$E$28,"BIJ / RVG MANU / EMA / RHAB. / FORM.")</f>
        <v>0</v>
      </c>
      <c r="AP12" s="75">
        <f t="shared" si="5"/>
        <v>0</v>
      </c>
      <c r="AQ12" s="75">
        <f t="shared" si="5"/>
        <v>0</v>
      </c>
      <c r="AR12" s="75">
        <f t="shared" si="5"/>
        <v>0</v>
      </c>
      <c r="AS12" s="75">
        <f t="shared" si="5"/>
        <v>0</v>
      </c>
      <c r="AT12" s="75">
        <f t="shared" si="5"/>
        <v>0</v>
      </c>
      <c r="AU12" s="75">
        <f t="shared" si="5"/>
        <v>0</v>
      </c>
      <c r="AV12" s="75">
        <f t="shared" si="5"/>
        <v>0</v>
      </c>
      <c r="AW12" s="75">
        <f t="shared" si="5"/>
        <v>0</v>
      </c>
      <c r="AX12" s="75">
        <f t="shared" si="5"/>
        <v>0</v>
      </c>
      <c r="AY12" s="75">
        <f t="shared" si="5"/>
        <v>0</v>
      </c>
      <c r="AZ12" s="75">
        <f t="shared" si="5"/>
        <v>0</v>
      </c>
      <c r="BA12" s="75">
        <f t="shared" si="5"/>
        <v>0</v>
      </c>
      <c r="BB12" s="75">
        <f t="shared" si="5"/>
        <v>0</v>
      </c>
      <c r="BC12" s="75">
        <f t="shared" si="5"/>
        <v>0</v>
      </c>
      <c r="BD12" s="75">
        <f t="shared" si="5"/>
        <v>0</v>
      </c>
      <c r="BE12" s="75">
        <f t="shared" si="5"/>
        <v>0</v>
      </c>
      <c r="BF12" s="75">
        <f>COUNTIFS(BF18:BF25,"A",$E$21:$E$28,"ASS AUTO / POSE / SIM /COLL. / GRAV.")+COUNTIFS(BF18:BF25,"R",$E$21:$E$28,"ASS AUTO / POSE / SIM /COLL. / GRAV.")</f>
        <v>0</v>
      </c>
      <c r="BG12" s="75">
        <f>COUNTIFS(BG18:BG25,"A",$E$21:$E$28,"ASS AUTO / POSE / SIM /COLL. / GRAV.")+COUNTIFS(BG18:BG25,"R",$E$21:$E$28,"ASS AUTO / POSE / SIM /COLL. / GRAV.")</f>
        <v>0</v>
      </c>
      <c r="BH12" s="75">
        <f>COUNTIFS(BH18:BH25,"A",$E$21:$E$28,"ASS AUTO / POSE / SIM /COLL. / GRAV.")+COUNTIFS(BH18:BH25,"R",$E$21:$E$28,"ASS AUTO / POSE / SIM /COLL. / GRAV.")</f>
        <v>0</v>
      </c>
      <c r="BI12" s="75">
        <f>COUNTIFS(BI18:BI25,"A",$E$21:$E$28,"CONTRÔLE")+COUNTIFS(BI18:BI25,"R",$E$21:$E$28,"CONTRÔLE")</f>
        <v>0</v>
      </c>
      <c r="BJ12" s="75">
        <f>COUNTIFS(BJ18:BJ25,"A",$E$21:$E$28,"CONTRÔLE")+COUNTIFS(BJ18:BJ25,"R",$E$21:$E$28,"CONTRÔLE")</f>
        <v>0</v>
      </c>
      <c r="BK12" s="75">
        <f>COUNTIFS(BK18:BK25,"A",$E$21:$E$28,"CONTRÔLE")+COUNTIFS(BK18:BK25,"R",$E$21:$E$28,"CONTRÔLE")</f>
        <v>0</v>
      </c>
      <c r="BL12" s="75">
        <f>COUNTIFS(BL18:BL25,"A",$E$21:$E$28,"CONTRÔLE")+COUNTIFS(BL18:BL25,"R",$E$21:$E$28,"CONTRÔLE")</f>
        <v>0</v>
      </c>
      <c r="BM12" s="75">
        <f>COUNTIFS(BM18:BM25,"A",$E$21:$E$28,"CONTRÔLE")+COUNTIFS(BM18:BM25,"R",$E$21:$E$28,"CONTRÔLE")</f>
        <v>0</v>
      </c>
      <c r="BN12" s="75">
        <f>COUNTIFS(BN18:BN25,"A",$E$21:$E$28,"ASS AUTO / POSE / SIM /COLL. / GRAV.")+COUNTIFS(BN18:BN25,"R",$E$21:$E$28,"ASS AUTO / POSE / SIM /COLL. / GRAV.")</f>
        <v>0</v>
      </c>
      <c r="BO12" s="75"/>
      <c r="BP12" s="75">
        <f>COUNTIFS(BP18:BP25,"A",$E$21:$E$28,"CONTRÔLE")+COUNTIFS(BP18:BP25,"R",$E$21:$E$28,"CONTRÔLE")</f>
        <v>0</v>
      </c>
      <c r="BQ12" s="75">
        <f>COUNTIFS(BQ18:BQ25,"A",$E$21:$E$28,"CONTRÔLE")+COUNTIFS(BQ18:BQ25,"R",$E$21:$E$28,"CONTRÔLE")</f>
        <v>0</v>
      </c>
      <c r="BR12" s="75">
        <f>COUNTIFS(BR18:BR25,"A",$E$21:$E$28,"CONTRÔLE")+COUNTIFS(BR18:BR25,"R",$E$21:$E$28,"CONTRÔLE")</f>
        <v>0</v>
      </c>
      <c r="BS12" s="75">
        <f>COUNTIFS(BS18:BS25,"A",$E$21:$E$28,"CONTRÔLE")+COUNTIFS(BS18:BS25,"R",$E$21:$E$28,"CONTRÔLE")</f>
        <v>0</v>
      </c>
    </row>
    <row r="13" spans="1:71" ht="23.25" x14ac:dyDescent="0.25">
      <c r="A13" s="79" t="s">
        <v>96</v>
      </c>
      <c r="B13" s="80"/>
      <c r="C13" s="80"/>
      <c r="D13" s="80"/>
      <c r="E13" s="80"/>
      <c r="F13" s="81"/>
      <c r="G13" s="82">
        <f>SUM(H13:BS13)</f>
        <v>13</v>
      </c>
      <c r="H13" s="75">
        <f t="shared" ref="H13:O13" si="6">COUNTIFS(H18:H25,$A$7)</f>
        <v>0</v>
      </c>
      <c r="I13" s="75">
        <f t="shared" si="6"/>
        <v>0</v>
      </c>
      <c r="J13" s="75">
        <f t="shared" si="6"/>
        <v>0</v>
      </c>
      <c r="K13" s="75">
        <f t="shared" si="6"/>
        <v>0</v>
      </c>
      <c r="L13" s="75">
        <f t="shared" si="6"/>
        <v>0</v>
      </c>
      <c r="M13" s="75">
        <f t="shared" si="6"/>
        <v>0</v>
      </c>
      <c r="N13" s="75">
        <f t="shared" si="6"/>
        <v>0</v>
      </c>
      <c r="O13" s="75">
        <f t="shared" si="6"/>
        <v>0</v>
      </c>
      <c r="P13" s="75"/>
      <c r="Q13" s="75">
        <f t="shared" ref="Q13:AJ13" si="7">COUNTIFS(Q18:Q25,$A$7)</f>
        <v>0</v>
      </c>
      <c r="R13" s="75">
        <f t="shared" si="7"/>
        <v>0</v>
      </c>
      <c r="S13" s="75">
        <f t="shared" si="7"/>
        <v>0</v>
      </c>
      <c r="T13" s="75">
        <f t="shared" si="7"/>
        <v>0</v>
      </c>
      <c r="U13" s="75">
        <f t="shared" si="7"/>
        <v>1</v>
      </c>
      <c r="V13" s="75">
        <f t="shared" si="7"/>
        <v>1</v>
      </c>
      <c r="W13" s="75">
        <f t="shared" si="7"/>
        <v>1</v>
      </c>
      <c r="X13" s="75">
        <f t="shared" si="7"/>
        <v>0</v>
      </c>
      <c r="Y13" s="75">
        <f t="shared" si="7"/>
        <v>0</v>
      </c>
      <c r="Z13" s="75">
        <f t="shared" si="7"/>
        <v>1</v>
      </c>
      <c r="AA13" s="75">
        <f t="shared" si="7"/>
        <v>1</v>
      </c>
      <c r="AB13" s="75">
        <f t="shared" si="7"/>
        <v>0</v>
      </c>
      <c r="AC13" s="75">
        <f t="shared" si="7"/>
        <v>1</v>
      </c>
      <c r="AD13" s="75">
        <f t="shared" si="7"/>
        <v>1</v>
      </c>
      <c r="AE13" s="75">
        <f t="shared" si="7"/>
        <v>1</v>
      </c>
      <c r="AF13" s="75">
        <f t="shared" si="7"/>
        <v>1</v>
      </c>
      <c r="AG13" s="75">
        <f t="shared" si="7"/>
        <v>1</v>
      </c>
      <c r="AH13" s="75">
        <f t="shared" si="7"/>
        <v>1</v>
      </c>
      <c r="AI13" s="75">
        <f t="shared" si="7"/>
        <v>1</v>
      </c>
      <c r="AJ13" s="75">
        <f t="shared" si="7"/>
        <v>0</v>
      </c>
      <c r="AK13" s="75"/>
      <c r="AL13" s="75">
        <f t="shared" ref="AL13:BN13" si="8">COUNTIFS(AL18:AL25,$A$7)</f>
        <v>1</v>
      </c>
      <c r="AM13" s="75">
        <f t="shared" si="8"/>
        <v>0</v>
      </c>
      <c r="AN13" s="75">
        <f t="shared" si="8"/>
        <v>0</v>
      </c>
      <c r="AO13" s="75">
        <f t="shared" si="8"/>
        <v>0</v>
      </c>
      <c r="AP13" s="75">
        <f t="shared" si="8"/>
        <v>0</v>
      </c>
      <c r="AQ13" s="75">
        <f t="shared" si="8"/>
        <v>0</v>
      </c>
      <c r="AR13" s="75">
        <f t="shared" si="8"/>
        <v>0</v>
      </c>
      <c r="AS13" s="75">
        <f t="shared" si="8"/>
        <v>0</v>
      </c>
      <c r="AT13" s="75">
        <f t="shared" si="8"/>
        <v>0</v>
      </c>
      <c r="AU13" s="75">
        <f t="shared" si="8"/>
        <v>0</v>
      </c>
      <c r="AV13" s="75">
        <f t="shared" si="8"/>
        <v>0</v>
      </c>
      <c r="AW13" s="75">
        <f t="shared" si="8"/>
        <v>0</v>
      </c>
      <c r="AX13" s="75">
        <f t="shared" si="8"/>
        <v>0</v>
      </c>
      <c r="AY13" s="75">
        <f t="shared" si="8"/>
        <v>0</v>
      </c>
      <c r="AZ13" s="75">
        <f t="shared" si="8"/>
        <v>0</v>
      </c>
      <c r="BA13" s="75">
        <f t="shared" si="8"/>
        <v>0</v>
      </c>
      <c r="BB13" s="75">
        <f t="shared" si="8"/>
        <v>0</v>
      </c>
      <c r="BC13" s="75">
        <f t="shared" si="8"/>
        <v>0</v>
      </c>
      <c r="BD13" s="75">
        <f t="shared" si="8"/>
        <v>0</v>
      </c>
      <c r="BE13" s="75">
        <f t="shared" si="8"/>
        <v>0</v>
      </c>
      <c r="BF13" s="75">
        <f t="shared" si="8"/>
        <v>0</v>
      </c>
      <c r="BG13" s="75">
        <f t="shared" si="8"/>
        <v>0</v>
      </c>
      <c r="BH13" s="75">
        <f t="shared" si="8"/>
        <v>0</v>
      </c>
      <c r="BI13" s="75">
        <f t="shared" si="8"/>
        <v>0</v>
      </c>
      <c r="BJ13" s="75">
        <f t="shared" si="8"/>
        <v>0</v>
      </c>
      <c r="BK13" s="75">
        <f t="shared" si="8"/>
        <v>0</v>
      </c>
      <c r="BL13" s="75">
        <f t="shared" si="8"/>
        <v>0</v>
      </c>
      <c r="BM13" s="75">
        <f t="shared" si="8"/>
        <v>0</v>
      </c>
      <c r="BN13" s="75">
        <f t="shared" si="8"/>
        <v>0</v>
      </c>
      <c r="BO13" s="75"/>
      <c r="BP13" s="75">
        <f>COUNTIFS(BP18:BP25,$A$7)</f>
        <v>0</v>
      </c>
      <c r="BQ13" s="75">
        <f>COUNTIFS(BQ18:BQ25,$A$7)</f>
        <v>0</v>
      </c>
      <c r="BR13" s="75">
        <f>COUNTIFS(BR18:BR25,$A$7)</f>
        <v>0</v>
      </c>
      <c r="BS13" s="75">
        <f>COUNTIFS(BS18:BS25,$A$7)</f>
        <v>0</v>
      </c>
    </row>
    <row r="14" spans="1:71" ht="23.25" x14ac:dyDescent="0.25">
      <c r="A14" s="79" t="s">
        <v>97</v>
      </c>
      <c r="B14" s="80"/>
      <c r="C14" s="80"/>
      <c r="D14" s="80"/>
      <c r="E14" s="80"/>
      <c r="F14" s="81"/>
      <c r="G14" s="83"/>
      <c r="H14" s="75">
        <v>2</v>
      </c>
      <c r="I14" s="75">
        <v>2</v>
      </c>
      <c r="J14" s="75">
        <v>2</v>
      </c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>
        <v>1</v>
      </c>
      <c r="V14" s="75"/>
      <c r="W14" s="75"/>
      <c r="X14" s="75"/>
      <c r="Y14" s="75"/>
      <c r="Z14" s="75"/>
      <c r="AA14" s="75">
        <v>1</v>
      </c>
      <c r="AB14" s="75"/>
      <c r="AC14" s="75">
        <v>2</v>
      </c>
      <c r="AD14" s="75">
        <v>1</v>
      </c>
      <c r="AE14" s="75">
        <v>0</v>
      </c>
      <c r="AF14" s="75">
        <v>1</v>
      </c>
      <c r="AG14" s="75">
        <v>1</v>
      </c>
      <c r="AH14" s="75">
        <v>2</v>
      </c>
      <c r="AI14" s="75">
        <v>2</v>
      </c>
      <c r="AJ14" s="75">
        <v>1</v>
      </c>
      <c r="AK14" s="75"/>
      <c r="AL14" s="75">
        <v>2</v>
      </c>
      <c r="AM14" s="75">
        <v>2</v>
      </c>
      <c r="AN14" s="75"/>
      <c r="AO14" s="75">
        <v>2</v>
      </c>
      <c r="AP14" s="75">
        <v>1</v>
      </c>
      <c r="AQ14" s="75">
        <v>1</v>
      </c>
      <c r="AR14" s="75">
        <v>1</v>
      </c>
      <c r="AS14" s="75">
        <v>1</v>
      </c>
      <c r="AT14" s="75">
        <v>1</v>
      </c>
      <c r="AU14" s="75">
        <v>1</v>
      </c>
      <c r="AV14" s="75">
        <v>1</v>
      </c>
      <c r="AW14" s="75">
        <v>1</v>
      </c>
      <c r="AX14" s="75">
        <v>1</v>
      </c>
      <c r="AY14" s="75">
        <v>1</v>
      </c>
      <c r="AZ14" s="75">
        <v>1</v>
      </c>
      <c r="BA14" s="75">
        <v>1</v>
      </c>
      <c r="BB14" s="75">
        <v>1</v>
      </c>
      <c r="BC14" s="75">
        <v>1</v>
      </c>
      <c r="BD14" s="75">
        <v>1</v>
      </c>
      <c r="BE14" s="75">
        <v>1</v>
      </c>
      <c r="BF14" s="75">
        <v>2</v>
      </c>
      <c r="BG14" s="75">
        <v>2</v>
      </c>
      <c r="BH14" s="75"/>
      <c r="BI14" s="75">
        <v>2</v>
      </c>
      <c r="BJ14" s="75">
        <v>1</v>
      </c>
      <c r="BK14" s="75"/>
      <c r="BL14" s="75"/>
      <c r="BM14" s="75">
        <v>1</v>
      </c>
      <c r="BN14" s="75"/>
      <c r="BO14" s="75"/>
      <c r="BP14" s="75"/>
      <c r="BQ14" s="75">
        <v>1</v>
      </c>
      <c r="BR14" s="75">
        <v>1</v>
      </c>
      <c r="BS14" s="75">
        <v>2</v>
      </c>
    </row>
    <row r="15" spans="1:71" ht="23.25" x14ac:dyDescent="0.25">
      <c r="A15" s="84" t="s">
        <v>98</v>
      </c>
      <c r="B15" s="85"/>
      <c r="C15" s="85"/>
      <c r="D15" s="85"/>
      <c r="E15" s="85"/>
      <c r="F15" s="86"/>
      <c r="G15" s="74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</row>
    <row r="16" spans="1:71" ht="23.25" x14ac:dyDescent="0.25">
      <c r="A16" s="87" t="s">
        <v>99</v>
      </c>
      <c r="B16" s="88"/>
      <c r="C16" s="88"/>
      <c r="D16" s="88"/>
      <c r="E16" s="88"/>
      <c r="F16" s="89"/>
      <c r="G16" s="90">
        <f>SUM(H16:BS16)</f>
        <v>0</v>
      </c>
      <c r="H16" s="91">
        <f t="shared" ref="H16:O16" si="9">COUNTIFS(H18:H25,$A$10)</f>
        <v>0</v>
      </c>
      <c r="I16" s="91">
        <f t="shared" si="9"/>
        <v>0</v>
      </c>
      <c r="J16" s="91">
        <f t="shared" si="9"/>
        <v>0</v>
      </c>
      <c r="K16" s="91">
        <f t="shared" si="9"/>
        <v>0</v>
      </c>
      <c r="L16" s="91">
        <f t="shared" si="9"/>
        <v>0</v>
      </c>
      <c r="M16" s="91">
        <f t="shared" si="9"/>
        <v>0</v>
      </c>
      <c r="N16" s="91">
        <f t="shared" si="9"/>
        <v>0</v>
      </c>
      <c r="O16" s="91">
        <f t="shared" si="9"/>
        <v>0</v>
      </c>
      <c r="P16" s="91"/>
      <c r="Q16" s="91">
        <f t="shared" ref="Q16:AI16" si="10">COUNTIFS(Q18:Q25,$A$10)</f>
        <v>0</v>
      </c>
      <c r="R16" s="91">
        <f t="shared" si="10"/>
        <v>0</v>
      </c>
      <c r="S16" s="91">
        <f t="shared" si="10"/>
        <v>0</v>
      </c>
      <c r="T16" s="91">
        <f t="shared" si="10"/>
        <v>0</v>
      </c>
      <c r="U16" s="91">
        <f t="shared" si="10"/>
        <v>0</v>
      </c>
      <c r="V16" s="91">
        <f t="shared" si="10"/>
        <v>0</v>
      </c>
      <c r="W16" s="91">
        <f t="shared" si="10"/>
        <v>0</v>
      </c>
      <c r="X16" s="91">
        <f t="shared" si="10"/>
        <v>0</v>
      </c>
      <c r="Y16" s="91">
        <f t="shared" si="10"/>
        <v>0</v>
      </c>
      <c r="Z16" s="91">
        <f t="shared" si="10"/>
        <v>0</v>
      </c>
      <c r="AA16" s="91">
        <f t="shared" si="10"/>
        <v>0</v>
      </c>
      <c r="AB16" s="91">
        <f t="shared" si="10"/>
        <v>0</v>
      </c>
      <c r="AC16" s="91">
        <f t="shared" si="10"/>
        <v>0</v>
      </c>
      <c r="AD16" s="91">
        <f t="shared" si="10"/>
        <v>0</v>
      </c>
      <c r="AE16" s="91">
        <f t="shared" si="10"/>
        <v>0</v>
      </c>
      <c r="AF16" s="91">
        <f t="shared" si="10"/>
        <v>0</v>
      </c>
      <c r="AG16" s="91">
        <f t="shared" si="10"/>
        <v>0</v>
      </c>
      <c r="AH16" s="91">
        <f t="shared" si="10"/>
        <v>0</v>
      </c>
      <c r="AI16" s="91">
        <f t="shared" si="10"/>
        <v>0</v>
      </c>
      <c r="AJ16" s="91"/>
      <c r="AK16" s="91"/>
      <c r="AL16" s="91">
        <f t="shared" ref="AL16:BC16" si="11">COUNTIFS(AL18:AL25,$A$10)</f>
        <v>0</v>
      </c>
      <c r="AM16" s="91">
        <f t="shared" si="11"/>
        <v>0</v>
      </c>
      <c r="AN16" s="91">
        <f t="shared" si="11"/>
        <v>0</v>
      </c>
      <c r="AO16" s="91">
        <f t="shared" si="11"/>
        <v>0</v>
      </c>
      <c r="AP16" s="91">
        <f t="shared" si="11"/>
        <v>0</v>
      </c>
      <c r="AQ16" s="91">
        <f t="shared" si="11"/>
        <v>0</v>
      </c>
      <c r="AR16" s="91">
        <f t="shared" si="11"/>
        <v>0</v>
      </c>
      <c r="AS16" s="91">
        <f t="shared" si="11"/>
        <v>0</v>
      </c>
      <c r="AT16" s="91">
        <f t="shared" si="11"/>
        <v>0</v>
      </c>
      <c r="AU16" s="91">
        <f t="shared" si="11"/>
        <v>0</v>
      </c>
      <c r="AV16" s="91">
        <f t="shared" si="11"/>
        <v>0</v>
      </c>
      <c r="AW16" s="91">
        <f t="shared" si="11"/>
        <v>0</v>
      </c>
      <c r="AX16" s="91">
        <f t="shared" si="11"/>
        <v>0</v>
      </c>
      <c r="AY16" s="91">
        <f t="shared" si="11"/>
        <v>0</v>
      </c>
      <c r="AZ16" s="91">
        <f t="shared" si="11"/>
        <v>0</v>
      </c>
      <c r="BA16" s="91">
        <f t="shared" si="11"/>
        <v>0</v>
      </c>
      <c r="BB16" s="91">
        <f t="shared" si="11"/>
        <v>0</v>
      </c>
      <c r="BC16" s="91">
        <f t="shared" si="11"/>
        <v>0</v>
      </c>
      <c r="BD16" s="91"/>
      <c r="BE16" s="91"/>
      <c r="BF16" s="91">
        <f t="shared" ref="BF16:BN16" si="12">COUNTIFS(BF18:BF25,$A$10)</f>
        <v>0</v>
      </c>
      <c r="BG16" s="91">
        <f t="shared" si="12"/>
        <v>0</v>
      </c>
      <c r="BH16" s="91">
        <f t="shared" si="12"/>
        <v>0</v>
      </c>
      <c r="BI16" s="91">
        <f t="shared" si="12"/>
        <v>0</v>
      </c>
      <c r="BJ16" s="91">
        <f t="shared" si="12"/>
        <v>0</v>
      </c>
      <c r="BK16" s="91">
        <f t="shared" si="12"/>
        <v>0</v>
      </c>
      <c r="BL16" s="91">
        <f t="shared" si="12"/>
        <v>0</v>
      </c>
      <c r="BM16" s="91">
        <f t="shared" si="12"/>
        <v>0</v>
      </c>
      <c r="BN16" s="91">
        <f t="shared" si="12"/>
        <v>0</v>
      </c>
      <c r="BO16" s="91"/>
      <c r="BP16" s="91">
        <f>COUNTIFS(BP18:BP25,$A$10)</f>
        <v>0</v>
      </c>
      <c r="BQ16" s="91">
        <f>COUNTIFS(BQ18:BQ25,$A$10)</f>
        <v>0</v>
      </c>
      <c r="BR16" s="91"/>
      <c r="BS16" s="91">
        <f>COUNTIFS(BS18:BS25,$A$10)</f>
        <v>0</v>
      </c>
    </row>
    <row r="17" spans="1:71" x14ac:dyDescent="0.25">
      <c r="A17" s="92" t="s">
        <v>100</v>
      </c>
      <c r="B17" s="92" t="s">
        <v>101</v>
      </c>
      <c r="C17" s="92" t="s">
        <v>180</v>
      </c>
      <c r="D17" s="92" t="s">
        <v>181</v>
      </c>
      <c r="E17" s="92" t="s">
        <v>102</v>
      </c>
      <c r="F17" s="92" t="s">
        <v>103</v>
      </c>
      <c r="G17" s="93" t="s">
        <v>6</v>
      </c>
      <c r="H17" s="94" t="s">
        <v>104</v>
      </c>
      <c r="I17" s="94" t="s">
        <v>105</v>
      </c>
      <c r="J17" s="94" t="s">
        <v>106</v>
      </c>
      <c r="K17" s="94" t="s">
        <v>107</v>
      </c>
      <c r="L17" s="94" t="s">
        <v>108</v>
      </c>
      <c r="M17" s="94" t="s">
        <v>109</v>
      </c>
      <c r="N17" s="94" t="s">
        <v>110</v>
      </c>
      <c r="O17" s="94" t="s">
        <v>111</v>
      </c>
      <c r="P17" s="94" t="s">
        <v>112</v>
      </c>
      <c r="Q17" s="94" t="s">
        <v>113</v>
      </c>
      <c r="R17" s="94" t="s">
        <v>114</v>
      </c>
      <c r="S17" s="94" t="s">
        <v>115</v>
      </c>
      <c r="T17" s="94" t="s">
        <v>116</v>
      </c>
      <c r="U17" s="94" t="s">
        <v>117</v>
      </c>
      <c r="V17" s="94" t="s">
        <v>118</v>
      </c>
      <c r="W17" s="94" t="s">
        <v>119</v>
      </c>
      <c r="X17" s="95" t="s">
        <v>120</v>
      </c>
      <c r="Y17" s="95" t="s">
        <v>121</v>
      </c>
      <c r="Z17" s="95" t="s">
        <v>122</v>
      </c>
      <c r="AA17" s="95" t="s">
        <v>123</v>
      </c>
      <c r="AB17" s="95" t="s">
        <v>124</v>
      </c>
      <c r="AC17" s="95" t="s">
        <v>125</v>
      </c>
      <c r="AD17" s="95" t="s">
        <v>126</v>
      </c>
      <c r="AE17" s="95" t="s">
        <v>127</v>
      </c>
      <c r="AF17" s="95" t="s">
        <v>128</v>
      </c>
      <c r="AG17" s="95" t="s">
        <v>129</v>
      </c>
      <c r="AH17" s="95" t="s">
        <v>130</v>
      </c>
      <c r="AI17" s="95" t="s">
        <v>131</v>
      </c>
      <c r="AJ17" s="95" t="s">
        <v>132</v>
      </c>
      <c r="AK17" s="95" t="s">
        <v>133</v>
      </c>
      <c r="AL17" s="95" t="s">
        <v>134</v>
      </c>
      <c r="AM17" s="95" t="s">
        <v>135</v>
      </c>
      <c r="AN17" s="95" t="s">
        <v>136</v>
      </c>
      <c r="AO17" s="95" t="s">
        <v>137</v>
      </c>
      <c r="AP17" s="95" t="s">
        <v>138</v>
      </c>
      <c r="AQ17" s="95" t="s">
        <v>139</v>
      </c>
      <c r="AR17" s="95" t="s">
        <v>140</v>
      </c>
      <c r="AS17" s="95" t="s">
        <v>141</v>
      </c>
      <c r="AT17" s="95" t="s">
        <v>142</v>
      </c>
      <c r="AU17" s="95" t="s">
        <v>143</v>
      </c>
      <c r="AV17" s="95" t="s">
        <v>144</v>
      </c>
      <c r="AW17" s="95" t="s">
        <v>145</v>
      </c>
      <c r="AX17" s="95" t="s">
        <v>146</v>
      </c>
      <c r="AY17" s="95" t="s">
        <v>147</v>
      </c>
      <c r="AZ17" s="95" t="s">
        <v>148</v>
      </c>
      <c r="BA17" s="95" t="s">
        <v>149</v>
      </c>
      <c r="BB17" s="95" t="s">
        <v>150</v>
      </c>
      <c r="BC17" s="95" t="s">
        <v>151</v>
      </c>
      <c r="BD17" s="95" t="s">
        <v>152</v>
      </c>
      <c r="BE17" s="95" t="s">
        <v>153</v>
      </c>
      <c r="BF17" s="95" t="s">
        <v>154</v>
      </c>
      <c r="BG17" s="95" t="s">
        <v>155</v>
      </c>
      <c r="BH17" s="95" t="s">
        <v>156</v>
      </c>
      <c r="BI17" s="95" t="s">
        <v>157</v>
      </c>
      <c r="BJ17" s="95" t="s">
        <v>158</v>
      </c>
      <c r="BK17" s="95" t="s">
        <v>159</v>
      </c>
      <c r="BL17" s="95" t="s">
        <v>160</v>
      </c>
      <c r="BM17" s="95" t="s">
        <v>161</v>
      </c>
      <c r="BN17" s="95" t="s">
        <v>162</v>
      </c>
      <c r="BO17" s="95" t="s">
        <v>163</v>
      </c>
      <c r="BP17" s="95" t="s">
        <v>164</v>
      </c>
      <c r="BQ17" s="95" t="s">
        <v>165</v>
      </c>
      <c r="BR17" s="95" t="s">
        <v>166</v>
      </c>
      <c r="BS17" s="95" t="s">
        <v>167</v>
      </c>
    </row>
    <row r="18" spans="1:71" x14ac:dyDescent="0.25">
      <c r="A18" s="96"/>
      <c r="B18" s="96"/>
      <c r="C18" s="96"/>
      <c r="D18" s="96"/>
      <c r="E18" s="97"/>
      <c r="F18" s="98"/>
      <c r="G18" s="99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</row>
    <row r="19" spans="1:71" x14ac:dyDescent="0.25">
      <c r="A19" s="96"/>
      <c r="B19" s="96" t="s">
        <v>168</v>
      </c>
      <c r="C19" s="96"/>
      <c r="D19" s="96"/>
      <c r="E19" s="97" t="s">
        <v>169</v>
      </c>
      <c r="F19" s="98">
        <v>1</v>
      </c>
      <c r="G19" s="99" t="s">
        <v>170</v>
      </c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 t="s">
        <v>84</v>
      </c>
      <c r="U19" s="100"/>
      <c r="V19" s="100"/>
      <c r="W19" s="100"/>
      <c r="X19" s="100"/>
      <c r="Y19" s="100"/>
      <c r="Z19" s="100" t="s">
        <v>84</v>
      </c>
      <c r="AA19" s="100"/>
      <c r="AB19" s="100"/>
      <c r="AC19" s="100"/>
      <c r="AD19" s="100"/>
      <c r="AE19" s="100"/>
      <c r="AF19" s="100"/>
      <c r="AG19" s="100"/>
      <c r="AH19" s="100" t="s">
        <v>84</v>
      </c>
      <c r="AI19" s="100" t="s">
        <v>84</v>
      </c>
      <c r="AJ19" s="100"/>
      <c r="AK19" s="100" t="s">
        <v>84</v>
      </c>
      <c r="AL19" s="100" t="s">
        <v>84</v>
      </c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  <c r="AY19" s="100"/>
      <c r="AZ19" s="100"/>
      <c r="BA19" s="100"/>
      <c r="BB19" s="100"/>
      <c r="BC19" s="100"/>
      <c r="BD19" s="100"/>
      <c r="BE19" s="100"/>
      <c r="BF19" s="100"/>
      <c r="BG19" s="100"/>
      <c r="BH19" s="100"/>
      <c r="BI19" s="100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</row>
    <row r="20" spans="1:71" x14ac:dyDescent="0.25">
      <c r="A20" s="96"/>
      <c r="B20" s="96" t="s">
        <v>171</v>
      </c>
      <c r="C20" s="96"/>
      <c r="D20" s="96"/>
      <c r="E20" s="97" t="s">
        <v>172</v>
      </c>
      <c r="F20" s="98">
        <v>1</v>
      </c>
      <c r="G20" s="99" t="s">
        <v>173</v>
      </c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 t="s">
        <v>84</v>
      </c>
      <c r="U20" s="100" t="s">
        <v>86</v>
      </c>
      <c r="V20" s="100" t="s">
        <v>86</v>
      </c>
      <c r="W20" s="100" t="s">
        <v>86</v>
      </c>
      <c r="X20" s="100" t="s">
        <v>20</v>
      </c>
      <c r="Y20" s="100"/>
      <c r="Z20" s="100" t="s">
        <v>84</v>
      </c>
      <c r="AA20" s="100"/>
      <c r="AB20" s="100"/>
      <c r="AC20" s="100"/>
      <c r="AD20" s="100"/>
      <c r="AE20" s="100"/>
      <c r="AF20" s="100" t="s">
        <v>84</v>
      </c>
      <c r="AG20" s="100" t="s">
        <v>84</v>
      </c>
      <c r="AH20" s="100" t="s">
        <v>84</v>
      </c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</row>
    <row r="21" spans="1:71" x14ac:dyDescent="0.25">
      <c r="A21" s="96"/>
      <c r="B21" s="96" t="s">
        <v>174</v>
      </c>
      <c r="C21" s="96"/>
      <c r="D21" s="96"/>
      <c r="E21" s="97" t="s">
        <v>175</v>
      </c>
      <c r="F21" s="98">
        <v>1</v>
      </c>
      <c r="G21" s="99" t="s">
        <v>173</v>
      </c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 t="s">
        <v>84</v>
      </c>
      <c r="U21" s="100"/>
      <c r="V21" s="100"/>
      <c r="W21" s="100"/>
      <c r="X21" s="100"/>
      <c r="Y21" s="100"/>
      <c r="Z21" s="100" t="s">
        <v>86</v>
      </c>
      <c r="AA21" s="100" t="s">
        <v>86</v>
      </c>
      <c r="AB21" s="100" t="s">
        <v>84</v>
      </c>
      <c r="AC21" s="100" t="s">
        <v>86</v>
      </c>
      <c r="AD21" s="100" t="s">
        <v>86</v>
      </c>
      <c r="AE21" s="100" t="s">
        <v>86</v>
      </c>
      <c r="AF21" s="100" t="s">
        <v>86</v>
      </c>
      <c r="AG21" s="100" t="s">
        <v>86</v>
      </c>
      <c r="AH21" s="100" t="s">
        <v>86</v>
      </c>
      <c r="AI21" s="100" t="s">
        <v>86</v>
      </c>
      <c r="AJ21" s="100"/>
      <c r="AK21" s="100"/>
      <c r="AL21" s="100" t="s">
        <v>86</v>
      </c>
      <c r="AM21" s="100"/>
      <c r="AN21" s="100"/>
      <c r="AO21" s="100"/>
      <c r="AP21" s="100" t="s">
        <v>84</v>
      </c>
      <c r="AQ21" s="100" t="s">
        <v>84</v>
      </c>
      <c r="AR21" s="100" t="s">
        <v>84</v>
      </c>
      <c r="AS21" s="100" t="s">
        <v>84</v>
      </c>
      <c r="AT21" s="100" t="s">
        <v>84</v>
      </c>
      <c r="AU21" s="100" t="s">
        <v>84</v>
      </c>
      <c r="AV21" s="100" t="s">
        <v>84</v>
      </c>
      <c r="AW21" s="100" t="s">
        <v>84</v>
      </c>
      <c r="AX21" s="100" t="s">
        <v>84</v>
      </c>
      <c r="AY21" s="100"/>
      <c r="AZ21" s="100" t="s">
        <v>84</v>
      </c>
      <c r="BA21" s="100" t="s">
        <v>84</v>
      </c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</row>
    <row r="22" spans="1:71" x14ac:dyDescent="0.25">
      <c r="A22" s="96"/>
      <c r="B22" s="96" t="s">
        <v>176</v>
      </c>
      <c r="C22" s="96"/>
      <c r="D22" s="96"/>
      <c r="E22" s="97" t="s">
        <v>177</v>
      </c>
      <c r="F22" s="98">
        <v>1</v>
      </c>
      <c r="G22" s="99" t="s">
        <v>173</v>
      </c>
      <c r="H22" s="100"/>
      <c r="I22" s="100"/>
      <c r="J22" s="100"/>
      <c r="K22" s="100" t="s">
        <v>84</v>
      </c>
      <c r="L22" s="100"/>
      <c r="M22" s="100" t="s">
        <v>84</v>
      </c>
      <c r="N22" s="100" t="s">
        <v>84</v>
      </c>
      <c r="O22" s="100"/>
      <c r="P22" s="100" t="s">
        <v>84</v>
      </c>
      <c r="Q22" s="100"/>
      <c r="R22" s="100"/>
      <c r="S22" s="100" t="s">
        <v>84</v>
      </c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</row>
    <row r="23" spans="1:71" x14ac:dyDescent="0.25">
      <c r="A23" s="96"/>
      <c r="B23" s="96" t="s">
        <v>178</v>
      </c>
      <c r="C23" s="96"/>
      <c r="D23" s="96"/>
      <c r="E23" s="97" t="s">
        <v>169</v>
      </c>
      <c r="F23" s="98">
        <v>1</v>
      </c>
      <c r="G23" s="99" t="s">
        <v>170</v>
      </c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 t="s">
        <v>17</v>
      </c>
      <c r="U23" s="100"/>
      <c r="V23" s="100"/>
      <c r="W23" s="100"/>
      <c r="X23" s="100"/>
      <c r="Y23" s="100"/>
      <c r="Z23" s="100" t="s">
        <v>14</v>
      </c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</row>
    <row r="24" spans="1:71" x14ac:dyDescent="0.25">
      <c r="A24" s="96"/>
      <c r="B24" s="96" t="s">
        <v>179</v>
      </c>
      <c r="C24" s="96"/>
      <c r="D24" s="96"/>
      <c r="E24" s="97" t="s">
        <v>177</v>
      </c>
      <c r="F24" s="98">
        <v>1</v>
      </c>
      <c r="G24" s="99" t="s">
        <v>170</v>
      </c>
      <c r="H24" s="100"/>
      <c r="I24" s="100"/>
      <c r="J24" s="100"/>
      <c r="K24" s="100" t="s">
        <v>84</v>
      </c>
      <c r="L24" s="100"/>
      <c r="M24" s="100" t="s">
        <v>84</v>
      </c>
      <c r="N24" s="100" t="s">
        <v>17</v>
      </c>
      <c r="O24" s="100"/>
      <c r="P24" s="100"/>
      <c r="Q24" s="100"/>
      <c r="R24" s="100"/>
      <c r="S24" s="100"/>
      <c r="T24" s="100" t="s">
        <v>84</v>
      </c>
      <c r="U24" s="100"/>
      <c r="V24" s="100"/>
      <c r="W24" s="100"/>
      <c r="X24" s="100"/>
      <c r="Y24" s="100"/>
      <c r="Z24" s="100" t="s">
        <v>84</v>
      </c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</row>
  </sheetData>
  <mergeCells count="87">
    <mergeCell ref="A16:F16"/>
    <mergeCell ref="A10:F10"/>
    <mergeCell ref="A11:F11"/>
    <mergeCell ref="A12:F12"/>
    <mergeCell ref="A13:F13"/>
    <mergeCell ref="A14:F14"/>
    <mergeCell ref="A15:F15"/>
    <mergeCell ref="BR5:BR7"/>
    <mergeCell ref="BS5:BS7"/>
    <mergeCell ref="B6:D6"/>
    <mergeCell ref="B7:D7"/>
    <mergeCell ref="A8:F8"/>
    <mergeCell ref="A9:F9"/>
    <mergeCell ref="BL5:BL7"/>
    <mergeCell ref="BM5:BM7"/>
    <mergeCell ref="BN5:BN7"/>
    <mergeCell ref="BO5:BO7"/>
    <mergeCell ref="BP5:BP7"/>
    <mergeCell ref="BQ5:BQ7"/>
    <mergeCell ref="BF5:BF7"/>
    <mergeCell ref="BG5:BG7"/>
    <mergeCell ref="BH5:BH7"/>
    <mergeCell ref="BI5:BI7"/>
    <mergeCell ref="BJ5:BJ7"/>
    <mergeCell ref="BK5:BK7"/>
    <mergeCell ref="AY5:AY7"/>
    <mergeCell ref="AZ5:AZ7"/>
    <mergeCell ref="BA5:BA7"/>
    <mergeCell ref="BB5:BB7"/>
    <mergeCell ref="BC5:BC7"/>
    <mergeCell ref="BD5:BD7"/>
    <mergeCell ref="AS5:AS7"/>
    <mergeCell ref="AT5:AT7"/>
    <mergeCell ref="AU5:AU7"/>
    <mergeCell ref="AV5:AV7"/>
    <mergeCell ref="AW5:AW7"/>
    <mergeCell ref="AX5:AX7"/>
    <mergeCell ref="AM5:AM7"/>
    <mergeCell ref="AN5:AN7"/>
    <mergeCell ref="AO5:AO7"/>
    <mergeCell ref="AP5:AP7"/>
    <mergeCell ref="AQ5:AQ7"/>
    <mergeCell ref="AR5:AR7"/>
    <mergeCell ref="AG5:AG7"/>
    <mergeCell ref="AH5:AH7"/>
    <mergeCell ref="AI5:AI7"/>
    <mergeCell ref="AJ5:AJ7"/>
    <mergeCell ref="AK5:AK7"/>
    <mergeCell ref="AL5:AL7"/>
    <mergeCell ref="AA5:AA7"/>
    <mergeCell ref="AB5:AB7"/>
    <mergeCell ref="AC5:AC7"/>
    <mergeCell ref="AD5:AD7"/>
    <mergeCell ref="AE5:AE7"/>
    <mergeCell ref="AF5:AF7"/>
    <mergeCell ref="U5:U7"/>
    <mergeCell ref="V5:V7"/>
    <mergeCell ref="W5:W7"/>
    <mergeCell ref="X5:X7"/>
    <mergeCell ref="Y5:Y7"/>
    <mergeCell ref="Z5:Z7"/>
    <mergeCell ref="N5:N7"/>
    <mergeCell ref="O5:O7"/>
    <mergeCell ref="Q5:Q7"/>
    <mergeCell ref="R5:R7"/>
    <mergeCell ref="S5:S7"/>
    <mergeCell ref="T5:T7"/>
    <mergeCell ref="BI2:BS4"/>
    <mergeCell ref="B3:D3"/>
    <mergeCell ref="B4:D4"/>
    <mergeCell ref="B5:D5"/>
    <mergeCell ref="G5:G7"/>
    <mergeCell ref="H5:H7"/>
    <mergeCell ref="I5:I7"/>
    <mergeCell ref="J5:J7"/>
    <mergeCell ref="L5:L7"/>
    <mergeCell ref="M5:M7"/>
    <mergeCell ref="A1:D1"/>
    <mergeCell ref="E1:F1"/>
    <mergeCell ref="H1:BS1"/>
    <mergeCell ref="B2:D2"/>
    <mergeCell ref="G2:G4"/>
    <mergeCell ref="H2:J4"/>
    <mergeCell ref="K2:S4"/>
    <mergeCell ref="T2:AO4"/>
    <mergeCell ref="AP2:BE4"/>
    <mergeCell ref="BF2:BH4"/>
  </mergeCells>
  <conditionalFormatting sqref="AI18:BS18 H18:AE18 H19:BS24">
    <cfRule type="containsText" dxfId="92" priority="17" operator="containsText" text="1">
      <formula>NOT(ISERROR(SEARCH("1",H18)))</formula>
    </cfRule>
    <cfRule type="containsText" dxfId="91" priority="18" operator="containsText" text="R">
      <formula>NOT(ISERROR(SEARCH("R",H18)))</formula>
    </cfRule>
    <cfRule type="containsText" dxfId="90" priority="19" operator="containsText" text="A">
      <formula>NOT(ISERROR(SEARCH("A",H18)))</formula>
    </cfRule>
    <cfRule type="containsText" dxfId="89" priority="20" operator="containsText" text="NA">
      <formula>NOT(ISERROR(SEARCH("NA",H18)))</formula>
    </cfRule>
    <cfRule type="containsText" dxfId="88" priority="21" operator="containsText" text="EC">
      <formula>NOT(ISERROR(SEARCH("EC",H18)))</formula>
    </cfRule>
    <cfRule type="containsText" dxfId="87" priority="22" operator="containsText" text="P">
      <formula>NOT(ISERROR(SEARCH("P",H18)))</formula>
    </cfRule>
  </conditionalFormatting>
  <conditionalFormatting sqref="AF18:AH18">
    <cfRule type="containsText" dxfId="86" priority="11" operator="containsText" text="1">
      <formula>NOT(ISERROR(SEARCH("1",AF18)))</formula>
    </cfRule>
    <cfRule type="containsText" dxfId="85" priority="12" operator="containsText" text="R">
      <formula>NOT(ISERROR(SEARCH("R",AF18)))</formula>
    </cfRule>
    <cfRule type="containsText" dxfId="84" priority="13" operator="containsText" text="A">
      <formula>NOT(ISERROR(SEARCH("A",AF18)))</formula>
    </cfRule>
    <cfRule type="containsText" dxfId="83" priority="15" operator="containsText" text="EC">
      <formula>NOT(ISERROR(SEARCH("EC",AF18)))</formula>
    </cfRule>
    <cfRule type="containsText" dxfId="82" priority="16" operator="containsText" text="P">
      <formula>NOT(ISERROR(SEARCH("P",AF18)))</formula>
    </cfRule>
  </conditionalFormatting>
  <conditionalFormatting sqref="H18:BS24">
    <cfRule type="containsText" dxfId="81" priority="14" operator="containsText" text="NA">
      <formula>NOT(ISERROR(SEARCH("NA",H18)))</formula>
    </cfRule>
  </conditionalFormatting>
  <conditionalFormatting sqref="H8:BS8">
    <cfRule type="cellIs" dxfId="80" priority="9" operator="lessThanOrEqual">
      <formula>H12</formula>
    </cfRule>
    <cfRule type="cellIs" dxfId="79" priority="10" operator="greaterThan">
      <formula>H12</formula>
    </cfRule>
  </conditionalFormatting>
  <conditionalFormatting sqref="H9:BS9">
    <cfRule type="expression" dxfId="78" priority="7">
      <formula>H11&lt;H10</formula>
    </cfRule>
    <cfRule type="expression" dxfId="77" priority="8">
      <formula>H11&gt;=H10</formula>
    </cfRule>
  </conditionalFormatting>
  <conditionalFormatting sqref="H10 S10:BS10">
    <cfRule type="expression" dxfId="76" priority="4">
      <formula>H12&lt;H8</formula>
    </cfRule>
    <cfRule type="expression" dxfId="75" priority="5">
      <formula>H11&lt;H10</formula>
    </cfRule>
    <cfRule type="expression" dxfId="74" priority="6">
      <formula>AND(H11&gt;=H10,H12&gt;=H8)</formula>
    </cfRule>
  </conditionalFormatting>
  <conditionalFormatting sqref="I10:R10">
    <cfRule type="expression" dxfId="73" priority="1">
      <formula>I12&lt;I8</formula>
    </cfRule>
    <cfRule type="expression" dxfId="72" priority="2">
      <formula>I11&lt;I10</formula>
    </cfRule>
    <cfRule type="expression" dxfId="71" priority="3">
      <formula>AND(I11&gt;=I10,I12&gt;=I8)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2023-07-26T11:40:50Z</dcterms:created>
  <dcterms:modified xsi:type="dcterms:W3CDTF">2023-07-26T11:43:33Z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ac4b2bc-ebd9-4dd7-ace5-ea1cea0e7ede_Enabled">
    <vt:lpwstr>true</vt:lpwstr>
  </property>
  <property fmtid="{D5CDD505-2E9C-101B-9397-08002B2CF9AE}" pid="3" name="MSIP_Label_9ac4b2bc-ebd9-4dd7-ace5-ea1cea0e7ede_SetDate">
    <vt:lpwstr>2023-07-26T11:43:15Z</vt:lpwstr>
  </property>
  <property fmtid="{D5CDD505-2E9C-101B-9397-08002B2CF9AE}" pid="4" name="MSIP_Label_9ac4b2bc-ebd9-4dd7-ace5-ea1cea0e7ede_Method">
    <vt:lpwstr>Privileged</vt:lpwstr>
  </property>
  <property fmtid="{D5CDD505-2E9C-101B-9397-08002B2CF9AE}" pid="5" name="MSIP_Label_9ac4b2bc-ebd9-4dd7-ace5-ea1cea0e7ede_Name">
    <vt:lpwstr>Internal</vt:lpwstr>
  </property>
  <property fmtid="{D5CDD505-2E9C-101B-9397-08002B2CF9AE}" pid="6" name="MSIP_Label_9ac4b2bc-ebd9-4dd7-ace5-ea1cea0e7ede_SiteId">
    <vt:lpwstr>f2460eca-756e-4a3f-bd14-d2a84590fc31</vt:lpwstr>
  </property>
  <property fmtid="{D5CDD505-2E9C-101B-9397-08002B2CF9AE}" pid="7" name="MSIP_Label_9ac4b2bc-ebd9-4dd7-ace5-ea1cea0e7ede_ActionId">
    <vt:lpwstr>ec583900-8e0d-4700-ad04-a848260d196d</vt:lpwstr>
  </property>
  <property fmtid="{D5CDD505-2E9C-101B-9397-08002B2CF9AE}" pid="8" name="MSIP_Label_9ac4b2bc-ebd9-4dd7-ace5-ea1cea0e7ede_ContentBits">
    <vt:lpwstr>0</vt:lpwstr>
  </property>
  <property fmtid="{D5CDD505-2E9C-101B-9397-08002B2CF9AE}" pid="9" name="Niveau_Confidentialite">
    <vt:lpwstr>1;#Interne</vt:lpwstr>
  </property>
</Properties>
</file>