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45" windowWidth="20730" windowHeight="11760"/>
  </bookViews>
  <sheets>
    <sheet name="STATS Centre" sheetId="30" r:id="rId1"/>
    <sheet name="Jury A" sheetId="1" r:id="rId2"/>
    <sheet name="Jury B" sheetId="31" r:id="rId3"/>
    <sheet name="Jury C" sheetId="32" r:id="rId4"/>
    <sheet name="Jury D" sheetId="33" r:id="rId5"/>
    <sheet name="Mode d'emploi" sheetId="34" r:id="rId6"/>
  </sheets>
  <calcPr calcId="125725"/>
</workbook>
</file>

<file path=xl/calcChain.xml><?xml version="1.0" encoding="utf-8"?>
<calcChain xmlns="http://schemas.openxmlformats.org/spreadsheetml/2006/main">
  <c r="O10" i="33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9"/>
  <c r="O10" i="32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9"/>
  <c r="O10" i="31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9"/>
  <c r="O10" i="1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9"/>
  <c r="J10" i="33"/>
  <c r="E10" s="1"/>
  <c r="J11"/>
  <c r="J12"/>
  <c r="J13"/>
  <c r="J14"/>
  <c r="J15"/>
  <c r="J16"/>
  <c r="J17"/>
  <c r="J18"/>
  <c r="J19"/>
  <c r="J20"/>
  <c r="J21"/>
  <c r="E21" s="1"/>
  <c r="J22"/>
  <c r="E22" s="1"/>
  <c r="J23"/>
  <c r="J24"/>
  <c r="J25"/>
  <c r="J26"/>
  <c r="E26" s="1"/>
  <c r="J27"/>
  <c r="E27" s="1"/>
  <c r="J28"/>
  <c r="J29"/>
  <c r="E29" s="1"/>
  <c r="J30"/>
  <c r="E30" s="1"/>
  <c r="J31"/>
  <c r="J32"/>
  <c r="J33"/>
  <c r="J34"/>
  <c r="E34" s="1"/>
  <c r="J35"/>
  <c r="E35" s="1"/>
  <c r="J36"/>
  <c r="J37"/>
  <c r="E37" s="1"/>
  <c r="J38"/>
  <c r="E38" s="1"/>
  <c r="J39"/>
  <c r="J40"/>
  <c r="J41"/>
  <c r="J42"/>
  <c r="E42" s="1"/>
  <c r="J43"/>
  <c r="E43" s="1"/>
  <c r="J44"/>
  <c r="J45"/>
  <c r="E45" s="1"/>
  <c r="J46"/>
  <c r="E46" s="1"/>
  <c r="J47"/>
  <c r="J48"/>
  <c r="J49"/>
  <c r="J50"/>
  <c r="E50" s="1"/>
  <c r="J51"/>
  <c r="E51" s="1"/>
  <c r="J52"/>
  <c r="J53"/>
  <c r="E53" s="1"/>
  <c r="J54"/>
  <c r="E54" s="1"/>
  <c r="J55"/>
  <c r="J56"/>
  <c r="J57"/>
  <c r="J58"/>
  <c r="E58" s="1"/>
  <c r="J59"/>
  <c r="E59" s="1"/>
  <c r="J60"/>
  <c r="J61"/>
  <c r="E61" s="1"/>
  <c r="J62"/>
  <c r="E62" s="1"/>
  <c r="J63"/>
  <c r="J64"/>
  <c r="J65"/>
  <c r="J66"/>
  <c r="E66" s="1"/>
  <c r="J67"/>
  <c r="E67" s="1"/>
  <c r="J68"/>
  <c r="J9"/>
  <c r="E9" s="1"/>
  <c r="J10" i="32"/>
  <c r="E10" s="1"/>
  <c r="J11"/>
  <c r="J12"/>
  <c r="J13"/>
  <c r="E13" s="1"/>
  <c r="J14"/>
  <c r="J15"/>
  <c r="J16"/>
  <c r="J17"/>
  <c r="J18"/>
  <c r="J19"/>
  <c r="J20"/>
  <c r="J21"/>
  <c r="J22"/>
  <c r="E22" s="1"/>
  <c r="J23"/>
  <c r="J24"/>
  <c r="J25"/>
  <c r="J26"/>
  <c r="E26" s="1"/>
  <c r="J27"/>
  <c r="E27" s="1"/>
  <c r="J28"/>
  <c r="J29"/>
  <c r="E29" s="1"/>
  <c r="J30"/>
  <c r="E30" s="1"/>
  <c r="J31"/>
  <c r="J32"/>
  <c r="J33"/>
  <c r="J34"/>
  <c r="E34" s="1"/>
  <c r="J35"/>
  <c r="E35" s="1"/>
  <c r="J36"/>
  <c r="J37"/>
  <c r="E37" s="1"/>
  <c r="J38"/>
  <c r="E38" s="1"/>
  <c r="J39"/>
  <c r="J40"/>
  <c r="J41"/>
  <c r="J42"/>
  <c r="E42" s="1"/>
  <c r="J43"/>
  <c r="E43" s="1"/>
  <c r="J44"/>
  <c r="J45"/>
  <c r="E45" s="1"/>
  <c r="J46"/>
  <c r="E46" s="1"/>
  <c r="J47"/>
  <c r="J48"/>
  <c r="J49"/>
  <c r="J50"/>
  <c r="E50" s="1"/>
  <c r="J51"/>
  <c r="E51" s="1"/>
  <c r="J52"/>
  <c r="J53"/>
  <c r="E53" s="1"/>
  <c r="J54"/>
  <c r="E54" s="1"/>
  <c r="J55"/>
  <c r="J56"/>
  <c r="J57"/>
  <c r="J58"/>
  <c r="E58" s="1"/>
  <c r="J59"/>
  <c r="E59" s="1"/>
  <c r="J60"/>
  <c r="J61"/>
  <c r="E61" s="1"/>
  <c r="J62"/>
  <c r="E62" s="1"/>
  <c r="J63"/>
  <c r="J64"/>
  <c r="J65"/>
  <c r="J66"/>
  <c r="E66" s="1"/>
  <c r="J67"/>
  <c r="E67" s="1"/>
  <c r="J68"/>
  <c r="J9"/>
  <c r="E9" s="1"/>
  <c r="J10" i="31"/>
  <c r="E10" s="1"/>
  <c r="J11"/>
  <c r="E11" s="1"/>
  <c r="J12"/>
  <c r="J13"/>
  <c r="J14"/>
  <c r="J15"/>
  <c r="J16"/>
  <c r="J17"/>
  <c r="J18"/>
  <c r="J19"/>
  <c r="J20"/>
  <c r="J21"/>
  <c r="J22"/>
  <c r="E22" s="1"/>
  <c r="J23"/>
  <c r="J24"/>
  <c r="J25"/>
  <c r="J26"/>
  <c r="E26" s="1"/>
  <c r="J27"/>
  <c r="J28"/>
  <c r="J29"/>
  <c r="E29" s="1"/>
  <c r="J30"/>
  <c r="E30" s="1"/>
  <c r="J31"/>
  <c r="J32"/>
  <c r="J33"/>
  <c r="J34"/>
  <c r="E34" s="1"/>
  <c r="J35"/>
  <c r="J36"/>
  <c r="J37"/>
  <c r="E37" s="1"/>
  <c r="J38"/>
  <c r="E38" s="1"/>
  <c r="J39"/>
  <c r="J40"/>
  <c r="J41"/>
  <c r="J42"/>
  <c r="E42" s="1"/>
  <c r="J43"/>
  <c r="J44"/>
  <c r="J45"/>
  <c r="E45" s="1"/>
  <c r="J46"/>
  <c r="E46" s="1"/>
  <c r="J47"/>
  <c r="J48"/>
  <c r="J49"/>
  <c r="J50"/>
  <c r="E50" s="1"/>
  <c r="J51"/>
  <c r="J52"/>
  <c r="J53"/>
  <c r="E53" s="1"/>
  <c r="J54"/>
  <c r="E54" s="1"/>
  <c r="J55"/>
  <c r="J56"/>
  <c r="J57"/>
  <c r="J58"/>
  <c r="E58" s="1"/>
  <c r="J59"/>
  <c r="J60"/>
  <c r="J61"/>
  <c r="E61" s="1"/>
  <c r="J62"/>
  <c r="E62" s="1"/>
  <c r="J63"/>
  <c r="J64"/>
  <c r="J65"/>
  <c r="J66"/>
  <c r="E66" s="1"/>
  <c r="J67"/>
  <c r="J68"/>
  <c r="J9"/>
  <c r="J10" i="1"/>
  <c r="J11"/>
  <c r="J12"/>
  <c r="J13"/>
  <c r="J14"/>
  <c r="J15"/>
  <c r="J16"/>
  <c r="J17"/>
  <c r="J18"/>
  <c r="J19"/>
  <c r="J20"/>
  <c r="J21"/>
  <c r="J22"/>
  <c r="E22" s="1"/>
  <c r="J23"/>
  <c r="J24"/>
  <c r="J25"/>
  <c r="J26"/>
  <c r="E26" s="1"/>
  <c r="J27"/>
  <c r="E27" s="1"/>
  <c r="J28"/>
  <c r="J29"/>
  <c r="J30"/>
  <c r="E30" s="1"/>
  <c r="J31"/>
  <c r="J32"/>
  <c r="J33"/>
  <c r="J34"/>
  <c r="E34" s="1"/>
  <c r="J35"/>
  <c r="E35" s="1"/>
  <c r="J36"/>
  <c r="J37"/>
  <c r="J38"/>
  <c r="E38" s="1"/>
  <c r="J39"/>
  <c r="J40"/>
  <c r="J41"/>
  <c r="J42"/>
  <c r="E42" s="1"/>
  <c r="J43"/>
  <c r="E43" s="1"/>
  <c r="J44"/>
  <c r="J45"/>
  <c r="J46"/>
  <c r="E46" s="1"/>
  <c r="J47"/>
  <c r="J48"/>
  <c r="J49"/>
  <c r="J50"/>
  <c r="E50" s="1"/>
  <c r="J51"/>
  <c r="E51" s="1"/>
  <c r="J52"/>
  <c r="J53"/>
  <c r="J54"/>
  <c r="E54" s="1"/>
  <c r="J55"/>
  <c r="J56"/>
  <c r="J57"/>
  <c r="J58"/>
  <c r="E58" s="1"/>
  <c r="J59"/>
  <c r="E59" s="1"/>
  <c r="J60"/>
  <c r="J61"/>
  <c r="J62"/>
  <c r="E62" s="1"/>
  <c r="J63"/>
  <c r="J64"/>
  <c r="J65"/>
  <c r="J66"/>
  <c r="E66" s="1"/>
  <c r="J67"/>
  <c r="E67" s="1"/>
  <c r="J68"/>
  <c r="J9"/>
  <c r="E9" s="1"/>
  <c r="R12"/>
  <c r="R12" i="31"/>
  <c r="R12" i="32"/>
  <c r="R12" i="33"/>
  <c r="G26" i="30"/>
  <c r="F26"/>
  <c r="E26"/>
  <c r="D26"/>
  <c r="G24"/>
  <c r="F24"/>
  <c r="E24"/>
  <c r="D24"/>
  <c r="G22"/>
  <c r="F22"/>
  <c r="E22"/>
  <c r="D22"/>
  <c r="G13"/>
  <c r="F13"/>
  <c r="E13"/>
  <c r="D13"/>
  <c r="G11"/>
  <c r="F11"/>
  <c r="E11"/>
  <c r="D11"/>
  <c r="G9"/>
  <c r="F9"/>
  <c r="E9"/>
  <c r="D9"/>
  <c r="J26"/>
  <c r="J24"/>
  <c r="J22"/>
  <c r="J13"/>
  <c r="J11"/>
  <c r="J9"/>
  <c r="R17" i="1"/>
  <c r="U25" i="33"/>
  <c r="U21"/>
  <c r="U17"/>
  <c r="R25"/>
  <c r="R21"/>
  <c r="R17"/>
  <c r="U25" i="32"/>
  <c r="U21"/>
  <c r="U17"/>
  <c r="R25"/>
  <c r="R21"/>
  <c r="R17"/>
  <c r="U25" i="31"/>
  <c r="U21"/>
  <c r="U17"/>
  <c r="R25"/>
  <c r="R21"/>
  <c r="R17"/>
  <c r="E23" i="33"/>
  <c r="E24"/>
  <c r="E25"/>
  <c r="E28"/>
  <c r="E31"/>
  <c r="E32"/>
  <c r="E33"/>
  <c r="E36"/>
  <c r="E39"/>
  <c r="E40"/>
  <c r="E41"/>
  <c r="E44"/>
  <c r="E47"/>
  <c r="E48"/>
  <c r="E49"/>
  <c r="E52"/>
  <c r="E55"/>
  <c r="E56"/>
  <c r="E57"/>
  <c r="E60"/>
  <c r="E63"/>
  <c r="E64"/>
  <c r="E65"/>
  <c r="E68"/>
  <c r="E23" i="32"/>
  <c r="E24"/>
  <c r="E25"/>
  <c r="E28"/>
  <c r="E31"/>
  <c r="E32"/>
  <c r="E33"/>
  <c r="E36"/>
  <c r="E39"/>
  <c r="E40"/>
  <c r="E41"/>
  <c r="E44"/>
  <c r="E47"/>
  <c r="E48"/>
  <c r="E49"/>
  <c r="E52"/>
  <c r="E55"/>
  <c r="E56"/>
  <c r="E57"/>
  <c r="E60"/>
  <c r="E63"/>
  <c r="E64"/>
  <c r="E65"/>
  <c r="E68"/>
  <c r="E23" i="31"/>
  <c r="E24"/>
  <c r="E25"/>
  <c r="E27"/>
  <c r="E28"/>
  <c r="E31"/>
  <c r="E32"/>
  <c r="E33"/>
  <c r="E35"/>
  <c r="E36"/>
  <c r="E39"/>
  <c r="E40"/>
  <c r="E41"/>
  <c r="E43"/>
  <c r="E44"/>
  <c r="E47"/>
  <c r="E48"/>
  <c r="E49"/>
  <c r="E51"/>
  <c r="E52"/>
  <c r="E55"/>
  <c r="E56"/>
  <c r="E57"/>
  <c r="E59"/>
  <c r="E60"/>
  <c r="E63"/>
  <c r="E64"/>
  <c r="E65"/>
  <c r="E67"/>
  <c r="E68"/>
  <c r="E21" i="1"/>
  <c r="E23"/>
  <c r="E24"/>
  <c r="E25"/>
  <c r="E28"/>
  <c r="E29"/>
  <c r="E31"/>
  <c r="E32"/>
  <c r="E33"/>
  <c r="E36"/>
  <c r="E37"/>
  <c r="E39"/>
  <c r="E40"/>
  <c r="E41"/>
  <c r="E44"/>
  <c r="E45"/>
  <c r="E47"/>
  <c r="E48"/>
  <c r="E49"/>
  <c r="E52"/>
  <c r="E53"/>
  <c r="E55"/>
  <c r="E56"/>
  <c r="E57"/>
  <c r="E60"/>
  <c r="E61"/>
  <c r="E63"/>
  <c r="E64"/>
  <c r="E65"/>
  <c r="U25"/>
  <c r="U21"/>
  <c r="U17"/>
  <c r="R25"/>
  <c r="R21"/>
  <c r="G4" i="30"/>
  <c r="F4"/>
  <c r="E4"/>
  <c r="D4"/>
  <c r="J27"/>
  <c r="J25"/>
  <c r="J23"/>
  <c r="J10"/>
  <c r="E11" i="32"/>
  <c r="E12"/>
  <c r="E14"/>
  <c r="E12" i="31"/>
  <c r="E11" i="1"/>
  <c r="E12"/>
  <c r="E13"/>
  <c r="E14"/>
  <c r="E9" i="31" l="1"/>
  <c r="E10" i="1"/>
  <c r="J14" i="30"/>
  <c r="J12" l="1"/>
  <c r="J16" s="1"/>
  <c r="U31" i="33" l="1"/>
  <c r="G30" i="30" s="1"/>
  <c r="R31" i="33"/>
  <c r="G17" i="30" s="1"/>
  <c r="U28" i="33"/>
  <c r="R28"/>
  <c r="U24"/>
  <c r="G27" i="30" s="1"/>
  <c r="R24" i="33"/>
  <c r="G14" i="30" s="1"/>
  <c r="U20" i="33"/>
  <c r="G25" i="30" s="1"/>
  <c r="R20" i="33"/>
  <c r="G12" i="30" s="1"/>
  <c r="E20" i="33"/>
  <c r="E19"/>
  <c r="E18"/>
  <c r="E17"/>
  <c r="U16"/>
  <c r="G23" i="30" s="1"/>
  <c r="R16" i="33"/>
  <c r="G10" i="30" s="1"/>
  <c r="E16" i="33"/>
  <c r="E15"/>
  <c r="E14"/>
  <c r="E13"/>
  <c r="E12"/>
  <c r="U31" i="32"/>
  <c r="F30" i="30" s="1"/>
  <c r="R31" i="32"/>
  <c r="F17" i="30" s="1"/>
  <c r="U28" i="32"/>
  <c r="R28"/>
  <c r="U24"/>
  <c r="F27" i="30" s="1"/>
  <c r="R24" i="32"/>
  <c r="F14" i="30" s="1"/>
  <c r="E21" i="32"/>
  <c r="U20"/>
  <c r="F25" i="30" s="1"/>
  <c r="R20" i="32"/>
  <c r="F12" i="30" s="1"/>
  <c r="E20" i="32"/>
  <c r="E19"/>
  <c r="E18"/>
  <c r="E17"/>
  <c r="U16"/>
  <c r="F23" i="30" s="1"/>
  <c r="R16" i="32"/>
  <c r="F10" i="30" s="1"/>
  <c r="E16" i="32"/>
  <c r="U31" i="31"/>
  <c r="E30" i="30" s="1"/>
  <c r="R31" i="31"/>
  <c r="E17" i="30" s="1"/>
  <c r="U28" i="31"/>
  <c r="R28"/>
  <c r="U24"/>
  <c r="E27" i="30" s="1"/>
  <c r="R24" i="31"/>
  <c r="E14" i="30" s="1"/>
  <c r="E21" i="31"/>
  <c r="U20"/>
  <c r="E25" i="30" s="1"/>
  <c r="R20" i="31"/>
  <c r="E12" i="30" s="1"/>
  <c r="E20" i="31"/>
  <c r="E19"/>
  <c r="E18"/>
  <c r="E17"/>
  <c r="U16"/>
  <c r="E23" i="30" s="1"/>
  <c r="R16" i="31"/>
  <c r="E10" i="30" s="1"/>
  <c r="E16" i="31"/>
  <c r="E15"/>
  <c r="E14"/>
  <c r="U31" i="1"/>
  <c r="U28"/>
  <c r="U24"/>
  <c r="U20"/>
  <c r="U16"/>
  <c r="R31"/>
  <c r="R28"/>
  <c r="R24"/>
  <c r="D14" i="30" s="1"/>
  <c r="R20" i="1"/>
  <c r="D12" i="30" s="1"/>
  <c r="R16" i="1"/>
  <c r="D10" i="30" s="1"/>
  <c r="G28" l="1"/>
  <c r="U29" i="33"/>
  <c r="U29" i="32"/>
  <c r="F28" i="30"/>
  <c r="E28"/>
  <c r="U29" i="31"/>
  <c r="E11" i="33"/>
  <c r="R11" s="1"/>
  <c r="G6" i="30" s="1"/>
  <c r="G34"/>
  <c r="G15"/>
  <c r="R29" i="33"/>
  <c r="E15" i="32"/>
  <c r="R11" s="1"/>
  <c r="R10" s="1"/>
  <c r="F15" i="30"/>
  <c r="F34"/>
  <c r="R29" i="32"/>
  <c r="E13" i="31"/>
  <c r="R11" s="1"/>
  <c r="R10" s="1"/>
  <c r="E34" i="30"/>
  <c r="R29" i="31"/>
  <c r="E15" i="30"/>
  <c r="U32" i="32"/>
  <c r="F31" i="30" s="1"/>
  <c r="J17"/>
  <c r="E36"/>
  <c r="G5"/>
  <c r="E16"/>
  <c r="F36"/>
  <c r="D16"/>
  <c r="F29"/>
  <c r="U33" i="32"/>
  <c r="F32" i="30" s="1"/>
  <c r="E29"/>
  <c r="U33" i="31"/>
  <c r="E32" i="30" s="1"/>
  <c r="U32" i="31"/>
  <c r="E31" i="30" s="1"/>
  <c r="G29"/>
  <c r="G36"/>
  <c r="U33" i="33"/>
  <c r="G32" i="30" s="1"/>
  <c r="U32" i="33"/>
  <c r="G31" i="30" s="1"/>
  <c r="G16"/>
  <c r="R33" i="33"/>
  <c r="G19" i="30" s="1"/>
  <c r="D27"/>
  <c r="D25"/>
  <c r="D30"/>
  <c r="J30"/>
  <c r="D23"/>
  <c r="F16"/>
  <c r="R33" i="32"/>
  <c r="F19" i="30" s="1"/>
  <c r="F5"/>
  <c r="E5"/>
  <c r="R33" i="31"/>
  <c r="E19" i="30" s="1"/>
  <c r="D17"/>
  <c r="R32" i="33"/>
  <c r="G18" i="30" s="1"/>
  <c r="R32" i="32"/>
  <c r="F18" i="30" s="1"/>
  <c r="R32" i="31"/>
  <c r="E18" i="30" s="1"/>
  <c r="R10" i="33" l="1"/>
  <c r="F6" i="30"/>
  <c r="E6"/>
  <c r="F37"/>
  <c r="G37"/>
  <c r="G38"/>
  <c r="D36"/>
  <c r="F35"/>
  <c r="E35"/>
  <c r="F38"/>
  <c r="E37"/>
  <c r="E38"/>
  <c r="J36"/>
  <c r="G35"/>
  <c r="D29"/>
  <c r="D35" s="1"/>
  <c r="J29"/>
  <c r="J35" s="1"/>
  <c r="E68" i="1" l="1"/>
  <c r="E20" l="1"/>
  <c r="E19"/>
  <c r="E18"/>
  <c r="E17"/>
  <c r="E16" l="1"/>
  <c r="J15" i="30"/>
  <c r="D15"/>
  <c r="E15" i="1"/>
  <c r="R11" s="1"/>
  <c r="R29"/>
  <c r="J18" i="30"/>
  <c r="D34"/>
  <c r="J34" l="1"/>
  <c r="U29" i="1"/>
  <c r="D28" i="30"/>
  <c r="J28"/>
  <c r="D6"/>
  <c r="J6" s="1"/>
  <c r="R10" i="1"/>
  <c r="J31" i="30"/>
  <c r="J32"/>
  <c r="U32" i="1"/>
  <c r="U33"/>
  <c r="J19" i="30"/>
  <c r="R33" i="1"/>
  <c r="D19" i="30" s="1"/>
  <c r="R32" i="1"/>
  <c r="D18" i="30" s="1"/>
  <c r="J37" l="1"/>
  <c r="D31"/>
  <c r="D37" s="1"/>
  <c r="J38"/>
  <c r="D32"/>
  <c r="D38" s="1"/>
  <c r="D5"/>
  <c r="J5" s="1"/>
</calcChain>
</file>

<file path=xl/sharedStrings.xml><?xml version="1.0" encoding="utf-8"?>
<sst xmlns="http://schemas.openxmlformats.org/spreadsheetml/2006/main" count="257" uniqueCount="47">
  <si>
    <t>Candidats</t>
  </si>
  <si>
    <t>Sujet 1</t>
  </si>
  <si>
    <t>Question 1</t>
  </si>
  <si>
    <t>Question 2</t>
  </si>
  <si>
    <t>Question 3</t>
  </si>
  <si>
    <t>Sujet 2</t>
  </si>
  <si>
    <t>Note</t>
  </si>
  <si>
    <t>Statistiques des épreuves écrites du BAC Arts Plastiques enseignement de spécialité</t>
  </si>
  <si>
    <t>Présents</t>
  </si>
  <si>
    <t>Total</t>
  </si>
  <si>
    <t>Total points</t>
  </si>
  <si>
    <t>Moyenne</t>
  </si>
  <si>
    <t>Moyenne Sujet 1</t>
  </si>
  <si>
    <t>Moyenne Sujet 2</t>
  </si>
  <si>
    <t>Nbre Copies</t>
  </si>
  <si>
    <t>Note max</t>
  </si>
  <si>
    <t>Note min</t>
  </si>
  <si>
    <t>N° Candidats</t>
  </si>
  <si>
    <t>Question 1
Analyse (-/8)</t>
  </si>
  <si>
    <r>
      <t xml:space="preserve">Question 3
</t>
    </r>
    <r>
      <rPr>
        <sz val="11"/>
        <color theme="1"/>
        <rFont val="Calibri"/>
        <family val="2"/>
        <scheme val="minor"/>
      </rPr>
      <t>Ouverture (-/6)</t>
    </r>
  </si>
  <si>
    <r>
      <t xml:space="preserve">Question 2
</t>
    </r>
    <r>
      <rPr>
        <sz val="11"/>
        <color theme="1"/>
        <rFont val="Calibri"/>
        <family val="2"/>
        <scheme val="minor"/>
      </rPr>
      <t>Artiste (-/6)</t>
    </r>
  </si>
  <si>
    <r>
      <t xml:space="preserve">Question 1
</t>
    </r>
    <r>
      <rPr>
        <sz val="11"/>
        <color theme="1"/>
        <rFont val="Calibri"/>
        <family val="2"/>
        <scheme val="minor"/>
      </rPr>
      <t>Analyse (-/8)</t>
    </r>
  </si>
  <si>
    <t>SUJET 1</t>
  </si>
  <si>
    <t>Total des points</t>
  </si>
  <si>
    <t>SUJET 2</t>
  </si>
  <si>
    <t>Nombre
de candidats</t>
  </si>
  <si>
    <t>Nombre
d'ABSENTS</t>
  </si>
  <si>
    <t>Question 2
Artiste (-/6)</t>
  </si>
  <si>
    <t>TOTAL</t>
  </si>
  <si>
    <t>Note la plus
haute</t>
  </si>
  <si>
    <t>Note la plus
basse</t>
  </si>
  <si>
    <t>Nombre de
copies</t>
  </si>
  <si>
    <t>Nombre de copies</t>
  </si>
  <si>
    <t>TOTAL
ACADEMIE</t>
  </si>
  <si>
    <t>EPREUVE ECRITE</t>
  </si>
  <si>
    <t>BAC Arts Plastiques spécialité - Epreuve écrite</t>
  </si>
  <si>
    <t>Question 3
Ouverture (-/6)</t>
  </si>
  <si>
    <t>TOTAL CENTRE</t>
  </si>
  <si>
    <t>Nom coordonnateur</t>
  </si>
  <si>
    <t>Noms
correcteurs</t>
  </si>
  <si>
    <t>Absents</t>
  </si>
  <si>
    <t>Indiquez ci-contre le numéro du
jury ainsi que les noms des correcteurs</t>
  </si>
  <si>
    <t>ABSENTS</t>
  </si>
  <si>
    <t>Document réalisé par Michaël Haudan,
Enseignant Agrégé d'Arts Plastiques</t>
  </si>
  <si>
    <t>Commission  N°</t>
  </si>
  <si>
    <t>TOTAL
Commissions</t>
  </si>
  <si>
    <t>Commission N°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</si>
</sst>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 tint="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3" xfId="0" applyBorder="1"/>
    <xf numFmtId="0" fontId="0" fillId="0" borderId="15" xfId="0" applyBorder="1"/>
    <xf numFmtId="0" fontId="0" fillId="0" borderId="0" xfId="0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2" borderId="21" xfId="0" applyFill="1" applyBorder="1" applyAlignment="1">
      <alignment horizontal="center" vertical="center"/>
    </xf>
    <xf numFmtId="0" fontId="0" fillId="13" borderId="20" xfId="0" applyFill="1" applyBorder="1" applyAlignment="1">
      <alignment horizontal="center" vertical="center"/>
    </xf>
    <xf numFmtId="0" fontId="0" fillId="13" borderId="21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0" borderId="12" xfId="0" applyBorder="1"/>
    <xf numFmtId="0" fontId="0" fillId="7" borderId="22" xfId="0" applyFill="1" applyBorder="1"/>
    <xf numFmtId="0" fontId="0" fillId="7" borderId="21" xfId="0" applyFill="1" applyBorder="1"/>
    <xf numFmtId="0" fontId="0" fillId="12" borderId="14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6" borderId="31" xfId="0" applyFill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9" borderId="17" xfId="0" applyFont="1" applyFill="1" applyBorder="1"/>
    <xf numFmtId="0" fontId="2" fillId="9" borderId="19" xfId="0" applyFont="1" applyFill="1" applyBorder="1"/>
    <xf numFmtId="0" fontId="2" fillId="9" borderId="20" xfId="0" applyFont="1" applyFill="1" applyBorder="1" applyAlignment="1"/>
    <xf numFmtId="0" fontId="2" fillId="9" borderId="13" xfId="0" applyFont="1" applyFill="1" applyBorder="1"/>
    <xf numFmtId="0" fontId="2" fillId="9" borderId="21" xfId="0" applyFont="1" applyFill="1" applyBorder="1" applyAlignment="1"/>
    <xf numFmtId="0" fontId="2" fillId="9" borderId="15" xfId="0" applyFont="1" applyFill="1" applyBorder="1"/>
    <xf numFmtId="0" fontId="2" fillId="16" borderId="20" xfId="0" applyFont="1" applyFill="1" applyBorder="1" applyAlignment="1"/>
    <xf numFmtId="0" fontId="2" fillId="16" borderId="13" xfId="0" applyFont="1" applyFill="1" applyBorder="1"/>
    <xf numFmtId="0" fontId="2" fillId="16" borderId="21" xfId="0" applyFont="1" applyFill="1" applyBorder="1" applyAlignment="1"/>
    <xf numFmtId="0" fontId="2" fillId="16" borderId="15" xfId="0" applyFont="1" applyFill="1" applyBorder="1"/>
    <xf numFmtId="0" fontId="2" fillId="16" borderId="17" xfId="0" applyFont="1" applyFill="1" applyBorder="1"/>
    <xf numFmtId="0" fontId="2" fillId="16" borderId="19" xfId="0" applyFont="1" applyFill="1" applyBorder="1"/>
    <xf numFmtId="0" fontId="1" fillId="0" borderId="30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13" borderId="34" xfId="0" applyFon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2" borderId="2" xfId="0" applyFont="1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20" borderId="11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 wrapText="1"/>
    </xf>
    <xf numFmtId="0" fontId="0" fillId="11" borderId="42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 wrapText="1"/>
    </xf>
    <xf numFmtId="0" fontId="0" fillId="12" borderId="9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11" borderId="41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0" fontId="0" fillId="12" borderId="41" xfId="0" applyFill="1" applyBorder="1" applyAlignment="1">
      <alignment horizontal="center" vertical="center"/>
    </xf>
    <xf numFmtId="0" fontId="0" fillId="12" borderId="11" xfId="0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0" fillId="10" borderId="41" xfId="0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0" borderId="11" xfId="0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 wrapText="1"/>
    </xf>
    <xf numFmtId="0" fontId="5" fillId="13" borderId="37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3" borderId="13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 wrapText="1"/>
    </xf>
    <xf numFmtId="0" fontId="5" fillId="13" borderId="14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0" fillId="19" borderId="37" xfId="0" applyFill="1" applyBorder="1" applyAlignment="1">
      <alignment horizontal="center" vertical="center"/>
    </xf>
    <xf numFmtId="0" fontId="0" fillId="19" borderId="41" xfId="0" applyFill="1" applyBorder="1" applyAlignment="1">
      <alignment horizontal="center" vertical="center"/>
    </xf>
    <xf numFmtId="0" fontId="0" fillId="20" borderId="9" xfId="0" applyFill="1" applyBorder="1" applyAlignment="1">
      <alignment horizontal="center" vertical="center"/>
    </xf>
    <xf numFmtId="0" fontId="0" fillId="20" borderId="10" xfId="0" applyFill="1" applyBorder="1" applyAlignment="1">
      <alignment horizontal="center" vertical="center" wrapText="1"/>
    </xf>
    <xf numFmtId="0" fontId="1" fillId="20" borderId="43" xfId="0" applyFont="1" applyFill="1" applyBorder="1" applyAlignment="1">
      <alignment horizontal="center" vertical="center"/>
    </xf>
    <xf numFmtId="0" fontId="1" fillId="20" borderId="7" xfId="0" applyFont="1" applyFill="1" applyBorder="1" applyAlignment="1">
      <alignment horizontal="center" vertical="center"/>
    </xf>
    <xf numFmtId="0" fontId="1" fillId="20" borderId="8" xfId="0" applyFont="1" applyFill="1" applyBorder="1" applyAlignment="1">
      <alignment horizontal="center" vertical="center"/>
    </xf>
    <xf numFmtId="0" fontId="1" fillId="21" borderId="30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48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164" fontId="0" fillId="6" borderId="40" xfId="0" applyNumberFormat="1" applyFill="1" applyBorder="1" applyAlignment="1">
      <alignment horizontal="center" vertical="center"/>
    </xf>
    <xf numFmtId="164" fontId="0" fillId="6" borderId="18" xfId="0" applyNumberFormat="1" applyFill="1" applyBorder="1" applyAlignment="1">
      <alignment horizontal="center" vertical="center"/>
    </xf>
    <xf numFmtId="164" fontId="0" fillId="6" borderId="19" xfId="0" applyNumberFormat="1" applyFill="1" applyBorder="1" applyAlignment="1">
      <alignment horizontal="center" vertical="center"/>
    </xf>
    <xf numFmtId="164" fontId="0" fillId="5" borderId="40" xfId="0" applyNumberFormat="1" applyFill="1" applyBorder="1" applyAlignment="1">
      <alignment horizontal="center" vertical="center"/>
    </xf>
    <xf numFmtId="164" fontId="0" fillId="5" borderId="18" xfId="0" applyNumberFormat="1" applyFill="1" applyBorder="1" applyAlignment="1">
      <alignment horizontal="center" vertical="center"/>
    </xf>
    <xf numFmtId="164" fontId="0" fillId="5" borderId="19" xfId="0" applyNumberFormat="1" applyFill="1" applyBorder="1" applyAlignment="1">
      <alignment horizontal="center" vertical="center"/>
    </xf>
    <xf numFmtId="164" fontId="0" fillId="4" borderId="40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164" fontId="5" fillId="3" borderId="17" xfId="0" applyNumberFormat="1" applyFont="1" applyFill="1" applyBorder="1" applyAlignment="1">
      <alignment horizontal="center" vertical="center"/>
    </xf>
    <xf numFmtId="164" fontId="5" fillId="3" borderId="40" xfId="0" applyNumberFormat="1" applyFont="1" applyFill="1" applyBorder="1" applyAlignment="1">
      <alignment horizontal="center" vertical="center"/>
    </xf>
    <xf numFmtId="164" fontId="5" fillId="3" borderId="26" xfId="0" applyNumberFormat="1" applyFont="1" applyFill="1" applyBorder="1" applyAlignment="1">
      <alignment horizontal="center" vertical="center"/>
    </xf>
    <xf numFmtId="164" fontId="0" fillId="6" borderId="9" xfId="0" applyNumberFormat="1" applyFill="1" applyBorder="1" applyAlignment="1">
      <alignment horizontal="center" vertical="center"/>
    </xf>
    <xf numFmtId="164" fontId="0" fillId="19" borderId="18" xfId="0" applyNumberFormat="1" applyFill="1" applyBorder="1" applyAlignment="1">
      <alignment horizontal="center" vertical="center"/>
    </xf>
    <xf numFmtId="164" fontId="0" fillId="19" borderId="19" xfId="0" applyNumberFormat="1" applyFill="1" applyBorder="1" applyAlignment="1">
      <alignment horizontal="center" vertical="center"/>
    </xf>
    <xf numFmtId="164" fontId="1" fillId="15" borderId="2" xfId="0" applyNumberFormat="1" applyFont="1" applyFill="1" applyBorder="1" applyAlignment="1">
      <alignment horizontal="center" vertical="center"/>
    </xf>
    <xf numFmtId="0" fontId="4" fillId="15" borderId="2" xfId="0" applyFont="1" applyFill="1" applyBorder="1" applyAlignment="1">
      <alignment horizontal="center" vertical="center"/>
    </xf>
    <xf numFmtId="164" fontId="0" fillId="19" borderId="17" xfId="0" applyNumberFormat="1" applyFill="1" applyBorder="1" applyAlignment="1">
      <alignment horizontal="center" vertical="center"/>
    </xf>
    <xf numFmtId="0" fontId="0" fillId="19" borderId="20" xfId="0" applyFill="1" applyBorder="1" applyAlignment="1">
      <alignment horizontal="center" vertical="center"/>
    </xf>
    <xf numFmtId="0" fontId="0" fillId="19" borderId="48" xfId="0" applyFill="1" applyBorder="1" applyAlignment="1">
      <alignment horizontal="center" vertical="center"/>
    </xf>
    <xf numFmtId="0" fontId="0" fillId="19" borderId="21" xfId="0" applyFill="1" applyBorder="1" applyAlignment="1">
      <alignment horizontal="center" vertical="center"/>
    </xf>
    <xf numFmtId="0" fontId="0" fillId="19" borderId="49" xfId="0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5" fillId="13" borderId="21" xfId="0" applyFont="1" applyFill="1" applyBorder="1" applyAlignment="1">
      <alignment horizontal="center" vertical="center"/>
    </xf>
    <xf numFmtId="164" fontId="0" fillId="4" borderId="42" xfId="0" applyNumberFormat="1" applyFill="1" applyBorder="1" applyAlignment="1">
      <alignment horizontal="center" vertical="center"/>
    </xf>
    <xf numFmtId="164" fontId="0" fillId="5" borderId="9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64" fontId="0" fillId="10" borderId="9" xfId="0" applyNumberFormat="1" applyFill="1" applyBorder="1" applyAlignment="1">
      <alignment horizontal="center" vertical="center"/>
    </xf>
    <xf numFmtId="164" fontId="0" fillId="11" borderId="42" xfId="0" applyNumberFormat="1" applyFill="1" applyBorder="1" applyAlignment="1">
      <alignment horizontal="center" vertical="center"/>
    </xf>
    <xf numFmtId="164" fontId="0" fillId="12" borderId="9" xfId="0" applyNumberFormat="1" applyFill="1" applyBorder="1" applyAlignment="1">
      <alignment horizontal="center" vertical="center"/>
    </xf>
    <xf numFmtId="164" fontId="5" fillId="13" borderId="9" xfId="0" applyNumberFormat="1" applyFont="1" applyFill="1" applyBorder="1" applyAlignment="1">
      <alignment horizontal="center" vertical="center"/>
    </xf>
    <xf numFmtId="164" fontId="0" fillId="10" borderId="40" xfId="0" applyNumberFormat="1" applyFill="1" applyBorder="1" applyAlignment="1">
      <alignment horizontal="center" vertical="center"/>
    </xf>
    <xf numFmtId="164" fontId="0" fillId="10" borderId="18" xfId="0" applyNumberFormat="1" applyFill="1" applyBorder="1" applyAlignment="1">
      <alignment horizontal="center" vertical="center"/>
    </xf>
    <xf numFmtId="164" fontId="0" fillId="10" borderId="19" xfId="0" applyNumberFormat="1" applyFill="1" applyBorder="1" applyAlignment="1">
      <alignment horizontal="center" vertical="center"/>
    </xf>
    <xf numFmtId="164" fontId="0" fillId="11" borderId="39" xfId="0" applyNumberFormat="1" applyFill="1" applyBorder="1" applyAlignment="1">
      <alignment horizontal="center" vertical="center"/>
    </xf>
    <xf numFmtId="164" fontId="0" fillId="11" borderId="38" xfId="0" applyNumberFormat="1" applyFill="1" applyBorder="1" applyAlignment="1">
      <alignment horizontal="center" vertical="center"/>
    </xf>
    <xf numFmtId="164" fontId="0" fillId="11" borderId="12" xfId="0" applyNumberFormat="1" applyFill="1" applyBorder="1" applyAlignment="1">
      <alignment horizontal="center" vertical="center"/>
    </xf>
    <xf numFmtId="164" fontId="0" fillId="12" borderId="40" xfId="0" applyNumberFormat="1" applyFill="1" applyBorder="1" applyAlignment="1">
      <alignment horizontal="center" vertical="center"/>
    </xf>
    <xf numFmtId="164" fontId="0" fillId="12" borderId="18" xfId="0" applyNumberFormat="1" applyFill="1" applyBorder="1" applyAlignment="1">
      <alignment horizontal="center" vertical="center"/>
    </xf>
    <xf numFmtId="164" fontId="0" fillId="12" borderId="19" xfId="0" applyNumberFormat="1" applyFill="1" applyBorder="1" applyAlignment="1">
      <alignment horizontal="center" vertical="center"/>
    </xf>
    <xf numFmtId="164" fontId="5" fillId="13" borderId="17" xfId="0" applyNumberFormat="1" applyFont="1" applyFill="1" applyBorder="1" applyAlignment="1">
      <alignment horizontal="center" vertical="center"/>
    </xf>
    <xf numFmtId="164" fontId="5" fillId="13" borderId="18" xfId="0" applyNumberFormat="1" applyFont="1" applyFill="1" applyBorder="1" applyAlignment="1">
      <alignment horizontal="center" vertical="center"/>
    </xf>
    <xf numFmtId="164" fontId="5" fillId="13" borderId="19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0" xfId="0" applyProtection="1"/>
    <xf numFmtId="0" fontId="0" fillId="0" borderId="0" xfId="0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1" fillId="3" borderId="33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11" borderId="3" xfId="0" applyFont="1" applyFill="1" applyBorder="1" applyAlignment="1" applyProtection="1">
      <alignment horizontal="center" vertical="center" wrapText="1"/>
    </xf>
    <xf numFmtId="0" fontId="1" fillId="12" borderId="4" xfId="0" applyFont="1" applyFill="1" applyBorder="1" applyAlignment="1" applyProtection="1">
      <alignment horizontal="center" vertical="center" wrapText="1"/>
    </xf>
    <xf numFmtId="0" fontId="1" fillId="13" borderId="34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</xf>
    <xf numFmtId="0" fontId="0" fillId="0" borderId="0" xfId="0"/>
    <xf numFmtId="0" fontId="0" fillId="0" borderId="0" xfId="0" applyProtection="1"/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7" borderId="20" xfId="0" applyFill="1" applyBorder="1"/>
    <xf numFmtId="0" fontId="1" fillId="0" borderId="0" xfId="0" applyFont="1" applyFill="1" applyBorder="1" applyAlignment="1">
      <alignment vertical="center" wrapText="1"/>
    </xf>
    <xf numFmtId="0" fontId="0" fillId="0" borderId="10" xfId="0" applyBorder="1" applyAlignment="1" applyProtection="1">
      <alignment horizontal="center" vertical="center"/>
      <protection locked="0"/>
    </xf>
    <xf numFmtId="0" fontId="0" fillId="5" borderId="20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11" borderId="20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3" borderId="13" xfId="0" applyFill="1" applyBorder="1" applyAlignment="1" applyProtection="1">
      <alignment horizontal="center" vertical="center"/>
      <protection locked="0"/>
    </xf>
    <xf numFmtId="0" fontId="0" fillId="11" borderId="31" xfId="0" applyFill="1" applyBorder="1" applyAlignment="1" applyProtection="1">
      <alignment horizontal="center" vertical="center"/>
      <protection locked="0"/>
    </xf>
    <xf numFmtId="0" fontId="0" fillId="12" borderId="36" xfId="0" applyFill="1" applyBorder="1" applyAlignment="1" applyProtection="1">
      <alignment horizontal="center" vertical="center"/>
      <protection locked="0"/>
    </xf>
    <xf numFmtId="0" fontId="0" fillId="13" borderId="32" xfId="0" applyFill="1" applyBorder="1" applyAlignment="1" applyProtection="1">
      <alignment horizontal="center" vertical="center"/>
      <protection locked="0"/>
    </xf>
    <xf numFmtId="0" fontId="0" fillId="11" borderId="21" xfId="0" applyFill="1" applyBorder="1" applyAlignment="1" applyProtection="1">
      <alignment horizontal="center" vertical="center"/>
      <protection locked="0"/>
    </xf>
    <xf numFmtId="0" fontId="0" fillId="12" borderId="14" xfId="0" applyFill="1" applyBorder="1" applyAlignment="1" applyProtection="1">
      <alignment horizontal="center" vertical="center"/>
      <protection locked="0"/>
    </xf>
    <xf numFmtId="0" fontId="0" fillId="13" borderId="15" xfId="0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5" borderId="31" xfId="0" applyFill="1" applyBorder="1" applyAlignment="1" applyProtection="1">
      <alignment horizontal="center" vertical="center"/>
      <protection locked="0"/>
    </xf>
    <xf numFmtId="0" fontId="0" fillId="4" borderId="36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0" fontId="1" fillId="18" borderId="30" xfId="0" applyFont="1" applyFill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center" vertical="center"/>
      <protection locked="0"/>
    </xf>
    <xf numFmtId="0" fontId="0" fillId="3" borderId="19" xfId="0" applyFill="1" applyBorder="1" applyAlignment="1" applyProtection="1">
      <alignment horizontal="center" vertical="center"/>
      <protection locked="0"/>
    </xf>
    <xf numFmtId="0" fontId="0" fillId="5" borderId="20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5" borderId="31" xfId="0" applyFill="1" applyBorder="1" applyAlignment="1" applyProtection="1">
      <alignment horizontal="center" vertical="center"/>
      <protection locked="0"/>
    </xf>
    <xf numFmtId="0" fontId="0" fillId="4" borderId="36" xfId="0" applyFill="1" applyBorder="1" applyAlignment="1" applyProtection="1">
      <alignment horizontal="center" vertical="center"/>
      <protection locked="0"/>
    </xf>
    <xf numFmtId="0" fontId="0" fillId="3" borderId="32" xfId="0" applyFill="1" applyBorder="1" applyAlignment="1" applyProtection="1">
      <alignment horizontal="center" vertical="center"/>
      <protection locked="0"/>
    </xf>
    <xf numFmtId="0" fontId="0" fillId="5" borderId="21" xfId="0" applyFill="1" applyBorder="1" applyAlignment="1" applyProtection="1">
      <alignment horizontal="center" vertical="center"/>
      <protection locked="0"/>
    </xf>
    <xf numFmtId="0" fontId="0" fillId="4" borderId="14" xfId="0" applyFill="1" applyBorder="1" applyAlignment="1" applyProtection="1">
      <alignment horizontal="center" vertical="center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11" borderId="17" xfId="0" applyFill="1" applyBorder="1" applyAlignment="1" applyProtection="1">
      <alignment horizontal="center" vertical="center"/>
      <protection locked="0"/>
    </xf>
    <xf numFmtId="0" fontId="0" fillId="12" borderId="18" xfId="0" applyFill="1" applyBorder="1" applyAlignment="1" applyProtection="1">
      <alignment horizontal="center" vertical="center"/>
      <protection locked="0"/>
    </xf>
    <xf numFmtId="0" fontId="0" fillId="13" borderId="19" xfId="0" applyFill="1" applyBorder="1" applyAlignment="1" applyProtection="1">
      <alignment horizontal="center" vertical="center"/>
      <protection locked="0"/>
    </xf>
    <xf numFmtId="0" fontId="0" fillId="11" borderId="20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3" borderId="13" xfId="0" applyFill="1" applyBorder="1" applyAlignment="1" applyProtection="1">
      <alignment horizontal="center" vertical="center"/>
      <protection locked="0"/>
    </xf>
    <xf numFmtId="0" fontId="0" fillId="11" borderId="31" xfId="0" applyFill="1" applyBorder="1" applyAlignment="1" applyProtection="1">
      <alignment horizontal="center" vertical="center"/>
      <protection locked="0"/>
    </xf>
    <xf numFmtId="0" fontId="0" fillId="12" borderId="36" xfId="0" applyFill="1" applyBorder="1" applyAlignment="1" applyProtection="1">
      <alignment horizontal="center" vertical="center"/>
      <protection locked="0"/>
    </xf>
    <xf numFmtId="0" fontId="0" fillId="13" borderId="32" xfId="0" applyFill="1" applyBorder="1" applyAlignment="1" applyProtection="1">
      <alignment horizontal="center" vertical="center"/>
      <protection locked="0"/>
    </xf>
    <xf numFmtId="0" fontId="0" fillId="11" borderId="21" xfId="0" applyFill="1" applyBorder="1" applyAlignment="1" applyProtection="1">
      <alignment horizontal="center" vertical="center"/>
      <protection locked="0"/>
    </xf>
    <xf numFmtId="0" fontId="0" fillId="12" borderId="14" xfId="0" applyFill="1" applyBorder="1" applyAlignment="1" applyProtection="1">
      <alignment horizontal="center" vertical="center"/>
      <protection locked="0"/>
    </xf>
    <xf numFmtId="0" fontId="0" fillId="13" borderId="15" xfId="0" applyFill="1" applyBorder="1" applyAlignment="1" applyProtection="1">
      <alignment horizontal="center" vertical="center"/>
      <protection locked="0"/>
    </xf>
    <xf numFmtId="0" fontId="1" fillId="18" borderId="30" xfId="0" applyFont="1" applyFill="1" applyBorder="1" applyAlignment="1">
      <alignment horizontal="center" vertical="center" wrapText="1"/>
    </xf>
    <xf numFmtId="0" fontId="0" fillId="17" borderId="9" xfId="0" applyFill="1" applyBorder="1" applyAlignment="1" applyProtection="1">
      <alignment horizontal="center" vertical="center"/>
    </xf>
    <xf numFmtId="0" fontId="0" fillId="17" borderId="10" xfId="0" applyFill="1" applyBorder="1" applyAlignment="1" applyProtection="1">
      <alignment horizontal="center" vertical="center"/>
    </xf>
    <xf numFmtId="0" fontId="0" fillId="17" borderId="11" xfId="0" applyFill="1" applyBorder="1" applyAlignment="1" applyProtection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13" borderId="54" xfId="0" applyFill="1" applyBorder="1" applyAlignment="1" applyProtection="1">
      <alignment horizontal="center" vertical="center"/>
      <protection locked="0"/>
    </xf>
    <xf numFmtId="0" fontId="0" fillId="13" borderId="55" xfId="0" applyFill="1" applyBorder="1" applyAlignment="1" applyProtection="1">
      <alignment horizontal="center" vertical="center"/>
      <protection locked="0"/>
    </xf>
    <xf numFmtId="0" fontId="0" fillId="13" borderId="56" xfId="0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14" borderId="16" xfId="0" applyFill="1" applyBorder="1" applyAlignment="1" applyProtection="1">
      <alignment horizontal="center" vertical="center"/>
      <protection locked="0"/>
    </xf>
    <xf numFmtId="0" fontId="0" fillId="14" borderId="4" xfId="0" applyFill="1" applyBorder="1" applyAlignment="1" applyProtection="1">
      <alignment horizontal="center" vertical="center"/>
      <protection locked="0"/>
    </xf>
    <xf numFmtId="0" fontId="0" fillId="14" borderId="5" xfId="0" applyFill="1" applyBorder="1" applyAlignment="1" applyProtection="1">
      <alignment horizontal="center" vertical="center"/>
      <protection locked="0"/>
    </xf>
    <xf numFmtId="0" fontId="1" fillId="15" borderId="23" xfId="0" applyFont="1" applyFill="1" applyBorder="1" applyAlignment="1">
      <alignment horizontal="center" vertical="center"/>
    </xf>
    <xf numFmtId="0" fontId="1" fillId="15" borderId="29" xfId="0" applyFont="1" applyFill="1" applyBorder="1" applyAlignment="1">
      <alignment horizontal="center" vertical="center"/>
    </xf>
    <xf numFmtId="0" fontId="1" fillId="15" borderId="24" xfId="0" applyFont="1" applyFill="1" applyBorder="1" applyAlignment="1">
      <alignment horizontal="center" vertical="center"/>
    </xf>
    <xf numFmtId="0" fontId="3" fillId="24" borderId="30" xfId="0" applyFont="1" applyFill="1" applyBorder="1" applyAlignment="1">
      <alignment horizontal="center" vertical="center" textRotation="255"/>
    </xf>
    <xf numFmtId="0" fontId="3" fillId="24" borderId="46" xfId="0" applyFont="1" applyFill="1" applyBorder="1" applyAlignment="1">
      <alignment horizontal="center" vertical="center" textRotation="255"/>
    </xf>
    <xf numFmtId="0" fontId="3" fillId="24" borderId="47" xfId="0" applyFont="1" applyFill="1" applyBorder="1" applyAlignment="1">
      <alignment horizontal="center" vertical="center" textRotation="255"/>
    </xf>
    <xf numFmtId="0" fontId="4" fillId="13" borderId="9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4" fillId="13" borderId="11" xfId="0" applyFont="1" applyFill="1" applyBorder="1" applyAlignment="1">
      <alignment horizontal="center" vertical="center"/>
    </xf>
    <xf numFmtId="0" fontId="1" fillId="20" borderId="25" xfId="0" applyFont="1" applyFill="1" applyBorder="1" applyAlignment="1">
      <alignment horizontal="center" vertical="center" wrapText="1"/>
    </xf>
    <xf numFmtId="0" fontId="1" fillId="20" borderId="44" xfId="0" applyFont="1" applyFill="1" applyBorder="1" applyAlignment="1">
      <alignment horizontal="center" vertical="center"/>
    </xf>
    <xf numFmtId="0" fontId="1" fillId="20" borderId="45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 wrapText="1"/>
    </xf>
    <xf numFmtId="0" fontId="1" fillId="10" borderId="11" xfId="0" applyFont="1" applyFill="1" applyBorder="1" applyAlignment="1">
      <alignment horizontal="center" vertical="center" wrapText="1"/>
    </xf>
    <xf numFmtId="0" fontId="1" fillId="11" borderId="42" xfId="0" applyFont="1" applyFill="1" applyBorder="1" applyAlignment="1">
      <alignment horizontal="center" vertical="center" wrapText="1"/>
    </xf>
    <xf numFmtId="0" fontId="1" fillId="11" borderId="11" xfId="0" applyFont="1" applyFill="1" applyBorder="1" applyAlignment="1">
      <alignment horizontal="center" vertical="center" wrapText="1"/>
    </xf>
    <xf numFmtId="0" fontId="3" fillId="23" borderId="30" xfId="0" applyFont="1" applyFill="1" applyBorder="1" applyAlignment="1">
      <alignment horizontal="center" vertical="center" wrapText="1"/>
    </xf>
    <xf numFmtId="0" fontId="3" fillId="23" borderId="46" xfId="0" applyFont="1" applyFill="1" applyBorder="1" applyAlignment="1">
      <alignment horizontal="center" vertical="center" wrapText="1"/>
    </xf>
    <xf numFmtId="0" fontId="3" fillId="23" borderId="47" xfId="0" applyFont="1" applyFill="1" applyBorder="1" applyAlignment="1">
      <alignment horizontal="center" vertical="center" wrapText="1"/>
    </xf>
    <xf numFmtId="0" fontId="1" fillId="12" borderId="9" xfId="0" applyFont="1" applyFill="1" applyBorder="1" applyAlignment="1">
      <alignment horizontal="center" vertical="center" wrapText="1"/>
    </xf>
    <xf numFmtId="0" fontId="1" fillId="12" borderId="1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3" fillId="9" borderId="23" xfId="0" applyFont="1" applyFill="1" applyBorder="1" applyAlignment="1">
      <alignment horizontal="center" vertical="center"/>
    </xf>
    <xf numFmtId="0" fontId="3" fillId="9" borderId="29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/>
    </xf>
    <xf numFmtId="0" fontId="3" fillId="16" borderId="23" xfId="0" applyFont="1" applyFill="1" applyBorder="1" applyAlignment="1">
      <alignment horizontal="center" vertical="center"/>
    </xf>
    <xf numFmtId="0" fontId="3" fillId="16" borderId="29" xfId="0" applyFont="1" applyFill="1" applyBorder="1" applyAlignment="1">
      <alignment horizontal="center" vertical="center"/>
    </xf>
    <xf numFmtId="0" fontId="3" fillId="16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2" fillId="2" borderId="5" xfId="0" applyFont="1" applyFill="1" applyBorder="1" applyAlignment="1" applyProtection="1">
      <alignment horizontal="center"/>
    </xf>
    <xf numFmtId="0" fontId="0" fillId="8" borderId="3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" fillId="6" borderId="6" xfId="0" applyFont="1" applyFill="1" applyBorder="1" applyAlignment="1" applyProtection="1">
      <alignment horizontal="center" vertical="center"/>
    </xf>
    <xf numFmtId="0" fontId="1" fillId="6" borderId="7" xfId="0" applyFont="1" applyFill="1" applyBorder="1" applyAlignment="1" applyProtection="1">
      <alignment horizontal="center" vertical="center"/>
    </xf>
    <xf numFmtId="0" fontId="1" fillId="6" borderId="8" xfId="0" applyFont="1" applyFill="1" applyBorder="1" applyAlignment="1" applyProtection="1">
      <alignment horizontal="center" vertical="center"/>
    </xf>
    <xf numFmtId="0" fontId="1" fillId="10" borderId="3" xfId="0" applyFont="1" applyFill="1" applyBorder="1" applyAlignment="1" applyProtection="1">
      <alignment horizontal="center" vertical="center"/>
    </xf>
    <xf numFmtId="0" fontId="1" fillId="10" borderId="4" xfId="0" applyFont="1" applyFill="1" applyBorder="1" applyAlignment="1" applyProtection="1">
      <alignment horizontal="center" vertical="center"/>
    </xf>
    <xf numFmtId="0" fontId="1" fillId="10" borderId="5" xfId="0" applyFont="1" applyFill="1" applyBorder="1" applyAlignment="1" applyProtection="1">
      <alignment horizontal="center" vertical="center"/>
    </xf>
    <xf numFmtId="0" fontId="0" fillId="14" borderId="29" xfId="0" applyFill="1" applyBorder="1" applyAlignment="1" applyProtection="1">
      <alignment horizontal="center" vertical="center"/>
      <protection locked="0"/>
    </xf>
    <xf numFmtId="0" fontId="0" fillId="14" borderId="24" xfId="0" applyFill="1" applyBorder="1" applyAlignment="1" applyProtection="1">
      <alignment horizontal="center" vertical="center"/>
      <protection locked="0"/>
    </xf>
    <xf numFmtId="0" fontId="4" fillId="15" borderId="30" xfId="0" applyFont="1" applyFill="1" applyBorder="1" applyAlignment="1">
      <alignment horizontal="center" vertical="center" wrapText="1"/>
    </xf>
    <xf numFmtId="0" fontId="4" fillId="15" borderId="47" xfId="0" applyFont="1" applyFill="1" applyBorder="1" applyAlignment="1">
      <alignment horizontal="center" vertical="center" wrapText="1"/>
    </xf>
    <xf numFmtId="0" fontId="5" fillId="14" borderId="50" xfId="0" applyFont="1" applyFill="1" applyBorder="1" applyAlignment="1" applyProtection="1">
      <alignment horizontal="center" vertical="center" wrapText="1"/>
      <protection locked="0"/>
    </xf>
    <xf numFmtId="0" fontId="5" fillId="14" borderId="51" xfId="0" applyFont="1" applyFill="1" applyBorder="1" applyAlignment="1" applyProtection="1">
      <alignment horizontal="center" vertical="center" wrapText="1"/>
      <protection locked="0"/>
    </xf>
    <xf numFmtId="0" fontId="5" fillId="14" borderId="52" xfId="0" applyFont="1" applyFill="1" applyBorder="1" applyAlignment="1" applyProtection="1">
      <alignment horizontal="center" vertical="center" wrapText="1"/>
      <protection locked="0"/>
    </xf>
    <xf numFmtId="0" fontId="5" fillId="14" borderId="53" xfId="0" applyFont="1" applyFill="1" applyBorder="1" applyAlignment="1" applyProtection="1">
      <alignment horizontal="center" vertical="center" wrapText="1"/>
      <protection locked="0"/>
    </xf>
    <xf numFmtId="0" fontId="1" fillId="15" borderId="30" xfId="0" applyFont="1" applyFill="1" applyBorder="1" applyAlignment="1">
      <alignment horizontal="center" vertical="center" wrapText="1"/>
    </xf>
    <xf numFmtId="0" fontId="1" fillId="15" borderId="47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10" borderId="25" xfId="0" applyFont="1" applyFill="1" applyBorder="1" applyAlignment="1">
      <alignment horizontal="center" vertical="center"/>
    </xf>
    <xf numFmtId="0" fontId="1" fillId="10" borderId="26" xfId="0" applyFont="1" applyFill="1" applyBorder="1" applyAlignment="1">
      <alignment horizontal="center" vertical="center"/>
    </xf>
    <xf numFmtId="0" fontId="1" fillId="10" borderId="23" xfId="0" applyFont="1" applyFill="1" applyBorder="1" applyAlignment="1">
      <alignment horizontal="center" vertical="center"/>
    </xf>
    <xf numFmtId="0" fontId="1" fillId="10" borderId="24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11" borderId="26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1" fillId="12" borderId="26" xfId="0" applyFont="1" applyFill="1" applyBorder="1" applyAlignment="1">
      <alignment horizontal="center" vertical="center"/>
    </xf>
    <xf numFmtId="0" fontId="1" fillId="13" borderId="25" xfId="0" applyFont="1" applyFill="1" applyBorder="1" applyAlignment="1">
      <alignment horizontal="center" vertical="center"/>
    </xf>
    <xf numFmtId="0" fontId="1" fillId="13" borderId="26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'STATS Centre'!$B$9:$B$10</c:f>
              <c:strCache>
                <c:ptCount val="1"/>
                <c:pt idx="0">
                  <c:v>Question 1
Analyse (-/8)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</c:spPr>
          <c:dLbls>
            <c:numFmt formatCode="#,##0.0" sourceLinked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solidFill>
                  <a:schemeClr val="accent1">
                    <a:lumMod val="50000"/>
                  </a:schemeClr>
                </a:solidFill>
              </a:ln>
            </c:spPr>
            <c:dLblPos val="inEnd"/>
            <c:showVal val="1"/>
          </c:dLbls>
          <c:cat>
            <c:numRef>
              <c:f>'STATS Centre'!$D$4:$G$4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'STATS Centre'!$D$9:$G$9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'STATS Centre'!$B$11:$B$12</c:f>
              <c:strCache>
                <c:ptCount val="1"/>
                <c:pt idx="0">
                  <c:v>Question 2
Artiste (-/6)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</c:spPr>
          <c:dLbls>
            <c:numFmt formatCode="#,##0.0" sourceLinked="0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accent2">
                    <a:lumMod val="50000"/>
                  </a:schemeClr>
                </a:solidFill>
              </a:ln>
            </c:spPr>
            <c:dLblPos val="inEnd"/>
            <c:showVal val="1"/>
          </c:dLbls>
          <c:cat>
            <c:numRef>
              <c:f>'STATS Centre'!$D$4:$G$4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'STATS Centre'!$D$11:$G$11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'STATS Centre'!$B$13:$B$14</c:f>
              <c:strCache>
                <c:ptCount val="1"/>
                <c:pt idx="0">
                  <c:v>Question 3
Ouverture (-/6)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</c:spPr>
          <c:dLbls>
            <c:numFmt formatCode="#,##0.0" sourceLinked="0"/>
            <c:spPr>
              <a:solidFill>
                <a:schemeClr val="accent3">
                  <a:lumMod val="20000"/>
                  <a:lumOff val="80000"/>
                </a:schemeClr>
              </a:solidFill>
              <a:ln>
                <a:solidFill>
                  <a:schemeClr val="accent3">
                    <a:lumMod val="50000"/>
                  </a:schemeClr>
                </a:solidFill>
              </a:ln>
            </c:spPr>
            <c:dLblPos val="inEnd"/>
            <c:showVal val="1"/>
          </c:dLbls>
          <c:cat>
            <c:numRef>
              <c:f>'STATS Centre'!$D$4:$G$4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'STATS Centre'!$D$13:$G$13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50"/>
        <c:axId val="137925760"/>
        <c:axId val="137927296"/>
      </c:barChart>
      <c:catAx>
        <c:axId val="137925760"/>
        <c:scaling>
          <c:orientation val="minMax"/>
        </c:scaling>
        <c:axPos val="b"/>
        <c:majorGridlines/>
        <c:numFmt formatCode="General" sourceLinked="1"/>
        <c:tickLblPos val="nextTo"/>
        <c:crossAx val="137927296"/>
        <c:crosses val="autoZero"/>
        <c:auto val="1"/>
        <c:lblAlgn val="ctr"/>
        <c:lblOffset val="100"/>
      </c:catAx>
      <c:valAx>
        <c:axId val="137927296"/>
        <c:scaling>
          <c:orientation val="minMax"/>
        </c:scaling>
        <c:axPos val="l"/>
        <c:majorGridlines/>
        <c:numFmt formatCode="0.0" sourceLinked="1"/>
        <c:tickLblPos val="nextTo"/>
        <c:crossAx val="137925760"/>
        <c:crosses val="autoZero"/>
        <c:crossBetween val="between"/>
      </c:valAx>
      <c:spPr>
        <a:noFill/>
      </c:spPr>
    </c:plotArea>
    <c:legend>
      <c:legendPos val="r"/>
      <c:layout/>
    </c:legend>
    <c:plotVisOnly val="1"/>
  </c:chart>
  <c:spPr>
    <a:ln w="25400" cmpd="sng"/>
  </c:spPr>
  <c:printSettings>
    <c:headerFooter/>
    <c:pageMargins b="0.750000000000003" l="0.70000000000000062" r="0.70000000000000062" t="0.75000000000000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'STATS Centre'!$B$9:$B$10</c:f>
              <c:strCache>
                <c:ptCount val="1"/>
                <c:pt idx="0">
                  <c:v>Question 1
Analyse (-/8)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solidFill>
                <a:schemeClr val="accent5">
                  <a:lumMod val="50000"/>
                </a:schemeClr>
              </a:solidFill>
            </a:ln>
          </c:spPr>
          <c:dLbls>
            <c:numFmt formatCode="#,##0.0" sourceLinked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solidFill>
                  <a:schemeClr val="accent5">
                    <a:lumMod val="50000"/>
                  </a:schemeClr>
                </a:solidFill>
              </a:ln>
            </c:spPr>
            <c:dLblPos val="inEnd"/>
            <c:showVal val="1"/>
          </c:dLbls>
          <c:cat>
            <c:numRef>
              <c:f>'STATS Centre'!$D$4:$G$4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'STATS Centre'!$D$22:$G$22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'STATS Centre'!$B$11:$B$12</c:f>
              <c:strCache>
                <c:ptCount val="1"/>
                <c:pt idx="0">
                  <c:v>Question 2
Artiste (-/6)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solidFill>
                <a:schemeClr val="accent5">
                  <a:lumMod val="50000"/>
                </a:schemeClr>
              </a:solidFill>
            </a:ln>
          </c:spPr>
          <c:dLbls>
            <c:numFmt formatCode="#,##0.0" sourceLinked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solidFill>
                  <a:schemeClr val="accent5">
                    <a:lumMod val="50000"/>
                  </a:schemeClr>
                </a:solidFill>
              </a:ln>
            </c:spPr>
            <c:dLblPos val="inEnd"/>
            <c:showVal val="1"/>
          </c:dLbls>
          <c:cat>
            <c:numRef>
              <c:f>'STATS Centre'!$D$4:$G$4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'STATS Centre'!$D$24:$G$24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'STATS Centre'!$B$13:$B$14</c:f>
              <c:strCache>
                <c:ptCount val="1"/>
                <c:pt idx="0">
                  <c:v>Question 3
Ouverture (-/6)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solidFill>
                <a:schemeClr val="accent5">
                  <a:lumMod val="50000"/>
                </a:schemeClr>
              </a:solidFill>
            </a:ln>
          </c:spPr>
          <c:dLbls>
            <c:numFmt formatCode="#,##0.0" sourceLinked="0"/>
            <c:spPr>
              <a:solidFill>
                <a:schemeClr val="accent5">
                  <a:lumMod val="20000"/>
                  <a:lumOff val="80000"/>
                </a:schemeClr>
              </a:solidFill>
              <a:ln>
                <a:solidFill>
                  <a:schemeClr val="accent5">
                    <a:lumMod val="50000"/>
                  </a:schemeClr>
                </a:solidFill>
              </a:ln>
            </c:spPr>
            <c:dLblPos val="inEnd"/>
            <c:showVal val="1"/>
          </c:dLbls>
          <c:cat>
            <c:numRef>
              <c:f>'STATS Centre'!$D$4:$G$4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'STATS Centre'!$D$26:$G$26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50"/>
        <c:axId val="137315072"/>
        <c:axId val="137316608"/>
      </c:barChart>
      <c:catAx>
        <c:axId val="137315072"/>
        <c:scaling>
          <c:orientation val="minMax"/>
        </c:scaling>
        <c:axPos val="b"/>
        <c:majorGridlines/>
        <c:numFmt formatCode="General" sourceLinked="1"/>
        <c:tickLblPos val="nextTo"/>
        <c:crossAx val="137316608"/>
        <c:crosses val="autoZero"/>
        <c:auto val="1"/>
        <c:lblAlgn val="ctr"/>
        <c:lblOffset val="100"/>
      </c:catAx>
      <c:valAx>
        <c:axId val="137316608"/>
        <c:scaling>
          <c:orientation val="minMax"/>
        </c:scaling>
        <c:axPos val="l"/>
        <c:majorGridlines/>
        <c:numFmt formatCode="0.0" sourceLinked="1"/>
        <c:tickLblPos val="nextTo"/>
        <c:crossAx val="137315072"/>
        <c:crosses val="autoZero"/>
        <c:crossBetween val="between"/>
      </c:valAx>
      <c:spPr>
        <a:noFill/>
      </c:spPr>
    </c:plotArea>
    <c:legend>
      <c:legendPos val="r"/>
      <c:layout/>
    </c:legend>
    <c:plotVisOnly val="1"/>
  </c:chart>
  <c:spPr>
    <a:ln w="25400" cmpd="sng"/>
  </c:sp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100"/>
              <a:t>Moyenne par Commission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'STATS Centre'!$C$34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solidFill>
                <a:schemeClr val="accent6">
                  <a:lumMod val="50000"/>
                </a:schemeClr>
              </a:solidFill>
            </a:ln>
          </c:spPr>
          <c:dLbls>
            <c:numFmt formatCode="#,##0.0" sourceLinked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accent6">
                    <a:lumMod val="50000"/>
                  </a:schemeClr>
                </a:solidFill>
              </a:ln>
            </c:spPr>
            <c:dLblPos val="inEnd"/>
            <c:showVal val="1"/>
          </c:dLbls>
          <c:cat>
            <c:numRef>
              <c:f>'STATS Centre'!$D$4:$G$4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cat>
          <c:val>
            <c:numRef>
              <c:f>'STATS Centre'!$D$34:$G$34</c:f>
              <c:numCache>
                <c:formatCode>0.0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88"/>
        <c:axId val="137332608"/>
        <c:axId val="137334144"/>
      </c:barChart>
      <c:catAx>
        <c:axId val="137332608"/>
        <c:scaling>
          <c:orientation val="minMax"/>
        </c:scaling>
        <c:axPos val="b"/>
        <c:numFmt formatCode="General" sourceLinked="1"/>
        <c:tickLblPos val="nextTo"/>
        <c:crossAx val="137334144"/>
        <c:crosses val="autoZero"/>
        <c:auto val="1"/>
        <c:lblAlgn val="ctr"/>
        <c:lblOffset val="100"/>
      </c:catAx>
      <c:valAx>
        <c:axId val="137334144"/>
        <c:scaling>
          <c:orientation val="minMax"/>
        </c:scaling>
        <c:axPos val="l"/>
        <c:majorGridlines/>
        <c:numFmt formatCode="0.0" sourceLinked="1"/>
        <c:tickLblPos val="nextTo"/>
        <c:crossAx val="137332608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plotVisOnly val="1"/>
  </c:chart>
  <c:spPr>
    <a:solidFill>
      <a:schemeClr val="accent6">
        <a:lumMod val="60000"/>
        <a:lumOff val="40000"/>
      </a:schemeClr>
    </a:solidFill>
    <a:ln w="25400"/>
  </c:sp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19049</xdr:colOff>
      <xdr:row>7</xdr:row>
      <xdr:rowOff>9524</xdr:rowOff>
    </xdr:from>
    <xdr:to>
      <xdr:col>20</xdr:col>
      <xdr:colOff>647700</xdr:colOff>
      <xdr:row>18</xdr:row>
      <xdr:rowOff>371475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28575</xdr:colOff>
      <xdr:row>20</xdr:row>
      <xdr:rowOff>9525</xdr:rowOff>
    </xdr:from>
    <xdr:to>
      <xdr:col>20</xdr:col>
      <xdr:colOff>657226</xdr:colOff>
      <xdr:row>32</xdr:row>
      <xdr:rowOff>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161925</xdr:colOff>
      <xdr:row>33</xdr:row>
      <xdr:rowOff>0</xdr:rowOff>
    </xdr:from>
    <xdr:to>
      <xdr:col>17</xdr:col>
      <xdr:colOff>685800</xdr:colOff>
      <xdr:row>38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1</xdr:row>
      <xdr:rowOff>76200</xdr:rowOff>
    </xdr:from>
    <xdr:to>
      <xdr:col>6</xdr:col>
      <xdr:colOff>714375</xdr:colOff>
      <xdr:row>6</xdr:row>
      <xdr:rowOff>57150</xdr:rowOff>
    </xdr:to>
    <xdr:sp macro="" textlink="">
      <xdr:nvSpPr>
        <xdr:cNvPr id="2" name="ZoneTexte 1"/>
        <xdr:cNvSpPr txBox="1"/>
      </xdr:nvSpPr>
      <xdr:spPr>
        <a:xfrm>
          <a:off x="1628775" y="266700"/>
          <a:ext cx="3657600" cy="9334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000" b="1"/>
            <a:t>Mode d'emploi</a:t>
          </a:r>
        </a:p>
        <a:p>
          <a:endParaRPr lang="fr-FR" sz="1100"/>
        </a:p>
        <a:p>
          <a:r>
            <a:rPr lang="fr-FR" sz="1100"/>
            <a:t>Vous avez été choisi pour être le </a:t>
          </a:r>
          <a:r>
            <a:rPr lang="fr-FR" sz="1100" b="1"/>
            <a:t>coordonnateur de Centre</a:t>
          </a:r>
          <a:r>
            <a:rPr lang="fr-FR" sz="1100"/>
            <a:t>.</a:t>
          </a:r>
        </a:p>
        <a:p>
          <a:r>
            <a:rPr lang="fr-FR" sz="1100"/>
            <a:t>Voici les quelques éléments</a:t>
          </a:r>
          <a:r>
            <a:rPr lang="fr-FR" sz="1100" baseline="0"/>
            <a:t> à faire pour utiliser cet outil :</a:t>
          </a:r>
          <a:endParaRPr lang="fr-FR" sz="1100"/>
        </a:p>
      </xdr:txBody>
    </xdr:sp>
    <xdr:clientData/>
  </xdr:twoCellAnchor>
  <xdr:twoCellAnchor editAs="oneCell">
    <xdr:from>
      <xdr:col>1</xdr:col>
      <xdr:colOff>704850</xdr:colOff>
      <xdr:row>11</xdr:row>
      <xdr:rowOff>95250</xdr:rowOff>
    </xdr:from>
    <xdr:to>
      <xdr:col>10</xdr:col>
      <xdr:colOff>495300</xdr:colOff>
      <xdr:row>17</xdr:row>
      <xdr:rowOff>27735</xdr:rowOff>
    </xdr:to>
    <xdr:pic>
      <xdr:nvPicPr>
        <xdr:cNvPr id="4" name="Image 3" descr="6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66850" y="2190750"/>
          <a:ext cx="6648450" cy="107548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</xdr:col>
      <xdr:colOff>628650</xdr:colOff>
      <xdr:row>14</xdr:row>
      <xdr:rowOff>133349</xdr:rowOff>
    </xdr:from>
    <xdr:to>
      <xdr:col>4</xdr:col>
      <xdr:colOff>752475</xdr:colOff>
      <xdr:row>17</xdr:row>
      <xdr:rowOff>19050</xdr:rowOff>
    </xdr:to>
    <xdr:sp macro="" textlink="">
      <xdr:nvSpPr>
        <xdr:cNvPr id="5" name="Ellipse 4"/>
        <xdr:cNvSpPr/>
      </xdr:nvSpPr>
      <xdr:spPr>
        <a:xfrm>
          <a:off x="2152650" y="2800349"/>
          <a:ext cx="1647825" cy="457201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714375</xdr:colOff>
      <xdr:row>18</xdr:row>
      <xdr:rowOff>66675</xdr:rowOff>
    </xdr:from>
    <xdr:to>
      <xdr:col>10</xdr:col>
      <xdr:colOff>638175</xdr:colOff>
      <xdr:row>25</xdr:row>
      <xdr:rowOff>81828</xdr:rowOff>
    </xdr:to>
    <xdr:pic>
      <xdr:nvPicPr>
        <xdr:cNvPr id="6" name="Image 5" descr="7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76375" y="3495675"/>
          <a:ext cx="6781800" cy="1348653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5</xdr:col>
      <xdr:colOff>742950</xdr:colOff>
      <xdr:row>20</xdr:row>
      <xdr:rowOff>66675</xdr:rowOff>
    </xdr:from>
    <xdr:to>
      <xdr:col>10</xdr:col>
      <xdr:colOff>333375</xdr:colOff>
      <xdr:row>23</xdr:row>
      <xdr:rowOff>19051</xdr:rowOff>
    </xdr:to>
    <xdr:sp macro="" textlink="">
      <xdr:nvSpPr>
        <xdr:cNvPr id="7" name="Ellipse 6"/>
        <xdr:cNvSpPr/>
      </xdr:nvSpPr>
      <xdr:spPr>
        <a:xfrm>
          <a:off x="4552950" y="3876675"/>
          <a:ext cx="3400425" cy="523876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685800</xdr:colOff>
      <xdr:row>9</xdr:row>
      <xdr:rowOff>161925</xdr:rowOff>
    </xdr:from>
    <xdr:to>
      <xdr:col>3</xdr:col>
      <xdr:colOff>690563</xdr:colOff>
      <xdr:row>14</xdr:row>
      <xdr:rowOff>133349</xdr:rowOff>
    </xdr:to>
    <xdr:cxnSp macro="">
      <xdr:nvCxnSpPr>
        <xdr:cNvPr id="9" name="Connecteur droit avec flèche 8"/>
        <xdr:cNvCxnSpPr>
          <a:endCxn id="5" idx="0"/>
        </xdr:cNvCxnSpPr>
      </xdr:nvCxnSpPr>
      <xdr:spPr>
        <a:xfrm>
          <a:off x="2971800" y="1876425"/>
          <a:ext cx="4763" cy="923924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9</xdr:row>
      <xdr:rowOff>171450</xdr:rowOff>
    </xdr:from>
    <xdr:to>
      <xdr:col>7</xdr:col>
      <xdr:colOff>66675</xdr:colOff>
      <xdr:row>20</xdr:row>
      <xdr:rowOff>114300</xdr:rowOff>
    </xdr:to>
    <xdr:cxnSp macro="">
      <xdr:nvCxnSpPr>
        <xdr:cNvPr id="10" name="Connecteur droit avec flèche 9"/>
        <xdr:cNvCxnSpPr/>
      </xdr:nvCxnSpPr>
      <xdr:spPr>
        <a:xfrm>
          <a:off x="4019550" y="1885950"/>
          <a:ext cx="1381125" cy="2038350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104775</xdr:colOff>
      <xdr:row>7</xdr:row>
      <xdr:rowOff>142875</xdr:rowOff>
    </xdr:from>
    <xdr:to>
      <xdr:col>7</xdr:col>
      <xdr:colOff>38101</xdr:colOff>
      <xdr:row>10</xdr:row>
      <xdr:rowOff>95250</xdr:rowOff>
    </xdr:to>
    <xdr:sp macro="" textlink="">
      <xdr:nvSpPr>
        <xdr:cNvPr id="3" name="ZoneTexte 2"/>
        <xdr:cNvSpPr txBox="1"/>
      </xdr:nvSpPr>
      <xdr:spPr>
        <a:xfrm>
          <a:off x="1628775" y="1476375"/>
          <a:ext cx="3743326" cy="52387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1 - Indiquez</a:t>
          </a:r>
          <a:r>
            <a:rPr lang="fr-FR" sz="1100"/>
            <a:t> </a:t>
          </a:r>
          <a:r>
            <a:rPr lang="fr-FR" sz="1100" baseline="0"/>
            <a:t>le nom de coordonnateur  sur le premier onglet en rouge intitulé </a:t>
          </a:r>
          <a:r>
            <a:rPr lang="fr-FR" sz="1100" b="1" u="sng" baseline="0"/>
            <a:t>STATS Centre</a:t>
          </a:r>
          <a:endParaRPr lang="fr-FR" sz="1100" b="1" u="sng"/>
        </a:p>
      </xdr:txBody>
    </xdr:sp>
    <xdr:clientData/>
  </xdr:twoCellAnchor>
  <xdr:twoCellAnchor editAs="oneCell">
    <xdr:from>
      <xdr:col>2</xdr:col>
      <xdr:colOff>400050</xdr:colOff>
      <xdr:row>41</xdr:row>
      <xdr:rowOff>38100</xdr:rowOff>
    </xdr:from>
    <xdr:to>
      <xdr:col>4</xdr:col>
      <xdr:colOff>699808</xdr:colOff>
      <xdr:row>54</xdr:row>
      <xdr:rowOff>95250</xdr:rowOff>
    </xdr:to>
    <xdr:pic>
      <xdr:nvPicPr>
        <xdr:cNvPr id="14" name="Image 13" descr="8.jp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 l="19876"/>
        <a:stretch>
          <a:fillRect/>
        </a:stretch>
      </xdr:blipFill>
      <xdr:spPr>
        <a:xfrm>
          <a:off x="1924050" y="7848600"/>
          <a:ext cx="1823758" cy="253365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 editAs="oneCell">
    <xdr:from>
      <xdr:col>6</xdr:col>
      <xdr:colOff>371475</xdr:colOff>
      <xdr:row>41</xdr:row>
      <xdr:rowOff>20751</xdr:rowOff>
    </xdr:from>
    <xdr:to>
      <xdr:col>9</xdr:col>
      <xdr:colOff>19998</xdr:colOff>
      <xdr:row>58</xdr:row>
      <xdr:rowOff>28575</xdr:rowOff>
    </xdr:to>
    <xdr:pic>
      <xdr:nvPicPr>
        <xdr:cNvPr id="15" name="Image 14" descr="9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14663"/>
        <a:stretch>
          <a:fillRect/>
        </a:stretch>
      </xdr:blipFill>
      <xdr:spPr>
        <a:xfrm>
          <a:off x="4943475" y="7831251"/>
          <a:ext cx="1934523" cy="324632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6</xdr:col>
      <xdr:colOff>447674</xdr:colOff>
      <xdr:row>42</xdr:row>
      <xdr:rowOff>0</xdr:rowOff>
    </xdr:from>
    <xdr:to>
      <xdr:col>9</xdr:col>
      <xdr:colOff>38099</xdr:colOff>
      <xdr:row>58</xdr:row>
      <xdr:rowOff>76201</xdr:rowOff>
    </xdr:to>
    <xdr:sp macro="" textlink="">
      <xdr:nvSpPr>
        <xdr:cNvPr id="17" name="Ellipse 16"/>
        <xdr:cNvSpPr/>
      </xdr:nvSpPr>
      <xdr:spPr>
        <a:xfrm>
          <a:off x="5019674" y="8001000"/>
          <a:ext cx="1876425" cy="3124201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0</xdr:colOff>
      <xdr:row>37</xdr:row>
      <xdr:rowOff>85725</xdr:rowOff>
    </xdr:from>
    <xdr:to>
      <xdr:col>5</xdr:col>
      <xdr:colOff>171450</xdr:colOff>
      <xdr:row>45</xdr:row>
      <xdr:rowOff>0</xdr:rowOff>
    </xdr:to>
    <xdr:cxnSp macro="">
      <xdr:nvCxnSpPr>
        <xdr:cNvPr id="18" name="Connecteur droit avec flèche 17"/>
        <xdr:cNvCxnSpPr/>
      </xdr:nvCxnSpPr>
      <xdr:spPr>
        <a:xfrm flipH="1">
          <a:off x="3048000" y="7134225"/>
          <a:ext cx="933450" cy="143827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180976</xdr:colOff>
      <xdr:row>37</xdr:row>
      <xdr:rowOff>114300</xdr:rowOff>
    </xdr:from>
    <xdr:to>
      <xdr:col>6</xdr:col>
      <xdr:colOff>722470</xdr:colOff>
      <xdr:row>44</xdr:row>
      <xdr:rowOff>76528</xdr:rowOff>
    </xdr:to>
    <xdr:cxnSp macro="">
      <xdr:nvCxnSpPr>
        <xdr:cNvPr id="20" name="Connecteur droit avec flèche 19"/>
        <xdr:cNvCxnSpPr>
          <a:endCxn id="17" idx="1"/>
        </xdr:cNvCxnSpPr>
      </xdr:nvCxnSpPr>
      <xdr:spPr>
        <a:xfrm>
          <a:off x="3990976" y="7162800"/>
          <a:ext cx="1303494" cy="1295728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95250</xdr:colOff>
      <xdr:row>26</xdr:row>
      <xdr:rowOff>161924</xdr:rowOff>
    </xdr:from>
    <xdr:to>
      <xdr:col>10</xdr:col>
      <xdr:colOff>523876</xdr:colOff>
      <xdr:row>39</xdr:row>
      <xdr:rowOff>28575</xdr:rowOff>
    </xdr:to>
    <xdr:sp macro="" textlink="">
      <xdr:nvSpPr>
        <xdr:cNvPr id="12" name="ZoneTexte 11"/>
        <xdr:cNvSpPr txBox="1"/>
      </xdr:nvSpPr>
      <xdr:spPr>
        <a:xfrm>
          <a:off x="1619250" y="5114924"/>
          <a:ext cx="6524626" cy="2343151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2 - Récupérez</a:t>
          </a:r>
          <a:r>
            <a:rPr lang="fr-FR" sz="1100" b="1" baseline="0"/>
            <a:t> </a:t>
          </a:r>
          <a:r>
            <a:rPr lang="fr-FR" sz="1100" b="0" baseline="0"/>
            <a:t>les données des différents jurys en faisant un copier/coller des colonnes. Vous devez procéder en sélectionnant la colonne entière : </a:t>
          </a:r>
          <a:r>
            <a:rPr lang="fr-FR" sz="1100" b="1" baseline="0"/>
            <a:t>N° Candidats </a:t>
          </a:r>
          <a:r>
            <a:rPr lang="fr-FR" sz="1100" b="0" baseline="0"/>
            <a:t>ou</a:t>
          </a:r>
          <a:r>
            <a:rPr lang="fr-FR" sz="1100" b="1" baseline="0"/>
            <a:t> Sujet 1 </a:t>
          </a:r>
          <a:r>
            <a:rPr lang="fr-FR" sz="1100" b="0" baseline="0"/>
            <a:t>ou</a:t>
          </a:r>
          <a:r>
            <a:rPr lang="fr-FR" sz="1100" b="1" baseline="0"/>
            <a:t> Sujet 2</a:t>
          </a:r>
        </a:p>
        <a:p>
          <a:r>
            <a:rPr lang="fr-FR" sz="1100" b="1" baseline="0"/>
            <a:t>(NB : la colonne ABSENTS se remplit grâce à la colonne N° Candidats)</a:t>
          </a:r>
        </a:p>
        <a:p>
          <a:endParaRPr lang="fr-FR" sz="1100" b="1" baseline="0"/>
        </a:p>
        <a:p>
          <a:r>
            <a:rPr lang="fr-FR" sz="1100" b="1" baseline="0"/>
            <a:t>Afin de tout sélectionner :</a:t>
          </a:r>
        </a:p>
        <a:p>
          <a:r>
            <a:rPr lang="fr-FR" sz="1100" b="1" baseline="0"/>
            <a:t>1 - </a:t>
          </a:r>
          <a:r>
            <a:rPr lang="fr-FR" sz="1100" b="0" baseline="0"/>
            <a:t>glisser la souris en restant appuyé sur le clic gauche de la première à la dernière case.</a:t>
          </a:r>
          <a:endParaRPr lang="fr-FR" sz="1100" b="0" u="none" baseline="0"/>
        </a:p>
        <a:p>
          <a:r>
            <a:rPr lang="fr-FR" sz="1100" b="1" u="none" baseline="0"/>
            <a:t>Ou</a:t>
          </a:r>
        </a:p>
        <a:p>
          <a:r>
            <a:rPr lang="fr-FR" sz="1100" b="1" u="none" baseline="0"/>
            <a:t>2 - </a:t>
          </a:r>
          <a:r>
            <a:rPr lang="fr-FR" sz="1100" b="0" u="none" baseline="0"/>
            <a:t>cliquez sur le première cellule de la colonne puis en maintenant la touche </a:t>
          </a:r>
          <a:r>
            <a:rPr lang="fr-FR" sz="1100" b="1" u="none" baseline="0"/>
            <a:t>Maj </a:t>
          </a:r>
          <a:r>
            <a:rPr lang="fr-FR" sz="1100" b="0" u="none" baseline="0"/>
            <a:t>cliquez sur la dernière cellule. Vous avez sélectionné toutes les cellules d'une même colonne. Procédez de même pour les colonne Sujet.</a:t>
          </a:r>
        </a:p>
        <a:p>
          <a:endParaRPr lang="fr-FR" sz="1100" b="0" u="none" baseline="0"/>
        </a:p>
        <a:p>
          <a:r>
            <a:rPr lang="fr-FR" sz="1100" b="0" u="none" baseline="0"/>
            <a:t>Il existe deux raccourcis simples pour copier et coller des données :</a:t>
          </a:r>
        </a:p>
        <a:p>
          <a:r>
            <a:rPr lang="fr-FR" sz="1100" b="1" u="none" baseline="0"/>
            <a:t>Copier : </a:t>
          </a:r>
          <a:r>
            <a:rPr lang="fr-FR" sz="1100" b="0" u="none" baseline="0"/>
            <a:t>appuyez sur les touches </a:t>
          </a:r>
          <a:r>
            <a:rPr lang="fr-FR" sz="1100" b="1" u="none" baseline="0"/>
            <a:t>Ctrl + C</a:t>
          </a:r>
        </a:p>
        <a:p>
          <a:r>
            <a:rPr lang="fr-FR" sz="1100" b="1" u="none" baseline="0"/>
            <a:t>Coller :</a:t>
          </a:r>
          <a:r>
            <a:rPr lang="fr-FR" sz="1100" b="0" u="none" baseline="0"/>
            <a:t> appuyez sur les touches </a:t>
          </a:r>
          <a:r>
            <a:rPr lang="fr-FR" sz="1100" b="1" u="none" baseline="0"/>
            <a:t>Ctrl + V</a:t>
          </a:r>
          <a:endParaRPr lang="fr-FR" sz="1100" b="1" u="none"/>
        </a:p>
      </xdr:txBody>
    </xdr:sp>
    <xdr:clientData/>
  </xdr:twoCellAnchor>
  <xdr:twoCellAnchor>
    <xdr:from>
      <xdr:col>9</xdr:col>
      <xdr:colOff>428626</xdr:colOff>
      <xdr:row>47</xdr:row>
      <xdr:rowOff>19050</xdr:rowOff>
    </xdr:from>
    <xdr:to>
      <xdr:col>10</xdr:col>
      <xdr:colOff>628650</xdr:colOff>
      <xdr:row>52</xdr:row>
      <xdr:rowOff>76200</xdr:rowOff>
    </xdr:to>
    <xdr:sp macro="" textlink="">
      <xdr:nvSpPr>
        <xdr:cNvPr id="25" name="ZoneTexte 24"/>
        <xdr:cNvSpPr txBox="1"/>
      </xdr:nvSpPr>
      <xdr:spPr>
        <a:xfrm>
          <a:off x="7286626" y="8972550"/>
          <a:ext cx="962024" cy="1009650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u="none"/>
            <a:t>La</a:t>
          </a:r>
          <a:r>
            <a:rPr lang="fr-FR" sz="1100" b="0" u="none" baseline="0"/>
            <a:t> sélection  apparaît avec un cadre et une couleur différente</a:t>
          </a:r>
          <a:endParaRPr lang="fr-FR" sz="1100" b="0" u="none"/>
        </a:p>
      </xdr:txBody>
    </xdr:sp>
    <xdr:clientData/>
  </xdr:twoCellAnchor>
  <xdr:twoCellAnchor editAs="oneCell">
    <xdr:from>
      <xdr:col>2</xdr:col>
      <xdr:colOff>123825</xdr:colOff>
      <xdr:row>65</xdr:row>
      <xdr:rowOff>57150</xdr:rowOff>
    </xdr:from>
    <xdr:to>
      <xdr:col>10</xdr:col>
      <xdr:colOff>403225</xdr:colOff>
      <xdr:row>71</xdr:row>
      <xdr:rowOff>6350</xdr:rowOff>
    </xdr:to>
    <xdr:pic>
      <xdr:nvPicPr>
        <xdr:cNvPr id="21" name="Image 20" descr="Sans titre-1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647825" y="12439650"/>
          <a:ext cx="6375400" cy="1092200"/>
        </a:xfrm>
        <a:prstGeom prst="rect">
          <a:avLst/>
        </a:prstGeom>
        <a:ln w="38100" cap="sq">
          <a:solidFill>
            <a:srgbClr val="000000"/>
          </a:solidFill>
          <a:miter lim="800000"/>
        </a:ln>
        <a:effectLst>
          <a:outerShdw blurRad="57150" dist="50800" dir="2700000" algn="tl" rotWithShape="0">
            <a:srgbClr val="000000">
              <a:alpha val="40000"/>
            </a:srgbClr>
          </a:outerShdw>
        </a:effectLst>
      </xdr:spPr>
    </xdr:pic>
    <xdr:clientData/>
  </xdr:twoCellAnchor>
  <xdr:twoCellAnchor>
    <xdr:from>
      <xdr:col>4</xdr:col>
      <xdr:colOff>742950</xdr:colOff>
      <xdr:row>67</xdr:row>
      <xdr:rowOff>171450</xdr:rowOff>
    </xdr:from>
    <xdr:to>
      <xdr:col>8</xdr:col>
      <xdr:colOff>361950</xdr:colOff>
      <xdr:row>71</xdr:row>
      <xdr:rowOff>142875</xdr:rowOff>
    </xdr:to>
    <xdr:sp macro="" textlink="">
      <xdr:nvSpPr>
        <xdr:cNvPr id="22" name="Ellipse 21"/>
        <xdr:cNvSpPr/>
      </xdr:nvSpPr>
      <xdr:spPr>
        <a:xfrm>
          <a:off x="3790950" y="12934950"/>
          <a:ext cx="2667000" cy="733425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371523</xdr:colOff>
      <xdr:row>62</xdr:row>
      <xdr:rowOff>47625</xdr:rowOff>
    </xdr:from>
    <xdr:to>
      <xdr:col>5</xdr:col>
      <xdr:colOff>657225</xdr:colOff>
      <xdr:row>68</xdr:row>
      <xdr:rowOff>88358</xdr:rowOff>
    </xdr:to>
    <xdr:cxnSp macro="">
      <xdr:nvCxnSpPr>
        <xdr:cNvPr id="26" name="Connecteur droit avec flèche 25"/>
        <xdr:cNvCxnSpPr>
          <a:endCxn id="22" idx="1"/>
        </xdr:cNvCxnSpPr>
      </xdr:nvCxnSpPr>
      <xdr:spPr>
        <a:xfrm flipH="1">
          <a:off x="4181523" y="11858625"/>
          <a:ext cx="285702" cy="1183733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59</xdr:row>
      <xdr:rowOff>152400</xdr:rowOff>
    </xdr:from>
    <xdr:to>
      <xdr:col>10</xdr:col>
      <xdr:colOff>542926</xdr:colOff>
      <xdr:row>63</xdr:row>
      <xdr:rowOff>38100</xdr:rowOff>
    </xdr:to>
    <xdr:sp macro="" textlink="">
      <xdr:nvSpPr>
        <xdr:cNvPr id="13" name="ZoneTexte 12"/>
        <xdr:cNvSpPr txBox="1"/>
      </xdr:nvSpPr>
      <xdr:spPr>
        <a:xfrm>
          <a:off x="1638300" y="11391900"/>
          <a:ext cx="6524626" cy="647700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none"/>
            <a:t>3</a:t>
          </a:r>
          <a:r>
            <a:rPr lang="fr-FR" sz="1100" b="1" u="none" baseline="0"/>
            <a:t> - Veillez </a:t>
          </a:r>
          <a:r>
            <a:rPr lang="fr-FR" sz="1100" b="0" u="none" baseline="0"/>
            <a:t>à  fusionner les données liées à un même </a:t>
          </a:r>
          <a:r>
            <a:rPr lang="fr-FR" sz="1100" b="1" u="none" baseline="0"/>
            <a:t>Jury</a:t>
          </a:r>
          <a:r>
            <a:rPr lang="fr-FR" sz="1100" b="0" u="none" baseline="0"/>
            <a:t>. En effet, la répartition des copies peut engendrer des groupes multiples pour un seul jury. Le procédé du </a:t>
          </a:r>
          <a:r>
            <a:rPr lang="fr-FR" sz="1100" b="1" u="none" baseline="0"/>
            <a:t>copier/coller</a:t>
          </a:r>
          <a:r>
            <a:rPr lang="fr-FR" sz="1100" b="0" u="none" baseline="0"/>
            <a:t> reste en vigueur pour vous faciliter la tâche.</a:t>
          </a:r>
        </a:p>
        <a:p>
          <a:r>
            <a:rPr lang="fr-FR" sz="1100" b="1" u="none"/>
            <a:t>NB : </a:t>
          </a:r>
          <a:r>
            <a:rPr lang="fr-FR" sz="1100" b="0" i="1" u="none"/>
            <a:t>l'ordre des candidats n'a pas d'importance</a:t>
          </a:r>
          <a:r>
            <a:rPr lang="fr-FR" sz="1100" b="0" u="none"/>
            <a:t>.</a:t>
          </a:r>
        </a:p>
      </xdr:txBody>
    </xdr:sp>
    <xdr:clientData/>
  </xdr:twoCellAnchor>
  <xdr:twoCellAnchor editAs="oneCell">
    <xdr:from>
      <xdr:col>2</xdr:col>
      <xdr:colOff>133350</xdr:colOff>
      <xdr:row>81</xdr:row>
      <xdr:rowOff>19050</xdr:rowOff>
    </xdr:from>
    <xdr:to>
      <xdr:col>11</xdr:col>
      <xdr:colOff>581025</xdr:colOff>
      <xdr:row>98</xdr:row>
      <xdr:rowOff>179326</xdr:rowOff>
    </xdr:to>
    <xdr:pic>
      <xdr:nvPicPr>
        <xdr:cNvPr id="29" name="Image 28" descr="Sans titre-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657350" y="15449550"/>
          <a:ext cx="7305675" cy="339877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</xdr:col>
      <xdr:colOff>228599</xdr:colOff>
      <xdr:row>87</xdr:row>
      <xdr:rowOff>161926</xdr:rowOff>
    </xdr:from>
    <xdr:to>
      <xdr:col>4</xdr:col>
      <xdr:colOff>371474</xdr:colOff>
      <xdr:row>90</xdr:row>
      <xdr:rowOff>152400</xdr:rowOff>
    </xdr:to>
    <xdr:sp macro="" textlink="">
      <xdr:nvSpPr>
        <xdr:cNvPr id="30" name="Ellipse 29"/>
        <xdr:cNvSpPr/>
      </xdr:nvSpPr>
      <xdr:spPr>
        <a:xfrm>
          <a:off x="1752599" y="16735426"/>
          <a:ext cx="1666875" cy="561974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238125</xdr:colOff>
      <xdr:row>89</xdr:row>
      <xdr:rowOff>180975</xdr:rowOff>
    </xdr:from>
    <xdr:to>
      <xdr:col>7</xdr:col>
      <xdr:colOff>457200</xdr:colOff>
      <xdr:row>93</xdr:row>
      <xdr:rowOff>47625</xdr:rowOff>
    </xdr:to>
    <xdr:sp macro="" textlink="">
      <xdr:nvSpPr>
        <xdr:cNvPr id="31" name="Ellipse 30"/>
        <xdr:cNvSpPr/>
      </xdr:nvSpPr>
      <xdr:spPr>
        <a:xfrm>
          <a:off x="4048125" y="17135475"/>
          <a:ext cx="1743075" cy="628650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438150</xdr:colOff>
      <xdr:row>95</xdr:row>
      <xdr:rowOff>161924</xdr:rowOff>
    </xdr:from>
    <xdr:to>
      <xdr:col>10</xdr:col>
      <xdr:colOff>438150</xdr:colOff>
      <xdr:row>98</xdr:row>
      <xdr:rowOff>57149</xdr:rowOff>
    </xdr:to>
    <xdr:sp macro="" textlink="">
      <xdr:nvSpPr>
        <xdr:cNvPr id="32" name="Ellipse 31"/>
        <xdr:cNvSpPr/>
      </xdr:nvSpPr>
      <xdr:spPr>
        <a:xfrm>
          <a:off x="6534150" y="18259424"/>
          <a:ext cx="1524000" cy="466725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409576</xdr:colOff>
      <xdr:row>78</xdr:row>
      <xdr:rowOff>161925</xdr:rowOff>
    </xdr:from>
    <xdr:to>
      <xdr:col>4</xdr:col>
      <xdr:colOff>85725</xdr:colOff>
      <xdr:row>87</xdr:row>
      <xdr:rowOff>171450</xdr:rowOff>
    </xdr:to>
    <xdr:cxnSp macro="">
      <xdr:nvCxnSpPr>
        <xdr:cNvPr id="33" name="Connecteur droit avec flèche 32"/>
        <xdr:cNvCxnSpPr/>
      </xdr:nvCxnSpPr>
      <xdr:spPr>
        <a:xfrm flipH="1">
          <a:off x="2695576" y="15020925"/>
          <a:ext cx="438149" cy="1724025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142875</xdr:colOff>
      <xdr:row>78</xdr:row>
      <xdr:rowOff>161925</xdr:rowOff>
    </xdr:from>
    <xdr:to>
      <xdr:col>6</xdr:col>
      <xdr:colOff>347663</xdr:colOff>
      <xdr:row>89</xdr:row>
      <xdr:rowOff>180975</xdr:rowOff>
    </xdr:to>
    <xdr:cxnSp macro="">
      <xdr:nvCxnSpPr>
        <xdr:cNvPr id="36" name="Connecteur droit avec flèche 35"/>
        <xdr:cNvCxnSpPr>
          <a:endCxn id="31" idx="0"/>
        </xdr:cNvCxnSpPr>
      </xdr:nvCxnSpPr>
      <xdr:spPr>
        <a:xfrm>
          <a:off x="4714875" y="15020925"/>
          <a:ext cx="204788" cy="2114550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323850</xdr:colOff>
      <xdr:row>79</xdr:row>
      <xdr:rowOff>28575</xdr:rowOff>
    </xdr:from>
    <xdr:to>
      <xdr:col>9</xdr:col>
      <xdr:colOff>438150</xdr:colOff>
      <xdr:row>95</xdr:row>
      <xdr:rowOff>161924</xdr:rowOff>
    </xdr:to>
    <xdr:cxnSp macro="">
      <xdr:nvCxnSpPr>
        <xdr:cNvPr id="39" name="Connecteur droit avec flèche 38"/>
        <xdr:cNvCxnSpPr>
          <a:endCxn id="32" idx="0"/>
        </xdr:cNvCxnSpPr>
      </xdr:nvCxnSpPr>
      <xdr:spPr>
        <a:xfrm>
          <a:off x="6419850" y="15078075"/>
          <a:ext cx="876300" cy="3181349"/>
        </a:xfrm>
        <a:prstGeom prst="straightConnector1">
          <a:avLst/>
        </a:prstGeom>
        <a:ln w="38100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114300</xdr:colOff>
      <xdr:row>74</xdr:row>
      <xdr:rowOff>123824</xdr:rowOff>
    </xdr:from>
    <xdr:to>
      <xdr:col>10</xdr:col>
      <xdr:colOff>542926</xdr:colOff>
      <xdr:row>79</xdr:row>
      <xdr:rowOff>114299</xdr:rowOff>
    </xdr:to>
    <xdr:sp macro="" textlink="">
      <xdr:nvSpPr>
        <xdr:cNvPr id="19" name="ZoneTexte 18"/>
        <xdr:cNvSpPr txBox="1"/>
      </xdr:nvSpPr>
      <xdr:spPr>
        <a:xfrm>
          <a:off x="1638300" y="14220824"/>
          <a:ext cx="6524626" cy="94297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 u="none"/>
            <a:t>4</a:t>
          </a:r>
          <a:r>
            <a:rPr lang="fr-FR" sz="1100" b="1" u="none" baseline="0"/>
            <a:t> - En cas de recherche d'un numéro de candidat spécifique :</a:t>
          </a:r>
        </a:p>
        <a:p>
          <a:r>
            <a:rPr lang="fr-FR" sz="1100" b="0" u="none" baseline="0"/>
            <a:t>Sélectionnez l'onglet Jury concerné et faire </a:t>
          </a:r>
          <a:r>
            <a:rPr lang="fr-FR" sz="1100" b="1" u="none" baseline="0"/>
            <a:t>Ctrl + F</a:t>
          </a:r>
          <a:r>
            <a:rPr lang="fr-FR" sz="1100" b="0" u="none" baseline="0"/>
            <a:t>, indiquez ensuite le numéro recherché dans la fenêtre ouverte et appuyez sur </a:t>
          </a:r>
          <a:r>
            <a:rPr lang="fr-FR" sz="1100" b="1" u="none" baseline="0"/>
            <a:t>Entrée</a:t>
          </a:r>
          <a:r>
            <a:rPr lang="fr-FR" sz="1100" b="0" u="none" baseline="0"/>
            <a:t> ou cliquez sur </a:t>
          </a:r>
          <a:r>
            <a:rPr lang="fr-FR" sz="1100" b="1" u="none" baseline="0"/>
            <a:t>Suivant</a:t>
          </a:r>
          <a:r>
            <a:rPr lang="fr-FR" sz="1100" b="0" u="none" baseline="0"/>
            <a:t>. Le curseur de sélection sera directement sur le numéro recherché.</a:t>
          </a:r>
        </a:p>
        <a:p>
          <a:r>
            <a:rPr lang="fr-FR" sz="1100" b="1" u="none" baseline="0"/>
            <a:t>NB : </a:t>
          </a:r>
          <a:r>
            <a:rPr lang="fr-FR" sz="1100" b="0" u="none" baseline="0"/>
            <a:t>ce racourci est utilisable sur n'importe quel logiciel, donc très pratique sur un PDF ou sur une page Internet</a:t>
          </a:r>
          <a:endParaRPr lang="fr-FR" sz="1100" b="0" u="none"/>
        </a:p>
      </xdr:txBody>
    </xdr:sp>
    <xdr:clientData/>
  </xdr:twoCellAnchor>
  <xdr:twoCellAnchor>
    <xdr:from>
      <xdr:col>2</xdr:col>
      <xdr:colOff>485775</xdr:colOff>
      <xdr:row>44</xdr:row>
      <xdr:rowOff>161925</xdr:rowOff>
    </xdr:from>
    <xdr:to>
      <xdr:col>4</xdr:col>
      <xdr:colOff>647700</xdr:colOff>
      <xdr:row>47</xdr:row>
      <xdr:rowOff>19050</xdr:rowOff>
    </xdr:to>
    <xdr:sp macro="" textlink="">
      <xdr:nvSpPr>
        <xdr:cNvPr id="34" name="Ellipse 33"/>
        <xdr:cNvSpPr/>
      </xdr:nvSpPr>
      <xdr:spPr>
        <a:xfrm>
          <a:off x="2009775" y="8543925"/>
          <a:ext cx="1685925" cy="428625"/>
        </a:xfrm>
        <a:prstGeom prst="ellipse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B1:R42"/>
  <sheetViews>
    <sheetView showGridLines="0" showRowColHeaders="0" showZeros="0" tabSelected="1" workbookViewId="0">
      <selection activeCell="O5" sqref="O5:R5"/>
    </sheetView>
  </sheetViews>
  <sheetFormatPr baseColWidth="10" defaultRowHeight="15"/>
  <cols>
    <col min="1" max="1" width="2.85546875" style="34" customWidth="1"/>
    <col min="2" max="2" width="14.28515625" style="34" customWidth="1"/>
    <col min="3" max="3" width="14.85546875" style="34" customWidth="1"/>
    <col min="4" max="7" width="7.140625" style="34" customWidth="1"/>
    <col min="8" max="8" width="1.42578125" style="34" customWidth="1"/>
    <col min="9" max="9" width="2.85546875" style="34" customWidth="1"/>
    <col min="10" max="10" width="16.42578125" style="34" customWidth="1"/>
    <col min="11" max="11" width="2.85546875" style="34" customWidth="1"/>
    <col min="12" max="12" width="3.5703125" style="34" customWidth="1"/>
    <col min="13" max="16384" width="11.42578125" style="34"/>
  </cols>
  <sheetData>
    <row r="1" spans="2:18" ht="15" customHeight="1" thickBot="1"/>
    <row r="2" spans="2:18">
      <c r="B2" s="298" t="s">
        <v>35</v>
      </c>
      <c r="C2" s="298"/>
      <c r="D2" s="298"/>
      <c r="E2" s="298"/>
      <c r="F2" s="298"/>
      <c r="G2" s="298"/>
      <c r="H2" s="65"/>
      <c r="I2" s="65"/>
      <c r="J2" s="293" t="s">
        <v>33</v>
      </c>
      <c r="K2" s="65"/>
      <c r="L2" s="65"/>
      <c r="M2" s="65"/>
      <c r="N2" s="65"/>
    </row>
    <row r="3" spans="2:18" ht="15.75" customHeight="1" thickBot="1">
      <c r="J3" s="294"/>
    </row>
    <row r="4" spans="2:18" ht="15.75" thickBot="1">
      <c r="B4" s="2"/>
      <c r="C4" s="128" t="s">
        <v>44</v>
      </c>
      <c r="D4" s="125">
        <f>'Jury A'!I4</f>
        <v>0</v>
      </c>
      <c r="E4" s="126">
        <f>'Jury B'!I4</f>
        <v>0</v>
      </c>
      <c r="F4" s="126">
        <f>'Jury C'!I4</f>
        <v>0</v>
      </c>
      <c r="G4" s="127">
        <f>'Jury D'!I4</f>
        <v>0</v>
      </c>
      <c r="J4" s="295"/>
    </row>
    <row r="5" spans="2:18" ht="30.75" thickBot="1">
      <c r="B5" s="2"/>
      <c r="C5" s="66" t="s">
        <v>25</v>
      </c>
      <c r="D5" s="67">
        <f>'Jury A'!R12</f>
        <v>0</v>
      </c>
      <c r="E5" s="68">
        <f>'Jury B'!R12</f>
        <v>0</v>
      </c>
      <c r="F5" s="68">
        <f>'Jury C'!R12</f>
        <v>0</v>
      </c>
      <c r="G5" s="69">
        <f>'Jury D'!R12</f>
        <v>0</v>
      </c>
      <c r="J5" s="97">
        <f>SUM(D5:G5)</f>
        <v>0</v>
      </c>
      <c r="L5" s="268" t="s">
        <v>38</v>
      </c>
      <c r="M5" s="269"/>
      <c r="N5" s="270"/>
      <c r="O5" s="265"/>
      <c r="P5" s="266"/>
      <c r="Q5" s="266"/>
      <c r="R5" s="267"/>
    </row>
    <row r="6" spans="2:18" ht="30.75" thickBot="1">
      <c r="B6" s="2"/>
      <c r="C6" s="66" t="s">
        <v>26</v>
      </c>
      <c r="D6" s="67">
        <f>'Jury A'!R11</f>
        <v>0</v>
      </c>
      <c r="E6" s="68">
        <f>'Jury B'!R11</f>
        <v>0</v>
      </c>
      <c r="F6" s="68">
        <f>'Jury C'!R11</f>
        <v>0</v>
      </c>
      <c r="G6" s="69">
        <f>'Jury D'!R11</f>
        <v>0</v>
      </c>
      <c r="J6" s="98">
        <f>SUM(D6:G6)</f>
        <v>0</v>
      </c>
    </row>
    <row r="7" spans="2:18" ht="15.75" thickBot="1">
      <c r="B7" s="65"/>
      <c r="C7" s="88"/>
      <c r="D7" s="65"/>
      <c r="E7" s="65"/>
      <c r="F7" s="65"/>
      <c r="G7" s="65"/>
      <c r="H7" s="65"/>
      <c r="I7" s="65"/>
      <c r="J7" s="65"/>
      <c r="K7" s="65"/>
    </row>
    <row r="8" spans="2:18" ht="15.75" thickBot="1">
      <c r="B8" s="64"/>
      <c r="C8" s="299" t="s">
        <v>22</v>
      </c>
      <c r="D8" s="300"/>
      <c r="E8" s="300"/>
      <c r="F8" s="300"/>
      <c r="G8" s="301"/>
      <c r="H8" s="64"/>
      <c r="I8" s="64"/>
      <c r="J8" s="105" t="s">
        <v>22</v>
      </c>
      <c r="N8" s="130"/>
    </row>
    <row r="9" spans="2:18" ht="15" customHeight="1">
      <c r="B9" s="280" t="s">
        <v>18</v>
      </c>
      <c r="C9" s="75" t="s">
        <v>11</v>
      </c>
      <c r="D9" s="136" t="str">
        <f>IFERROR(AVERAGE('Jury A'!G9:G68),"")</f>
        <v/>
      </c>
      <c r="E9" s="137" t="str">
        <f>IFERROR(AVERAGE('Jury B'!G9:G68),"")</f>
        <v/>
      </c>
      <c r="F9" s="137" t="str">
        <f>IFERROR(AVERAGE('Jury C'!G9:G68),"")</f>
        <v/>
      </c>
      <c r="G9" s="138" t="str">
        <f>IFERROR(AVERAGE('Jury D'!G9:G68),"")</f>
        <v/>
      </c>
      <c r="J9" s="148" t="str">
        <f>IFERROR(AVERAGE('Jury A'!G9:G68,'Jury B'!G9:G68,'Jury C'!G9:G68,'Jury D'!G9:G68),"")</f>
        <v/>
      </c>
      <c r="N9" s="130"/>
    </row>
    <row r="10" spans="2:18" ht="15" customHeight="1" thickBot="1">
      <c r="B10" s="281"/>
      <c r="C10" s="76" t="s">
        <v>23</v>
      </c>
      <c r="D10" s="80">
        <f>'Jury A'!R16</f>
        <v>0</v>
      </c>
      <c r="E10" s="81">
        <f>'Jury B'!R16</f>
        <v>0</v>
      </c>
      <c r="F10" s="81">
        <f>'Jury C'!R16</f>
        <v>0</v>
      </c>
      <c r="G10" s="59">
        <f>'Jury D'!R16</f>
        <v>0</v>
      </c>
      <c r="J10" s="99">
        <f>SUM('Jury A'!G9:G68,'Jury B'!G9:G68,'Jury C'!G9:G68,'Jury D'!G9:G68)</f>
        <v>0</v>
      </c>
    </row>
    <row r="11" spans="2:18" ht="15" customHeight="1">
      <c r="B11" s="282" t="s">
        <v>27</v>
      </c>
      <c r="C11" s="74" t="s">
        <v>11</v>
      </c>
      <c r="D11" s="139" t="str">
        <f>IFERROR(AVERAGE('Jury A'!H9:H68),"")</f>
        <v/>
      </c>
      <c r="E11" s="140" t="str">
        <f>IFERROR(AVERAGE('Jury B'!H9:H68),"")</f>
        <v/>
      </c>
      <c r="F11" s="140" t="str">
        <f>IFERROR(AVERAGE('Jury C'!H9:H68),"")</f>
        <v/>
      </c>
      <c r="G11" s="141" t="str">
        <f>IFERROR(AVERAGE('Jury D'!H9:H68),"")</f>
        <v/>
      </c>
      <c r="J11" s="161" t="str">
        <f>IFERROR(AVERAGE('Jury A'!H9:H68,'Jury B'!H9:H68,'Jury C'!H9:H68,'Jury D'!H9:H68),"")</f>
        <v/>
      </c>
    </row>
    <row r="12" spans="2:18" ht="15" customHeight="1" thickBot="1">
      <c r="B12" s="283"/>
      <c r="C12" s="71" t="s">
        <v>23</v>
      </c>
      <c r="D12" s="78">
        <f>'Jury A'!R20</f>
        <v>0</v>
      </c>
      <c r="E12" s="79">
        <f>'Jury B'!R20</f>
        <v>0</v>
      </c>
      <c r="F12" s="79">
        <f>'Jury C'!R20</f>
        <v>0</v>
      </c>
      <c r="G12" s="60">
        <f>'Jury D'!R20</f>
        <v>0</v>
      </c>
      <c r="J12" s="162">
        <f>SUM('Jury A'!H9:H68,'Jury B'!H9:H68,'Jury C'!H9:H68,'Jury D'!H9:H68)</f>
        <v>0</v>
      </c>
      <c r="N12" s="130"/>
    </row>
    <row r="13" spans="2:18" ht="15" customHeight="1">
      <c r="B13" s="284" t="s">
        <v>36</v>
      </c>
      <c r="C13" s="72" t="s">
        <v>11</v>
      </c>
      <c r="D13" s="142" t="str">
        <f>IFERROR(AVERAGE('Jury A'!I9:I68),"")</f>
        <v/>
      </c>
      <c r="E13" s="143" t="str">
        <f>IFERROR(AVERAGE('Jury B'!I9:I68),"")</f>
        <v/>
      </c>
      <c r="F13" s="143" t="str">
        <f>IFERROR(AVERAGE('Jury C'!I9:I68),"")</f>
        <v/>
      </c>
      <c r="G13" s="144" t="str">
        <f>IFERROR(AVERAGE('Jury D'!I9:I68),"")</f>
        <v/>
      </c>
      <c r="J13" s="160" t="str">
        <f>IFERROR(AVERAGE('Jury A'!I9:I68,'Jury B'!I9:I68,'Jury C'!I9:I68,'Jury D'!I9:I68),"")</f>
        <v/>
      </c>
      <c r="N13" s="130"/>
    </row>
    <row r="14" spans="2:18" ht="15" customHeight="1" thickBot="1">
      <c r="B14" s="285"/>
      <c r="C14" s="73" t="s">
        <v>23</v>
      </c>
      <c r="D14" s="77">
        <f>'Jury A'!R24</f>
        <v>0</v>
      </c>
      <c r="E14" s="10">
        <f>'Jury B'!R24</f>
        <v>0</v>
      </c>
      <c r="F14" s="10">
        <f>'Jury C'!R24</f>
        <v>0</v>
      </c>
      <c r="G14" s="61">
        <f>'Jury D'!R24</f>
        <v>0</v>
      </c>
      <c r="J14" s="163">
        <f>SUM('Jury A'!I9:I68,'Jury B'!I9:I68,'Jury C'!I9:I68,'Jury D'!I9:I68)</f>
        <v>0</v>
      </c>
      <c r="N14" s="130"/>
    </row>
    <row r="15" spans="2:18">
      <c r="B15" s="286" t="s">
        <v>28</v>
      </c>
      <c r="C15" s="89" t="s">
        <v>11</v>
      </c>
      <c r="D15" s="145" t="str">
        <f>IFERROR(AVERAGE('Jury A'!J9:J68),"")</f>
        <v/>
      </c>
      <c r="E15" s="146" t="str">
        <f>IFERROR(AVERAGE('Jury B'!J9:J68),"")</f>
        <v/>
      </c>
      <c r="F15" s="146" t="str">
        <f>IFERROR(AVERAGE('Jury C'!J9:J68),"")</f>
        <v/>
      </c>
      <c r="G15" s="147" t="str">
        <f>IFERROR(AVERAGE('Jury D'!J9:J68),"")</f>
        <v/>
      </c>
      <c r="J15" s="164" t="str">
        <f>IFERROR(AVERAGE('Jury A'!J9:J68,'Jury B'!J9:J68,'Jury C'!J9:J68,'Jury D'!J9:J68),"")</f>
        <v/>
      </c>
    </row>
    <row r="16" spans="2:18" ht="15" customHeight="1">
      <c r="B16" s="287"/>
      <c r="C16" s="90" t="s">
        <v>23</v>
      </c>
      <c r="D16" s="131">
        <f>SUM(D10,D12,D14)</f>
        <v>0</v>
      </c>
      <c r="E16" s="92">
        <f>SUM(E10,E12,E14)</f>
        <v>0</v>
      </c>
      <c r="F16" s="91">
        <f>SUM(F10,F12,F14)</f>
        <v>0</v>
      </c>
      <c r="G16" s="132">
        <f>SUM(G10,G12,G14)</f>
        <v>0</v>
      </c>
      <c r="J16" s="134">
        <f>SUM(J10,J12,J14)</f>
        <v>0</v>
      </c>
    </row>
    <row r="17" spans="2:10" ht="30" customHeight="1">
      <c r="B17" s="287"/>
      <c r="C17" s="90" t="s">
        <v>31</v>
      </c>
      <c r="D17" s="131">
        <f>'Jury A'!R31</f>
        <v>0</v>
      </c>
      <c r="E17" s="92">
        <f>'Jury B'!R31</f>
        <v>0</v>
      </c>
      <c r="F17" s="92">
        <f>'Jury C'!R31</f>
        <v>0</v>
      </c>
      <c r="G17" s="93">
        <f>'Jury D'!R31</f>
        <v>0</v>
      </c>
      <c r="J17" s="134">
        <f>SUM('Jury A'!R31,'Jury B'!R31,'Jury C'!R31,'Jury D'!R31)</f>
        <v>0</v>
      </c>
    </row>
    <row r="18" spans="2:10" ht="30" customHeight="1">
      <c r="B18" s="287"/>
      <c r="C18" s="90" t="s">
        <v>29</v>
      </c>
      <c r="D18" s="131">
        <f>'Jury A'!R32</f>
        <v>0</v>
      </c>
      <c r="E18" s="92">
        <f>'Jury B'!R32</f>
        <v>0</v>
      </c>
      <c r="F18" s="92">
        <f>'Jury C'!R32</f>
        <v>0</v>
      </c>
      <c r="G18" s="93">
        <f>'Jury D'!R32</f>
        <v>0</v>
      </c>
      <c r="J18" s="134">
        <f>MAX('Jury A'!J9:J68,'Jury B'!J9:J68,'Jury C'!J9:J68,'Jury D'!J9:J68)</f>
        <v>0</v>
      </c>
    </row>
    <row r="19" spans="2:10" ht="30" customHeight="1" thickBot="1">
      <c r="B19" s="288"/>
      <c r="C19" s="94" t="s">
        <v>30</v>
      </c>
      <c r="D19" s="133">
        <f>'Jury A'!R33</f>
        <v>0</v>
      </c>
      <c r="E19" s="95">
        <f>'Jury B'!R33</f>
        <v>0</v>
      </c>
      <c r="F19" s="95">
        <f>'Jury C'!R33</f>
        <v>0</v>
      </c>
      <c r="G19" s="96">
        <f>'Jury D'!R33</f>
        <v>0</v>
      </c>
      <c r="J19" s="135">
        <f>MIN('Jury A'!J9:J68,'Jury B'!J9:J68,'Jury C'!J9:J68,'Jury D'!J9:J68)</f>
        <v>0</v>
      </c>
    </row>
    <row r="20" spans="2:10" ht="7.5" customHeight="1" thickBot="1">
      <c r="B20" s="2"/>
      <c r="C20" s="2"/>
      <c r="D20" s="2"/>
      <c r="E20" s="2"/>
      <c r="F20" s="2"/>
      <c r="G20" s="2"/>
    </row>
    <row r="21" spans="2:10" ht="15.75" thickBot="1">
      <c r="C21" s="302" t="s">
        <v>24</v>
      </c>
      <c r="D21" s="303"/>
      <c r="E21" s="303"/>
      <c r="F21" s="303"/>
      <c r="G21" s="304"/>
      <c r="H21" s="64"/>
      <c r="I21" s="64"/>
      <c r="J21" s="106" t="s">
        <v>24</v>
      </c>
    </row>
    <row r="22" spans="2:10">
      <c r="B22" s="289" t="s">
        <v>18</v>
      </c>
      <c r="C22" s="87" t="s">
        <v>11</v>
      </c>
      <c r="D22" s="171" t="str">
        <f>IFERROR(AVERAGE('Jury A'!L9:L68),"")</f>
        <v/>
      </c>
      <c r="E22" s="172" t="str">
        <f>IFERROR(AVERAGE('Jury B'!L9:L68),"")</f>
        <v/>
      </c>
      <c r="F22" s="172" t="str">
        <f>IFERROR(AVERAGE('Jury C'!L9:L68),"")</f>
        <v/>
      </c>
      <c r="G22" s="173" t="str">
        <f>IFERROR(AVERAGE('Jury D'!L9:L68),"")</f>
        <v/>
      </c>
      <c r="J22" s="167" t="str">
        <f>IFERROR(AVERAGE('Jury A'!L9:L68,'Jury B'!L9:L68,'Jury C'!L9:L68,'Jury D'!L9:L68),"")</f>
        <v/>
      </c>
    </row>
    <row r="23" spans="2:10" ht="15.75" customHeight="1" thickBot="1">
      <c r="B23" s="290"/>
      <c r="C23" s="82" t="s">
        <v>23</v>
      </c>
      <c r="D23" s="107">
        <f>'Jury A'!U16</f>
        <v>0</v>
      </c>
      <c r="E23" s="108">
        <f>'Jury B'!U16</f>
        <v>0</v>
      </c>
      <c r="F23" s="108">
        <f>'Jury C'!U16</f>
        <v>0</v>
      </c>
      <c r="G23" s="109">
        <f>'Jury D'!U16</f>
        <v>0</v>
      </c>
      <c r="J23" s="110">
        <f>SUM('Jury A'!L9:L68,'Jury B'!L9:L68,'Jury C'!L9:L68,'Jury D'!L9:L68)</f>
        <v>0</v>
      </c>
    </row>
    <row r="24" spans="2:10">
      <c r="B24" s="291" t="s">
        <v>27</v>
      </c>
      <c r="C24" s="83" t="s">
        <v>11</v>
      </c>
      <c r="D24" s="174" t="str">
        <f>IFERROR(AVERAGE('Jury A'!M9:M68),"")</f>
        <v/>
      </c>
      <c r="E24" s="175" t="str">
        <f>IFERROR(AVERAGE('Jury B'!M9:M68),"")</f>
        <v/>
      </c>
      <c r="F24" s="175" t="str">
        <f>IFERROR(AVERAGE('Jury C'!M9:M68),"")</f>
        <v/>
      </c>
      <c r="G24" s="176" t="str">
        <f>IFERROR(AVERAGE('Jury D'!M9:M68),"")</f>
        <v/>
      </c>
      <c r="J24" s="168" t="str">
        <f>IFERROR(AVERAGE('Jury A'!M9:M68,'Jury B'!M9:M68,'Jury C'!M9:M68,'Jury D'!M9:M68),"")</f>
        <v/>
      </c>
    </row>
    <row r="25" spans="2:10" ht="15" customHeight="1" thickBot="1">
      <c r="B25" s="292"/>
      <c r="C25" s="84" t="s">
        <v>23</v>
      </c>
      <c r="D25" s="100">
        <f>'Jury A'!U20</f>
        <v>0</v>
      </c>
      <c r="E25" s="101">
        <f>'Jury B'!U20</f>
        <v>0</v>
      </c>
      <c r="F25" s="101">
        <f>'Jury C'!U20</f>
        <v>0</v>
      </c>
      <c r="G25" s="63">
        <f>'Jury D'!U20</f>
        <v>0</v>
      </c>
      <c r="J25" s="102">
        <f>SUM('Jury A'!M9:M68,'Jury B'!M9:M68,'Jury C'!M9:M68,'Jury D'!M9:M68)</f>
        <v>0</v>
      </c>
    </row>
    <row r="26" spans="2:10">
      <c r="B26" s="296" t="s">
        <v>36</v>
      </c>
      <c r="C26" s="85" t="s">
        <v>11</v>
      </c>
      <c r="D26" s="177" t="str">
        <f>IFERROR(AVERAGE('Jury A'!N9:N68),"")</f>
        <v/>
      </c>
      <c r="E26" s="178" t="str">
        <f>IFERROR(AVERAGE('Jury B'!N9:N68),"")</f>
        <v/>
      </c>
      <c r="F26" s="178" t="str">
        <f>IFERROR(AVERAGE('Jury C'!N9:N68),"")</f>
        <v/>
      </c>
      <c r="G26" s="179" t="str">
        <f>IFERROR(AVERAGE('Jury D'!N9:N68),"")</f>
        <v/>
      </c>
      <c r="J26" s="169" t="str">
        <f>IFERROR(AVERAGE('Jury A'!N9:N68,'Jury B'!N9:N68,'Jury C'!N9:N68,'Jury D'!N9:N68),"")</f>
        <v/>
      </c>
    </row>
    <row r="27" spans="2:10" ht="15" customHeight="1" thickBot="1">
      <c r="B27" s="297"/>
      <c r="C27" s="86" t="s">
        <v>23</v>
      </c>
      <c r="D27" s="103">
        <f>'Jury A'!U24</f>
        <v>0</v>
      </c>
      <c r="E27" s="32">
        <f>'Jury B'!U24</f>
        <v>0</v>
      </c>
      <c r="F27" s="32">
        <f>'Jury C'!U24</f>
        <v>0</v>
      </c>
      <c r="G27" s="62">
        <f>'Jury D'!U24</f>
        <v>0</v>
      </c>
      <c r="J27" s="104">
        <f>SUM('Jury A'!N9:N68,'Jury B'!N9:N68,'Jury C'!N9:N68,'Jury D'!N9:N68)</f>
        <v>0</v>
      </c>
    </row>
    <row r="28" spans="2:10">
      <c r="B28" s="274" t="s">
        <v>28</v>
      </c>
      <c r="C28" s="111" t="s">
        <v>11</v>
      </c>
      <c r="D28" s="180" t="str">
        <f>IFERROR(AVERAGE('Jury A'!O9:O68),"")</f>
        <v/>
      </c>
      <c r="E28" s="181" t="str">
        <f>IFERROR(AVERAGE('Jury B'!O9:O68),"")</f>
        <v/>
      </c>
      <c r="F28" s="181" t="str">
        <f>IFERROR(AVERAGE('Jury C'!O9:O68),"")</f>
        <v/>
      </c>
      <c r="G28" s="182" t="str">
        <f>IFERROR(AVERAGE('Jury D'!O9:O68),"")</f>
        <v/>
      </c>
      <c r="J28" s="170" t="str">
        <f>IFERROR(AVERAGE('Jury A'!O9:O68,'Jury B'!O9:O68,'Jury C'!O9:O68,'Jury D'!O9:O68),"")</f>
        <v/>
      </c>
    </row>
    <row r="29" spans="2:10" ht="15" customHeight="1">
      <c r="B29" s="275"/>
      <c r="C29" s="112" t="s">
        <v>23</v>
      </c>
      <c r="D29" s="158">
        <f>SUM(D23,D25,D27)</f>
        <v>0</v>
      </c>
      <c r="E29" s="114">
        <f>SUM(E23,E25,E27)</f>
        <v>0</v>
      </c>
      <c r="F29" s="113">
        <f>SUM(F23,F25,F27)</f>
        <v>0</v>
      </c>
      <c r="G29" s="115">
        <f>SUM(G23,G25,G27)</f>
        <v>0</v>
      </c>
      <c r="J29" s="119">
        <f>SUM(J23,J25,J27)</f>
        <v>0</v>
      </c>
    </row>
    <row r="30" spans="2:10" ht="30" customHeight="1">
      <c r="B30" s="275"/>
      <c r="C30" s="112" t="s">
        <v>32</v>
      </c>
      <c r="D30" s="158">
        <f>'Jury A'!U31</f>
        <v>0</v>
      </c>
      <c r="E30" s="114">
        <f>'Jury B'!U31</f>
        <v>0</v>
      </c>
      <c r="F30" s="114">
        <f>'Jury C'!U31</f>
        <v>0</v>
      </c>
      <c r="G30" s="115">
        <f>'Jury D'!U31</f>
        <v>0</v>
      </c>
      <c r="J30" s="119">
        <f>SUM('Jury A'!U31,'Jury B'!U31,'Jury C'!U31,'Jury D'!U31)</f>
        <v>0</v>
      </c>
    </row>
    <row r="31" spans="2:10" ht="30">
      <c r="B31" s="275"/>
      <c r="C31" s="112" t="s">
        <v>29</v>
      </c>
      <c r="D31" s="158">
        <f>'Jury A'!U32</f>
        <v>0</v>
      </c>
      <c r="E31" s="114">
        <f>'Jury B'!U32</f>
        <v>0</v>
      </c>
      <c r="F31" s="114">
        <f>'Jury C'!U32</f>
        <v>0</v>
      </c>
      <c r="G31" s="115">
        <f>'Jury D'!U32</f>
        <v>0</v>
      </c>
      <c r="J31" s="119">
        <f>MAX('Jury A'!O9:O68,'Jury B'!O9:O68,'Jury C'!O9:O68,'Jury D'!O9:O68)</f>
        <v>0</v>
      </c>
    </row>
    <row r="32" spans="2:10" ht="30.75" thickBot="1">
      <c r="B32" s="276"/>
      <c r="C32" s="116" t="s">
        <v>30</v>
      </c>
      <c r="D32" s="159">
        <f>'Jury A'!U33</f>
        <v>0</v>
      </c>
      <c r="E32" s="117">
        <f>'Jury B'!U33</f>
        <v>0</v>
      </c>
      <c r="F32" s="117">
        <f>'Jury C'!U33</f>
        <v>0</v>
      </c>
      <c r="G32" s="118">
        <f>'Jury D'!U33</f>
        <v>0</v>
      </c>
      <c r="J32" s="120">
        <f>MIN('Jury A'!O9:O68,'Jury B'!O9:O68,'Jury C'!O9:O68,'Jury D'!O9:O68)</f>
        <v>0</v>
      </c>
    </row>
    <row r="33" spans="2:11" ht="7.5" customHeight="1" thickBot="1"/>
    <row r="34" spans="2:11" ht="90" customHeight="1" thickBot="1">
      <c r="B34" s="277" t="s">
        <v>45</v>
      </c>
      <c r="C34" s="123" t="s">
        <v>11</v>
      </c>
      <c r="D34" s="153" t="str">
        <f>IFERROR(AVERAGE('Jury A'!J9:J68,'Jury A'!O9:O68),"")</f>
        <v/>
      </c>
      <c r="E34" s="149" t="str">
        <f>IFERROR(AVERAGE('Jury B'!J9:J68,'Jury B'!O9:O68),"")</f>
        <v/>
      </c>
      <c r="F34" s="149" t="str">
        <f>IFERROR(AVERAGE('Jury C'!J9:J68,'Jury C'!O9:O68),"")</f>
        <v/>
      </c>
      <c r="G34" s="150" t="str">
        <f>IFERROR(AVERAGE('Jury D'!J9:J68,'Jury D'!O9:O68),"")</f>
        <v/>
      </c>
      <c r="I34" s="271" t="s">
        <v>34</v>
      </c>
      <c r="J34" s="151" t="str">
        <f>IFERROR(AVERAGE('Jury A'!J9:J68,'Jury A'!O9:O68,'Jury B'!J9:J68,'Jury B'!O9:O68,'Jury C'!J9:J68,'Jury C'!O9:O68,'Jury D'!J9:J68,'Jury D'!O9:O68),"")</f>
        <v/>
      </c>
      <c r="K34" s="271" t="s">
        <v>37</v>
      </c>
    </row>
    <row r="35" spans="2:11" ht="30" customHeight="1" thickBot="1">
      <c r="B35" s="278"/>
      <c r="C35" s="124" t="s">
        <v>23</v>
      </c>
      <c r="D35" s="154">
        <f>SUM(D16,D29)</f>
        <v>0</v>
      </c>
      <c r="E35" s="121">
        <f t="shared" ref="E35:G35" si="0">SUM(E16,E29)</f>
        <v>0</v>
      </c>
      <c r="F35" s="121">
        <f t="shared" si="0"/>
        <v>0</v>
      </c>
      <c r="G35" s="155">
        <f t="shared" si="0"/>
        <v>0</v>
      </c>
      <c r="I35" s="272"/>
      <c r="J35" s="129">
        <f>SUM(J16,J29)</f>
        <v>0</v>
      </c>
      <c r="K35" s="272"/>
    </row>
    <row r="36" spans="2:11" ht="30" customHeight="1" thickBot="1">
      <c r="B36" s="278"/>
      <c r="C36" s="124" t="s">
        <v>31</v>
      </c>
      <c r="D36" s="154">
        <f>SUM(D17,D30)</f>
        <v>0</v>
      </c>
      <c r="E36" s="121">
        <f t="shared" ref="E36:G36" si="1">SUM(E17,E30)</f>
        <v>0</v>
      </c>
      <c r="F36" s="121">
        <f t="shared" si="1"/>
        <v>0</v>
      </c>
      <c r="G36" s="155">
        <f t="shared" si="1"/>
        <v>0</v>
      </c>
      <c r="I36" s="272"/>
      <c r="J36" s="129">
        <f>SUM(J17,J30)</f>
        <v>0</v>
      </c>
      <c r="K36" s="272"/>
    </row>
    <row r="37" spans="2:11" ht="30.75" thickBot="1">
      <c r="B37" s="278"/>
      <c r="C37" s="124" t="s">
        <v>29</v>
      </c>
      <c r="D37" s="154">
        <f>MAX(D18,D31)</f>
        <v>0</v>
      </c>
      <c r="E37" s="121">
        <f t="shared" ref="E37:G37" si="2">MAX(E18,E31)</f>
        <v>0</v>
      </c>
      <c r="F37" s="121">
        <f t="shared" si="2"/>
        <v>0</v>
      </c>
      <c r="G37" s="155">
        <f t="shared" si="2"/>
        <v>0</v>
      </c>
      <c r="I37" s="272"/>
      <c r="J37" s="129">
        <f>MAX(J18,J31)</f>
        <v>0</v>
      </c>
      <c r="K37" s="272"/>
    </row>
    <row r="38" spans="2:11" ht="30.75" thickBot="1">
      <c r="B38" s="279"/>
      <c r="C38" s="70" t="s">
        <v>30</v>
      </c>
      <c r="D38" s="156">
        <f>MIN(D19,D32)</f>
        <v>0</v>
      </c>
      <c r="E38" s="122">
        <f t="shared" ref="E38:G38" si="3">MIN(E19,E32)</f>
        <v>0</v>
      </c>
      <c r="F38" s="122">
        <f t="shared" si="3"/>
        <v>0</v>
      </c>
      <c r="G38" s="157">
        <f t="shared" si="3"/>
        <v>0</v>
      </c>
      <c r="I38" s="273"/>
      <c r="J38" s="152">
        <f>MIN(J19,J32)</f>
        <v>0</v>
      </c>
      <c r="K38" s="273"/>
    </row>
    <row r="41" spans="2:11">
      <c r="B41" s="263" t="s">
        <v>43</v>
      </c>
      <c r="C41" s="264"/>
      <c r="D41" s="264"/>
      <c r="E41" s="264"/>
      <c r="F41" s="264"/>
    </row>
    <row r="42" spans="2:11">
      <c r="B42" s="264"/>
      <c r="C42" s="264"/>
      <c r="D42" s="264"/>
      <c r="E42" s="264"/>
      <c r="F42" s="264"/>
    </row>
  </sheetData>
  <sheetProtection selectLockedCells="1"/>
  <mergeCells count="18">
    <mergeCell ref="J2:J4"/>
    <mergeCell ref="B26:B27"/>
    <mergeCell ref="B2:G2"/>
    <mergeCell ref="C8:G8"/>
    <mergeCell ref="C21:G21"/>
    <mergeCell ref="B41:F42"/>
    <mergeCell ref="O5:R5"/>
    <mergeCell ref="L5:N5"/>
    <mergeCell ref="K34:K38"/>
    <mergeCell ref="I34:I38"/>
    <mergeCell ref="B28:B32"/>
    <mergeCell ref="B34:B38"/>
    <mergeCell ref="B9:B10"/>
    <mergeCell ref="B11:B12"/>
    <mergeCell ref="B13:B14"/>
    <mergeCell ref="B15:B19"/>
    <mergeCell ref="B22:B23"/>
    <mergeCell ref="B24:B2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Z68"/>
  <sheetViews>
    <sheetView showGridLines="0" showRowColHeaders="0" zoomScaleNormal="100" workbookViewId="0">
      <selection activeCell="M4" sqref="M4:O4"/>
    </sheetView>
  </sheetViews>
  <sheetFormatPr baseColWidth="10" defaultRowHeight="15"/>
  <cols>
    <col min="1" max="1" width="2.85546875" customWidth="1"/>
    <col min="2" max="2" width="3.42578125" customWidth="1"/>
    <col min="3" max="3" width="15" customWidth="1"/>
    <col min="4" max="4" width="0.7109375" customWidth="1"/>
    <col min="5" max="5" width="10.7109375" customWidth="1"/>
    <col min="6" max="6" width="0.7109375" customWidth="1"/>
    <col min="7" max="9" width="15" customWidth="1"/>
    <col min="10" max="10" width="5.7109375" customWidth="1"/>
    <col min="11" max="11" width="2.85546875" customWidth="1"/>
    <col min="12" max="14" width="15" customWidth="1"/>
    <col min="15" max="15" width="5.7109375" customWidth="1"/>
    <col min="16" max="16" width="5" customWidth="1"/>
    <col min="19" max="19" width="2.85546875" customWidth="1"/>
  </cols>
  <sheetData>
    <row r="1" spans="1:26" ht="15.75" thickBot="1">
      <c r="A1" s="187"/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</row>
    <row r="2" spans="1:26" ht="15.75" thickBot="1">
      <c r="A2" s="187"/>
      <c r="B2" s="187"/>
      <c r="C2" s="305" t="s">
        <v>7</v>
      </c>
      <c r="D2" s="306"/>
      <c r="E2" s="306"/>
      <c r="F2" s="306"/>
      <c r="G2" s="307"/>
      <c r="H2" s="307"/>
      <c r="I2" s="307"/>
      <c r="J2" s="307"/>
      <c r="K2" s="307"/>
      <c r="L2" s="307"/>
      <c r="M2" s="307"/>
      <c r="N2" s="307"/>
      <c r="O2" s="308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</row>
    <row r="3" spans="1:26" ht="15.75" thickBot="1">
      <c r="A3" s="187"/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</row>
    <row r="4" spans="1:26" ht="15.75" thickBot="1">
      <c r="A4" s="187"/>
      <c r="B4" s="187"/>
      <c r="C4" s="333" t="s">
        <v>41</v>
      </c>
      <c r="D4" s="333"/>
      <c r="E4" s="333"/>
      <c r="F4" s="333"/>
      <c r="G4" s="334"/>
      <c r="H4" s="325" t="s">
        <v>46</v>
      </c>
      <c r="I4" s="327"/>
      <c r="J4" s="328"/>
      <c r="K4" s="201"/>
      <c r="L4" s="331" t="s">
        <v>39</v>
      </c>
      <c r="M4" s="323"/>
      <c r="N4" s="323"/>
      <c r="O4" s="324"/>
      <c r="P4" s="187"/>
      <c r="Q4" s="187"/>
      <c r="R4" s="187"/>
      <c r="S4" s="187"/>
      <c r="T4" s="187"/>
      <c r="U4" s="187"/>
      <c r="V4" s="187"/>
      <c r="W4" s="187"/>
      <c r="X4" s="187"/>
      <c r="Y4" s="187"/>
      <c r="Z4" s="187"/>
    </row>
    <row r="5" spans="1:26" s="199" customFormat="1" ht="15.75" thickBot="1">
      <c r="A5" s="200"/>
      <c r="B5" s="200"/>
      <c r="C5" s="333"/>
      <c r="D5" s="333"/>
      <c r="E5" s="333"/>
      <c r="F5" s="333"/>
      <c r="G5" s="334"/>
      <c r="H5" s="326"/>
      <c r="I5" s="329"/>
      <c r="J5" s="330"/>
      <c r="K5" s="201"/>
      <c r="L5" s="332"/>
      <c r="M5" s="323"/>
      <c r="N5" s="323"/>
      <c r="O5" s="324"/>
      <c r="P5" s="200"/>
      <c r="Q5" s="200"/>
      <c r="R5" s="200"/>
      <c r="S5" s="200"/>
      <c r="T5" s="200"/>
      <c r="U5" s="200"/>
      <c r="V5" s="200"/>
      <c r="W5" s="200"/>
      <c r="X5" s="200"/>
      <c r="Y5" s="200"/>
      <c r="Z5" s="200"/>
    </row>
    <row r="6" spans="1:26" ht="15.75" thickBot="1">
      <c r="A6" s="187"/>
      <c r="B6" s="187"/>
      <c r="C6" s="187"/>
      <c r="D6" s="187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87"/>
      <c r="Y6" s="187"/>
      <c r="Z6" s="187"/>
    </row>
    <row r="7" spans="1:26" ht="15.75" thickBot="1">
      <c r="A7" s="187"/>
      <c r="B7" s="187"/>
      <c r="C7" s="187"/>
      <c r="D7" s="187"/>
      <c r="E7" s="187"/>
      <c r="F7" s="187"/>
      <c r="G7" s="317" t="s">
        <v>1</v>
      </c>
      <c r="H7" s="318"/>
      <c r="I7" s="318"/>
      <c r="J7" s="319"/>
      <c r="K7" s="187"/>
      <c r="L7" s="320" t="s">
        <v>5</v>
      </c>
      <c r="M7" s="321"/>
      <c r="N7" s="321"/>
      <c r="O7" s="322"/>
      <c r="P7" s="188"/>
      <c r="Q7" s="187"/>
      <c r="R7" s="187"/>
      <c r="S7" s="187"/>
      <c r="T7" s="187"/>
      <c r="U7" s="187"/>
      <c r="V7" s="187"/>
      <c r="W7" s="187"/>
      <c r="X7" s="187"/>
      <c r="Y7" s="187"/>
      <c r="Z7" s="187"/>
    </row>
    <row r="8" spans="1:26" ht="30.75" thickBot="1">
      <c r="A8" s="187"/>
      <c r="B8" s="187"/>
      <c r="C8" s="189" t="s">
        <v>17</v>
      </c>
      <c r="D8" s="190"/>
      <c r="E8" s="226" t="s">
        <v>42</v>
      </c>
      <c r="F8" s="190"/>
      <c r="G8" s="191" t="s">
        <v>21</v>
      </c>
      <c r="H8" s="192" t="s">
        <v>20</v>
      </c>
      <c r="I8" s="193" t="s">
        <v>19</v>
      </c>
      <c r="J8" s="194" t="s">
        <v>6</v>
      </c>
      <c r="K8" s="187"/>
      <c r="L8" s="195" t="s">
        <v>21</v>
      </c>
      <c r="M8" s="196" t="s">
        <v>20</v>
      </c>
      <c r="N8" s="197" t="s">
        <v>19</v>
      </c>
      <c r="O8" s="194" t="s">
        <v>6</v>
      </c>
      <c r="P8" s="198"/>
      <c r="Q8" s="187"/>
      <c r="R8" s="187"/>
      <c r="S8" s="187"/>
      <c r="T8" s="187"/>
      <c r="U8" s="187"/>
      <c r="V8" s="187"/>
      <c r="W8" s="187"/>
      <c r="X8" s="187"/>
      <c r="Y8" s="187"/>
      <c r="Z8" s="187"/>
    </row>
    <row r="9" spans="1:26" ht="15.75" thickBot="1">
      <c r="B9" s="183">
        <v>1</v>
      </c>
      <c r="C9" s="227"/>
      <c r="D9" s="2"/>
      <c r="E9" s="256" t="str">
        <f>IF(AND(C9&lt;&gt;"",COUNT(G9:N9)=0),"AB","")</f>
        <v/>
      </c>
      <c r="F9" s="2"/>
      <c r="G9" s="230"/>
      <c r="H9" s="231"/>
      <c r="I9" s="232"/>
      <c r="J9" s="6" t="str">
        <f>IF(COUNTIF(G9:I9,""),"",CEILING(SUM(G9:I9),1))</f>
        <v/>
      </c>
      <c r="L9" s="243"/>
      <c r="M9" s="244"/>
      <c r="N9" s="245"/>
      <c r="O9" s="6" t="str">
        <f>IF(COUNTIF(L9:N9,""),"",CEILING(SUM(L9:N9),1))</f>
        <v/>
      </c>
      <c r="P9" s="4"/>
      <c r="Q9" s="309" t="s">
        <v>0</v>
      </c>
      <c r="R9" s="310"/>
    </row>
    <row r="10" spans="1:26">
      <c r="B10" s="184">
        <v>2</v>
      </c>
      <c r="C10" s="228"/>
      <c r="D10" s="2"/>
      <c r="E10" s="257" t="str">
        <f t="shared" ref="E10:E68" si="0">IF(AND(C10&lt;&gt;"",COUNT(G10:N10)=0),"AB","")</f>
        <v/>
      </c>
      <c r="F10" s="2"/>
      <c r="G10" s="233"/>
      <c r="H10" s="234"/>
      <c r="I10" s="235"/>
      <c r="J10" s="165" t="str">
        <f t="shared" ref="J10:J68" si="1">IF(COUNTIF(G10:I10,""),"",CEILING(SUM(G10:I10),1))</f>
        <v/>
      </c>
      <c r="L10" s="246"/>
      <c r="M10" s="247"/>
      <c r="N10" s="248"/>
      <c r="O10" s="165" t="str">
        <f t="shared" ref="O10:O68" si="2">IF(COUNTIF(L10:N10,""),"",CEILING(SUM(L10:N10),1))</f>
        <v/>
      </c>
      <c r="P10" s="4"/>
      <c r="Q10" s="30" t="s">
        <v>8</v>
      </c>
      <c r="R10" s="29">
        <f>R12-R11</f>
        <v>0</v>
      </c>
    </row>
    <row r="11" spans="1:26">
      <c r="B11" s="184">
        <v>3</v>
      </c>
      <c r="C11" s="228"/>
      <c r="D11" s="2"/>
      <c r="E11" s="257" t="str">
        <f t="shared" si="0"/>
        <v/>
      </c>
      <c r="F11" s="2"/>
      <c r="G11" s="233"/>
      <c r="H11" s="234"/>
      <c r="I11" s="235"/>
      <c r="J11" s="165" t="str">
        <f t="shared" si="1"/>
        <v/>
      </c>
      <c r="L11" s="246"/>
      <c r="M11" s="247"/>
      <c r="N11" s="248"/>
      <c r="O11" s="165" t="str">
        <f t="shared" si="2"/>
        <v/>
      </c>
      <c r="P11" s="4"/>
      <c r="Q11" s="204" t="s">
        <v>40</v>
      </c>
      <c r="R11" s="12">
        <f>SUM(COUNTIF(E9:E68,"AB"))</f>
        <v>0</v>
      </c>
      <c r="T11" s="39"/>
      <c r="U11" s="39"/>
      <c r="V11" s="39"/>
      <c r="W11" s="39"/>
      <c r="X11" s="39"/>
    </row>
    <row r="12" spans="1:26" ht="15.75" thickBot="1">
      <c r="B12" s="184">
        <v>4</v>
      </c>
      <c r="C12" s="242"/>
      <c r="D12" s="2"/>
      <c r="E12" s="257" t="str">
        <f t="shared" si="0"/>
        <v/>
      </c>
      <c r="F12" s="2"/>
      <c r="G12" s="233"/>
      <c r="H12" s="234"/>
      <c r="I12" s="235"/>
      <c r="J12" s="165" t="str">
        <f t="shared" si="1"/>
        <v/>
      </c>
      <c r="L12" s="246"/>
      <c r="M12" s="247"/>
      <c r="N12" s="248"/>
      <c r="O12" s="165" t="str">
        <f t="shared" si="2"/>
        <v/>
      </c>
      <c r="P12" s="4"/>
      <c r="Q12" s="31" t="s">
        <v>9</v>
      </c>
      <c r="R12" s="13">
        <f>COUNTA(C9:C68)</f>
        <v>0</v>
      </c>
    </row>
    <row r="13" spans="1:26" ht="15.75" thickBot="1">
      <c r="B13" s="184">
        <v>5</v>
      </c>
      <c r="C13" s="242"/>
      <c r="D13" s="2"/>
      <c r="E13" s="257" t="str">
        <f t="shared" si="0"/>
        <v/>
      </c>
      <c r="F13" s="2"/>
      <c r="G13" s="233"/>
      <c r="H13" s="234"/>
      <c r="I13" s="235"/>
      <c r="J13" s="165" t="str">
        <f t="shared" si="1"/>
        <v/>
      </c>
      <c r="L13" s="246"/>
      <c r="M13" s="247"/>
      <c r="N13" s="248"/>
      <c r="O13" s="165" t="str">
        <f t="shared" si="2"/>
        <v/>
      </c>
      <c r="P13" s="4"/>
    </row>
    <row r="14" spans="1:26" ht="15.75" thickBot="1">
      <c r="B14" s="184">
        <v>6</v>
      </c>
      <c r="C14" s="242"/>
      <c r="D14" s="2"/>
      <c r="E14" s="257" t="str">
        <f t="shared" si="0"/>
        <v/>
      </c>
      <c r="F14" s="2"/>
      <c r="G14" s="233"/>
      <c r="H14" s="234"/>
      <c r="I14" s="235"/>
      <c r="J14" s="165" t="str">
        <f t="shared" si="1"/>
        <v/>
      </c>
      <c r="L14" s="246"/>
      <c r="M14" s="247"/>
      <c r="N14" s="248"/>
      <c r="O14" s="165" t="str">
        <f t="shared" si="2"/>
        <v/>
      </c>
      <c r="P14" s="4"/>
      <c r="Q14" s="347" t="s">
        <v>1</v>
      </c>
      <c r="R14" s="348"/>
      <c r="S14" s="14"/>
      <c r="T14" s="339" t="s">
        <v>5</v>
      </c>
      <c r="U14" s="340"/>
    </row>
    <row r="15" spans="1:26">
      <c r="B15" s="184">
        <v>7</v>
      </c>
      <c r="C15" s="242"/>
      <c r="D15" s="2"/>
      <c r="E15" s="257" t="str">
        <f t="shared" si="0"/>
        <v/>
      </c>
      <c r="F15" s="2"/>
      <c r="G15" s="233"/>
      <c r="H15" s="234"/>
      <c r="I15" s="235"/>
      <c r="J15" s="165" t="str">
        <f t="shared" si="1"/>
        <v/>
      </c>
      <c r="L15" s="246"/>
      <c r="M15" s="247"/>
      <c r="N15" s="248"/>
      <c r="O15" s="165" t="str">
        <f t="shared" si="2"/>
        <v/>
      </c>
      <c r="P15" s="4"/>
      <c r="Q15" s="351" t="s">
        <v>2</v>
      </c>
      <c r="R15" s="352"/>
      <c r="S15" s="14"/>
      <c r="T15" s="341" t="s">
        <v>2</v>
      </c>
      <c r="U15" s="342"/>
    </row>
    <row r="16" spans="1:26">
      <c r="B16" s="184">
        <v>8</v>
      </c>
      <c r="C16" s="242"/>
      <c r="D16" s="2"/>
      <c r="E16" s="257" t="str">
        <f t="shared" si="0"/>
        <v/>
      </c>
      <c r="F16" s="2"/>
      <c r="G16" s="233"/>
      <c r="H16" s="234"/>
      <c r="I16" s="235"/>
      <c r="J16" s="165" t="str">
        <f t="shared" si="1"/>
        <v/>
      </c>
      <c r="L16" s="246"/>
      <c r="M16" s="247"/>
      <c r="N16" s="248"/>
      <c r="O16" s="165" t="str">
        <f t="shared" si="2"/>
        <v/>
      </c>
      <c r="P16" s="4"/>
      <c r="Q16" s="15" t="s">
        <v>10</v>
      </c>
      <c r="R16" s="9">
        <f>SUM(G9:G68)</f>
        <v>0</v>
      </c>
      <c r="S16" s="14"/>
      <c r="T16" s="22" t="s">
        <v>10</v>
      </c>
      <c r="U16" s="9">
        <f>SUM(L9:L68)</f>
        <v>0</v>
      </c>
    </row>
    <row r="17" spans="2:21" ht="15.75" thickBot="1">
      <c r="B17" s="184">
        <v>9</v>
      </c>
      <c r="C17" s="242"/>
      <c r="D17" s="2"/>
      <c r="E17" s="257" t="str">
        <f t="shared" si="0"/>
        <v/>
      </c>
      <c r="F17" s="2"/>
      <c r="G17" s="233"/>
      <c r="H17" s="234"/>
      <c r="I17" s="235"/>
      <c r="J17" s="165" t="str">
        <f t="shared" si="1"/>
        <v/>
      </c>
      <c r="L17" s="246"/>
      <c r="M17" s="247"/>
      <c r="N17" s="248"/>
      <c r="O17" s="165" t="str">
        <f t="shared" si="2"/>
        <v/>
      </c>
      <c r="P17" s="4"/>
      <c r="Q17" s="16" t="s">
        <v>11</v>
      </c>
      <c r="R17" s="35" t="str">
        <f>IFERROR(AVERAGE(G9:G68),"")</f>
        <v/>
      </c>
      <c r="S17" s="14"/>
      <c r="T17" s="23" t="s">
        <v>11</v>
      </c>
      <c r="U17" s="35" t="str">
        <f>IFERROR(AVERAGE(L9:L68),"")</f>
        <v/>
      </c>
    </row>
    <row r="18" spans="2:21" ht="15.75" thickBot="1">
      <c r="B18" s="184">
        <v>10</v>
      </c>
      <c r="C18" s="242"/>
      <c r="D18" s="2"/>
      <c r="E18" s="257" t="str">
        <f t="shared" si="0"/>
        <v/>
      </c>
      <c r="F18" s="2"/>
      <c r="G18" s="233"/>
      <c r="H18" s="234"/>
      <c r="I18" s="235"/>
      <c r="J18" s="165" t="str">
        <f t="shared" si="1"/>
        <v/>
      </c>
      <c r="L18" s="246"/>
      <c r="M18" s="247"/>
      <c r="N18" s="248"/>
      <c r="O18" s="165" t="str">
        <f t="shared" si="2"/>
        <v/>
      </c>
      <c r="P18" s="4"/>
      <c r="Q18" s="315"/>
      <c r="R18" s="316"/>
      <c r="S18" s="14"/>
      <c r="T18" s="315"/>
      <c r="U18" s="316"/>
    </row>
    <row r="19" spans="2:21">
      <c r="B19" s="184">
        <v>11</v>
      </c>
      <c r="C19" s="228"/>
      <c r="D19" s="2"/>
      <c r="E19" s="257" t="str">
        <f t="shared" si="0"/>
        <v/>
      </c>
      <c r="F19" s="2"/>
      <c r="G19" s="233"/>
      <c r="H19" s="234"/>
      <c r="I19" s="235"/>
      <c r="J19" s="165" t="str">
        <f t="shared" si="1"/>
        <v/>
      </c>
      <c r="L19" s="246"/>
      <c r="M19" s="247"/>
      <c r="N19" s="248"/>
      <c r="O19" s="165" t="str">
        <f t="shared" si="2"/>
        <v/>
      </c>
      <c r="P19" s="4"/>
      <c r="Q19" s="311" t="s">
        <v>3</v>
      </c>
      <c r="R19" s="312"/>
      <c r="S19" s="14"/>
      <c r="T19" s="343" t="s">
        <v>3</v>
      </c>
      <c r="U19" s="344"/>
    </row>
    <row r="20" spans="2:21">
      <c r="B20" s="184">
        <v>12</v>
      </c>
      <c r="C20" s="228"/>
      <c r="D20" s="2"/>
      <c r="E20" s="257" t="str">
        <f t="shared" si="0"/>
        <v/>
      </c>
      <c r="F20" s="2"/>
      <c r="G20" s="233"/>
      <c r="H20" s="234"/>
      <c r="I20" s="235"/>
      <c r="J20" s="165" t="str">
        <f t="shared" si="1"/>
        <v/>
      </c>
      <c r="L20" s="246"/>
      <c r="M20" s="247"/>
      <c r="N20" s="248"/>
      <c r="O20" s="165" t="str">
        <f t="shared" si="2"/>
        <v/>
      </c>
      <c r="P20" s="4"/>
      <c r="Q20" s="17" t="s">
        <v>10</v>
      </c>
      <c r="R20" s="9">
        <f>SUM(H9:H68)</f>
        <v>0</v>
      </c>
      <c r="S20" s="14"/>
      <c r="T20" s="24" t="s">
        <v>10</v>
      </c>
      <c r="U20" s="9">
        <f>SUM(M9:M68)</f>
        <v>0</v>
      </c>
    </row>
    <row r="21" spans="2:21" ht="15.75" thickBot="1">
      <c r="B21" s="184">
        <v>13</v>
      </c>
      <c r="C21" s="228"/>
      <c r="D21" s="2"/>
      <c r="E21" s="257" t="str">
        <f t="shared" si="0"/>
        <v/>
      </c>
      <c r="F21" s="2"/>
      <c r="G21" s="233"/>
      <c r="H21" s="234"/>
      <c r="I21" s="235"/>
      <c r="J21" s="165" t="str">
        <f t="shared" si="1"/>
        <v/>
      </c>
      <c r="L21" s="246"/>
      <c r="M21" s="247"/>
      <c r="N21" s="248"/>
      <c r="O21" s="165" t="str">
        <f t="shared" si="2"/>
        <v/>
      </c>
      <c r="P21" s="4"/>
      <c r="Q21" s="18" t="s">
        <v>11</v>
      </c>
      <c r="R21" s="35" t="str">
        <f>IFERROR(AVERAGE(H9:H68),"")</f>
        <v/>
      </c>
      <c r="S21" s="14"/>
      <c r="T21" s="25" t="s">
        <v>11</v>
      </c>
      <c r="U21" s="35" t="str">
        <f>IFERROR(AVERAGE(M9:M68),"")</f>
        <v/>
      </c>
    </row>
    <row r="22" spans="2:21" ht="15.75" thickBot="1">
      <c r="B22" s="184">
        <v>14</v>
      </c>
      <c r="C22" s="228"/>
      <c r="D22" s="2"/>
      <c r="E22" s="257" t="str">
        <f t="shared" si="0"/>
        <v/>
      </c>
      <c r="F22" s="2"/>
      <c r="G22" s="233"/>
      <c r="H22" s="234"/>
      <c r="I22" s="235"/>
      <c r="J22" s="165" t="str">
        <f t="shared" si="1"/>
        <v/>
      </c>
      <c r="L22" s="246"/>
      <c r="M22" s="247"/>
      <c r="N22" s="248"/>
      <c r="O22" s="165" t="str">
        <f t="shared" si="2"/>
        <v/>
      </c>
      <c r="P22" s="4"/>
      <c r="Q22" s="315"/>
      <c r="R22" s="316"/>
      <c r="S22" s="14"/>
      <c r="T22" s="315"/>
      <c r="U22" s="316"/>
    </row>
    <row r="23" spans="2:21">
      <c r="B23" s="184">
        <v>15</v>
      </c>
      <c r="C23" s="228"/>
      <c r="D23" s="2"/>
      <c r="E23" s="257" t="str">
        <f t="shared" si="0"/>
        <v/>
      </c>
      <c r="F23" s="2"/>
      <c r="G23" s="233"/>
      <c r="H23" s="234"/>
      <c r="I23" s="235"/>
      <c r="J23" s="165" t="str">
        <f t="shared" si="1"/>
        <v/>
      </c>
      <c r="L23" s="246"/>
      <c r="M23" s="247"/>
      <c r="N23" s="248"/>
      <c r="O23" s="165" t="str">
        <f t="shared" si="2"/>
        <v/>
      </c>
      <c r="P23" s="4"/>
      <c r="Q23" s="313" t="s">
        <v>4</v>
      </c>
      <c r="R23" s="314"/>
      <c r="S23" s="14"/>
      <c r="T23" s="345" t="s">
        <v>4</v>
      </c>
      <c r="U23" s="346"/>
    </row>
    <row r="24" spans="2:21">
      <c r="B24" s="184">
        <v>16</v>
      </c>
      <c r="C24" s="228"/>
      <c r="D24" s="2"/>
      <c r="E24" s="257" t="str">
        <f t="shared" si="0"/>
        <v/>
      </c>
      <c r="F24" s="2"/>
      <c r="G24" s="233"/>
      <c r="H24" s="234"/>
      <c r="I24" s="235"/>
      <c r="J24" s="165" t="str">
        <f t="shared" si="1"/>
        <v/>
      </c>
      <c r="L24" s="246"/>
      <c r="M24" s="247"/>
      <c r="N24" s="248"/>
      <c r="O24" s="165" t="str">
        <f t="shared" si="2"/>
        <v/>
      </c>
      <c r="P24" s="4"/>
      <c r="Q24" s="19" t="s">
        <v>10</v>
      </c>
      <c r="R24" s="9">
        <f>SUM(I9:I68)</f>
        <v>0</v>
      </c>
      <c r="S24" s="14"/>
      <c r="T24" s="26" t="s">
        <v>10</v>
      </c>
      <c r="U24" s="9">
        <f>SUM(N9:N68)</f>
        <v>0</v>
      </c>
    </row>
    <row r="25" spans="2:21" ht="15.75" thickBot="1">
      <c r="B25" s="184">
        <v>17</v>
      </c>
      <c r="C25" s="228"/>
      <c r="D25" s="2"/>
      <c r="E25" s="257" t="str">
        <f t="shared" si="0"/>
        <v/>
      </c>
      <c r="F25" s="2"/>
      <c r="G25" s="233"/>
      <c r="H25" s="234"/>
      <c r="I25" s="235"/>
      <c r="J25" s="165" t="str">
        <f t="shared" si="1"/>
        <v/>
      </c>
      <c r="L25" s="246"/>
      <c r="M25" s="247"/>
      <c r="N25" s="248"/>
      <c r="O25" s="165" t="str">
        <f t="shared" si="2"/>
        <v/>
      </c>
      <c r="P25" s="4"/>
      <c r="Q25" s="20" t="s">
        <v>11</v>
      </c>
      <c r="R25" s="35" t="str">
        <f>IFERROR(AVERAGE(I9:I68),"")</f>
        <v/>
      </c>
      <c r="S25" s="14"/>
      <c r="T25" s="27" t="s">
        <v>11</v>
      </c>
      <c r="U25" s="35" t="str">
        <f>IFERROR(AVERAGE(N9:N68),"")</f>
        <v/>
      </c>
    </row>
    <row r="26" spans="2:21" ht="15.75" thickBot="1">
      <c r="B26" s="184">
        <v>18</v>
      </c>
      <c r="C26" s="228"/>
      <c r="D26" s="2"/>
      <c r="E26" s="257" t="str">
        <f t="shared" si="0"/>
        <v/>
      </c>
      <c r="F26" s="2"/>
      <c r="G26" s="233"/>
      <c r="H26" s="234"/>
      <c r="I26" s="235"/>
      <c r="J26" s="165" t="str">
        <f t="shared" si="1"/>
        <v/>
      </c>
      <c r="L26" s="246"/>
      <c r="M26" s="247"/>
      <c r="N26" s="248"/>
      <c r="O26" s="165" t="str">
        <f t="shared" si="2"/>
        <v/>
      </c>
      <c r="P26" s="4"/>
      <c r="Q26" s="315"/>
      <c r="R26" s="316"/>
      <c r="S26" s="14"/>
      <c r="T26" s="315"/>
      <c r="U26" s="316"/>
    </row>
    <row r="27" spans="2:21">
      <c r="B27" s="184">
        <v>19</v>
      </c>
      <c r="C27" s="228"/>
      <c r="D27" s="2"/>
      <c r="E27" s="257" t="str">
        <f t="shared" si="0"/>
        <v/>
      </c>
      <c r="F27" s="2"/>
      <c r="G27" s="233"/>
      <c r="H27" s="234"/>
      <c r="I27" s="235"/>
      <c r="J27" s="165" t="str">
        <f t="shared" si="1"/>
        <v/>
      </c>
      <c r="L27" s="246"/>
      <c r="M27" s="247"/>
      <c r="N27" s="248"/>
      <c r="O27" s="165" t="str">
        <f t="shared" si="2"/>
        <v/>
      </c>
      <c r="P27" s="4"/>
      <c r="Q27" s="349" t="s">
        <v>12</v>
      </c>
      <c r="R27" s="350"/>
      <c r="S27" s="14"/>
      <c r="T27" s="337" t="s">
        <v>13</v>
      </c>
      <c r="U27" s="338"/>
    </row>
    <row r="28" spans="2:21">
      <c r="B28" s="184">
        <v>20</v>
      </c>
      <c r="C28" s="228"/>
      <c r="D28" s="2"/>
      <c r="E28" s="257" t="str">
        <f t="shared" si="0"/>
        <v/>
      </c>
      <c r="F28" s="2"/>
      <c r="G28" s="233"/>
      <c r="H28" s="234"/>
      <c r="I28" s="235"/>
      <c r="J28" s="165" t="str">
        <f t="shared" si="1"/>
        <v/>
      </c>
      <c r="L28" s="246"/>
      <c r="M28" s="247"/>
      <c r="N28" s="248"/>
      <c r="O28" s="165" t="str">
        <f t="shared" si="2"/>
        <v/>
      </c>
      <c r="P28" s="4"/>
      <c r="Q28" s="21" t="s">
        <v>10</v>
      </c>
      <c r="R28" s="9">
        <f>SUM(G9:I68)</f>
        <v>0</v>
      </c>
      <c r="S28" s="14"/>
      <c r="T28" s="28" t="s">
        <v>10</v>
      </c>
      <c r="U28" s="9">
        <f>SUM(L9:N68)</f>
        <v>0</v>
      </c>
    </row>
    <row r="29" spans="2:21" ht="15.75" thickBot="1">
      <c r="B29" s="184">
        <v>21</v>
      </c>
      <c r="C29" s="228"/>
      <c r="D29" s="2"/>
      <c r="E29" s="257" t="str">
        <f t="shared" si="0"/>
        <v/>
      </c>
      <c r="F29" s="2"/>
      <c r="G29" s="233"/>
      <c r="H29" s="234"/>
      <c r="I29" s="235"/>
      <c r="J29" s="165" t="str">
        <f t="shared" si="1"/>
        <v/>
      </c>
      <c r="L29" s="246"/>
      <c r="M29" s="247"/>
      <c r="N29" s="248"/>
      <c r="O29" s="165" t="str">
        <f t="shared" si="2"/>
        <v/>
      </c>
      <c r="P29" s="4"/>
      <c r="Q29" s="36" t="s">
        <v>11</v>
      </c>
      <c r="R29" s="37" t="str">
        <f>IFERROR(AVERAGE(J9:J68),"")</f>
        <v/>
      </c>
      <c r="S29" s="14"/>
      <c r="T29" s="38" t="s">
        <v>11</v>
      </c>
      <c r="U29" s="37" t="str">
        <f>IFERROR(AVERAGE(O9:O68),"")</f>
        <v/>
      </c>
    </row>
    <row r="30" spans="2:21" ht="15.75" thickBot="1">
      <c r="B30" s="184">
        <v>22</v>
      </c>
      <c r="C30" s="228"/>
      <c r="D30" s="2"/>
      <c r="E30" s="257" t="str">
        <f t="shared" si="0"/>
        <v/>
      </c>
      <c r="F30" s="2"/>
      <c r="G30" s="233"/>
      <c r="H30" s="234"/>
      <c r="I30" s="235"/>
      <c r="J30" s="165" t="str">
        <f t="shared" si="1"/>
        <v/>
      </c>
      <c r="L30" s="246"/>
      <c r="M30" s="247"/>
      <c r="N30" s="248"/>
      <c r="O30" s="165" t="str">
        <f t="shared" si="2"/>
        <v/>
      </c>
      <c r="P30" s="4"/>
      <c r="Q30" s="335"/>
      <c r="R30" s="336"/>
      <c r="T30" s="335"/>
      <c r="U30" s="336"/>
    </row>
    <row r="31" spans="2:21">
      <c r="B31" s="184">
        <v>23</v>
      </c>
      <c r="C31" s="228"/>
      <c r="D31" s="2"/>
      <c r="E31" s="257" t="str">
        <f t="shared" si="0"/>
        <v/>
      </c>
      <c r="F31" s="2"/>
      <c r="G31" s="233"/>
      <c r="H31" s="234"/>
      <c r="I31" s="235"/>
      <c r="J31" s="165" t="str">
        <f t="shared" si="1"/>
        <v/>
      </c>
      <c r="L31" s="246"/>
      <c r="M31" s="247"/>
      <c r="N31" s="248"/>
      <c r="O31" s="165" t="str">
        <f t="shared" si="2"/>
        <v/>
      </c>
      <c r="P31" s="4"/>
      <c r="Q31" s="40" t="s">
        <v>14</v>
      </c>
      <c r="R31" s="41">
        <f>COUNT(G9:G68)</f>
        <v>0</v>
      </c>
      <c r="T31" s="50" t="s">
        <v>14</v>
      </c>
      <c r="U31" s="51">
        <f>COUNT(M9:M68)</f>
        <v>0</v>
      </c>
    </row>
    <row r="32" spans="2:21">
      <c r="B32" s="184">
        <v>24</v>
      </c>
      <c r="C32" s="228"/>
      <c r="D32" s="2"/>
      <c r="E32" s="257" t="str">
        <f t="shared" si="0"/>
        <v/>
      </c>
      <c r="F32" s="2"/>
      <c r="G32" s="233"/>
      <c r="H32" s="234"/>
      <c r="I32" s="235"/>
      <c r="J32" s="165" t="str">
        <f t="shared" si="1"/>
        <v/>
      </c>
      <c r="L32" s="246"/>
      <c r="M32" s="247"/>
      <c r="N32" s="248"/>
      <c r="O32" s="165" t="str">
        <f t="shared" si="2"/>
        <v/>
      </c>
      <c r="P32" s="4"/>
      <c r="Q32" s="42" t="s">
        <v>15</v>
      </c>
      <c r="R32" s="43">
        <f>MAX(J9:J68)</f>
        <v>0</v>
      </c>
      <c r="T32" s="46" t="s">
        <v>15</v>
      </c>
      <c r="U32" s="47">
        <f>MAX(O9:O68)</f>
        <v>0</v>
      </c>
    </row>
    <row r="33" spans="2:21" ht="15.75" thickBot="1">
      <c r="B33" s="184">
        <v>25</v>
      </c>
      <c r="C33" s="228"/>
      <c r="D33" s="2"/>
      <c r="E33" s="257" t="str">
        <f t="shared" si="0"/>
        <v/>
      </c>
      <c r="F33" s="2"/>
      <c r="G33" s="233"/>
      <c r="H33" s="234"/>
      <c r="I33" s="235"/>
      <c r="J33" s="165" t="str">
        <f t="shared" si="1"/>
        <v/>
      </c>
      <c r="L33" s="246"/>
      <c r="M33" s="247"/>
      <c r="N33" s="248"/>
      <c r="O33" s="165" t="str">
        <f t="shared" si="2"/>
        <v/>
      </c>
      <c r="P33" s="4"/>
      <c r="Q33" s="44" t="s">
        <v>16</v>
      </c>
      <c r="R33" s="45">
        <f>MIN(J9:J68)</f>
        <v>0</v>
      </c>
      <c r="T33" s="48" t="s">
        <v>16</v>
      </c>
      <c r="U33" s="49">
        <f>MIN(O9:O68)</f>
        <v>0</v>
      </c>
    </row>
    <row r="34" spans="2:21">
      <c r="B34" s="184">
        <v>26</v>
      </c>
      <c r="C34" s="228"/>
      <c r="D34" s="2"/>
      <c r="E34" s="257" t="str">
        <f t="shared" si="0"/>
        <v/>
      </c>
      <c r="F34" s="2"/>
      <c r="G34" s="233"/>
      <c r="H34" s="234"/>
      <c r="I34" s="235"/>
      <c r="J34" s="165" t="str">
        <f t="shared" si="1"/>
        <v/>
      </c>
      <c r="L34" s="246"/>
      <c r="M34" s="247"/>
      <c r="N34" s="248"/>
      <c r="O34" s="165" t="str">
        <f t="shared" si="2"/>
        <v/>
      </c>
      <c r="P34" s="4"/>
    </row>
    <row r="35" spans="2:21">
      <c r="B35" s="184">
        <v>27</v>
      </c>
      <c r="C35" s="228"/>
      <c r="D35" s="2"/>
      <c r="E35" s="257" t="str">
        <f t="shared" si="0"/>
        <v/>
      </c>
      <c r="F35" s="2"/>
      <c r="G35" s="233"/>
      <c r="H35" s="234"/>
      <c r="I35" s="235"/>
      <c r="J35" s="165" t="str">
        <f t="shared" si="1"/>
        <v/>
      </c>
      <c r="L35" s="246"/>
      <c r="M35" s="247"/>
      <c r="N35" s="248"/>
      <c r="O35" s="165" t="str">
        <f t="shared" si="2"/>
        <v/>
      </c>
      <c r="P35" s="4"/>
      <c r="Q35" s="5"/>
      <c r="R35" s="5"/>
    </row>
    <row r="36" spans="2:21">
      <c r="B36" s="184">
        <v>28</v>
      </c>
      <c r="C36" s="228"/>
      <c r="D36" s="2"/>
      <c r="E36" s="257" t="str">
        <f t="shared" si="0"/>
        <v/>
      </c>
      <c r="F36" s="2"/>
      <c r="G36" s="236"/>
      <c r="H36" s="237"/>
      <c r="I36" s="238"/>
      <c r="J36" s="165" t="str">
        <f t="shared" si="1"/>
        <v/>
      </c>
      <c r="L36" s="249"/>
      <c r="M36" s="250"/>
      <c r="N36" s="251"/>
      <c r="O36" s="165" t="str">
        <f t="shared" si="2"/>
        <v/>
      </c>
      <c r="P36" s="4"/>
      <c r="Q36" s="5"/>
      <c r="R36" s="5"/>
    </row>
    <row r="37" spans="2:21">
      <c r="B37" s="184">
        <v>29</v>
      </c>
      <c r="C37" s="228"/>
      <c r="D37" s="2"/>
      <c r="E37" s="257" t="str">
        <f t="shared" si="0"/>
        <v/>
      </c>
      <c r="F37" s="2"/>
      <c r="G37" s="233"/>
      <c r="H37" s="234"/>
      <c r="I37" s="235"/>
      <c r="J37" s="165" t="str">
        <f t="shared" si="1"/>
        <v/>
      </c>
      <c r="K37" s="1"/>
      <c r="L37" s="246"/>
      <c r="M37" s="247"/>
      <c r="N37" s="248"/>
      <c r="O37" s="165" t="str">
        <f t="shared" si="2"/>
        <v/>
      </c>
      <c r="P37" s="4"/>
      <c r="R37" s="1"/>
    </row>
    <row r="38" spans="2:21">
      <c r="B38" s="184">
        <v>30</v>
      </c>
      <c r="C38" s="228"/>
      <c r="D38" s="2"/>
      <c r="E38" s="257" t="str">
        <f t="shared" si="0"/>
        <v/>
      </c>
      <c r="F38" s="2"/>
      <c r="G38" s="233"/>
      <c r="H38" s="234"/>
      <c r="I38" s="235"/>
      <c r="J38" s="165" t="str">
        <f t="shared" si="1"/>
        <v/>
      </c>
      <c r="K38" s="1"/>
      <c r="L38" s="246"/>
      <c r="M38" s="247"/>
      <c r="N38" s="248"/>
      <c r="O38" s="165" t="str">
        <f t="shared" si="2"/>
        <v/>
      </c>
      <c r="P38" s="4"/>
      <c r="R38" s="1"/>
    </row>
    <row r="39" spans="2:21">
      <c r="B39" s="184">
        <v>31</v>
      </c>
      <c r="C39" s="228"/>
      <c r="D39" s="2"/>
      <c r="E39" s="257" t="str">
        <f t="shared" si="0"/>
        <v/>
      </c>
      <c r="F39" s="2"/>
      <c r="G39" s="233"/>
      <c r="H39" s="234"/>
      <c r="I39" s="235"/>
      <c r="J39" s="165" t="str">
        <f t="shared" si="1"/>
        <v/>
      </c>
      <c r="K39" s="1"/>
      <c r="L39" s="246"/>
      <c r="M39" s="247"/>
      <c r="N39" s="248"/>
      <c r="O39" s="165" t="str">
        <f t="shared" si="2"/>
        <v/>
      </c>
    </row>
    <row r="40" spans="2:21">
      <c r="B40" s="184">
        <v>32</v>
      </c>
      <c r="C40" s="228"/>
      <c r="D40" s="2"/>
      <c r="E40" s="257" t="str">
        <f t="shared" si="0"/>
        <v/>
      </c>
      <c r="F40" s="2"/>
      <c r="G40" s="233"/>
      <c r="H40" s="234"/>
      <c r="I40" s="235"/>
      <c r="J40" s="165" t="str">
        <f t="shared" si="1"/>
        <v/>
      </c>
      <c r="K40" s="1"/>
      <c r="L40" s="246"/>
      <c r="M40" s="247"/>
      <c r="N40" s="248"/>
      <c r="O40" s="165" t="str">
        <f t="shared" si="2"/>
        <v/>
      </c>
    </row>
    <row r="41" spans="2:21">
      <c r="B41" s="184">
        <v>33</v>
      </c>
      <c r="C41" s="228"/>
      <c r="D41" s="2"/>
      <c r="E41" s="257" t="str">
        <f t="shared" si="0"/>
        <v/>
      </c>
      <c r="F41" s="2"/>
      <c r="G41" s="233"/>
      <c r="H41" s="234"/>
      <c r="I41" s="235"/>
      <c r="J41" s="165" t="str">
        <f t="shared" si="1"/>
        <v/>
      </c>
      <c r="K41" s="1"/>
      <c r="L41" s="246"/>
      <c r="M41" s="247"/>
      <c r="N41" s="248"/>
      <c r="O41" s="165" t="str">
        <f t="shared" si="2"/>
        <v/>
      </c>
    </row>
    <row r="42" spans="2:21">
      <c r="B42" s="184">
        <v>34</v>
      </c>
      <c r="C42" s="228"/>
      <c r="D42" s="2"/>
      <c r="E42" s="257" t="str">
        <f t="shared" si="0"/>
        <v/>
      </c>
      <c r="F42" s="2"/>
      <c r="G42" s="233"/>
      <c r="H42" s="234"/>
      <c r="I42" s="235"/>
      <c r="J42" s="165" t="str">
        <f t="shared" si="1"/>
        <v/>
      </c>
      <c r="K42" s="1"/>
      <c r="L42" s="246"/>
      <c r="M42" s="247"/>
      <c r="N42" s="248"/>
      <c r="O42" s="165" t="str">
        <f t="shared" si="2"/>
        <v/>
      </c>
    </row>
    <row r="43" spans="2:21">
      <c r="B43" s="184">
        <v>35</v>
      </c>
      <c r="C43" s="228"/>
      <c r="D43" s="2"/>
      <c r="E43" s="257" t="str">
        <f t="shared" si="0"/>
        <v/>
      </c>
      <c r="F43" s="2"/>
      <c r="G43" s="233"/>
      <c r="H43" s="234"/>
      <c r="I43" s="235"/>
      <c r="J43" s="165" t="str">
        <f t="shared" si="1"/>
        <v/>
      </c>
      <c r="K43" s="1"/>
      <c r="L43" s="246"/>
      <c r="M43" s="247"/>
      <c r="N43" s="248"/>
      <c r="O43" s="165" t="str">
        <f t="shared" si="2"/>
        <v/>
      </c>
    </row>
    <row r="44" spans="2:21">
      <c r="B44" s="184">
        <v>36</v>
      </c>
      <c r="C44" s="228"/>
      <c r="D44" s="2"/>
      <c r="E44" s="257" t="str">
        <f t="shared" si="0"/>
        <v/>
      </c>
      <c r="F44" s="2"/>
      <c r="G44" s="233"/>
      <c r="H44" s="234"/>
      <c r="I44" s="235"/>
      <c r="J44" s="165" t="str">
        <f t="shared" si="1"/>
        <v/>
      </c>
      <c r="K44" s="1"/>
      <c r="L44" s="246"/>
      <c r="M44" s="247"/>
      <c r="N44" s="248"/>
      <c r="O44" s="165" t="str">
        <f t="shared" si="2"/>
        <v/>
      </c>
    </row>
    <row r="45" spans="2:21">
      <c r="B45" s="184">
        <v>37</v>
      </c>
      <c r="C45" s="228"/>
      <c r="D45" s="2"/>
      <c r="E45" s="257" t="str">
        <f t="shared" si="0"/>
        <v/>
      </c>
      <c r="F45" s="2"/>
      <c r="G45" s="233"/>
      <c r="H45" s="234"/>
      <c r="I45" s="235"/>
      <c r="J45" s="165" t="str">
        <f t="shared" si="1"/>
        <v/>
      </c>
      <c r="K45" s="1"/>
      <c r="L45" s="246"/>
      <c r="M45" s="247"/>
      <c r="N45" s="248"/>
      <c r="O45" s="165" t="str">
        <f t="shared" si="2"/>
        <v/>
      </c>
    </row>
    <row r="46" spans="2:21">
      <c r="B46" s="184">
        <v>38</v>
      </c>
      <c r="C46" s="228"/>
      <c r="D46" s="2"/>
      <c r="E46" s="257" t="str">
        <f t="shared" si="0"/>
        <v/>
      </c>
      <c r="F46" s="2"/>
      <c r="G46" s="233"/>
      <c r="H46" s="234"/>
      <c r="I46" s="235"/>
      <c r="J46" s="165" t="str">
        <f t="shared" si="1"/>
        <v/>
      </c>
      <c r="K46" s="1"/>
      <c r="L46" s="246"/>
      <c r="M46" s="247"/>
      <c r="N46" s="248"/>
      <c r="O46" s="165" t="str">
        <f t="shared" si="2"/>
        <v/>
      </c>
    </row>
    <row r="47" spans="2:21">
      <c r="B47" s="184">
        <v>39</v>
      </c>
      <c r="C47" s="228"/>
      <c r="D47" s="2"/>
      <c r="E47" s="257" t="str">
        <f t="shared" si="0"/>
        <v/>
      </c>
      <c r="F47" s="2"/>
      <c r="G47" s="233"/>
      <c r="H47" s="234"/>
      <c r="I47" s="235"/>
      <c r="J47" s="165" t="str">
        <f t="shared" si="1"/>
        <v/>
      </c>
      <c r="K47" s="1"/>
      <c r="L47" s="246"/>
      <c r="M47" s="247"/>
      <c r="N47" s="248"/>
      <c r="O47" s="165" t="str">
        <f t="shared" si="2"/>
        <v/>
      </c>
    </row>
    <row r="48" spans="2:21">
      <c r="B48" s="184">
        <v>40</v>
      </c>
      <c r="C48" s="228"/>
      <c r="D48" s="2"/>
      <c r="E48" s="257" t="str">
        <f t="shared" si="0"/>
        <v/>
      </c>
      <c r="F48" s="2"/>
      <c r="G48" s="233"/>
      <c r="H48" s="234"/>
      <c r="I48" s="235"/>
      <c r="J48" s="165" t="str">
        <f t="shared" si="1"/>
        <v/>
      </c>
      <c r="K48" s="1"/>
      <c r="L48" s="246"/>
      <c r="M48" s="247"/>
      <c r="N48" s="248"/>
      <c r="O48" s="165" t="str">
        <f t="shared" si="2"/>
        <v/>
      </c>
    </row>
    <row r="49" spans="2:15">
      <c r="B49" s="184">
        <v>41</v>
      </c>
      <c r="C49" s="228"/>
      <c r="D49" s="2"/>
      <c r="E49" s="257" t="str">
        <f t="shared" si="0"/>
        <v/>
      </c>
      <c r="F49" s="2"/>
      <c r="G49" s="233"/>
      <c r="H49" s="234"/>
      <c r="I49" s="235"/>
      <c r="J49" s="165" t="str">
        <f t="shared" si="1"/>
        <v/>
      </c>
      <c r="K49" s="1"/>
      <c r="L49" s="246"/>
      <c r="M49" s="247"/>
      <c r="N49" s="248"/>
      <c r="O49" s="165" t="str">
        <f t="shared" si="2"/>
        <v/>
      </c>
    </row>
    <row r="50" spans="2:15">
      <c r="B50" s="184">
        <v>42</v>
      </c>
      <c r="C50" s="228"/>
      <c r="D50" s="2"/>
      <c r="E50" s="257" t="str">
        <f t="shared" si="0"/>
        <v/>
      </c>
      <c r="F50" s="2"/>
      <c r="G50" s="233"/>
      <c r="H50" s="234"/>
      <c r="I50" s="235"/>
      <c r="J50" s="165" t="str">
        <f t="shared" si="1"/>
        <v/>
      </c>
      <c r="K50" s="1"/>
      <c r="L50" s="246"/>
      <c r="M50" s="247"/>
      <c r="N50" s="248"/>
      <c r="O50" s="165" t="str">
        <f t="shared" si="2"/>
        <v/>
      </c>
    </row>
    <row r="51" spans="2:15">
      <c r="B51" s="184">
        <v>43</v>
      </c>
      <c r="C51" s="228"/>
      <c r="D51" s="2"/>
      <c r="E51" s="257" t="str">
        <f t="shared" si="0"/>
        <v/>
      </c>
      <c r="F51" s="2"/>
      <c r="G51" s="233"/>
      <c r="H51" s="234"/>
      <c r="I51" s="235"/>
      <c r="J51" s="165" t="str">
        <f t="shared" si="1"/>
        <v/>
      </c>
      <c r="K51" s="1"/>
      <c r="L51" s="246"/>
      <c r="M51" s="247"/>
      <c r="N51" s="248"/>
      <c r="O51" s="165" t="str">
        <f t="shared" si="2"/>
        <v/>
      </c>
    </row>
    <row r="52" spans="2:15">
      <c r="B52" s="184">
        <v>44</v>
      </c>
      <c r="C52" s="228"/>
      <c r="D52" s="2"/>
      <c r="E52" s="257" t="str">
        <f t="shared" si="0"/>
        <v/>
      </c>
      <c r="F52" s="2"/>
      <c r="G52" s="233"/>
      <c r="H52" s="234"/>
      <c r="I52" s="235"/>
      <c r="J52" s="165" t="str">
        <f t="shared" si="1"/>
        <v/>
      </c>
      <c r="K52" s="1"/>
      <c r="L52" s="246"/>
      <c r="M52" s="247"/>
      <c r="N52" s="248"/>
      <c r="O52" s="165" t="str">
        <f t="shared" si="2"/>
        <v/>
      </c>
    </row>
    <row r="53" spans="2:15">
      <c r="B53" s="184">
        <v>45</v>
      </c>
      <c r="C53" s="228"/>
      <c r="D53" s="2"/>
      <c r="E53" s="257" t="str">
        <f t="shared" si="0"/>
        <v/>
      </c>
      <c r="F53" s="2"/>
      <c r="G53" s="233"/>
      <c r="H53" s="234"/>
      <c r="I53" s="235"/>
      <c r="J53" s="165" t="str">
        <f t="shared" si="1"/>
        <v/>
      </c>
      <c r="K53" s="1"/>
      <c r="L53" s="246"/>
      <c r="M53" s="247"/>
      <c r="N53" s="248"/>
      <c r="O53" s="165" t="str">
        <f t="shared" si="2"/>
        <v/>
      </c>
    </row>
    <row r="54" spans="2:15">
      <c r="B54" s="184">
        <v>46</v>
      </c>
      <c r="C54" s="228"/>
      <c r="D54" s="2"/>
      <c r="E54" s="257" t="str">
        <f t="shared" si="0"/>
        <v/>
      </c>
      <c r="F54" s="2"/>
      <c r="G54" s="233"/>
      <c r="H54" s="234"/>
      <c r="I54" s="235"/>
      <c r="J54" s="165" t="str">
        <f t="shared" si="1"/>
        <v/>
      </c>
      <c r="K54" s="1"/>
      <c r="L54" s="246"/>
      <c r="M54" s="247"/>
      <c r="N54" s="248"/>
      <c r="O54" s="165" t="str">
        <f t="shared" si="2"/>
        <v/>
      </c>
    </row>
    <row r="55" spans="2:15">
      <c r="B55" s="184">
        <v>47</v>
      </c>
      <c r="C55" s="228"/>
      <c r="D55" s="2"/>
      <c r="E55" s="257" t="str">
        <f t="shared" si="0"/>
        <v/>
      </c>
      <c r="F55" s="2"/>
      <c r="G55" s="233"/>
      <c r="H55" s="234"/>
      <c r="I55" s="235"/>
      <c r="J55" s="165" t="str">
        <f t="shared" si="1"/>
        <v/>
      </c>
      <c r="K55" s="1"/>
      <c r="L55" s="246"/>
      <c r="M55" s="247"/>
      <c r="N55" s="248"/>
      <c r="O55" s="165" t="str">
        <f t="shared" si="2"/>
        <v/>
      </c>
    </row>
    <row r="56" spans="2:15">
      <c r="B56" s="184">
        <v>48</v>
      </c>
      <c r="C56" s="228"/>
      <c r="D56" s="2"/>
      <c r="E56" s="257" t="str">
        <f t="shared" si="0"/>
        <v/>
      </c>
      <c r="F56" s="2"/>
      <c r="G56" s="233"/>
      <c r="H56" s="234"/>
      <c r="I56" s="235"/>
      <c r="J56" s="165" t="str">
        <f t="shared" si="1"/>
        <v/>
      </c>
      <c r="K56" s="1"/>
      <c r="L56" s="246"/>
      <c r="M56" s="247"/>
      <c r="N56" s="248"/>
      <c r="O56" s="165" t="str">
        <f t="shared" si="2"/>
        <v/>
      </c>
    </row>
    <row r="57" spans="2:15">
      <c r="B57" s="184">
        <v>49</v>
      </c>
      <c r="C57" s="228"/>
      <c r="D57" s="2"/>
      <c r="E57" s="257" t="str">
        <f t="shared" si="0"/>
        <v/>
      </c>
      <c r="F57" s="2"/>
      <c r="G57" s="233"/>
      <c r="H57" s="234"/>
      <c r="I57" s="235"/>
      <c r="J57" s="165" t="str">
        <f t="shared" si="1"/>
        <v/>
      </c>
      <c r="K57" s="1"/>
      <c r="L57" s="246"/>
      <c r="M57" s="247"/>
      <c r="N57" s="248"/>
      <c r="O57" s="165" t="str">
        <f t="shared" si="2"/>
        <v/>
      </c>
    </row>
    <row r="58" spans="2:15">
      <c r="B58" s="184">
        <v>50</v>
      </c>
      <c r="C58" s="228"/>
      <c r="D58" s="2"/>
      <c r="E58" s="257" t="str">
        <f t="shared" si="0"/>
        <v/>
      </c>
      <c r="F58" s="2"/>
      <c r="G58" s="233"/>
      <c r="H58" s="234"/>
      <c r="I58" s="235"/>
      <c r="J58" s="165" t="str">
        <f t="shared" si="1"/>
        <v/>
      </c>
      <c r="K58" s="1"/>
      <c r="L58" s="246"/>
      <c r="M58" s="247"/>
      <c r="N58" s="248"/>
      <c r="O58" s="165" t="str">
        <f t="shared" si="2"/>
        <v/>
      </c>
    </row>
    <row r="59" spans="2:15">
      <c r="B59" s="184">
        <v>51</v>
      </c>
      <c r="C59" s="228"/>
      <c r="D59" s="2"/>
      <c r="E59" s="257" t="str">
        <f t="shared" si="0"/>
        <v/>
      </c>
      <c r="F59" s="2"/>
      <c r="G59" s="233"/>
      <c r="H59" s="234"/>
      <c r="I59" s="235"/>
      <c r="J59" s="165" t="str">
        <f t="shared" si="1"/>
        <v/>
      </c>
      <c r="K59" s="1"/>
      <c r="L59" s="246"/>
      <c r="M59" s="247"/>
      <c r="N59" s="248"/>
      <c r="O59" s="165" t="str">
        <f t="shared" si="2"/>
        <v/>
      </c>
    </row>
    <row r="60" spans="2:15">
      <c r="B60" s="184">
        <v>52</v>
      </c>
      <c r="C60" s="228"/>
      <c r="D60" s="2"/>
      <c r="E60" s="257" t="str">
        <f t="shared" si="0"/>
        <v/>
      </c>
      <c r="F60" s="2"/>
      <c r="G60" s="233"/>
      <c r="H60" s="234"/>
      <c r="I60" s="235"/>
      <c r="J60" s="165" t="str">
        <f t="shared" si="1"/>
        <v/>
      </c>
      <c r="K60" s="1"/>
      <c r="L60" s="246"/>
      <c r="M60" s="247"/>
      <c r="N60" s="248"/>
      <c r="O60" s="165" t="str">
        <f t="shared" si="2"/>
        <v/>
      </c>
    </row>
    <row r="61" spans="2:15">
      <c r="B61" s="184">
        <v>53</v>
      </c>
      <c r="C61" s="228"/>
      <c r="D61" s="2"/>
      <c r="E61" s="257" t="str">
        <f t="shared" si="0"/>
        <v/>
      </c>
      <c r="F61" s="2"/>
      <c r="G61" s="233"/>
      <c r="H61" s="234"/>
      <c r="I61" s="235"/>
      <c r="J61" s="165" t="str">
        <f t="shared" si="1"/>
        <v/>
      </c>
      <c r="K61" s="1"/>
      <c r="L61" s="246"/>
      <c r="M61" s="247"/>
      <c r="N61" s="248"/>
      <c r="O61" s="165" t="str">
        <f t="shared" si="2"/>
        <v/>
      </c>
    </row>
    <row r="62" spans="2:15">
      <c r="B62" s="184">
        <v>54</v>
      </c>
      <c r="C62" s="228"/>
      <c r="D62" s="2"/>
      <c r="E62" s="257" t="str">
        <f t="shared" si="0"/>
        <v/>
      </c>
      <c r="F62" s="2"/>
      <c r="G62" s="233"/>
      <c r="H62" s="234"/>
      <c r="I62" s="235"/>
      <c r="J62" s="165" t="str">
        <f t="shared" si="1"/>
        <v/>
      </c>
      <c r="K62" s="1"/>
      <c r="L62" s="246"/>
      <c r="M62" s="247"/>
      <c r="N62" s="248"/>
      <c r="O62" s="165" t="str">
        <f t="shared" si="2"/>
        <v/>
      </c>
    </row>
    <row r="63" spans="2:15">
      <c r="B63" s="184">
        <v>55</v>
      </c>
      <c r="C63" s="228"/>
      <c r="D63" s="2"/>
      <c r="E63" s="257" t="str">
        <f t="shared" si="0"/>
        <v/>
      </c>
      <c r="F63" s="2"/>
      <c r="G63" s="233"/>
      <c r="H63" s="234"/>
      <c r="I63" s="235"/>
      <c r="J63" s="165" t="str">
        <f t="shared" si="1"/>
        <v/>
      </c>
      <c r="K63" s="1"/>
      <c r="L63" s="246"/>
      <c r="M63" s="247"/>
      <c r="N63" s="248"/>
      <c r="O63" s="165" t="str">
        <f t="shared" si="2"/>
        <v/>
      </c>
    </row>
    <row r="64" spans="2:15">
      <c r="B64" s="184">
        <v>56</v>
      </c>
      <c r="C64" s="228"/>
      <c r="D64" s="2"/>
      <c r="E64" s="257" t="str">
        <f t="shared" si="0"/>
        <v/>
      </c>
      <c r="F64" s="2"/>
      <c r="G64" s="233"/>
      <c r="H64" s="234"/>
      <c r="I64" s="235"/>
      <c r="J64" s="165" t="str">
        <f t="shared" si="1"/>
        <v/>
      </c>
      <c r="K64" s="1"/>
      <c r="L64" s="246"/>
      <c r="M64" s="247"/>
      <c r="N64" s="248"/>
      <c r="O64" s="165" t="str">
        <f t="shared" si="2"/>
        <v/>
      </c>
    </row>
    <row r="65" spans="2:15">
      <c r="B65" s="184">
        <v>57</v>
      </c>
      <c r="C65" s="228"/>
      <c r="D65" s="2"/>
      <c r="E65" s="257" t="str">
        <f t="shared" si="0"/>
        <v/>
      </c>
      <c r="F65" s="2"/>
      <c r="G65" s="233"/>
      <c r="H65" s="234"/>
      <c r="I65" s="235"/>
      <c r="J65" s="165" t="str">
        <f t="shared" si="1"/>
        <v/>
      </c>
      <c r="K65" s="1"/>
      <c r="L65" s="246"/>
      <c r="M65" s="247"/>
      <c r="N65" s="248"/>
      <c r="O65" s="165" t="str">
        <f t="shared" si="2"/>
        <v/>
      </c>
    </row>
    <row r="66" spans="2:15">
      <c r="B66" s="184">
        <v>58</v>
      </c>
      <c r="C66" s="228"/>
      <c r="D66" s="2"/>
      <c r="E66" s="257" t="str">
        <f t="shared" si="0"/>
        <v/>
      </c>
      <c r="F66" s="2"/>
      <c r="G66" s="233"/>
      <c r="H66" s="234"/>
      <c r="I66" s="235"/>
      <c r="J66" s="165" t="str">
        <f t="shared" si="1"/>
        <v/>
      </c>
      <c r="K66" s="1"/>
      <c r="L66" s="246"/>
      <c r="M66" s="247"/>
      <c r="N66" s="248"/>
      <c r="O66" s="165" t="str">
        <f t="shared" si="2"/>
        <v/>
      </c>
    </row>
    <row r="67" spans="2:15">
      <c r="B67" s="184">
        <v>59</v>
      </c>
      <c r="C67" s="228"/>
      <c r="D67" s="2"/>
      <c r="E67" s="257" t="str">
        <f t="shared" si="0"/>
        <v/>
      </c>
      <c r="F67" s="2"/>
      <c r="G67" s="233"/>
      <c r="H67" s="234"/>
      <c r="I67" s="235"/>
      <c r="J67" s="165" t="str">
        <f t="shared" si="1"/>
        <v/>
      </c>
      <c r="K67" s="1"/>
      <c r="L67" s="246"/>
      <c r="M67" s="247"/>
      <c r="N67" s="248"/>
      <c r="O67" s="165" t="str">
        <f t="shared" si="2"/>
        <v/>
      </c>
    </row>
    <row r="68" spans="2:15" ht="15.75" thickBot="1">
      <c r="B68" s="185">
        <v>60</v>
      </c>
      <c r="C68" s="229"/>
      <c r="D68" s="2"/>
      <c r="E68" s="258" t="str">
        <f t="shared" si="0"/>
        <v/>
      </c>
      <c r="F68" s="2"/>
      <c r="G68" s="239"/>
      <c r="H68" s="240"/>
      <c r="I68" s="241"/>
      <c r="J68" s="259" t="str">
        <f t="shared" si="1"/>
        <v/>
      </c>
      <c r="K68" s="1"/>
      <c r="L68" s="252"/>
      <c r="M68" s="253"/>
      <c r="N68" s="254"/>
      <c r="O68" s="259" t="str">
        <f t="shared" si="2"/>
        <v/>
      </c>
    </row>
  </sheetData>
  <sheetProtection selectLockedCells="1"/>
  <mergeCells count="28">
    <mergeCell ref="Q30:R30"/>
    <mergeCell ref="T30:U30"/>
    <mergeCell ref="T27:U27"/>
    <mergeCell ref="Q26:R26"/>
    <mergeCell ref="T14:U14"/>
    <mergeCell ref="T15:U15"/>
    <mergeCell ref="T18:U18"/>
    <mergeCell ref="T19:U19"/>
    <mergeCell ref="T22:U22"/>
    <mergeCell ref="T23:U23"/>
    <mergeCell ref="T26:U26"/>
    <mergeCell ref="Q14:R14"/>
    <mergeCell ref="Q27:R27"/>
    <mergeCell ref="Q15:R15"/>
    <mergeCell ref="C2:O2"/>
    <mergeCell ref="Q9:R9"/>
    <mergeCell ref="Q19:R19"/>
    <mergeCell ref="Q23:R23"/>
    <mergeCell ref="Q18:R18"/>
    <mergeCell ref="Q22:R22"/>
    <mergeCell ref="G7:J7"/>
    <mergeCell ref="L7:O7"/>
    <mergeCell ref="M4:O4"/>
    <mergeCell ref="H4:H5"/>
    <mergeCell ref="I4:J5"/>
    <mergeCell ref="M5:O5"/>
    <mergeCell ref="L4:L5"/>
    <mergeCell ref="C4:G5"/>
  </mergeCells>
  <dataValidations count="7">
    <dataValidation type="decimal" allowBlank="1" showInputMessage="1" showErrorMessage="1" errorTitle="Question 1" error="Les notes sont comprises entre 0 et 8" sqref="G9:G68">
      <formula1>0</formula1>
      <formula2>8</formula2>
    </dataValidation>
    <dataValidation type="decimal" allowBlank="1" showInputMessage="1" showErrorMessage="1" errorTitle="Question 3" error="Les notes sont comprises entre 0 et 6" sqref="I9:I68">
      <formula1>0</formula1>
      <formula2>6</formula2>
    </dataValidation>
    <dataValidation type="decimal" allowBlank="1" showInputMessage="1" showErrorMessage="1" errorTitle="Question 1" error="Les notes sont comprises entre 0 et 8" sqref="L9:L68">
      <formula1>0</formula1>
      <formula2>8</formula2>
    </dataValidation>
    <dataValidation type="decimal" allowBlank="1" showInputMessage="1" showErrorMessage="1" errorTitle="Question 3" error="Les notes sont comprises entre 0 et 6" sqref="N9:N68">
      <formula1>0</formula1>
      <formula2>6</formula2>
    </dataValidation>
    <dataValidation operator="equal" allowBlank="1" showInputMessage="1" errorTitle="Absents" error="Inscrire uniquement les lettres suivantes : AB" sqref="E9:E68"/>
    <dataValidation type="decimal" allowBlank="1" showInputMessage="1" showErrorMessage="1" errorTitle="Question 2" error="Les notes sont comprises entre 0 et 6" sqref="H9:H68">
      <formula1>0</formula1>
      <formula2>6</formula2>
    </dataValidation>
    <dataValidation type="decimal" allowBlank="1" showInputMessage="1" showErrorMessage="1" errorTitle="Question 2" error="Les notes sont comprises entre 0 et 6" sqref="M9:M68">
      <formula1>0</formula1>
      <formula2>6</formula2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X68"/>
  <sheetViews>
    <sheetView showGridLines="0" showRowColHeaders="0" workbookViewId="0">
      <selection activeCell="M4" sqref="M4:O4"/>
    </sheetView>
  </sheetViews>
  <sheetFormatPr baseColWidth="10" defaultRowHeight="15"/>
  <cols>
    <col min="1" max="1" width="2.85546875" customWidth="1"/>
    <col min="2" max="2" width="3.42578125" customWidth="1"/>
    <col min="3" max="3" width="15" customWidth="1"/>
    <col min="4" max="4" width="0.7109375" customWidth="1"/>
    <col min="5" max="5" width="10.7109375" customWidth="1"/>
    <col min="6" max="6" width="0.7109375" customWidth="1"/>
    <col min="7" max="9" width="15" customWidth="1"/>
    <col min="10" max="10" width="5.7109375" customWidth="1"/>
    <col min="11" max="11" width="2.85546875" customWidth="1"/>
    <col min="12" max="14" width="15" customWidth="1"/>
    <col min="15" max="15" width="5.7109375" customWidth="1"/>
    <col min="16" max="16" width="5" customWidth="1"/>
    <col min="19" max="19" width="2.85546875" customWidth="1"/>
  </cols>
  <sheetData>
    <row r="1" spans="2:24" ht="15.75" thickBot="1"/>
    <row r="2" spans="2:24" ht="15.75" thickBot="1">
      <c r="C2" s="353" t="s">
        <v>7</v>
      </c>
      <c r="D2" s="354"/>
      <c r="E2" s="354"/>
      <c r="F2" s="354"/>
      <c r="G2" s="355"/>
      <c r="H2" s="355"/>
      <c r="I2" s="355"/>
      <c r="J2" s="355"/>
      <c r="K2" s="355"/>
      <c r="L2" s="355"/>
      <c r="M2" s="355"/>
      <c r="N2" s="355"/>
      <c r="O2" s="356"/>
    </row>
    <row r="3" spans="2:24" ht="15.75" thickBot="1"/>
    <row r="4" spans="2:24" ht="15.75" thickBot="1">
      <c r="C4" s="333" t="s">
        <v>41</v>
      </c>
      <c r="D4" s="333"/>
      <c r="E4" s="333"/>
      <c r="F4" s="333"/>
      <c r="G4" s="334"/>
      <c r="H4" s="325" t="s">
        <v>46</v>
      </c>
      <c r="I4" s="327"/>
      <c r="J4" s="328"/>
      <c r="K4" s="202"/>
      <c r="L4" s="331" t="s">
        <v>39</v>
      </c>
      <c r="M4" s="323"/>
      <c r="N4" s="323"/>
      <c r="O4" s="324"/>
    </row>
    <row r="5" spans="2:24" s="199" customFormat="1" ht="15.75" thickBot="1">
      <c r="C5" s="333"/>
      <c r="D5" s="333"/>
      <c r="E5" s="333"/>
      <c r="F5" s="333"/>
      <c r="G5" s="334"/>
      <c r="H5" s="326"/>
      <c r="I5" s="329"/>
      <c r="J5" s="330"/>
      <c r="K5" s="202"/>
      <c r="L5" s="332"/>
      <c r="M5" s="323"/>
      <c r="N5" s="323"/>
      <c r="O5" s="324"/>
    </row>
    <row r="6" spans="2:24" ht="15.75" thickBot="1"/>
    <row r="7" spans="2:24" ht="15.75" thickBot="1">
      <c r="G7" s="357" t="s">
        <v>1</v>
      </c>
      <c r="H7" s="358"/>
      <c r="I7" s="358"/>
      <c r="J7" s="359"/>
      <c r="L7" s="360" t="s">
        <v>5</v>
      </c>
      <c r="M7" s="361"/>
      <c r="N7" s="361"/>
      <c r="O7" s="362"/>
      <c r="P7" s="2"/>
    </row>
    <row r="8" spans="2:24" ht="30.75" thickBot="1">
      <c r="C8" s="186" t="s">
        <v>17</v>
      </c>
      <c r="D8" s="33"/>
      <c r="E8" s="255" t="s">
        <v>42</v>
      </c>
      <c r="F8" s="33"/>
      <c r="G8" s="53" t="s">
        <v>21</v>
      </c>
      <c r="H8" s="54" t="s">
        <v>20</v>
      </c>
      <c r="I8" s="55" t="s">
        <v>19</v>
      </c>
      <c r="J8" s="166" t="s">
        <v>6</v>
      </c>
      <c r="L8" s="56" t="s">
        <v>21</v>
      </c>
      <c r="M8" s="57" t="s">
        <v>20</v>
      </c>
      <c r="N8" s="58" t="s">
        <v>19</v>
      </c>
      <c r="O8" s="166" t="s">
        <v>6</v>
      </c>
      <c r="P8" s="3"/>
    </row>
    <row r="9" spans="2:24" ht="15.75" thickBot="1">
      <c r="B9" s="183">
        <v>1</v>
      </c>
      <c r="C9" s="227"/>
      <c r="D9" s="2"/>
      <c r="E9" s="256" t="str">
        <f>IF(AND(C9&lt;&gt;"",COUNT(G9:N9)=0),"AB","")</f>
        <v/>
      </c>
      <c r="F9" s="2"/>
      <c r="G9" s="230"/>
      <c r="H9" s="231"/>
      <c r="I9" s="232"/>
      <c r="J9" s="6" t="str">
        <f>IF(COUNTIF(G9:I9,""),"",CEILING(SUM(G9:I9),1))</f>
        <v/>
      </c>
      <c r="L9" s="243"/>
      <c r="M9" s="244"/>
      <c r="N9" s="245"/>
      <c r="O9" s="6" t="str">
        <f>IF(COUNTIF(L9:N9,""),"",CEILING(SUM(L9:N9),1))</f>
        <v/>
      </c>
      <c r="P9" s="4"/>
      <c r="Q9" s="309" t="s">
        <v>0</v>
      </c>
      <c r="R9" s="310"/>
    </row>
    <row r="10" spans="2:24">
      <c r="B10" s="184">
        <v>2</v>
      </c>
      <c r="C10" s="242"/>
      <c r="D10" s="2"/>
      <c r="E10" s="257" t="str">
        <f t="shared" ref="E10:E68" si="0">IF(AND(C10&lt;&gt;"",COUNT(G10:N10)=0),"AB","")</f>
        <v/>
      </c>
      <c r="F10" s="2"/>
      <c r="G10" s="233"/>
      <c r="H10" s="234"/>
      <c r="I10" s="235"/>
      <c r="J10" s="165" t="str">
        <f t="shared" ref="J10:J68" si="1">IF(COUNTIF(G10:I10,""),"",CEILING(SUM(G10:I10),1))</f>
        <v/>
      </c>
      <c r="L10" s="246"/>
      <c r="M10" s="247"/>
      <c r="N10" s="248"/>
      <c r="O10" s="165" t="str">
        <f t="shared" ref="O10:O68" si="2">IF(COUNTIF(L10:N10,""),"",CEILING(SUM(L10:N10),1))</f>
        <v/>
      </c>
      <c r="P10" s="4"/>
      <c r="Q10" s="30" t="s">
        <v>8</v>
      </c>
      <c r="R10" s="29">
        <f>R12-R11</f>
        <v>0</v>
      </c>
    </row>
    <row r="11" spans="2:24">
      <c r="B11" s="184">
        <v>3</v>
      </c>
      <c r="C11" s="242"/>
      <c r="D11" s="2"/>
      <c r="E11" s="257" t="str">
        <f t="shared" si="0"/>
        <v/>
      </c>
      <c r="F11" s="2"/>
      <c r="G11" s="233"/>
      <c r="H11" s="234"/>
      <c r="I11" s="235"/>
      <c r="J11" s="165" t="str">
        <f t="shared" si="1"/>
        <v/>
      </c>
      <c r="L11" s="246"/>
      <c r="M11" s="247"/>
      <c r="N11" s="248"/>
      <c r="O11" s="165" t="str">
        <f t="shared" si="2"/>
        <v/>
      </c>
      <c r="P11" s="4"/>
      <c r="Q11" s="204" t="s">
        <v>40</v>
      </c>
      <c r="R11" s="12">
        <f>SUM(COUNTIF(E9:E68,"AB"))</f>
        <v>0</v>
      </c>
      <c r="T11" s="39"/>
      <c r="U11" s="39"/>
      <c r="V11" s="39"/>
      <c r="W11" s="39"/>
      <c r="X11" s="39"/>
    </row>
    <row r="12" spans="2:24" ht="15.75" thickBot="1">
      <c r="B12" s="184">
        <v>4</v>
      </c>
      <c r="C12" s="242"/>
      <c r="D12" s="2"/>
      <c r="E12" s="257" t="str">
        <f t="shared" si="0"/>
        <v/>
      </c>
      <c r="F12" s="2"/>
      <c r="G12" s="233"/>
      <c r="H12" s="234"/>
      <c r="I12" s="235"/>
      <c r="J12" s="165" t="str">
        <f t="shared" si="1"/>
        <v/>
      </c>
      <c r="L12" s="246"/>
      <c r="M12" s="247"/>
      <c r="N12" s="248"/>
      <c r="O12" s="165" t="str">
        <f t="shared" si="2"/>
        <v/>
      </c>
      <c r="P12" s="4"/>
      <c r="Q12" s="31" t="s">
        <v>9</v>
      </c>
      <c r="R12" s="13">
        <f>COUNTA(C9:C68)</f>
        <v>0</v>
      </c>
    </row>
    <row r="13" spans="2:24" ht="15.75" thickBot="1">
      <c r="B13" s="184">
        <v>5</v>
      </c>
      <c r="C13" s="242"/>
      <c r="D13" s="2"/>
      <c r="E13" s="257" t="str">
        <f t="shared" si="0"/>
        <v/>
      </c>
      <c r="F13" s="2"/>
      <c r="G13" s="233"/>
      <c r="H13" s="234"/>
      <c r="I13" s="235"/>
      <c r="J13" s="165" t="str">
        <f t="shared" si="1"/>
        <v/>
      </c>
      <c r="L13" s="246"/>
      <c r="M13" s="247"/>
      <c r="N13" s="248"/>
      <c r="O13" s="165" t="str">
        <f t="shared" si="2"/>
        <v/>
      </c>
      <c r="P13" s="4"/>
    </row>
    <row r="14" spans="2:24" ht="15.75" thickBot="1">
      <c r="B14" s="184">
        <v>6</v>
      </c>
      <c r="C14" s="242"/>
      <c r="D14" s="2"/>
      <c r="E14" s="257" t="str">
        <f t="shared" si="0"/>
        <v/>
      </c>
      <c r="F14" s="2"/>
      <c r="G14" s="233"/>
      <c r="H14" s="234"/>
      <c r="I14" s="235"/>
      <c r="J14" s="165" t="str">
        <f t="shared" si="1"/>
        <v/>
      </c>
      <c r="L14" s="246"/>
      <c r="M14" s="247"/>
      <c r="N14" s="248"/>
      <c r="O14" s="165" t="str">
        <f t="shared" si="2"/>
        <v/>
      </c>
      <c r="P14" s="4"/>
      <c r="Q14" s="347" t="s">
        <v>1</v>
      </c>
      <c r="R14" s="348"/>
      <c r="S14" s="34"/>
      <c r="T14" s="339" t="s">
        <v>5</v>
      </c>
      <c r="U14" s="340"/>
    </row>
    <row r="15" spans="2:24">
      <c r="B15" s="184">
        <v>7</v>
      </c>
      <c r="C15" s="242"/>
      <c r="D15" s="2"/>
      <c r="E15" s="257" t="str">
        <f t="shared" si="0"/>
        <v/>
      </c>
      <c r="F15" s="2"/>
      <c r="G15" s="233"/>
      <c r="H15" s="234"/>
      <c r="I15" s="235"/>
      <c r="J15" s="165" t="str">
        <f t="shared" si="1"/>
        <v/>
      </c>
      <c r="L15" s="246"/>
      <c r="M15" s="247"/>
      <c r="N15" s="248"/>
      <c r="O15" s="165" t="str">
        <f t="shared" si="2"/>
        <v/>
      </c>
      <c r="P15" s="4"/>
      <c r="Q15" s="351" t="s">
        <v>2</v>
      </c>
      <c r="R15" s="352"/>
      <c r="S15" s="34"/>
      <c r="T15" s="341" t="s">
        <v>2</v>
      </c>
      <c r="U15" s="342"/>
    </row>
    <row r="16" spans="2:24">
      <c r="B16" s="184">
        <v>8</v>
      </c>
      <c r="C16" s="242"/>
      <c r="D16" s="2"/>
      <c r="E16" s="257" t="str">
        <f t="shared" si="0"/>
        <v/>
      </c>
      <c r="F16" s="2"/>
      <c r="G16" s="233"/>
      <c r="H16" s="234"/>
      <c r="I16" s="235"/>
      <c r="J16" s="165" t="str">
        <f t="shared" si="1"/>
        <v/>
      </c>
      <c r="L16" s="246"/>
      <c r="M16" s="247"/>
      <c r="N16" s="248"/>
      <c r="O16" s="165" t="str">
        <f t="shared" si="2"/>
        <v/>
      </c>
      <c r="P16" s="4"/>
      <c r="Q16" s="15" t="s">
        <v>10</v>
      </c>
      <c r="R16" s="9">
        <f>SUM(G9:G68)</f>
        <v>0</v>
      </c>
      <c r="S16" s="34"/>
      <c r="T16" s="22" t="s">
        <v>10</v>
      </c>
      <c r="U16" s="9">
        <f>SUM(L9:L68)</f>
        <v>0</v>
      </c>
    </row>
    <row r="17" spans="2:21" ht="15.75" thickBot="1">
      <c r="B17" s="184">
        <v>9</v>
      </c>
      <c r="C17" s="242"/>
      <c r="D17" s="2"/>
      <c r="E17" s="257" t="str">
        <f t="shared" si="0"/>
        <v/>
      </c>
      <c r="F17" s="2"/>
      <c r="G17" s="233"/>
      <c r="H17" s="234"/>
      <c r="I17" s="235"/>
      <c r="J17" s="165" t="str">
        <f t="shared" si="1"/>
        <v/>
      </c>
      <c r="L17" s="246"/>
      <c r="M17" s="247"/>
      <c r="N17" s="248"/>
      <c r="O17" s="165" t="str">
        <f t="shared" si="2"/>
        <v/>
      </c>
      <c r="P17" s="4"/>
      <c r="Q17" s="16" t="s">
        <v>11</v>
      </c>
      <c r="R17" s="35" t="str">
        <f>IFERROR(AVERAGE(G9:G68),"")</f>
        <v/>
      </c>
      <c r="S17" s="34"/>
      <c r="T17" s="23" t="s">
        <v>11</v>
      </c>
      <c r="U17" s="35" t="str">
        <f>IFERROR(AVERAGE(L9:L68),"")</f>
        <v/>
      </c>
    </row>
    <row r="18" spans="2:21" ht="15.75" thickBot="1">
      <c r="B18" s="184">
        <v>10</v>
      </c>
      <c r="C18" s="242"/>
      <c r="D18" s="2"/>
      <c r="E18" s="257" t="str">
        <f t="shared" si="0"/>
        <v/>
      </c>
      <c r="F18" s="2"/>
      <c r="G18" s="233"/>
      <c r="H18" s="234"/>
      <c r="I18" s="235"/>
      <c r="J18" s="165" t="str">
        <f t="shared" si="1"/>
        <v/>
      </c>
      <c r="L18" s="246"/>
      <c r="M18" s="247"/>
      <c r="N18" s="248"/>
      <c r="O18" s="165" t="str">
        <f t="shared" si="2"/>
        <v/>
      </c>
      <c r="P18" s="4"/>
      <c r="Q18" s="315"/>
      <c r="R18" s="316"/>
      <c r="S18" s="34"/>
      <c r="T18" s="315"/>
      <c r="U18" s="316"/>
    </row>
    <row r="19" spans="2:21">
      <c r="B19" s="184">
        <v>11</v>
      </c>
      <c r="C19" s="206"/>
      <c r="D19" s="2"/>
      <c r="E19" s="257" t="str">
        <f t="shared" si="0"/>
        <v/>
      </c>
      <c r="F19" s="2"/>
      <c r="G19" s="207"/>
      <c r="H19" s="208"/>
      <c r="I19" s="209"/>
      <c r="J19" s="165" t="str">
        <f t="shared" si="1"/>
        <v/>
      </c>
      <c r="L19" s="210"/>
      <c r="M19" s="211"/>
      <c r="N19" s="212"/>
      <c r="O19" s="165" t="str">
        <f t="shared" si="2"/>
        <v/>
      </c>
      <c r="P19" s="4"/>
      <c r="Q19" s="311" t="s">
        <v>3</v>
      </c>
      <c r="R19" s="312"/>
      <c r="S19" s="34"/>
      <c r="T19" s="343" t="s">
        <v>3</v>
      </c>
      <c r="U19" s="344"/>
    </row>
    <row r="20" spans="2:21">
      <c r="B20" s="184">
        <v>12</v>
      </c>
      <c r="C20" s="206"/>
      <c r="D20" s="2"/>
      <c r="E20" s="257" t="str">
        <f t="shared" si="0"/>
        <v/>
      </c>
      <c r="F20" s="2"/>
      <c r="G20" s="207"/>
      <c r="H20" s="208"/>
      <c r="I20" s="209"/>
      <c r="J20" s="165" t="str">
        <f t="shared" si="1"/>
        <v/>
      </c>
      <c r="L20" s="210"/>
      <c r="M20" s="211"/>
      <c r="N20" s="212"/>
      <c r="O20" s="165" t="str">
        <f t="shared" si="2"/>
        <v/>
      </c>
      <c r="P20" s="4"/>
      <c r="Q20" s="17" t="s">
        <v>10</v>
      </c>
      <c r="R20" s="9">
        <f>SUM(H9:H68)</f>
        <v>0</v>
      </c>
      <c r="S20" s="34"/>
      <c r="T20" s="24" t="s">
        <v>10</v>
      </c>
      <c r="U20" s="9">
        <f>SUM(M9:M68)</f>
        <v>0</v>
      </c>
    </row>
    <row r="21" spans="2:21" ht="15.75" thickBot="1">
      <c r="B21" s="184">
        <v>13</v>
      </c>
      <c r="C21" s="206"/>
      <c r="D21" s="2"/>
      <c r="E21" s="257" t="str">
        <f t="shared" si="0"/>
        <v/>
      </c>
      <c r="F21" s="2"/>
      <c r="G21" s="207"/>
      <c r="H21" s="208"/>
      <c r="I21" s="209"/>
      <c r="J21" s="165" t="str">
        <f t="shared" si="1"/>
        <v/>
      </c>
      <c r="L21" s="210"/>
      <c r="M21" s="211"/>
      <c r="N21" s="212"/>
      <c r="O21" s="165" t="str">
        <f t="shared" si="2"/>
        <v/>
      </c>
      <c r="P21" s="4"/>
      <c r="Q21" s="18" t="s">
        <v>11</v>
      </c>
      <c r="R21" s="35" t="str">
        <f>IFERROR(AVERAGE(H9:H68),"")</f>
        <v/>
      </c>
      <c r="S21" s="34"/>
      <c r="T21" s="25" t="s">
        <v>11</v>
      </c>
      <c r="U21" s="35" t="str">
        <f>IFERROR(AVERAGE(M9:M68),"")</f>
        <v/>
      </c>
    </row>
    <row r="22" spans="2:21" ht="15.75" thickBot="1">
      <c r="B22" s="184">
        <v>14</v>
      </c>
      <c r="C22" s="206"/>
      <c r="D22" s="2"/>
      <c r="E22" s="257" t="str">
        <f t="shared" si="0"/>
        <v/>
      </c>
      <c r="F22" s="2"/>
      <c r="G22" s="207"/>
      <c r="H22" s="208"/>
      <c r="I22" s="209"/>
      <c r="J22" s="165" t="str">
        <f t="shared" si="1"/>
        <v/>
      </c>
      <c r="L22" s="210"/>
      <c r="M22" s="211"/>
      <c r="N22" s="212"/>
      <c r="O22" s="165" t="str">
        <f t="shared" si="2"/>
        <v/>
      </c>
      <c r="P22" s="4"/>
      <c r="Q22" s="315"/>
      <c r="R22" s="316"/>
      <c r="S22" s="34"/>
      <c r="T22" s="315"/>
      <c r="U22" s="316"/>
    </row>
    <row r="23" spans="2:21">
      <c r="B23" s="184">
        <v>15</v>
      </c>
      <c r="C23" s="206"/>
      <c r="D23" s="2"/>
      <c r="E23" s="257" t="str">
        <f t="shared" si="0"/>
        <v/>
      </c>
      <c r="F23" s="2"/>
      <c r="G23" s="207"/>
      <c r="H23" s="208"/>
      <c r="I23" s="209"/>
      <c r="J23" s="165" t="str">
        <f t="shared" si="1"/>
        <v/>
      </c>
      <c r="L23" s="210"/>
      <c r="M23" s="211"/>
      <c r="N23" s="212"/>
      <c r="O23" s="165" t="str">
        <f t="shared" si="2"/>
        <v/>
      </c>
      <c r="P23" s="4"/>
      <c r="Q23" s="313" t="s">
        <v>4</v>
      </c>
      <c r="R23" s="314"/>
      <c r="S23" s="34"/>
      <c r="T23" s="345" t="s">
        <v>4</v>
      </c>
      <c r="U23" s="346"/>
    </row>
    <row r="24" spans="2:21">
      <c r="B24" s="184">
        <v>16</v>
      </c>
      <c r="C24" s="206"/>
      <c r="D24" s="2"/>
      <c r="E24" s="257" t="str">
        <f t="shared" si="0"/>
        <v/>
      </c>
      <c r="F24" s="2"/>
      <c r="G24" s="207"/>
      <c r="H24" s="208"/>
      <c r="I24" s="209"/>
      <c r="J24" s="165" t="str">
        <f t="shared" si="1"/>
        <v/>
      </c>
      <c r="L24" s="210"/>
      <c r="M24" s="211"/>
      <c r="N24" s="212"/>
      <c r="O24" s="165" t="str">
        <f t="shared" si="2"/>
        <v/>
      </c>
      <c r="P24" s="4"/>
      <c r="Q24" s="19" t="s">
        <v>10</v>
      </c>
      <c r="R24" s="9">
        <f>SUM(I9:I68)</f>
        <v>0</v>
      </c>
      <c r="S24" s="34"/>
      <c r="T24" s="26" t="s">
        <v>10</v>
      </c>
      <c r="U24" s="9">
        <f>SUM(N9:N68)</f>
        <v>0</v>
      </c>
    </row>
    <row r="25" spans="2:21" ht="15.75" thickBot="1">
      <c r="B25" s="184">
        <v>17</v>
      </c>
      <c r="C25" s="206"/>
      <c r="D25" s="2"/>
      <c r="E25" s="257" t="str">
        <f t="shared" si="0"/>
        <v/>
      </c>
      <c r="F25" s="2"/>
      <c r="G25" s="207"/>
      <c r="H25" s="208"/>
      <c r="I25" s="209"/>
      <c r="J25" s="165" t="str">
        <f t="shared" si="1"/>
        <v/>
      </c>
      <c r="L25" s="210"/>
      <c r="M25" s="211"/>
      <c r="N25" s="212"/>
      <c r="O25" s="165" t="str">
        <f t="shared" si="2"/>
        <v/>
      </c>
      <c r="P25" s="4"/>
      <c r="Q25" s="20" t="s">
        <v>11</v>
      </c>
      <c r="R25" s="35" t="str">
        <f>IFERROR(AVERAGE(I9:I68),"")</f>
        <v/>
      </c>
      <c r="S25" s="34"/>
      <c r="T25" s="27" t="s">
        <v>11</v>
      </c>
      <c r="U25" s="35" t="str">
        <f>IFERROR(AVERAGE(N9:N68),"")</f>
        <v/>
      </c>
    </row>
    <row r="26" spans="2:21" ht="15.75" thickBot="1">
      <c r="B26" s="184">
        <v>18</v>
      </c>
      <c r="C26" s="206"/>
      <c r="D26" s="2"/>
      <c r="E26" s="257" t="str">
        <f t="shared" si="0"/>
        <v/>
      </c>
      <c r="F26" s="2"/>
      <c r="G26" s="207"/>
      <c r="H26" s="208"/>
      <c r="I26" s="209"/>
      <c r="J26" s="165" t="str">
        <f t="shared" si="1"/>
        <v/>
      </c>
      <c r="L26" s="210"/>
      <c r="M26" s="211"/>
      <c r="N26" s="212"/>
      <c r="O26" s="165" t="str">
        <f t="shared" si="2"/>
        <v/>
      </c>
      <c r="P26" s="4"/>
      <c r="Q26" s="315"/>
      <c r="R26" s="316"/>
      <c r="S26" s="34"/>
      <c r="T26" s="315"/>
      <c r="U26" s="316"/>
    </row>
    <row r="27" spans="2:21">
      <c r="B27" s="184">
        <v>19</v>
      </c>
      <c r="C27" s="206"/>
      <c r="D27" s="2"/>
      <c r="E27" s="257" t="str">
        <f t="shared" si="0"/>
        <v/>
      </c>
      <c r="F27" s="2"/>
      <c r="G27" s="207"/>
      <c r="H27" s="208"/>
      <c r="I27" s="209"/>
      <c r="J27" s="165" t="str">
        <f t="shared" si="1"/>
        <v/>
      </c>
      <c r="L27" s="210"/>
      <c r="M27" s="211"/>
      <c r="N27" s="212"/>
      <c r="O27" s="165" t="str">
        <f t="shared" si="2"/>
        <v/>
      </c>
      <c r="P27" s="4"/>
      <c r="Q27" s="349" t="s">
        <v>12</v>
      </c>
      <c r="R27" s="350"/>
      <c r="S27" s="34"/>
      <c r="T27" s="337" t="s">
        <v>13</v>
      </c>
      <c r="U27" s="338"/>
    </row>
    <row r="28" spans="2:21">
      <c r="B28" s="184">
        <v>20</v>
      </c>
      <c r="C28" s="206"/>
      <c r="D28" s="2"/>
      <c r="E28" s="257" t="str">
        <f t="shared" si="0"/>
        <v/>
      </c>
      <c r="F28" s="2"/>
      <c r="G28" s="207"/>
      <c r="H28" s="208"/>
      <c r="I28" s="209"/>
      <c r="J28" s="165" t="str">
        <f t="shared" si="1"/>
        <v/>
      </c>
      <c r="L28" s="210"/>
      <c r="M28" s="211"/>
      <c r="N28" s="212"/>
      <c r="O28" s="165" t="str">
        <f t="shared" si="2"/>
        <v/>
      </c>
      <c r="P28" s="4"/>
      <c r="Q28" s="21" t="s">
        <v>10</v>
      </c>
      <c r="R28" s="9">
        <f>SUM(G9:I68)</f>
        <v>0</v>
      </c>
      <c r="S28" s="34"/>
      <c r="T28" s="28" t="s">
        <v>10</v>
      </c>
      <c r="U28" s="9">
        <f>SUM(L9:N68)</f>
        <v>0</v>
      </c>
    </row>
    <row r="29" spans="2:21" ht="15.75" thickBot="1">
      <c r="B29" s="184">
        <v>21</v>
      </c>
      <c r="C29" s="206"/>
      <c r="D29" s="2"/>
      <c r="E29" s="257" t="str">
        <f t="shared" si="0"/>
        <v/>
      </c>
      <c r="F29" s="2"/>
      <c r="G29" s="207"/>
      <c r="H29" s="208"/>
      <c r="I29" s="209"/>
      <c r="J29" s="165" t="str">
        <f t="shared" si="1"/>
        <v/>
      </c>
      <c r="L29" s="210"/>
      <c r="M29" s="211"/>
      <c r="N29" s="212"/>
      <c r="O29" s="165" t="str">
        <f t="shared" si="2"/>
        <v/>
      </c>
      <c r="P29" s="4"/>
      <c r="Q29" s="36" t="s">
        <v>11</v>
      </c>
      <c r="R29" s="37" t="str">
        <f>IFERROR(AVERAGE(J9:J68),"")</f>
        <v/>
      </c>
      <c r="S29" s="34"/>
      <c r="T29" s="38" t="s">
        <v>11</v>
      </c>
      <c r="U29" s="37" t="str">
        <f>IFERROR(AVERAGE(O9:O68),"")</f>
        <v/>
      </c>
    </row>
    <row r="30" spans="2:21" ht="15.75" thickBot="1">
      <c r="B30" s="184">
        <v>22</v>
      </c>
      <c r="C30" s="206"/>
      <c r="D30" s="2"/>
      <c r="E30" s="257" t="str">
        <f t="shared" si="0"/>
        <v/>
      </c>
      <c r="F30" s="2"/>
      <c r="G30" s="207"/>
      <c r="H30" s="208"/>
      <c r="I30" s="209"/>
      <c r="J30" s="165" t="str">
        <f t="shared" si="1"/>
        <v/>
      </c>
      <c r="L30" s="210"/>
      <c r="M30" s="211"/>
      <c r="N30" s="212"/>
      <c r="O30" s="165" t="str">
        <f t="shared" si="2"/>
        <v/>
      </c>
      <c r="P30" s="4"/>
      <c r="Q30" s="335"/>
      <c r="R30" s="336"/>
      <c r="T30" s="335"/>
      <c r="U30" s="336"/>
    </row>
    <row r="31" spans="2:21">
      <c r="B31" s="184">
        <v>23</v>
      </c>
      <c r="C31" s="206"/>
      <c r="D31" s="2"/>
      <c r="E31" s="257" t="str">
        <f t="shared" si="0"/>
        <v/>
      </c>
      <c r="F31" s="2"/>
      <c r="G31" s="207"/>
      <c r="H31" s="208"/>
      <c r="I31" s="209"/>
      <c r="J31" s="165" t="str">
        <f t="shared" si="1"/>
        <v/>
      </c>
      <c r="L31" s="210"/>
      <c r="M31" s="211"/>
      <c r="N31" s="212"/>
      <c r="O31" s="165" t="str">
        <f t="shared" si="2"/>
        <v/>
      </c>
      <c r="P31" s="4"/>
      <c r="Q31" s="40" t="s">
        <v>14</v>
      </c>
      <c r="R31" s="41">
        <f>COUNT(G9:G68)</f>
        <v>0</v>
      </c>
      <c r="T31" s="50" t="s">
        <v>14</v>
      </c>
      <c r="U31" s="51">
        <f>COUNT(M9:M68)</f>
        <v>0</v>
      </c>
    </row>
    <row r="32" spans="2:21">
      <c r="B32" s="184">
        <v>24</v>
      </c>
      <c r="C32" s="206"/>
      <c r="D32" s="2"/>
      <c r="E32" s="257" t="str">
        <f t="shared" si="0"/>
        <v/>
      </c>
      <c r="F32" s="2"/>
      <c r="G32" s="207"/>
      <c r="H32" s="208"/>
      <c r="I32" s="209"/>
      <c r="J32" s="165" t="str">
        <f t="shared" si="1"/>
        <v/>
      </c>
      <c r="L32" s="210"/>
      <c r="M32" s="211"/>
      <c r="N32" s="212"/>
      <c r="O32" s="165" t="str">
        <f t="shared" si="2"/>
        <v/>
      </c>
      <c r="P32" s="4"/>
      <c r="Q32" s="42" t="s">
        <v>15</v>
      </c>
      <c r="R32" s="43">
        <f>MAX(J9:J68)</f>
        <v>0</v>
      </c>
      <c r="T32" s="46" t="s">
        <v>15</v>
      </c>
      <c r="U32" s="47">
        <f>MAX(O9:O68)</f>
        <v>0</v>
      </c>
    </row>
    <row r="33" spans="2:21" ht="15.75" thickBot="1">
      <c r="B33" s="184">
        <v>25</v>
      </c>
      <c r="C33" s="206"/>
      <c r="D33" s="2"/>
      <c r="E33" s="257" t="str">
        <f t="shared" si="0"/>
        <v/>
      </c>
      <c r="F33" s="2"/>
      <c r="G33" s="207"/>
      <c r="H33" s="208"/>
      <c r="I33" s="209"/>
      <c r="J33" s="165" t="str">
        <f t="shared" si="1"/>
        <v/>
      </c>
      <c r="L33" s="210"/>
      <c r="M33" s="211"/>
      <c r="N33" s="212"/>
      <c r="O33" s="165" t="str">
        <f t="shared" si="2"/>
        <v/>
      </c>
      <c r="P33" s="4"/>
      <c r="Q33" s="44" t="s">
        <v>16</v>
      </c>
      <c r="R33" s="45">
        <f>MIN(J9:J68)</f>
        <v>0</v>
      </c>
      <c r="T33" s="48" t="s">
        <v>16</v>
      </c>
      <c r="U33" s="49">
        <f>MIN(O9:O68)</f>
        <v>0</v>
      </c>
    </row>
    <row r="34" spans="2:21">
      <c r="B34" s="184">
        <v>26</v>
      </c>
      <c r="C34" s="206"/>
      <c r="D34" s="2"/>
      <c r="E34" s="257" t="str">
        <f t="shared" si="0"/>
        <v/>
      </c>
      <c r="F34" s="2"/>
      <c r="G34" s="207"/>
      <c r="H34" s="208"/>
      <c r="I34" s="209"/>
      <c r="J34" s="165" t="str">
        <f t="shared" si="1"/>
        <v/>
      </c>
      <c r="L34" s="210"/>
      <c r="M34" s="211"/>
      <c r="N34" s="212"/>
      <c r="O34" s="165" t="str">
        <f t="shared" si="2"/>
        <v/>
      </c>
      <c r="P34" s="4"/>
    </row>
    <row r="35" spans="2:21">
      <c r="B35" s="184">
        <v>27</v>
      </c>
      <c r="C35" s="206"/>
      <c r="D35" s="2"/>
      <c r="E35" s="257" t="str">
        <f t="shared" si="0"/>
        <v/>
      </c>
      <c r="F35" s="2"/>
      <c r="G35" s="207"/>
      <c r="H35" s="208"/>
      <c r="I35" s="209"/>
      <c r="J35" s="165" t="str">
        <f t="shared" si="1"/>
        <v/>
      </c>
      <c r="L35" s="210"/>
      <c r="M35" s="211"/>
      <c r="N35" s="212"/>
      <c r="O35" s="165" t="str">
        <f t="shared" si="2"/>
        <v/>
      </c>
      <c r="P35" s="4"/>
      <c r="Q35" s="5"/>
      <c r="R35" s="5"/>
    </row>
    <row r="36" spans="2:21">
      <c r="B36" s="184">
        <v>28</v>
      </c>
      <c r="C36" s="206"/>
      <c r="D36" s="2"/>
      <c r="E36" s="257" t="str">
        <f t="shared" si="0"/>
        <v/>
      </c>
      <c r="F36" s="2"/>
      <c r="G36" s="220"/>
      <c r="H36" s="221"/>
      <c r="I36" s="222"/>
      <c r="J36" s="165" t="str">
        <f t="shared" si="1"/>
        <v/>
      </c>
      <c r="L36" s="213"/>
      <c r="M36" s="214"/>
      <c r="N36" s="215"/>
      <c r="O36" s="165" t="str">
        <f t="shared" si="2"/>
        <v/>
      </c>
      <c r="P36" s="4"/>
      <c r="Q36" s="5"/>
      <c r="R36" s="5"/>
    </row>
    <row r="37" spans="2:21">
      <c r="B37" s="184">
        <v>29</v>
      </c>
      <c r="C37" s="206"/>
      <c r="D37" s="2"/>
      <c r="E37" s="257" t="str">
        <f t="shared" si="0"/>
        <v/>
      </c>
      <c r="F37" s="2"/>
      <c r="G37" s="207"/>
      <c r="H37" s="208"/>
      <c r="I37" s="209"/>
      <c r="J37" s="165" t="str">
        <f t="shared" si="1"/>
        <v/>
      </c>
      <c r="K37" s="1"/>
      <c r="L37" s="210"/>
      <c r="M37" s="211"/>
      <c r="N37" s="212"/>
      <c r="O37" s="165" t="str">
        <f t="shared" si="2"/>
        <v/>
      </c>
      <c r="P37" s="4"/>
      <c r="R37" s="1"/>
    </row>
    <row r="38" spans="2:21">
      <c r="B38" s="184">
        <v>30</v>
      </c>
      <c r="C38" s="206"/>
      <c r="D38" s="2"/>
      <c r="E38" s="257" t="str">
        <f t="shared" si="0"/>
        <v/>
      </c>
      <c r="F38" s="2"/>
      <c r="G38" s="207"/>
      <c r="H38" s="208"/>
      <c r="I38" s="209"/>
      <c r="J38" s="165" t="str">
        <f t="shared" si="1"/>
        <v/>
      </c>
      <c r="K38" s="1"/>
      <c r="L38" s="210"/>
      <c r="M38" s="211"/>
      <c r="N38" s="212"/>
      <c r="O38" s="165" t="str">
        <f t="shared" si="2"/>
        <v/>
      </c>
      <c r="P38" s="4"/>
      <c r="R38" s="1"/>
    </row>
    <row r="39" spans="2:21">
      <c r="B39" s="184">
        <v>31</v>
      </c>
      <c r="C39" s="206"/>
      <c r="D39" s="2"/>
      <c r="E39" s="257" t="str">
        <f t="shared" si="0"/>
        <v/>
      </c>
      <c r="F39" s="2"/>
      <c r="G39" s="207"/>
      <c r="H39" s="208"/>
      <c r="I39" s="209"/>
      <c r="J39" s="165" t="str">
        <f t="shared" si="1"/>
        <v/>
      </c>
      <c r="K39" s="1"/>
      <c r="L39" s="210"/>
      <c r="M39" s="211"/>
      <c r="N39" s="212"/>
      <c r="O39" s="165" t="str">
        <f t="shared" si="2"/>
        <v/>
      </c>
    </row>
    <row r="40" spans="2:21">
      <c r="B40" s="184">
        <v>32</v>
      </c>
      <c r="C40" s="206"/>
      <c r="D40" s="2"/>
      <c r="E40" s="257" t="str">
        <f t="shared" si="0"/>
        <v/>
      </c>
      <c r="F40" s="2"/>
      <c r="G40" s="207"/>
      <c r="H40" s="208"/>
      <c r="I40" s="209"/>
      <c r="J40" s="165" t="str">
        <f t="shared" si="1"/>
        <v/>
      </c>
      <c r="K40" s="1"/>
      <c r="L40" s="210"/>
      <c r="M40" s="211"/>
      <c r="N40" s="212"/>
      <c r="O40" s="165" t="str">
        <f t="shared" si="2"/>
        <v/>
      </c>
    </row>
    <row r="41" spans="2:21">
      <c r="B41" s="184">
        <v>33</v>
      </c>
      <c r="C41" s="206"/>
      <c r="D41" s="2"/>
      <c r="E41" s="257" t="str">
        <f t="shared" si="0"/>
        <v/>
      </c>
      <c r="F41" s="2"/>
      <c r="G41" s="207"/>
      <c r="H41" s="208"/>
      <c r="I41" s="209"/>
      <c r="J41" s="165" t="str">
        <f t="shared" si="1"/>
        <v/>
      </c>
      <c r="K41" s="1"/>
      <c r="L41" s="210"/>
      <c r="M41" s="211"/>
      <c r="N41" s="212"/>
      <c r="O41" s="165" t="str">
        <f t="shared" si="2"/>
        <v/>
      </c>
    </row>
    <row r="42" spans="2:21">
      <c r="B42" s="184">
        <v>34</v>
      </c>
      <c r="C42" s="206"/>
      <c r="D42" s="2"/>
      <c r="E42" s="257" t="str">
        <f t="shared" si="0"/>
        <v/>
      </c>
      <c r="F42" s="2"/>
      <c r="G42" s="207"/>
      <c r="H42" s="208"/>
      <c r="I42" s="209"/>
      <c r="J42" s="165" t="str">
        <f t="shared" si="1"/>
        <v/>
      </c>
      <c r="K42" s="1"/>
      <c r="L42" s="210"/>
      <c r="M42" s="211"/>
      <c r="N42" s="212"/>
      <c r="O42" s="165" t="str">
        <f t="shared" si="2"/>
        <v/>
      </c>
    </row>
    <row r="43" spans="2:21">
      <c r="B43" s="184">
        <v>35</v>
      </c>
      <c r="C43" s="206"/>
      <c r="D43" s="2"/>
      <c r="E43" s="257" t="str">
        <f t="shared" si="0"/>
        <v/>
      </c>
      <c r="F43" s="2"/>
      <c r="G43" s="207"/>
      <c r="H43" s="208"/>
      <c r="I43" s="209"/>
      <c r="J43" s="165" t="str">
        <f t="shared" si="1"/>
        <v/>
      </c>
      <c r="K43" s="1"/>
      <c r="L43" s="210"/>
      <c r="M43" s="211"/>
      <c r="N43" s="212"/>
      <c r="O43" s="165" t="str">
        <f t="shared" si="2"/>
        <v/>
      </c>
    </row>
    <row r="44" spans="2:21">
      <c r="B44" s="184">
        <v>36</v>
      </c>
      <c r="C44" s="206"/>
      <c r="D44" s="2"/>
      <c r="E44" s="257" t="str">
        <f t="shared" si="0"/>
        <v/>
      </c>
      <c r="F44" s="2"/>
      <c r="G44" s="207"/>
      <c r="H44" s="208"/>
      <c r="I44" s="209"/>
      <c r="J44" s="165" t="str">
        <f t="shared" si="1"/>
        <v/>
      </c>
      <c r="K44" s="1"/>
      <c r="L44" s="210"/>
      <c r="M44" s="211"/>
      <c r="N44" s="212"/>
      <c r="O44" s="165" t="str">
        <f t="shared" si="2"/>
        <v/>
      </c>
    </row>
    <row r="45" spans="2:21">
      <c r="B45" s="184">
        <v>37</v>
      </c>
      <c r="C45" s="206"/>
      <c r="D45" s="2"/>
      <c r="E45" s="257" t="str">
        <f t="shared" si="0"/>
        <v/>
      </c>
      <c r="F45" s="2"/>
      <c r="G45" s="207"/>
      <c r="H45" s="208"/>
      <c r="I45" s="209"/>
      <c r="J45" s="165" t="str">
        <f t="shared" si="1"/>
        <v/>
      </c>
      <c r="K45" s="1"/>
      <c r="L45" s="210"/>
      <c r="M45" s="211"/>
      <c r="N45" s="212"/>
      <c r="O45" s="165" t="str">
        <f t="shared" si="2"/>
        <v/>
      </c>
    </row>
    <row r="46" spans="2:21">
      <c r="B46" s="184">
        <v>38</v>
      </c>
      <c r="C46" s="206"/>
      <c r="D46" s="2"/>
      <c r="E46" s="257" t="str">
        <f t="shared" si="0"/>
        <v/>
      </c>
      <c r="F46" s="2"/>
      <c r="G46" s="207"/>
      <c r="H46" s="208"/>
      <c r="I46" s="209"/>
      <c r="J46" s="165" t="str">
        <f t="shared" si="1"/>
        <v/>
      </c>
      <c r="K46" s="1"/>
      <c r="L46" s="210"/>
      <c r="M46" s="211"/>
      <c r="N46" s="212"/>
      <c r="O46" s="165" t="str">
        <f t="shared" si="2"/>
        <v/>
      </c>
    </row>
    <row r="47" spans="2:21">
      <c r="B47" s="184">
        <v>39</v>
      </c>
      <c r="C47" s="206"/>
      <c r="D47" s="2"/>
      <c r="E47" s="257" t="str">
        <f t="shared" si="0"/>
        <v/>
      </c>
      <c r="F47" s="2"/>
      <c r="G47" s="207"/>
      <c r="H47" s="208"/>
      <c r="I47" s="209"/>
      <c r="J47" s="165" t="str">
        <f t="shared" si="1"/>
        <v/>
      </c>
      <c r="K47" s="1"/>
      <c r="L47" s="210"/>
      <c r="M47" s="211"/>
      <c r="N47" s="212"/>
      <c r="O47" s="165" t="str">
        <f t="shared" si="2"/>
        <v/>
      </c>
    </row>
    <row r="48" spans="2:21">
      <c r="B48" s="184">
        <v>40</v>
      </c>
      <c r="C48" s="206"/>
      <c r="D48" s="2"/>
      <c r="E48" s="257" t="str">
        <f t="shared" si="0"/>
        <v/>
      </c>
      <c r="F48" s="2"/>
      <c r="G48" s="207"/>
      <c r="H48" s="208"/>
      <c r="I48" s="209"/>
      <c r="J48" s="165" t="str">
        <f t="shared" si="1"/>
        <v/>
      </c>
      <c r="K48" s="1"/>
      <c r="L48" s="210"/>
      <c r="M48" s="211"/>
      <c r="N48" s="212"/>
      <c r="O48" s="165" t="str">
        <f t="shared" si="2"/>
        <v/>
      </c>
    </row>
    <row r="49" spans="2:15">
      <c r="B49" s="184">
        <v>41</v>
      </c>
      <c r="C49" s="206"/>
      <c r="D49" s="2"/>
      <c r="E49" s="257" t="str">
        <f t="shared" si="0"/>
        <v/>
      </c>
      <c r="F49" s="2"/>
      <c r="G49" s="207"/>
      <c r="H49" s="208"/>
      <c r="I49" s="209"/>
      <c r="J49" s="165" t="str">
        <f t="shared" si="1"/>
        <v/>
      </c>
      <c r="K49" s="1"/>
      <c r="L49" s="210"/>
      <c r="M49" s="211"/>
      <c r="N49" s="212"/>
      <c r="O49" s="165" t="str">
        <f t="shared" si="2"/>
        <v/>
      </c>
    </row>
    <row r="50" spans="2:15">
      <c r="B50" s="184">
        <v>42</v>
      </c>
      <c r="C50" s="206"/>
      <c r="D50" s="2"/>
      <c r="E50" s="257" t="str">
        <f t="shared" si="0"/>
        <v/>
      </c>
      <c r="F50" s="2"/>
      <c r="G50" s="207"/>
      <c r="H50" s="208"/>
      <c r="I50" s="209"/>
      <c r="J50" s="165" t="str">
        <f t="shared" si="1"/>
        <v/>
      </c>
      <c r="K50" s="1"/>
      <c r="L50" s="210"/>
      <c r="M50" s="211"/>
      <c r="N50" s="212"/>
      <c r="O50" s="165" t="str">
        <f t="shared" si="2"/>
        <v/>
      </c>
    </row>
    <row r="51" spans="2:15">
      <c r="B51" s="184">
        <v>43</v>
      </c>
      <c r="C51" s="206"/>
      <c r="D51" s="2"/>
      <c r="E51" s="257" t="str">
        <f t="shared" si="0"/>
        <v/>
      </c>
      <c r="F51" s="2"/>
      <c r="G51" s="207"/>
      <c r="H51" s="208"/>
      <c r="I51" s="209"/>
      <c r="J51" s="165" t="str">
        <f t="shared" si="1"/>
        <v/>
      </c>
      <c r="K51" s="1"/>
      <c r="L51" s="210"/>
      <c r="M51" s="211"/>
      <c r="N51" s="212"/>
      <c r="O51" s="165" t="str">
        <f t="shared" si="2"/>
        <v/>
      </c>
    </row>
    <row r="52" spans="2:15">
      <c r="B52" s="184">
        <v>44</v>
      </c>
      <c r="C52" s="206"/>
      <c r="D52" s="2"/>
      <c r="E52" s="257" t="str">
        <f t="shared" si="0"/>
        <v/>
      </c>
      <c r="F52" s="2"/>
      <c r="G52" s="207"/>
      <c r="H52" s="208"/>
      <c r="I52" s="209"/>
      <c r="J52" s="165" t="str">
        <f t="shared" si="1"/>
        <v/>
      </c>
      <c r="K52" s="1"/>
      <c r="L52" s="210"/>
      <c r="M52" s="211"/>
      <c r="N52" s="212"/>
      <c r="O52" s="165" t="str">
        <f t="shared" si="2"/>
        <v/>
      </c>
    </row>
    <row r="53" spans="2:15">
      <c r="B53" s="184">
        <v>45</v>
      </c>
      <c r="C53" s="206"/>
      <c r="D53" s="2"/>
      <c r="E53" s="257" t="str">
        <f t="shared" si="0"/>
        <v/>
      </c>
      <c r="F53" s="2"/>
      <c r="G53" s="207"/>
      <c r="H53" s="208"/>
      <c r="I53" s="209"/>
      <c r="J53" s="165" t="str">
        <f t="shared" si="1"/>
        <v/>
      </c>
      <c r="K53" s="1"/>
      <c r="L53" s="210"/>
      <c r="M53" s="211"/>
      <c r="N53" s="212"/>
      <c r="O53" s="165" t="str">
        <f t="shared" si="2"/>
        <v/>
      </c>
    </row>
    <row r="54" spans="2:15">
      <c r="B54" s="184">
        <v>46</v>
      </c>
      <c r="C54" s="206"/>
      <c r="D54" s="2"/>
      <c r="E54" s="257" t="str">
        <f t="shared" si="0"/>
        <v/>
      </c>
      <c r="F54" s="2"/>
      <c r="G54" s="207"/>
      <c r="H54" s="208"/>
      <c r="I54" s="209"/>
      <c r="J54" s="165" t="str">
        <f t="shared" si="1"/>
        <v/>
      </c>
      <c r="K54" s="1"/>
      <c r="L54" s="210"/>
      <c r="M54" s="211"/>
      <c r="N54" s="212"/>
      <c r="O54" s="165" t="str">
        <f t="shared" si="2"/>
        <v/>
      </c>
    </row>
    <row r="55" spans="2:15">
      <c r="B55" s="184">
        <v>47</v>
      </c>
      <c r="C55" s="206"/>
      <c r="D55" s="2"/>
      <c r="E55" s="257" t="str">
        <f t="shared" si="0"/>
        <v/>
      </c>
      <c r="F55" s="2"/>
      <c r="G55" s="207"/>
      <c r="H55" s="208"/>
      <c r="I55" s="209"/>
      <c r="J55" s="165" t="str">
        <f t="shared" si="1"/>
        <v/>
      </c>
      <c r="K55" s="1"/>
      <c r="L55" s="210"/>
      <c r="M55" s="211"/>
      <c r="N55" s="212"/>
      <c r="O55" s="165" t="str">
        <f t="shared" si="2"/>
        <v/>
      </c>
    </row>
    <row r="56" spans="2:15">
      <c r="B56" s="184">
        <v>48</v>
      </c>
      <c r="C56" s="206"/>
      <c r="D56" s="2"/>
      <c r="E56" s="257" t="str">
        <f t="shared" si="0"/>
        <v/>
      </c>
      <c r="F56" s="2"/>
      <c r="G56" s="207"/>
      <c r="H56" s="208"/>
      <c r="I56" s="209"/>
      <c r="J56" s="165" t="str">
        <f t="shared" si="1"/>
        <v/>
      </c>
      <c r="K56" s="1"/>
      <c r="L56" s="210"/>
      <c r="M56" s="211"/>
      <c r="N56" s="212"/>
      <c r="O56" s="165" t="str">
        <f t="shared" si="2"/>
        <v/>
      </c>
    </row>
    <row r="57" spans="2:15">
      <c r="B57" s="184">
        <v>49</v>
      </c>
      <c r="C57" s="206"/>
      <c r="D57" s="2"/>
      <c r="E57" s="257" t="str">
        <f t="shared" si="0"/>
        <v/>
      </c>
      <c r="F57" s="2"/>
      <c r="G57" s="207"/>
      <c r="H57" s="208"/>
      <c r="I57" s="209"/>
      <c r="J57" s="165" t="str">
        <f t="shared" si="1"/>
        <v/>
      </c>
      <c r="K57" s="1"/>
      <c r="L57" s="210"/>
      <c r="M57" s="211"/>
      <c r="N57" s="212"/>
      <c r="O57" s="165" t="str">
        <f t="shared" si="2"/>
        <v/>
      </c>
    </row>
    <row r="58" spans="2:15">
      <c r="B58" s="184">
        <v>50</v>
      </c>
      <c r="C58" s="206"/>
      <c r="D58" s="2"/>
      <c r="E58" s="257" t="str">
        <f t="shared" si="0"/>
        <v/>
      </c>
      <c r="F58" s="2"/>
      <c r="G58" s="207"/>
      <c r="H58" s="208"/>
      <c r="I58" s="209"/>
      <c r="J58" s="165" t="str">
        <f t="shared" si="1"/>
        <v/>
      </c>
      <c r="K58" s="1"/>
      <c r="L58" s="210"/>
      <c r="M58" s="211"/>
      <c r="N58" s="212"/>
      <c r="O58" s="165" t="str">
        <f t="shared" si="2"/>
        <v/>
      </c>
    </row>
    <row r="59" spans="2:15">
      <c r="B59" s="184">
        <v>51</v>
      </c>
      <c r="C59" s="206"/>
      <c r="D59" s="2"/>
      <c r="E59" s="257" t="str">
        <f t="shared" si="0"/>
        <v/>
      </c>
      <c r="F59" s="2"/>
      <c r="G59" s="207"/>
      <c r="H59" s="208"/>
      <c r="I59" s="209"/>
      <c r="J59" s="165" t="str">
        <f t="shared" si="1"/>
        <v/>
      </c>
      <c r="K59" s="1"/>
      <c r="L59" s="210"/>
      <c r="M59" s="211"/>
      <c r="N59" s="212"/>
      <c r="O59" s="165" t="str">
        <f t="shared" si="2"/>
        <v/>
      </c>
    </row>
    <row r="60" spans="2:15">
      <c r="B60" s="184">
        <v>52</v>
      </c>
      <c r="C60" s="206"/>
      <c r="D60" s="2"/>
      <c r="E60" s="257" t="str">
        <f t="shared" si="0"/>
        <v/>
      </c>
      <c r="F60" s="2"/>
      <c r="G60" s="207"/>
      <c r="H60" s="208"/>
      <c r="I60" s="209"/>
      <c r="J60" s="165" t="str">
        <f t="shared" si="1"/>
        <v/>
      </c>
      <c r="K60" s="1"/>
      <c r="L60" s="210"/>
      <c r="M60" s="211"/>
      <c r="N60" s="212"/>
      <c r="O60" s="165" t="str">
        <f t="shared" si="2"/>
        <v/>
      </c>
    </row>
    <row r="61" spans="2:15">
      <c r="B61" s="184">
        <v>53</v>
      </c>
      <c r="C61" s="206"/>
      <c r="D61" s="2"/>
      <c r="E61" s="257" t="str">
        <f t="shared" si="0"/>
        <v/>
      </c>
      <c r="F61" s="2"/>
      <c r="G61" s="207"/>
      <c r="H61" s="208"/>
      <c r="I61" s="209"/>
      <c r="J61" s="165" t="str">
        <f t="shared" si="1"/>
        <v/>
      </c>
      <c r="K61" s="1"/>
      <c r="L61" s="210"/>
      <c r="M61" s="211"/>
      <c r="N61" s="212"/>
      <c r="O61" s="165" t="str">
        <f t="shared" si="2"/>
        <v/>
      </c>
    </row>
    <row r="62" spans="2:15">
      <c r="B62" s="184">
        <v>54</v>
      </c>
      <c r="C62" s="206"/>
      <c r="D62" s="2"/>
      <c r="E62" s="257" t="str">
        <f t="shared" si="0"/>
        <v/>
      </c>
      <c r="F62" s="2"/>
      <c r="G62" s="207"/>
      <c r="H62" s="208"/>
      <c r="I62" s="209"/>
      <c r="J62" s="165" t="str">
        <f t="shared" si="1"/>
        <v/>
      </c>
      <c r="K62" s="1"/>
      <c r="L62" s="210"/>
      <c r="M62" s="211"/>
      <c r="N62" s="212"/>
      <c r="O62" s="165" t="str">
        <f t="shared" si="2"/>
        <v/>
      </c>
    </row>
    <row r="63" spans="2:15">
      <c r="B63" s="184">
        <v>55</v>
      </c>
      <c r="C63" s="206"/>
      <c r="D63" s="2"/>
      <c r="E63" s="257" t="str">
        <f t="shared" si="0"/>
        <v/>
      </c>
      <c r="F63" s="2"/>
      <c r="G63" s="207"/>
      <c r="H63" s="208"/>
      <c r="I63" s="209"/>
      <c r="J63" s="165" t="str">
        <f t="shared" si="1"/>
        <v/>
      </c>
      <c r="K63" s="1"/>
      <c r="L63" s="210"/>
      <c r="M63" s="211"/>
      <c r="N63" s="212"/>
      <c r="O63" s="165" t="str">
        <f t="shared" si="2"/>
        <v/>
      </c>
    </row>
    <row r="64" spans="2:15">
      <c r="B64" s="184">
        <v>56</v>
      </c>
      <c r="C64" s="206"/>
      <c r="D64" s="2"/>
      <c r="E64" s="257" t="str">
        <f t="shared" si="0"/>
        <v/>
      </c>
      <c r="F64" s="2"/>
      <c r="G64" s="207"/>
      <c r="H64" s="208"/>
      <c r="I64" s="209"/>
      <c r="J64" s="165" t="str">
        <f t="shared" si="1"/>
        <v/>
      </c>
      <c r="K64" s="1"/>
      <c r="L64" s="210"/>
      <c r="M64" s="211"/>
      <c r="N64" s="212"/>
      <c r="O64" s="165" t="str">
        <f t="shared" si="2"/>
        <v/>
      </c>
    </row>
    <row r="65" spans="2:15">
      <c r="B65" s="184">
        <v>57</v>
      </c>
      <c r="C65" s="206"/>
      <c r="D65" s="2"/>
      <c r="E65" s="257" t="str">
        <f t="shared" si="0"/>
        <v/>
      </c>
      <c r="F65" s="2"/>
      <c r="G65" s="207"/>
      <c r="H65" s="208"/>
      <c r="I65" s="209"/>
      <c r="J65" s="165" t="str">
        <f t="shared" si="1"/>
        <v/>
      </c>
      <c r="K65" s="1"/>
      <c r="L65" s="210"/>
      <c r="M65" s="211"/>
      <c r="N65" s="212"/>
      <c r="O65" s="165" t="str">
        <f t="shared" si="2"/>
        <v/>
      </c>
    </row>
    <row r="66" spans="2:15">
      <c r="B66" s="184">
        <v>58</v>
      </c>
      <c r="C66" s="206"/>
      <c r="D66" s="2"/>
      <c r="E66" s="257" t="str">
        <f t="shared" si="0"/>
        <v/>
      </c>
      <c r="F66" s="2"/>
      <c r="G66" s="207"/>
      <c r="H66" s="208"/>
      <c r="I66" s="209"/>
      <c r="J66" s="165" t="str">
        <f t="shared" si="1"/>
        <v/>
      </c>
      <c r="K66" s="1"/>
      <c r="L66" s="210"/>
      <c r="M66" s="211"/>
      <c r="N66" s="212"/>
      <c r="O66" s="165" t="str">
        <f t="shared" si="2"/>
        <v/>
      </c>
    </row>
    <row r="67" spans="2:15">
      <c r="B67" s="184">
        <v>59</v>
      </c>
      <c r="C67" s="206"/>
      <c r="D67" s="2"/>
      <c r="E67" s="257" t="str">
        <f t="shared" si="0"/>
        <v/>
      </c>
      <c r="F67" s="2"/>
      <c r="G67" s="207"/>
      <c r="H67" s="208"/>
      <c r="I67" s="209"/>
      <c r="J67" s="165" t="str">
        <f t="shared" si="1"/>
        <v/>
      </c>
      <c r="K67" s="1"/>
      <c r="L67" s="210"/>
      <c r="M67" s="211"/>
      <c r="N67" s="212"/>
      <c r="O67" s="165" t="str">
        <f t="shared" si="2"/>
        <v/>
      </c>
    </row>
    <row r="68" spans="2:15" ht="15.75" thickBot="1">
      <c r="B68" s="185">
        <v>60</v>
      </c>
      <c r="C68" s="219"/>
      <c r="D68" s="2"/>
      <c r="E68" s="258" t="str">
        <f t="shared" si="0"/>
        <v/>
      </c>
      <c r="F68" s="2"/>
      <c r="G68" s="223"/>
      <c r="H68" s="224"/>
      <c r="I68" s="225"/>
      <c r="J68" s="259" t="str">
        <f t="shared" si="1"/>
        <v/>
      </c>
      <c r="K68" s="1"/>
      <c r="L68" s="216"/>
      <c r="M68" s="217"/>
      <c r="N68" s="218"/>
      <c r="O68" s="259" t="str">
        <f t="shared" si="2"/>
        <v/>
      </c>
    </row>
  </sheetData>
  <sheetProtection selectLockedCells="1"/>
  <mergeCells count="28">
    <mergeCell ref="Q26:R26"/>
    <mergeCell ref="T26:U26"/>
    <mergeCell ref="Q27:R27"/>
    <mergeCell ref="T27:U27"/>
    <mergeCell ref="Q30:R30"/>
    <mergeCell ref="T30:U30"/>
    <mergeCell ref="Q19:R19"/>
    <mergeCell ref="T19:U19"/>
    <mergeCell ref="Q22:R22"/>
    <mergeCell ref="T22:U22"/>
    <mergeCell ref="Q23:R23"/>
    <mergeCell ref="T23:U23"/>
    <mergeCell ref="Q14:R14"/>
    <mergeCell ref="T14:U14"/>
    <mergeCell ref="Q15:R15"/>
    <mergeCell ref="T15:U15"/>
    <mergeCell ref="Q18:R18"/>
    <mergeCell ref="T18:U18"/>
    <mergeCell ref="Q9:R9"/>
    <mergeCell ref="C2:O2"/>
    <mergeCell ref="G7:J7"/>
    <mergeCell ref="L7:O7"/>
    <mergeCell ref="M4:O4"/>
    <mergeCell ref="H4:H5"/>
    <mergeCell ref="I4:J5"/>
    <mergeCell ref="M5:O5"/>
    <mergeCell ref="L4:L5"/>
    <mergeCell ref="C4:G5"/>
  </mergeCells>
  <dataValidations count="7">
    <dataValidation type="decimal" allowBlank="1" showInputMessage="1" showErrorMessage="1" errorTitle="Question 3" error="Les notes sont comprises entre 0 et 6" sqref="I9:I68">
      <formula1>0</formula1>
      <formula2>6</formula2>
    </dataValidation>
    <dataValidation type="decimal" allowBlank="1" showInputMessage="1" showErrorMessage="1" errorTitle="Question 1" error="Les notes sont comprises entre 0 et 8" sqref="G9:G68">
      <formula1>0</formula1>
      <formula2>8</formula2>
    </dataValidation>
    <dataValidation type="decimal" allowBlank="1" showInputMessage="1" showErrorMessage="1" errorTitle="Question 1" error="Les notes sont comprises entre 0 et 8" sqref="L9:L68">
      <formula1>0</formula1>
      <formula2>8</formula2>
    </dataValidation>
    <dataValidation type="decimal" allowBlank="1" showInputMessage="1" showErrorMessage="1" errorTitle="Question 3" error="Les notes sont comprises entre 0 et 6" sqref="N9:N68">
      <formula1>0</formula1>
      <formula2>6</formula2>
    </dataValidation>
    <dataValidation type="decimal" allowBlank="1" showInputMessage="1" showErrorMessage="1" errorTitle="Question 2" error="Les notes sont comprises entre 0 et 6" sqref="H9:H68">
      <formula1>0</formula1>
      <formula2>6</formula2>
    </dataValidation>
    <dataValidation type="decimal" allowBlank="1" showInputMessage="1" showErrorMessage="1" errorTitle="Question 2" error="Les notes sont comprises entre 0 et 6" sqref="M9:M68">
      <formula1>0</formula1>
      <formula2>6</formula2>
    </dataValidation>
    <dataValidation allowBlank="1" showInputMessage="1" errorTitle="Absents" error="Inscrire uniquement les lettres suivantes : AB" sqref="E9:E68"/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X68"/>
  <sheetViews>
    <sheetView showGridLines="0" showRowColHeaders="0" workbookViewId="0">
      <selection activeCell="M4" sqref="M4:O4"/>
    </sheetView>
  </sheetViews>
  <sheetFormatPr baseColWidth="10" defaultRowHeight="15"/>
  <cols>
    <col min="1" max="1" width="2.85546875" customWidth="1"/>
    <col min="2" max="2" width="3.42578125" customWidth="1"/>
    <col min="3" max="3" width="15" customWidth="1"/>
    <col min="4" max="4" width="0.7109375" customWidth="1"/>
    <col min="5" max="5" width="10.7109375" customWidth="1"/>
    <col min="6" max="6" width="0.7109375" customWidth="1"/>
    <col min="7" max="9" width="15" customWidth="1"/>
    <col min="10" max="10" width="5.7109375" customWidth="1"/>
    <col min="11" max="11" width="2.85546875" customWidth="1"/>
    <col min="12" max="14" width="15" customWidth="1"/>
    <col min="15" max="15" width="5.7109375" customWidth="1"/>
    <col min="16" max="16" width="5" customWidth="1"/>
    <col min="19" max="19" width="2.85546875" customWidth="1"/>
  </cols>
  <sheetData>
    <row r="1" spans="2:24" ht="15.75" thickBot="1"/>
    <row r="2" spans="2:24" ht="15.75" thickBot="1">
      <c r="C2" s="353" t="s">
        <v>7</v>
      </c>
      <c r="D2" s="354"/>
      <c r="E2" s="354"/>
      <c r="F2" s="354"/>
      <c r="G2" s="355"/>
      <c r="H2" s="355"/>
      <c r="I2" s="355"/>
      <c r="J2" s="355"/>
      <c r="K2" s="355"/>
      <c r="L2" s="355"/>
      <c r="M2" s="355"/>
      <c r="N2" s="355"/>
      <c r="O2" s="356"/>
    </row>
    <row r="3" spans="2:24" ht="15.75" thickBot="1"/>
    <row r="4" spans="2:24" ht="15.75" thickBot="1">
      <c r="C4" s="333" t="s">
        <v>41</v>
      </c>
      <c r="D4" s="333"/>
      <c r="E4" s="333"/>
      <c r="F4" s="333"/>
      <c r="G4" s="334"/>
      <c r="H4" s="325" t="s">
        <v>46</v>
      </c>
      <c r="I4" s="327"/>
      <c r="J4" s="328"/>
      <c r="K4" s="203"/>
      <c r="L4" s="331" t="s">
        <v>39</v>
      </c>
      <c r="M4" s="323"/>
      <c r="N4" s="323"/>
      <c r="O4" s="324"/>
    </row>
    <row r="5" spans="2:24" s="199" customFormat="1" ht="15.75" thickBot="1">
      <c r="C5" s="333"/>
      <c r="D5" s="333"/>
      <c r="E5" s="333"/>
      <c r="F5" s="333"/>
      <c r="G5" s="334"/>
      <c r="H5" s="326"/>
      <c r="I5" s="329"/>
      <c r="J5" s="330"/>
      <c r="K5" s="203"/>
      <c r="L5" s="332"/>
      <c r="M5" s="323"/>
      <c r="N5" s="323"/>
      <c r="O5" s="324"/>
    </row>
    <row r="6" spans="2:24" ht="15.75" thickBot="1"/>
    <row r="7" spans="2:24" ht="15.75" thickBot="1">
      <c r="G7" s="357" t="s">
        <v>1</v>
      </c>
      <c r="H7" s="358"/>
      <c r="I7" s="358"/>
      <c r="J7" s="359"/>
      <c r="L7" s="360" t="s">
        <v>5</v>
      </c>
      <c r="M7" s="361"/>
      <c r="N7" s="361"/>
      <c r="O7" s="362"/>
      <c r="P7" s="2"/>
    </row>
    <row r="8" spans="2:24" ht="30.75" thickBot="1">
      <c r="C8" s="11" t="s">
        <v>17</v>
      </c>
      <c r="D8" s="33"/>
      <c r="E8" s="255" t="s">
        <v>42</v>
      </c>
      <c r="F8" s="33"/>
      <c r="G8" s="53" t="s">
        <v>21</v>
      </c>
      <c r="H8" s="54" t="s">
        <v>20</v>
      </c>
      <c r="I8" s="55" t="s">
        <v>19</v>
      </c>
      <c r="J8" s="166" t="s">
        <v>6</v>
      </c>
      <c r="L8" s="56" t="s">
        <v>21</v>
      </c>
      <c r="M8" s="57" t="s">
        <v>20</v>
      </c>
      <c r="N8" s="58" t="s">
        <v>19</v>
      </c>
      <c r="O8" s="52" t="s">
        <v>6</v>
      </c>
      <c r="P8" s="3"/>
    </row>
    <row r="9" spans="2:24" ht="15.75" thickBot="1">
      <c r="B9" s="6">
        <v>1</v>
      </c>
      <c r="C9" s="227"/>
      <c r="D9" s="2"/>
      <c r="E9" s="256" t="str">
        <f>IF(AND(C9&lt;&gt;"",COUNT(G9:N9)=0),"AB","")</f>
        <v/>
      </c>
      <c r="F9" s="2"/>
      <c r="G9" s="230"/>
      <c r="H9" s="231"/>
      <c r="I9" s="232"/>
      <c r="J9" s="6" t="str">
        <f>IF(COUNTIF(G9:I9,""),"",CEILING(SUM(G9:I9),1))</f>
        <v/>
      </c>
      <c r="L9" s="243"/>
      <c r="M9" s="244"/>
      <c r="N9" s="260"/>
      <c r="O9" s="6" t="str">
        <f>IF(COUNTIF(L9:N9,""),"",CEILING(SUM(L9:N9),1))</f>
        <v/>
      </c>
      <c r="P9" s="4"/>
      <c r="Q9" s="309" t="s">
        <v>0</v>
      </c>
      <c r="R9" s="310"/>
    </row>
    <row r="10" spans="2:24">
      <c r="B10" s="7">
        <v>2</v>
      </c>
      <c r="C10" s="242"/>
      <c r="D10" s="2"/>
      <c r="E10" s="257" t="str">
        <f t="shared" ref="E10:E68" si="0">IF(AND(C10&lt;&gt;"",COUNT(G10:N10)=0),"AB","")</f>
        <v/>
      </c>
      <c r="F10" s="2"/>
      <c r="G10" s="233"/>
      <c r="H10" s="234"/>
      <c r="I10" s="235"/>
      <c r="J10" s="165" t="str">
        <f t="shared" ref="J10:J68" si="1">IF(COUNTIF(G10:I10,""),"",CEILING(SUM(G10:I10),1))</f>
        <v/>
      </c>
      <c r="L10" s="246"/>
      <c r="M10" s="247"/>
      <c r="N10" s="261"/>
      <c r="O10" s="7" t="str">
        <f t="shared" ref="O10:O68" si="2">IF(COUNTIF(L10:N10,""),"",CEILING(SUM(L10:N10),1))</f>
        <v/>
      </c>
      <c r="P10" s="4"/>
      <c r="Q10" s="30" t="s">
        <v>8</v>
      </c>
      <c r="R10" s="29">
        <f>R12-R11</f>
        <v>0</v>
      </c>
    </row>
    <row r="11" spans="2:24">
      <c r="B11" s="7">
        <v>3</v>
      </c>
      <c r="C11" s="242"/>
      <c r="D11" s="2"/>
      <c r="E11" s="257" t="str">
        <f t="shared" si="0"/>
        <v/>
      </c>
      <c r="F11" s="2"/>
      <c r="G11" s="233"/>
      <c r="H11" s="234"/>
      <c r="I11" s="235"/>
      <c r="J11" s="165" t="str">
        <f t="shared" si="1"/>
        <v/>
      </c>
      <c r="L11" s="246"/>
      <c r="M11" s="247"/>
      <c r="N11" s="261"/>
      <c r="O11" s="7" t="str">
        <f t="shared" si="2"/>
        <v/>
      </c>
      <c r="P11" s="4"/>
      <c r="Q11" s="204" t="s">
        <v>40</v>
      </c>
      <c r="R11" s="12">
        <f>SUM(COUNTIF(E9:E68,"AB"))</f>
        <v>0</v>
      </c>
      <c r="T11" s="39"/>
      <c r="U11" s="39"/>
      <c r="V11" s="39"/>
      <c r="W11" s="39"/>
      <c r="X11" s="39"/>
    </row>
    <row r="12" spans="2:24" ht="15.75" thickBot="1">
      <c r="B12" s="7">
        <v>4</v>
      </c>
      <c r="C12" s="242"/>
      <c r="D12" s="2"/>
      <c r="E12" s="257" t="str">
        <f t="shared" si="0"/>
        <v/>
      </c>
      <c r="F12" s="2"/>
      <c r="G12" s="233"/>
      <c r="H12" s="234"/>
      <c r="I12" s="235"/>
      <c r="J12" s="165" t="str">
        <f t="shared" si="1"/>
        <v/>
      </c>
      <c r="L12" s="246"/>
      <c r="M12" s="247"/>
      <c r="N12" s="261"/>
      <c r="O12" s="7" t="str">
        <f t="shared" si="2"/>
        <v/>
      </c>
      <c r="P12" s="4"/>
      <c r="Q12" s="31" t="s">
        <v>9</v>
      </c>
      <c r="R12" s="13">
        <f>COUNTA(C9:C68)</f>
        <v>0</v>
      </c>
    </row>
    <row r="13" spans="2:24" ht="15.75" thickBot="1">
      <c r="B13" s="7">
        <v>5</v>
      </c>
      <c r="C13" s="242"/>
      <c r="D13" s="2"/>
      <c r="E13" s="257" t="str">
        <f t="shared" si="0"/>
        <v/>
      </c>
      <c r="F13" s="2"/>
      <c r="G13" s="233"/>
      <c r="H13" s="234"/>
      <c r="I13" s="235"/>
      <c r="J13" s="165" t="str">
        <f t="shared" si="1"/>
        <v/>
      </c>
      <c r="L13" s="246"/>
      <c r="M13" s="247"/>
      <c r="N13" s="261"/>
      <c r="O13" s="7" t="str">
        <f t="shared" si="2"/>
        <v/>
      </c>
      <c r="P13" s="4"/>
    </row>
    <row r="14" spans="2:24" ht="15.75" thickBot="1">
      <c r="B14" s="7">
        <v>6</v>
      </c>
      <c r="C14" s="242"/>
      <c r="D14" s="2"/>
      <c r="E14" s="257" t="str">
        <f t="shared" si="0"/>
        <v/>
      </c>
      <c r="F14" s="2"/>
      <c r="G14" s="233"/>
      <c r="H14" s="234"/>
      <c r="I14" s="235"/>
      <c r="J14" s="165" t="str">
        <f t="shared" si="1"/>
        <v/>
      </c>
      <c r="L14" s="246"/>
      <c r="M14" s="247"/>
      <c r="N14" s="261"/>
      <c r="O14" s="7" t="str">
        <f t="shared" si="2"/>
        <v/>
      </c>
      <c r="P14" s="4"/>
      <c r="Q14" s="347" t="s">
        <v>1</v>
      </c>
      <c r="R14" s="348"/>
      <c r="S14" s="34"/>
      <c r="T14" s="339" t="s">
        <v>5</v>
      </c>
      <c r="U14" s="340"/>
    </row>
    <row r="15" spans="2:24">
      <c r="B15" s="7">
        <v>7</v>
      </c>
      <c r="C15" s="242"/>
      <c r="D15" s="2"/>
      <c r="E15" s="257" t="str">
        <f t="shared" si="0"/>
        <v/>
      </c>
      <c r="F15" s="2"/>
      <c r="G15" s="233"/>
      <c r="H15" s="234"/>
      <c r="I15" s="235"/>
      <c r="J15" s="165" t="str">
        <f t="shared" si="1"/>
        <v/>
      </c>
      <c r="L15" s="246"/>
      <c r="M15" s="247"/>
      <c r="N15" s="261"/>
      <c r="O15" s="7" t="str">
        <f t="shared" si="2"/>
        <v/>
      </c>
      <c r="P15" s="4"/>
      <c r="Q15" s="351" t="s">
        <v>2</v>
      </c>
      <c r="R15" s="352"/>
      <c r="S15" s="34"/>
      <c r="T15" s="341" t="s">
        <v>2</v>
      </c>
      <c r="U15" s="342"/>
    </row>
    <row r="16" spans="2:24">
      <c r="B16" s="7">
        <v>8</v>
      </c>
      <c r="C16" s="242"/>
      <c r="D16" s="2"/>
      <c r="E16" s="257" t="str">
        <f t="shared" si="0"/>
        <v/>
      </c>
      <c r="F16" s="2"/>
      <c r="G16" s="233"/>
      <c r="H16" s="234"/>
      <c r="I16" s="235"/>
      <c r="J16" s="165" t="str">
        <f t="shared" si="1"/>
        <v/>
      </c>
      <c r="L16" s="246"/>
      <c r="M16" s="247"/>
      <c r="N16" s="261"/>
      <c r="O16" s="7" t="str">
        <f t="shared" si="2"/>
        <v/>
      </c>
      <c r="P16" s="4"/>
      <c r="Q16" s="15" t="s">
        <v>10</v>
      </c>
      <c r="R16" s="9">
        <f>SUM(G9:G68)</f>
        <v>0</v>
      </c>
      <c r="S16" s="34"/>
      <c r="T16" s="22" t="s">
        <v>10</v>
      </c>
      <c r="U16" s="9">
        <f>SUM(L9:L68)</f>
        <v>0</v>
      </c>
    </row>
    <row r="17" spans="2:21" ht="15.75" thickBot="1">
      <c r="B17" s="7">
        <v>9</v>
      </c>
      <c r="C17" s="242"/>
      <c r="D17" s="2"/>
      <c r="E17" s="257" t="str">
        <f t="shared" si="0"/>
        <v/>
      </c>
      <c r="F17" s="2"/>
      <c r="G17" s="233"/>
      <c r="H17" s="234"/>
      <c r="I17" s="235"/>
      <c r="J17" s="165" t="str">
        <f t="shared" si="1"/>
        <v/>
      </c>
      <c r="L17" s="246"/>
      <c r="M17" s="247"/>
      <c r="N17" s="261"/>
      <c r="O17" s="7" t="str">
        <f t="shared" si="2"/>
        <v/>
      </c>
      <c r="P17" s="4"/>
      <c r="Q17" s="16" t="s">
        <v>11</v>
      </c>
      <c r="R17" s="35" t="str">
        <f>IFERROR(AVERAGE(G9:G68),"")</f>
        <v/>
      </c>
      <c r="S17" s="34"/>
      <c r="T17" s="23" t="s">
        <v>11</v>
      </c>
      <c r="U17" s="35" t="str">
        <f>IFERROR(AVERAGE(L9:L68),"")</f>
        <v/>
      </c>
    </row>
    <row r="18" spans="2:21" ht="15.75" thickBot="1">
      <c r="B18" s="7">
        <v>10</v>
      </c>
      <c r="C18" s="242"/>
      <c r="D18" s="2"/>
      <c r="E18" s="257" t="str">
        <f t="shared" si="0"/>
        <v/>
      </c>
      <c r="F18" s="2"/>
      <c r="G18" s="233"/>
      <c r="H18" s="234"/>
      <c r="I18" s="235"/>
      <c r="J18" s="165" t="str">
        <f t="shared" si="1"/>
        <v/>
      </c>
      <c r="L18" s="246"/>
      <c r="M18" s="247"/>
      <c r="N18" s="261"/>
      <c r="O18" s="7" t="str">
        <f t="shared" si="2"/>
        <v/>
      </c>
      <c r="P18" s="4"/>
      <c r="Q18" s="315"/>
      <c r="R18" s="316"/>
      <c r="S18" s="34"/>
      <c r="T18" s="315"/>
      <c r="U18" s="316"/>
    </row>
    <row r="19" spans="2:21">
      <c r="B19" s="7">
        <v>11</v>
      </c>
      <c r="C19" s="206"/>
      <c r="D19" s="2"/>
      <c r="E19" s="257" t="str">
        <f t="shared" si="0"/>
        <v/>
      </c>
      <c r="F19" s="2"/>
      <c r="G19" s="207"/>
      <c r="H19" s="208"/>
      <c r="I19" s="209"/>
      <c r="J19" s="165" t="str">
        <f t="shared" si="1"/>
        <v/>
      </c>
      <c r="L19" s="210"/>
      <c r="M19" s="211"/>
      <c r="N19" s="261"/>
      <c r="O19" s="7" t="str">
        <f t="shared" si="2"/>
        <v/>
      </c>
      <c r="P19" s="4"/>
      <c r="Q19" s="311" t="s">
        <v>3</v>
      </c>
      <c r="R19" s="312"/>
      <c r="S19" s="34"/>
      <c r="T19" s="343" t="s">
        <v>3</v>
      </c>
      <c r="U19" s="344"/>
    </row>
    <row r="20" spans="2:21">
      <c r="B20" s="7">
        <v>12</v>
      </c>
      <c r="C20" s="206"/>
      <c r="D20" s="2"/>
      <c r="E20" s="257" t="str">
        <f t="shared" si="0"/>
        <v/>
      </c>
      <c r="F20" s="2"/>
      <c r="G20" s="207"/>
      <c r="H20" s="208"/>
      <c r="I20" s="209"/>
      <c r="J20" s="165" t="str">
        <f t="shared" si="1"/>
        <v/>
      </c>
      <c r="L20" s="210"/>
      <c r="M20" s="211"/>
      <c r="N20" s="261"/>
      <c r="O20" s="7" t="str">
        <f t="shared" si="2"/>
        <v/>
      </c>
      <c r="P20" s="4"/>
      <c r="Q20" s="17" t="s">
        <v>10</v>
      </c>
      <c r="R20" s="9">
        <f>SUM(H9:H68)</f>
        <v>0</v>
      </c>
      <c r="S20" s="34"/>
      <c r="T20" s="24" t="s">
        <v>10</v>
      </c>
      <c r="U20" s="9">
        <f>SUM(M9:M68)</f>
        <v>0</v>
      </c>
    </row>
    <row r="21" spans="2:21" ht="15.75" thickBot="1">
      <c r="B21" s="7">
        <v>13</v>
      </c>
      <c r="C21" s="206"/>
      <c r="D21" s="2"/>
      <c r="E21" s="257" t="str">
        <f t="shared" si="0"/>
        <v/>
      </c>
      <c r="F21" s="2"/>
      <c r="G21" s="207"/>
      <c r="H21" s="208"/>
      <c r="I21" s="209"/>
      <c r="J21" s="165" t="str">
        <f t="shared" si="1"/>
        <v/>
      </c>
      <c r="L21" s="210"/>
      <c r="M21" s="211"/>
      <c r="N21" s="261"/>
      <c r="O21" s="7" t="str">
        <f t="shared" si="2"/>
        <v/>
      </c>
      <c r="P21" s="4"/>
      <c r="Q21" s="18" t="s">
        <v>11</v>
      </c>
      <c r="R21" s="35" t="str">
        <f>IFERROR(AVERAGE(H9:H68),"")</f>
        <v/>
      </c>
      <c r="S21" s="34"/>
      <c r="T21" s="25" t="s">
        <v>11</v>
      </c>
      <c r="U21" s="35" t="str">
        <f>IFERROR(AVERAGE(M9:M68),"")</f>
        <v/>
      </c>
    </row>
    <row r="22" spans="2:21" ht="15.75" thickBot="1">
      <c r="B22" s="7">
        <v>14</v>
      </c>
      <c r="C22" s="206"/>
      <c r="D22" s="2"/>
      <c r="E22" s="257" t="str">
        <f t="shared" si="0"/>
        <v/>
      </c>
      <c r="F22" s="2"/>
      <c r="G22" s="207"/>
      <c r="H22" s="208"/>
      <c r="I22" s="209"/>
      <c r="J22" s="165" t="str">
        <f t="shared" si="1"/>
        <v/>
      </c>
      <c r="L22" s="210"/>
      <c r="M22" s="211"/>
      <c r="N22" s="261"/>
      <c r="O22" s="7" t="str">
        <f t="shared" si="2"/>
        <v/>
      </c>
      <c r="P22" s="4"/>
      <c r="Q22" s="315"/>
      <c r="R22" s="316"/>
      <c r="S22" s="34"/>
      <c r="T22" s="315"/>
      <c r="U22" s="316"/>
    </row>
    <row r="23" spans="2:21">
      <c r="B23" s="7">
        <v>15</v>
      </c>
      <c r="C23" s="206"/>
      <c r="D23" s="2"/>
      <c r="E23" s="257" t="str">
        <f t="shared" si="0"/>
        <v/>
      </c>
      <c r="F23" s="2"/>
      <c r="G23" s="207"/>
      <c r="H23" s="208"/>
      <c r="I23" s="209"/>
      <c r="J23" s="165" t="str">
        <f t="shared" si="1"/>
        <v/>
      </c>
      <c r="L23" s="210"/>
      <c r="M23" s="211"/>
      <c r="N23" s="261"/>
      <c r="O23" s="7" t="str">
        <f t="shared" si="2"/>
        <v/>
      </c>
      <c r="P23" s="4"/>
      <c r="Q23" s="313" t="s">
        <v>4</v>
      </c>
      <c r="R23" s="314"/>
      <c r="S23" s="34"/>
      <c r="T23" s="345" t="s">
        <v>4</v>
      </c>
      <c r="U23" s="346"/>
    </row>
    <row r="24" spans="2:21">
      <c r="B24" s="7">
        <v>16</v>
      </c>
      <c r="C24" s="206"/>
      <c r="D24" s="2"/>
      <c r="E24" s="257" t="str">
        <f t="shared" si="0"/>
        <v/>
      </c>
      <c r="F24" s="2"/>
      <c r="G24" s="207"/>
      <c r="H24" s="208"/>
      <c r="I24" s="209"/>
      <c r="J24" s="165" t="str">
        <f t="shared" si="1"/>
        <v/>
      </c>
      <c r="L24" s="210"/>
      <c r="M24" s="211"/>
      <c r="N24" s="261"/>
      <c r="O24" s="7" t="str">
        <f t="shared" si="2"/>
        <v/>
      </c>
      <c r="P24" s="4"/>
      <c r="Q24" s="19" t="s">
        <v>10</v>
      </c>
      <c r="R24" s="9">
        <f>SUM(I9:I68)</f>
        <v>0</v>
      </c>
      <c r="S24" s="34"/>
      <c r="T24" s="26" t="s">
        <v>10</v>
      </c>
      <c r="U24" s="9">
        <f>SUM(N9:N68)</f>
        <v>0</v>
      </c>
    </row>
    <row r="25" spans="2:21" ht="15.75" thickBot="1">
      <c r="B25" s="7">
        <v>17</v>
      </c>
      <c r="C25" s="206"/>
      <c r="D25" s="2"/>
      <c r="E25" s="257" t="str">
        <f t="shared" si="0"/>
        <v/>
      </c>
      <c r="F25" s="2"/>
      <c r="G25" s="207"/>
      <c r="H25" s="208"/>
      <c r="I25" s="209"/>
      <c r="J25" s="165" t="str">
        <f t="shared" si="1"/>
        <v/>
      </c>
      <c r="L25" s="210"/>
      <c r="M25" s="211"/>
      <c r="N25" s="261"/>
      <c r="O25" s="7" t="str">
        <f t="shared" si="2"/>
        <v/>
      </c>
      <c r="P25" s="4"/>
      <c r="Q25" s="20" t="s">
        <v>11</v>
      </c>
      <c r="R25" s="35" t="str">
        <f>IFERROR(AVERAGE(I9:I68),"")</f>
        <v/>
      </c>
      <c r="S25" s="34"/>
      <c r="T25" s="27" t="s">
        <v>11</v>
      </c>
      <c r="U25" s="35" t="str">
        <f>IFERROR(AVERAGE(N9:N68),"")</f>
        <v/>
      </c>
    </row>
    <row r="26" spans="2:21" ht="15.75" thickBot="1">
      <c r="B26" s="7">
        <v>18</v>
      </c>
      <c r="C26" s="206"/>
      <c r="D26" s="2"/>
      <c r="E26" s="257" t="str">
        <f t="shared" si="0"/>
        <v/>
      </c>
      <c r="F26" s="2"/>
      <c r="G26" s="207"/>
      <c r="H26" s="208"/>
      <c r="I26" s="209"/>
      <c r="J26" s="165" t="str">
        <f t="shared" si="1"/>
        <v/>
      </c>
      <c r="L26" s="210"/>
      <c r="M26" s="211"/>
      <c r="N26" s="261"/>
      <c r="O26" s="7" t="str">
        <f t="shared" si="2"/>
        <v/>
      </c>
      <c r="P26" s="4"/>
      <c r="Q26" s="315"/>
      <c r="R26" s="316"/>
      <c r="S26" s="34"/>
      <c r="T26" s="315"/>
      <c r="U26" s="316"/>
    </row>
    <row r="27" spans="2:21">
      <c r="B27" s="7">
        <v>19</v>
      </c>
      <c r="C27" s="206"/>
      <c r="D27" s="2"/>
      <c r="E27" s="257" t="str">
        <f t="shared" si="0"/>
        <v/>
      </c>
      <c r="F27" s="2"/>
      <c r="G27" s="207"/>
      <c r="H27" s="208"/>
      <c r="I27" s="209"/>
      <c r="J27" s="165" t="str">
        <f t="shared" si="1"/>
        <v/>
      </c>
      <c r="L27" s="210"/>
      <c r="M27" s="211"/>
      <c r="N27" s="261"/>
      <c r="O27" s="7" t="str">
        <f t="shared" si="2"/>
        <v/>
      </c>
      <c r="P27" s="4"/>
      <c r="Q27" s="349" t="s">
        <v>12</v>
      </c>
      <c r="R27" s="350"/>
      <c r="S27" s="34"/>
      <c r="T27" s="337" t="s">
        <v>13</v>
      </c>
      <c r="U27" s="338"/>
    </row>
    <row r="28" spans="2:21">
      <c r="B28" s="7">
        <v>20</v>
      </c>
      <c r="C28" s="206"/>
      <c r="D28" s="2"/>
      <c r="E28" s="257" t="str">
        <f t="shared" si="0"/>
        <v/>
      </c>
      <c r="F28" s="2"/>
      <c r="G28" s="207"/>
      <c r="H28" s="208"/>
      <c r="I28" s="209"/>
      <c r="J28" s="165" t="str">
        <f t="shared" si="1"/>
        <v/>
      </c>
      <c r="L28" s="210"/>
      <c r="M28" s="211"/>
      <c r="N28" s="261"/>
      <c r="O28" s="7" t="str">
        <f t="shared" si="2"/>
        <v/>
      </c>
      <c r="P28" s="4"/>
      <c r="Q28" s="21" t="s">
        <v>10</v>
      </c>
      <c r="R28" s="9">
        <f>SUM(G9:I68)</f>
        <v>0</v>
      </c>
      <c r="S28" s="34"/>
      <c r="T28" s="28" t="s">
        <v>10</v>
      </c>
      <c r="U28" s="9">
        <f>SUM(L9:N68)</f>
        <v>0</v>
      </c>
    </row>
    <row r="29" spans="2:21" ht="15.75" thickBot="1">
      <c r="B29" s="7">
        <v>21</v>
      </c>
      <c r="C29" s="206"/>
      <c r="D29" s="2"/>
      <c r="E29" s="257" t="str">
        <f t="shared" si="0"/>
        <v/>
      </c>
      <c r="F29" s="2"/>
      <c r="G29" s="207"/>
      <c r="H29" s="208"/>
      <c r="I29" s="209"/>
      <c r="J29" s="165" t="str">
        <f t="shared" si="1"/>
        <v/>
      </c>
      <c r="L29" s="210"/>
      <c r="M29" s="211"/>
      <c r="N29" s="261"/>
      <c r="O29" s="7" t="str">
        <f t="shared" si="2"/>
        <v/>
      </c>
      <c r="P29" s="4"/>
      <c r="Q29" s="36" t="s">
        <v>11</v>
      </c>
      <c r="R29" s="37" t="str">
        <f>IFERROR(AVERAGE(J9:J68),"")</f>
        <v/>
      </c>
      <c r="S29" s="34"/>
      <c r="T29" s="38" t="s">
        <v>11</v>
      </c>
      <c r="U29" s="37" t="str">
        <f>IFERROR(AVERAGE(O9:O68),"")</f>
        <v/>
      </c>
    </row>
    <row r="30" spans="2:21" ht="15.75" thickBot="1">
      <c r="B30" s="7">
        <v>22</v>
      </c>
      <c r="C30" s="206"/>
      <c r="D30" s="2"/>
      <c r="E30" s="257" t="str">
        <f t="shared" si="0"/>
        <v/>
      </c>
      <c r="F30" s="2"/>
      <c r="G30" s="207"/>
      <c r="H30" s="208"/>
      <c r="I30" s="209"/>
      <c r="J30" s="165" t="str">
        <f t="shared" si="1"/>
        <v/>
      </c>
      <c r="L30" s="210"/>
      <c r="M30" s="211"/>
      <c r="N30" s="261"/>
      <c r="O30" s="7" t="str">
        <f t="shared" si="2"/>
        <v/>
      </c>
      <c r="P30" s="4"/>
      <c r="Q30" s="335"/>
      <c r="R30" s="336"/>
      <c r="T30" s="335"/>
      <c r="U30" s="336"/>
    </row>
    <row r="31" spans="2:21">
      <c r="B31" s="7">
        <v>23</v>
      </c>
      <c r="C31" s="206"/>
      <c r="D31" s="2"/>
      <c r="E31" s="257" t="str">
        <f t="shared" si="0"/>
        <v/>
      </c>
      <c r="F31" s="2"/>
      <c r="G31" s="207"/>
      <c r="H31" s="208"/>
      <c r="I31" s="209"/>
      <c r="J31" s="165" t="str">
        <f t="shared" si="1"/>
        <v/>
      </c>
      <c r="L31" s="210"/>
      <c r="M31" s="211"/>
      <c r="N31" s="261"/>
      <c r="O31" s="7" t="str">
        <f t="shared" si="2"/>
        <v/>
      </c>
      <c r="P31" s="4"/>
      <c r="Q31" s="40" t="s">
        <v>14</v>
      </c>
      <c r="R31" s="41">
        <f>COUNT(G9:G68)</f>
        <v>0</v>
      </c>
      <c r="T31" s="50" t="s">
        <v>14</v>
      </c>
      <c r="U31" s="51">
        <f>COUNT(M9:M68)</f>
        <v>0</v>
      </c>
    </row>
    <row r="32" spans="2:21">
      <c r="B32" s="7">
        <v>24</v>
      </c>
      <c r="C32" s="206"/>
      <c r="D32" s="2"/>
      <c r="E32" s="257" t="str">
        <f t="shared" si="0"/>
        <v/>
      </c>
      <c r="F32" s="2"/>
      <c r="G32" s="207"/>
      <c r="H32" s="208"/>
      <c r="I32" s="209"/>
      <c r="J32" s="165" t="str">
        <f t="shared" si="1"/>
        <v/>
      </c>
      <c r="L32" s="210"/>
      <c r="M32" s="211"/>
      <c r="N32" s="261"/>
      <c r="O32" s="7" t="str">
        <f t="shared" si="2"/>
        <v/>
      </c>
      <c r="P32" s="4"/>
      <c r="Q32" s="42" t="s">
        <v>15</v>
      </c>
      <c r="R32" s="43">
        <f>MAX(J9:J68)</f>
        <v>0</v>
      </c>
      <c r="T32" s="46" t="s">
        <v>15</v>
      </c>
      <c r="U32" s="47">
        <f>MAX(O9:O68)</f>
        <v>0</v>
      </c>
    </row>
    <row r="33" spans="2:21" ht="15.75" thickBot="1">
      <c r="B33" s="7">
        <v>25</v>
      </c>
      <c r="C33" s="206"/>
      <c r="D33" s="2"/>
      <c r="E33" s="257" t="str">
        <f t="shared" si="0"/>
        <v/>
      </c>
      <c r="F33" s="2"/>
      <c r="G33" s="207"/>
      <c r="H33" s="208"/>
      <c r="I33" s="209"/>
      <c r="J33" s="165" t="str">
        <f t="shared" si="1"/>
        <v/>
      </c>
      <c r="L33" s="210"/>
      <c r="M33" s="211"/>
      <c r="N33" s="261"/>
      <c r="O33" s="7" t="str">
        <f t="shared" si="2"/>
        <v/>
      </c>
      <c r="P33" s="4"/>
      <c r="Q33" s="44" t="s">
        <v>16</v>
      </c>
      <c r="R33" s="45">
        <f>MIN(J9:J68)</f>
        <v>0</v>
      </c>
      <c r="T33" s="48" t="s">
        <v>16</v>
      </c>
      <c r="U33" s="49">
        <f>MIN(O9:O68)</f>
        <v>0</v>
      </c>
    </row>
    <row r="34" spans="2:21">
      <c r="B34" s="7">
        <v>26</v>
      </c>
      <c r="C34" s="206"/>
      <c r="D34" s="2"/>
      <c r="E34" s="257" t="str">
        <f t="shared" si="0"/>
        <v/>
      </c>
      <c r="F34" s="2"/>
      <c r="G34" s="207"/>
      <c r="H34" s="208"/>
      <c r="I34" s="209"/>
      <c r="J34" s="165" t="str">
        <f t="shared" si="1"/>
        <v/>
      </c>
      <c r="L34" s="210"/>
      <c r="M34" s="211"/>
      <c r="N34" s="261"/>
      <c r="O34" s="7" t="str">
        <f t="shared" si="2"/>
        <v/>
      </c>
      <c r="P34" s="4"/>
    </row>
    <row r="35" spans="2:21">
      <c r="B35" s="7">
        <v>27</v>
      </c>
      <c r="C35" s="206"/>
      <c r="D35" s="2"/>
      <c r="E35" s="257" t="str">
        <f t="shared" si="0"/>
        <v/>
      </c>
      <c r="F35" s="2"/>
      <c r="G35" s="207"/>
      <c r="H35" s="208"/>
      <c r="I35" s="209"/>
      <c r="J35" s="165" t="str">
        <f t="shared" si="1"/>
        <v/>
      </c>
      <c r="L35" s="210"/>
      <c r="M35" s="211"/>
      <c r="N35" s="261"/>
      <c r="O35" s="7" t="str">
        <f t="shared" si="2"/>
        <v/>
      </c>
      <c r="P35" s="4"/>
      <c r="Q35" s="5"/>
      <c r="R35" s="5"/>
    </row>
    <row r="36" spans="2:21">
      <c r="B36" s="7">
        <v>28</v>
      </c>
      <c r="C36" s="206"/>
      <c r="D36" s="2"/>
      <c r="E36" s="257" t="str">
        <f t="shared" si="0"/>
        <v/>
      </c>
      <c r="F36" s="2"/>
      <c r="G36" s="220"/>
      <c r="H36" s="221"/>
      <c r="I36" s="222"/>
      <c r="J36" s="165" t="str">
        <f t="shared" si="1"/>
        <v/>
      </c>
      <c r="L36" s="210"/>
      <c r="M36" s="211"/>
      <c r="N36" s="261"/>
      <c r="O36" s="7" t="str">
        <f t="shared" si="2"/>
        <v/>
      </c>
      <c r="P36" s="4"/>
      <c r="Q36" s="5"/>
      <c r="R36" s="5"/>
    </row>
    <row r="37" spans="2:21">
      <c r="B37" s="7">
        <v>29</v>
      </c>
      <c r="C37" s="206"/>
      <c r="D37" s="2"/>
      <c r="E37" s="257" t="str">
        <f t="shared" si="0"/>
        <v/>
      </c>
      <c r="F37" s="2"/>
      <c r="G37" s="207"/>
      <c r="H37" s="208"/>
      <c r="I37" s="209"/>
      <c r="J37" s="165" t="str">
        <f t="shared" si="1"/>
        <v/>
      </c>
      <c r="K37" s="1"/>
      <c r="L37" s="210"/>
      <c r="M37" s="211"/>
      <c r="N37" s="261"/>
      <c r="O37" s="7" t="str">
        <f t="shared" si="2"/>
        <v/>
      </c>
      <c r="P37" s="4"/>
      <c r="R37" s="1"/>
    </row>
    <row r="38" spans="2:21">
      <c r="B38" s="7">
        <v>30</v>
      </c>
      <c r="C38" s="206"/>
      <c r="D38" s="2"/>
      <c r="E38" s="257" t="str">
        <f t="shared" si="0"/>
        <v/>
      </c>
      <c r="F38" s="2"/>
      <c r="G38" s="207"/>
      <c r="H38" s="208"/>
      <c r="I38" s="209"/>
      <c r="J38" s="165" t="str">
        <f t="shared" si="1"/>
        <v/>
      </c>
      <c r="K38" s="1"/>
      <c r="L38" s="210"/>
      <c r="M38" s="211"/>
      <c r="N38" s="261"/>
      <c r="O38" s="7" t="str">
        <f t="shared" si="2"/>
        <v/>
      </c>
      <c r="P38" s="4"/>
      <c r="R38" s="1"/>
    </row>
    <row r="39" spans="2:21">
      <c r="B39" s="7">
        <v>31</v>
      </c>
      <c r="C39" s="206"/>
      <c r="D39" s="2"/>
      <c r="E39" s="257" t="str">
        <f t="shared" si="0"/>
        <v/>
      </c>
      <c r="F39" s="2"/>
      <c r="G39" s="207"/>
      <c r="H39" s="208"/>
      <c r="I39" s="209"/>
      <c r="J39" s="165" t="str">
        <f t="shared" si="1"/>
        <v/>
      </c>
      <c r="K39" s="1"/>
      <c r="L39" s="210"/>
      <c r="M39" s="211"/>
      <c r="N39" s="261"/>
      <c r="O39" s="7" t="str">
        <f t="shared" si="2"/>
        <v/>
      </c>
    </row>
    <row r="40" spans="2:21">
      <c r="B40" s="7">
        <v>32</v>
      </c>
      <c r="C40" s="206"/>
      <c r="D40" s="2"/>
      <c r="E40" s="257" t="str">
        <f t="shared" si="0"/>
        <v/>
      </c>
      <c r="F40" s="2"/>
      <c r="G40" s="207"/>
      <c r="H40" s="208"/>
      <c r="I40" s="209"/>
      <c r="J40" s="165" t="str">
        <f t="shared" si="1"/>
        <v/>
      </c>
      <c r="K40" s="1"/>
      <c r="L40" s="210"/>
      <c r="M40" s="211"/>
      <c r="N40" s="261"/>
      <c r="O40" s="7" t="str">
        <f t="shared" si="2"/>
        <v/>
      </c>
    </row>
    <row r="41" spans="2:21">
      <c r="B41" s="7">
        <v>33</v>
      </c>
      <c r="C41" s="206"/>
      <c r="D41" s="2"/>
      <c r="E41" s="257" t="str">
        <f t="shared" si="0"/>
        <v/>
      </c>
      <c r="F41" s="2"/>
      <c r="G41" s="207"/>
      <c r="H41" s="208"/>
      <c r="I41" s="209"/>
      <c r="J41" s="165" t="str">
        <f t="shared" si="1"/>
        <v/>
      </c>
      <c r="K41" s="1"/>
      <c r="L41" s="210"/>
      <c r="M41" s="211"/>
      <c r="N41" s="261"/>
      <c r="O41" s="7" t="str">
        <f t="shared" si="2"/>
        <v/>
      </c>
    </row>
    <row r="42" spans="2:21">
      <c r="B42" s="7">
        <v>34</v>
      </c>
      <c r="C42" s="206"/>
      <c r="D42" s="2"/>
      <c r="E42" s="257" t="str">
        <f t="shared" si="0"/>
        <v/>
      </c>
      <c r="F42" s="2"/>
      <c r="G42" s="207"/>
      <c r="H42" s="208"/>
      <c r="I42" s="209"/>
      <c r="J42" s="165" t="str">
        <f t="shared" si="1"/>
        <v/>
      </c>
      <c r="K42" s="1"/>
      <c r="L42" s="210"/>
      <c r="M42" s="211"/>
      <c r="N42" s="261"/>
      <c r="O42" s="7" t="str">
        <f t="shared" si="2"/>
        <v/>
      </c>
    </row>
    <row r="43" spans="2:21">
      <c r="B43" s="7">
        <v>35</v>
      </c>
      <c r="C43" s="206"/>
      <c r="D43" s="2"/>
      <c r="E43" s="257" t="str">
        <f t="shared" si="0"/>
        <v/>
      </c>
      <c r="F43" s="2"/>
      <c r="G43" s="207"/>
      <c r="H43" s="208"/>
      <c r="I43" s="209"/>
      <c r="J43" s="165" t="str">
        <f t="shared" si="1"/>
        <v/>
      </c>
      <c r="K43" s="1"/>
      <c r="L43" s="210"/>
      <c r="M43" s="211"/>
      <c r="N43" s="261"/>
      <c r="O43" s="7" t="str">
        <f t="shared" si="2"/>
        <v/>
      </c>
    </row>
    <row r="44" spans="2:21">
      <c r="B44" s="7">
        <v>36</v>
      </c>
      <c r="C44" s="206"/>
      <c r="D44" s="2"/>
      <c r="E44" s="257" t="str">
        <f t="shared" si="0"/>
        <v/>
      </c>
      <c r="F44" s="2"/>
      <c r="G44" s="207"/>
      <c r="H44" s="208"/>
      <c r="I44" s="209"/>
      <c r="J44" s="165" t="str">
        <f t="shared" si="1"/>
        <v/>
      </c>
      <c r="K44" s="1"/>
      <c r="L44" s="210"/>
      <c r="M44" s="211"/>
      <c r="N44" s="261"/>
      <c r="O44" s="7" t="str">
        <f t="shared" si="2"/>
        <v/>
      </c>
    </row>
    <row r="45" spans="2:21">
      <c r="B45" s="7">
        <v>37</v>
      </c>
      <c r="C45" s="206"/>
      <c r="D45" s="2"/>
      <c r="E45" s="257" t="str">
        <f t="shared" si="0"/>
        <v/>
      </c>
      <c r="F45" s="2"/>
      <c r="G45" s="207"/>
      <c r="H45" s="208"/>
      <c r="I45" s="209"/>
      <c r="J45" s="165" t="str">
        <f t="shared" si="1"/>
        <v/>
      </c>
      <c r="K45" s="1"/>
      <c r="L45" s="210"/>
      <c r="M45" s="211"/>
      <c r="N45" s="261"/>
      <c r="O45" s="7" t="str">
        <f t="shared" si="2"/>
        <v/>
      </c>
    </row>
    <row r="46" spans="2:21">
      <c r="B46" s="7">
        <v>38</v>
      </c>
      <c r="C46" s="206"/>
      <c r="D46" s="2"/>
      <c r="E46" s="257" t="str">
        <f t="shared" si="0"/>
        <v/>
      </c>
      <c r="F46" s="2"/>
      <c r="G46" s="207"/>
      <c r="H46" s="208"/>
      <c r="I46" s="209"/>
      <c r="J46" s="165" t="str">
        <f t="shared" si="1"/>
        <v/>
      </c>
      <c r="K46" s="1"/>
      <c r="L46" s="210"/>
      <c r="M46" s="211"/>
      <c r="N46" s="261"/>
      <c r="O46" s="7" t="str">
        <f t="shared" si="2"/>
        <v/>
      </c>
    </row>
    <row r="47" spans="2:21">
      <c r="B47" s="7">
        <v>39</v>
      </c>
      <c r="C47" s="206"/>
      <c r="D47" s="2"/>
      <c r="E47" s="257" t="str">
        <f t="shared" si="0"/>
        <v/>
      </c>
      <c r="F47" s="2"/>
      <c r="G47" s="207"/>
      <c r="H47" s="208"/>
      <c r="I47" s="209"/>
      <c r="J47" s="165" t="str">
        <f t="shared" si="1"/>
        <v/>
      </c>
      <c r="K47" s="1"/>
      <c r="L47" s="210"/>
      <c r="M47" s="211"/>
      <c r="N47" s="261"/>
      <c r="O47" s="7" t="str">
        <f t="shared" si="2"/>
        <v/>
      </c>
    </row>
    <row r="48" spans="2:21">
      <c r="B48" s="7">
        <v>40</v>
      </c>
      <c r="C48" s="206"/>
      <c r="D48" s="2"/>
      <c r="E48" s="257" t="str">
        <f t="shared" si="0"/>
        <v/>
      </c>
      <c r="F48" s="2"/>
      <c r="G48" s="207"/>
      <c r="H48" s="208"/>
      <c r="I48" s="209"/>
      <c r="J48" s="165" t="str">
        <f t="shared" si="1"/>
        <v/>
      </c>
      <c r="K48" s="1"/>
      <c r="L48" s="210"/>
      <c r="M48" s="211"/>
      <c r="N48" s="261"/>
      <c r="O48" s="7" t="str">
        <f t="shared" si="2"/>
        <v/>
      </c>
    </row>
    <row r="49" spans="2:15">
      <c r="B49" s="7">
        <v>41</v>
      </c>
      <c r="C49" s="206"/>
      <c r="D49" s="2"/>
      <c r="E49" s="257" t="str">
        <f t="shared" si="0"/>
        <v/>
      </c>
      <c r="F49" s="2"/>
      <c r="G49" s="207"/>
      <c r="H49" s="208"/>
      <c r="I49" s="209"/>
      <c r="J49" s="165" t="str">
        <f t="shared" si="1"/>
        <v/>
      </c>
      <c r="K49" s="1"/>
      <c r="L49" s="210"/>
      <c r="M49" s="211"/>
      <c r="N49" s="261"/>
      <c r="O49" s="7" t="str">
        <f t="shared" si="2"/>
        <v/>
      </c>
    </row>
    <row r="50" spans="2:15">
      <c r="B50" s="7">
        <v>42</v>
      </c>
      <c r="C50" s="206"/>
      <c r="D50" s="2"/>
      <c r="E50" s="257" t="str">
        <f t="shared" si="0"/>
        <v/>
      </c>
      <c r="F50" s="2"/>
      <c r="G50" s="207"/>
      <c r="H50" s="208"/>
      <c r="I50" s="209"/>
      <c r="J50" s="165" t="str">
        <f t="shared" si="1"/>
        <v/>
      </c>
      <c r="K50" s="1"/>
      <c r="L50" s="210"/>
      <c r="M50" s="211"/>
      <c r="N50" s="261"/>
      <c r="O50" s="7" t="str">
        <f t="shared" si="2"/>
        <v/>
      </c>
    </row>
    <row r="51" spans="2:15">
      <c r="B51" s="7">
        <v>43</v>
      </c>
      <c r="C51" s="206"/>
      <c r="D51" s="2"/>
      <c r="E51" s="257" t="str">
        <f t="shared" si="0"/>
        <v/>
      </c>
      <c r="F51" s="2"/>
      <c r="G51" s="207"/>
      <c r="H51" s="208"/>
      <c r="I51" s="209"/>
      <c r="J51" s="165" t="str">
        <f t="shared" si="1"/>
        <v/>
      </c>
      <c r="K51" s="1"/>
      <c r="L51" s="210"/>
      <c r="M51" s="211"/>
      <c r="N51" s="261"/>
      <c r="O51" s="7" t="str">
        <f t="shared" si="2"/>
        <v/>
      </c>
    </row>
    <row r="52" spans="2:15">
      <c r="B52" s="7">
        <v>44</v>
      </c>
      <c r="C52" s="206"/>
      <c r="D52" s="2"/>
      <c r="E52" s="257" t="str">
        <f t="shared" si="0"/>
        <v/>
      </c>
      <c r="F52" s="2"/>
      <c r="G52" s="207"/>
      <c r="H52" s="208"/>
      <c r="I52" s="209"/>
      <c r="J52" s="165" t="str">
        <f t="shared" si="1"/>
        <v/>
      </c>
      <c r="K52" s="1"/>
      <c r="L52" s="210"/>
      <c r="M52" s="211"/>
      <c r="N52" s="261"/>
      <c r="O52" s="7" t="str">
        <f t="shared" si="2"/>
        <v/>
      </c>
    </row>
    <row r="53" spans="2:15">
      <c r="B53" s="7">
        <v>45</v>
      </c>
      <c r="C53" s="206"/>
      <c r="D53" s="2"/>
      <c r="E53" s="257" t="str">
        <f t="shared" si="0"/>
        <v/>
      </c>
      <c r="F53" s="2"/>
      <c r="G53" s="207"/>
      <c r="H53" s="208"/>
      <c r="I53" s="209"/>
      <c r="J53" s="165" t="str">
        <f t="shared" si="1"/>
        <v/>
      </c>
      <c r="K53" s="1"/>
      <c r="L53" s="210"/>
      <c r="M53" s="211"/>
      <c r="N53" s="261"/>
      <c r="O53" s="7" t="str">
        <f t="shared" si="2"/>
        <v/>
      </c>
    </row>
    <row r="54" spans="2:15">
      <c r="B54" s="7">
        <v>46</v>
      </c>
      <c r="C54" s="206"/>
      <c r="D54" s="2"/>
      <c r="E54" s="257" t="str">
        <f t="shared" si="0"/>
        <v/>
      </c>
      <c r="F54" s="2"/>
      <c r="G54" s="207"/>
      <c r="H54" s="208"/>
      <c r="I54" s="209"/>
      <c r="J54" s="165" t="str">
        <f t="shared" si="1"/>
        <v/>
      </c>
      <c r="K54" s="1"/>
      <c r="L54" s="210"/>
      <c r="M54" s="211"/>
      <c r="N54" s="261"/>
      <c r="O54" s="7" t="str">
        <f t="shared" si="2"/>
        <v/>
      </c>
    </row>
    <row r="55" spans="2:15">
      <c r="B55" s="7">
        <v>47</v>
      </c>
      <c r="C55" s="206"/>
      <c r="D55" s="2"/>
      <c r="E55" s="257" t="str">
        <f t="shared" si="0"/>
        <v/>
      </c>
      <c r="F55" s="2"/>
      <c r="G55" s="207"/>
      <c r="H55" s="208"/>
      <c r="I55" s="209"/>
      <c r="J55" s="165" t="str">
        <f t="shared" si="1"/>
        <v/>
      </c>
      <c r="K55" s="1"/>
      <c r="L55" s="210"/>
      <c r="M55" s="211"/>
      <c r="N55" s="261"/>
      <c r="O55" s="7" t="str">
        <f t="shared" si="2"/>
        <v/>
      </c>
    </row>
    <row r="56" spans="2:15">
      <c r="B56" s="7">
        <v>48</v>
      </c>
      <c r="C56" s="206"/>
      <c r="D56" s="2"/>
      <c r="E56" s="257" t="str">
        <f t="shared" si="0"/>
        <v/>
      </c>
      <c r="F56" s="2"/>
      <c r="G56" s="207"/>
      <c r="H56" s="208"/>
      <c r="I56" s="209"/>
      <c r="J56" s="165" t="str">
        <f t="shared" si="1"/>
        <v/>
      </c>
      <c r="K56" s="1"/>
      <c r="L56" s="210"/>
      <c r="M56" s="211"/>
      <c r="N56" s="261"/>
      <c r="O56" s="7" t="str">
        <f t="shared" si="2"/>
        <v/>
      </c>
    </row>
    <row r="57" spans="2:15">
      <c r="B57" s="7">
        <v>49</v>
      </c>
      <c r="C57" s="206"/>
      <c r="D57" s="2"/>
      <c r="E57" s="257" t="str">
        <f t="shared" si="0"/>
        <v/>
      </c>
      <c r="F57" s="2"/>
      <c r="G57" s="207"/>
      <c r="H57" s="208"/>
      <c r="I57" s="209"/>
      <c r="J57" s="165" t="str">
        <f t="shared" si="1"/>
        <v/>
      </c>
      <c r="K57" s="1"/>
      <c r="L57" s="210"/>
      <c r="M57" s="211"/>
      <c r="N57" s="261"/>
      <c r="O57" s="7" t="str">
        <f t="shared" si="2"/>
        <v/>
      </c>
    </row>
    <row r="58" spans="2:15">
      <c r="B58" s="7">
        <v>50</v>
      </c>
      <c r="C58" s="206"/>
      <c r="D58" s="2"/>
      <c r="E58" s="257" t="str">
        <f t="shared" si="0"/>
        <v/>
      </c>
      <c r="F58" s="2"/>
      <c r="G58" s="207"/>
      <c r="H58" s="208"/>
      <c r="I58" s="209"/>
      <c r="J58" s="165" t="str">
        <f t="shared" si="1"/>
        <v/>
      </c>
      <c r="K58" s="1"/>
      <c r="L58" s="210"/>
      <c r="M58" s="211"/>
      <c r="N58" s="261"/>
      <c r="O58" s="7" t="str">
        <f t="shared" si="2"/>
        <v/>
      </c>
    </row>
    <row r="59" spans="2:15">
      <c r="B59" s="7">
        <v>51</v>
      </c>
      <c r="C59" s="206"/>
      <c r="D59" s="2"/>
      <c r="E59" s="257" t="str">
        <f t="shared" si="0"/>
        <v/>
      </c>
      <c r="F59" s="2"/>
      <c r="G59" s="207"/>
      <c r="H59" s="208"/>
      <c r="I59" s="209"/>
      <c r="J59" s="165" t="str">
        <f t="shared" si="1"/>
        <v/>
      </c>
      <c r="K59" s="1"/>
      <c r="L59" s="210"/>
      <c r="M59" s="211"/>
      <c r="N59" s="261"/>
      <c r="O59" s="7" t="str">
        <f t="shared" si="2"/>
        <v/>
      </c>
    </row>
    <row r="60" spans="2:15">
      <c r="B60" s="7">
        <v>52</v>
      </c>
      <c r="C60" s="206"/>
      <c r="D60" s="2"/>
      <c r="E60" s="257" t="str">
        <f t="shared" si="0"/>
        <v/>
      </c>
      <c r="F60" s="2"/>
      <c r="G60" s="207"/>
      <c r="H60" s="208"/>
      <c r="I60" s="209"/>
      <c r="J60" s="165" t="str">
        <f t="shared" si="1"/>
        <v/>
      </c>
      <c r="K60" s="1"/>
      <c r="L60" s="210"/>
      <c r="M60" s="211"/>
      <c r="N60" s="261"/>
      <c r="O60" s="7" t="str">
        <f t="shared" si="2"/>
        <v/>
      </c>
    </row>
    <row r="61" spans="2:15">
      <c r="B61" s="7">
        <v>53</v>
      </c>
      <c r="C61" s="206"/>
      <c r="D61" s="2"/>
      <c r="E61" s="257" t="str">
        <f t="shared" si="0"/>
        <v/>
      </c>
      <c r="F61" s="2"/>
      <c r="G61" s="207"/>
      <c r="H61" s="208"/>
      <c r="I61" s="209"/>
      <c r="J61" s="165" t="str">
        <f t="shared" si="1"/>
        <v/>
      </c>
      <c r="K61" s="1"/>
      <c r="L61" s="210"/>
      <c r="M61" s="211"/>
      <c r="N61" s="261"/>
      <c r="O61" s="7" t="str">
        <f t="shared" si="2"/>
        <v/>
      </c>
    </row>
    <row r="62" spans="2:15">
      <c r="B62" s="7">
        <v>54</v>
      </c>
      <c r="C62" s="206"/>
      <c r="D62" s="2"/>
      <c r="E62" s="257" t="str">
        <f t="shared" si="0"/>
        <v/>
      </c>
      <c r="F62" s="2"/>
      <c r="G62" s="207"/>
      <c r="H62" s="208"/>
      <c r="I62" s="209"/>
      <c r="J62" s="165" t="str">
        <f t="shared" si="1"/>
        <v/>
      </c>
      <c r="K62" s="1"/>
      <c r="L62" s="210"/>
      <c r="M62" s="211"/>
      <c r="N62" s="261"/>
      <c r="O62" s="7" t="str">
        <f t="shared" si="2"/>
        <v/>
      </c>
    </row>
    <row r="63" spans="2:15">
      <c r="B63" s="7">
        <v>55</v>
      </c>
      <c r="C63" s="206"/>
      <c r="D63" s="2"/>
      <c r="E63" s="257" t="str">
        <f t="shared" si="0"/>
        <v/>
      </c>
      <c r="F63" s="2"/>
      <c r="G63" s="207"/>
      <c r="H63" s="208"/>
      <c r="I63" s="209"/>
      <c r="J63" s="165" t="str">
        <f t="shared" si="1"/>
        <v/>
      </c>
      <c r="K63" s="1"/>
      <c r="L63" s="210"/>
      <c r="M63" s="211"/>
      <c r="N63" s="261"/>
      <c r="O63" s="7" t="str">
        <f t="shared" si="2"/>
        <v/>
      </c>
    </row>
    <row r="64" spans="2:15">
      <c r="B64" s="7">
        <v>56</v>
      </c>
      <c r="C64" s="206"/>
      <c r="D64" s="2"/>
      <c r="E64" s="257" t="str">
        <f t="shared" si="0"/>
        <v/>
      </c>
      <c r="F64" s="2"/>
      <c r="G64" s="207"/>
      <c r="H64" s="208"/>
      <c r="I64" s="209"/>
      <c r="J64" s="165" t="str">
        <f t="shared" si="1"/>
        <v/>
      </c>
      <c r="K64" s="1"/>
      <c r="L64" s="210"/>
      <c r="M64" s="211"/>
      <c r="N64" s="261"/>
      <c r="O64" s="7" t="str">
        <f t="shared" si="2"/>
        <v/>
      </c>
    </row>
    <row r="65" spans="2:15">
      <c r="B65" s="7">
        <v>57</v>
      </c>
      <c r="C65" s="206"/>
      <c r="D65" s="2"/>
      <c r="E65" s="257" t="str">
        <f t="shared" si="0"/>
        <v/>
      </c>
      <c r="F65" s="2"/>
      <c r="G65" s="207"/>
      <c r="H65" s="208"/>
      <c r="I65" s="209"/>
      <c r="J65" s="165" t="str">
        <f t="shared" si="1"/>
        <v/>
      </c>
      <c r="K65" s="1"/>
      <c r="L65" s="210"/>
      <c r="M65" s="211"/>
      <c r="N65" s="261"/>
      <c r="O65" s="7" t="str">
        <f t="shared" si="2"/>
        <v/>
      </c>
    </row>
    <row r="66" spans="2:15">
      <c r="B66" s="7">
        <v>58</v>
      </c>
      <c r="C66" s="206"/>
      <c r="D66" s="2"/>
      <c r="E66" s="257" t="str">
        <f t="shared" si="0"/>
        <v/>
      </c>
      <c r="F66" s="2"/>
      <c r="G66" s="207"/>
      <c r="H66" s="208"/>
      <c r="I66" s="209"/>
      <c r="J66" s="165" t="str">
        <f t="shared" si="1"/>
        <v/>
      </c>
      <c r="K66" s="1"/>
      <c r="L66" s="210"/>
      <c r="M66" s="211"/>
      <c r="N66" s="261"/>
      <c r="O66" s="7" t="str">
        <f t="shared" si="2"/>
        <v/>
      </c>
    </row>
    <row r="67" spans="2:15">
      <c r="B67" s="7">
        <v>59</v>
      </c>
      <c r="C67" s="206"/>
      <c r="D67" s="2"/>
      <c r="E67" s="257" t="str">
        <f t="shared" si="0"/>
        <v/>
      </c>
      <c r="F67" s="2"/>
      <c r="G67" s="207"/>
      <c r="H67" s="208"/>
      <c r="I67" s="209"/>
      <c r="J67" s="165" t="str">
        <f t="shared" si="1"/>
        <v/>
      </c>
      <c r="K67" s="1"/>
      <c r="L67" s="210"/>
      <c r="M67" s="211"/>
      <c r="N67" s="261"/>
      <c r="O67" s="7" t="str">
        <f t="shared" si="2"/>
        <v/>
      </c>
    </row>
    <row r="68" spans="2:15" ht="15.75" thickBot="1">
      <c r="B68" s="8">
        <v>60</v>
      </c>
      <c r="C68" s="219"/>
      <c r="D68" s="2"/>
      <c r="E68" s="258" t="str">
        <f t="shared" si="0"/>
        <v/>
      </c>
      <c r="F68" s="2"/>
      <c r="G68" s="223"/>
      <c r="H68" s="224"/>
      <c r="I68" s="225"/>
      <c r="J68" s="259" t="str">
        <f t="shared" si="1"/>
        <v/>
      </c>
      <c r="K68" s="1"/>
      <c r="L68" s="216"/>
      <c r="M68" s="217"/>
      <c r="N68" s="262"/>
      <c r="O68" s="8" t="str">
        <f t="shared" si="2"/>
        <v/>
      </c>
    </row>
  </sheetData>
  <sheetProtection selectLockedCells="1"/>
  <mergeCells count="28">
    <mergeCell ref="Q26:R26"/>
    <mergeCell ref="T26:U26"/>
    <mergeCell ref="Q27:R27"/>
    <mergeCell ref="T27:U27"/>
    <mergeCell ref="Q30:R30"/>
    <mergeCell ref="T30:U30"/>
    <mergeCell ref="Q19:R19"/>
    <mergeCell ref="T19:U19"/>
    <mergeCell ref="Q22:R22"/>
    <mergeCell ref="T22:U22"/>
    <mergeCell ref="Q23:R23"/>
    <mergeCell ref="T23:U23"/>
    <mergeCell ref="Q14:R14"/>
    <mergeCell ref="T14:U14"/>
    <mergeCell ref="Q15:R15"/>
    <mergeCell ref="T15:U15"/>
    <mergeCell ref="Q18:R18"/>
    <mergeCell ref="T18:U18"/>
    <mergeCell ref="Q9:R9"/>
    <mergeCell ref="C2:O2"/>
    <mergeCell ref="G7:J7"/>
    <mergeCell ref="L7:O7"/>
    <mergeCell ref="M4:O4"/>
    <mergeCell ref="H4:H5"/>
    <mergeCell ref="I4:J5"/>
    <mergeCell ref="M5:O5"/>
    <mergeCell ref="L4:L5"/>
    <mergeCell ref="C4:G5"/>
  </mergeCells>
  <dataValidations count="7">
    <dataValidation type="decimal" allowBlank="1" showInputMessage="1" showErrorMessage="1" errorTitle="Question 1" error="Les notes sont comprises entre 0 et 8" sqref="G9:G68">
      <formula1>0</formula1>
      <formula2>8</formula2>
    </dataValidation>
    <dataValidation type="decimal" allowBlank="1" showInputMessage="1" showErrorMessage="1" errorTitle="Question 3" error="Les notes sont comprises entre 0 et 6" sqref="I9:I68">
      <formula1>0</formula1>
      <formula2>6</formula2>
    </dataValidation>
    <dataValidation type="decimal" allowBlank="1" showInputMessage="1" showErrorMessage="1" errorTitle="Question 2" error="Les notes sont comprises entre 0 et 8" sqref="L9:L68">
      <formula1>0</formula1>
      <formula2>8</formula2>
    </dataValidation>
    <dataValidation type="decimal" allowBlank="1" showInputMessage="1" showErrorMessage="1" errorTitle="Question 3" error="Les notes sont comprises entre 0 et 6" sqref="N9:N68">
      <formula1>0</formula1>
      <formula2>6</formula2>
    </dataValidation>
    <dataValidation allowBlank="1" showInputMessage="1" errorTitle="Absents" error="Inscrire uniquement les lettres suivantes : AB" sqref="E9:E68"/>
    <dataValidation type="decimal" allowBlank="1" showInputMessage="1" showErrorMessage="1" errorTitle="Question 2" error="Les notes sont comprises entre 0 et 6" sqref="H9:H68">
      <formula1>0</formula1>
      <formula2>6</formula2>
    </dataValidation>
    <dataValidation type="decimal" allowBlank="1" showInputMessage="1" showErrorMessage="1" errorTitle="Question 2" error="Les notes sont comprises entre 0 et 6" sqref="M9:M68">
      <formula1>0</formula1>
      <formula2>6</formula2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X68"/>
  <sheetViews>
    <sheetView showGridLines="0" showRowColHeaders="0" workbookViewId="0">
      <selection activeCell="M4" sqref="M4:O4"/>
    </sheetView>
  </sheetViews>
  <sheetFormatPr baseColWidth="10" defaultRowHeight="15"/>
  <cols>
    <col min="1" max="1" width="2.85546875" customWidth="1"/>
    <col min="2" max="2" width="3.42578125" customWidth="1"/>
    <col min="3" max="3" width="15" customWidth="1"/>
    <col min="4" max="4" width="0.7109375" customWidth="1"/>
    <col min="5" max="5" width="10.7109375" customWidth="1"/>
    <col min="6" max="6" width="0.7109375" customWidth="1"/>
    <col min="7" max="9" width="15" customWidth="1"/>
    <col min="10" max="10" width="5.7109375" customWidth="1"/>
    <col min="11" max="11" width="2.85546875" customWidth="1"/>
    <col min="12" max="14" width="15" customWidth="1"/>
    <col min="15" max="15" width="5.7109375" customWidth="1"/>
    <col min="16" max="16" width="5" customWidth="1"/>
    <col min="19" max="19" width="2.85546875" customWidth="1"/>
  </cols>
  <sheetData>
    <row r="1" spans="2:24" ht="15.75" thickBot="1"/>
    <row r="2" spans="2:24" ht="15.75" thickBot="1">
      <c r="C2" s="353" t="s">
        <v>7</v>
      </c>
      <c r="D2" s="354"/>
      <c r="E2" s="354"/>
      <c r="F2" s="354"/>
      <c r="G2" s="355"/>
      <c r="H2" s="355"/>
      <c r="I2" s="355"/>
      <c r="J2" s="355"/>
      <c r="K2" s="355"/>
      <c r="L2" s="355"/>
      <c r="M2" s="355"/>
      <c r="N2" s="355"/>
      <c r="O2" s="356"/>
    </row>
    <row r="3" spans="2:24" ht="15.75" thickBot="1"/>
    <row r="4" spans="2:24" ht="15.75" thickBot="1">
      <c r="C4" s="333" t="s">
        <v>41</v>
      </c>
      <c r="D4" s="333"/>
      <c r="E4" s="333"/>
      <c r="F4" s="333"/>
      <c r="G4" s="334"/>
      <c r="H4" s="325" t="s">
        <v>46</v>
      </c>
      <c r="I4" s="327"/>
      <c r="J4" s="328"/>
      <c r="K4" s="205"/>
      <c r="L4" s="331" t="s">
        <v>39</v>
      </c>
      <c r="M4" s="323"/>
      <c r="N4" s="323"/>
      <c r="O4" s="324"/>
    </row>
    <row r="5" spans="2:24" s="199" customFormat="1" ht="15.75" thickBot="1">
      <c r="C5" s="333"/>
      <c r="D5" s="333"/>
      <c r="E5" s="333"/>
      <c r="F5" s="333"/>
      <c r="G5" s="334"/>
      <c r="H5" s="326"/>
      <c r="I5" s="329"/>
      <c r="J5" s="330"/>
      <c r="K5" s="205"/>
      <c r="L5" s="332"/>
      <c r="M5" s="323"/>
      <c r="N5" s="323"/>
      <c r="O5" s="324"/>
    </row>
    <row r="6" spans="2:24" ht="15.75" thickBot="1"/>
    <row r="7" spans="2:24" ht="15.75" thickBot="1">
      <c r="G7" s="357" t="s">
        <v>1</v>
      </c>
      <c r="H7" s="358"/>
      <c r="I7" s="358"/>
      <c r="J7" s="359"/>
      <c r="L7" s="360" t="s">
        <v>5</v>
      </c>
      <c r="M7" s="361"/>
      <c r="N7" s="361"/>
      <c r="O7" s="362"/>
      <c r="P7" s="2"/>
    </row>
    <row r="8" spans="2:24" ht="30.75" thickBot="1">
      <c r="C8" s="11" t="s">
        <v>17</v>
      </c>
      <c r="D8" s="33"/>
      <c r="E8" s="255" t="s">
        <v>42</v>
      </c>
      <c r="F8" s="33"/>
      <c r="G8" s="53" t="s">
        <v>21</v>
      </c>
      <c r="H8" s="54" t="s">
        <v>20</v>
      </c>
      <c r="I8" s="55" t="s">
        <v>19</v>
      </c>
      <c r="J8" s="166" t="s">
        <v>6</v>
      </c>
      <c r="L8" s="56" t="s">
        <v>21</v>
      </c>
      <c r="M8" s="57" t="s">
        <v>20</v>
      </c>
      <c r="N8" s="58" t="s">
        <v>19</v>
      </c>
      <c r="O8" s="52" t="s">
        <v>6</v>
      </c>
      <c r="P8" s="3"/>
    </row>
    <row r="9" spans="2:24" ht="15.75" thickBot="1">
      <c r="B9" s="6">
        <v>1</v>
      </c>
      <c r="C9" s="227"/>
      <c r="D9" s="2"/>
      <c r="E9" s="256" t="str">
        <f>IF(AND(C9&lt;&gt;"",COUNT(G9:N9)=0),"AB","")</f>
        <v/>
      </c>
      <c r="F9" s="2"/>
      <c r="G9" s="230"/>
      <c r="H9" s="231"/>
      <c r="I9" s="232"/>
      <c r="J9" s="6" t="str">
        <f>IF(COUNTIF(G9:I9,""),"",CEILING(SUM(G9:I9),1))</f>
        <v/>
      </c>
      <c r="L9" s="243"/>
      <c r="M9" s="244"/>
      <c r="N9" s="260"/>
      <c r="O9" s="6" t="str">
        <f>IF(COUNTIF(L9:N9,""),"",CEILING(SUM(L9:N9),1))</f>
        <v/>
      </c>
      <c r="P9" s="4"/>
      <c r="Q9" s="309" t="s">
        <v>0</v>
      </c>
      <c r="R9" s="310"/>
    </row>
    <row r="10" spans="2:24">
      <c r="B10" s="7">
        <v>2</v>
      </c>
      <c r="C10" s="242"/>
      <c r="D10" s="2"/>
      <c r="E10" s="257" t="str">
        <f t="shared" ref="E10:E68" si="0">IF(AND(C10&lt;&gt;"",COUNT(G10:N10)=0),"AB","")</f>
        <v/>
      </c>
      <c r="F10" s="2"/>
      <c r="G10" s="233"/>
      <c r="H10" s="234"/>
      <c r="I10" s="235"/>
      <c r="J10" s="165" t="str">
        <f t="shared" ref="J10:J68" si="1">IF(COUNTIF(G10:I10,""),"",CEILING(SUM(G10:I10),1))</f>
        <v/>
      </c>
      <c r="L10" s="246"/>
      <c r="M10" s="247"/>
      <c r="N10" s="261"/>
      <c r="O10" s="7" t="str">
        <f t="shared" ref="O10:O68" si="2">IF(COUNTIF(L10:N10,""),"",CEILING(SUM(L10:N10),1))</f>
        <v/>
      </c>
      <c r="P10" s="4"/>
      <c r="Q10" s="30" t="s">
        <v>8</v>
      </c>
      <c r="R10" s="29">
        <f>R12-R11</f>
        <v>0</v>
      </c>
    </row>
    <row r="11" spans="2:24">
      <c r="B11" s="7">
        <v>3</v>
      </c>
      <c r="C11" s="242"/>
      <c r="D11" s="2"/>
      <c r="E11" s="257" t="str">
        <f t="shared" si="0"/>
        <v/>
      </c>
      <c r="F11" s="2"/>
      <c r="G11" s="233"/>
      <c r="H11" s="234"/>
      <c r="I11" s="235"/>
      <c r="J11" s="165" t="str">
        <f t="shared" si="1"/>
        <v/>
      </c>
      <c r="L11" s="246"/>
      <c r="M11" s="247"/>
      <c r="N11" s="261"/>
      <c r="O11" s="7" t="str">
        <f t="shared" si="2"/>
        <v/>
      </c>
      <c r="P11" s="4"/>
      <c r="Q11" s="204" t="s">
        <v>40</v>
      </c>
      <c r="R11" s="12">
        <f>SUM(COUNTIF(E9:E68,"AB"))</f>
        <v>0</v>
      </c>
      <c r="T11" s="39"/>
      <c r="U11" s="39"/>
      <c r="V11" s="39"/>
      <c r="W11" s="39"/>
      <c r="X11" s="39"/>
    </row>
    <row r="12" spans="2:24" ht="15.75" thickBot="1">
      <c r="B12" s="7">
        <v>4</v>
      </c>
      <c r="C12" s="242"/>
      <c r="D12" s="2"/>
      <c r="E12" s="257" t="str">
        <f t="shared" si="0"/>
        <v/>
      </c>
      <c r="F12" s="2"/>
      <c r="G12" s="233"/>
      <c r="H12" s="234"/>
      <c r="I12" s="235"/>
      <c r="J12" s="165" t="str">
        <f t="shared" si="1"/>
        <v/>
      </c>
      <c r="L12" s="246"/>
      <c r="M12" s="247"/>
      <c r="N12" s="261"/>
      <c r="O12" s="7" t="str">
        <f t="shared" si="2"/>
        <v/>
      </c>
      <c r="P12" s="4"/>
      <c r="Q12" s="31" t="s">
        <v>9</v>
      </c>
      <c r="R12" s="13">
        <f>COUNTA(C9:C68)</f>
        <v>0</v>
      </c>
    </row>
    <row r="13" spans="2:24" ht="15.75" thickBot="1">
      <c r="B13" s="7">
        <v>5</v>
      </c>
      <c r="C13" s="242"/>
      <c r="D13" s="2"/>
      <c r="E13" s="257" t="str">
        <f t="shared" si="0"/>
        <v/>
      </c>
      <c r="F13" s="2"/>
      <c r="G13" s="233"/>
      <c r="H13" s="234"/>
      <c r="I13" s="235"/>
      <c r="J13" s="165" t="str">
        <f t="shared" si="1"/>
        <v/>
      </c>
      <c r="L13" s="246"/>
      <c r="M13" s="247"/>
      <c r="N13" s="261"/>
      <c r="O13" s="7" t="str">
        <f t="shared" si="2"/>
        <v/>
      </c>
      <c r="P13" s="4"/>
    </row>
    <row r="14" spans="2:24" ht="15.75" thickBot="1">
      <c r="B14" s="7">
        <v>6</v>
      </c>
      <c r="C14" s="242"/>
      <c r="D14" s="2"/>
      <c r="E14" s="257" t="str">
        <f t="shared" si="0"/>
        <v/>
      </c>
      <c r="F14" s="2"/>
      <c r="G14" s="233"/>
      <c r="H14" s="234"/>
      <c r="I14" s="235"/>
      <c r="J14" s="165" t="str">
        <f t="shared" si="1"/>
        <v/>
      </c>
      <c r="L14" s="246"/>
      <c r="M14" s="247"/>
      <c r="N14" s="261"/>
      <c r="O14" s="7" t="str">
        <f t="shared" si="2"/>
        <v/>
      </c>
      <c r="P14" s="4"/>
      <c r="Q14" s="347" t="s">
        <v>1</v>
      </c>
      <c r="R14" s="348"/>
      <c r="S14" s="34"/>
      <c r="T14" s="339" t="s">
        <v>5</v>
      </c>
      <c r="U14" s="340"/>
    </row>
    <row r="15" spans="2:24">
      <c r="B15" s="7">
        <v>7</v>
      </c>
      <c r="C15" s="242"/>
      <c r="D15" s="2"/>
      <c r="E15" s="257" t="str">
        <f t="shared" si="0"/>
        <v/>
      </c>
      <c r="F15" s="2"/>
      <c r="G15" s="233"/>
      <c r="H15" s="234"/>
      <c r="I15" s="235"/>
      <c r="J15" s="165" t="str">
        <f t="shared" si="1"/>
        <v/>
      </c>
      <c r="L15" s="246"/>
      <c r="M15" s="247"/>
      <c r="N15" s="261"/>
      <c r="O15" s="7" t="str">
        <f t="shared" si="2"/>
        <v/>
      </c>
      <c r="P15" s="4"/>
      <c r="Q15" s="351" t="s">
        <v>2</v>
      </c>
      <c r="R15" s="352"/>
      <c r="S15" s="34"/>
      <c r="T15" s="341" t="s">
        <v>2</v>
      </c>
      <c r="U15" s="342"/>
    </row>
    <row r="16" spans="2:24">
      <c r="B16" s="7">
        <v>8</v>
      </c>
      <c r="C16" s="242"/>
      <c r="D16" s="2"/>
      <c r="E16" s="257" t="str">
        <f t="shared" si="0"/>
        <v/>
      </c>
      <c r="F16" s="2"/>
      <c r="G16" s="233"/>
      <c r="H16" s="234"/>
      <c r="I16" s="235"/>
      <c r="J16" s="165" t="str">
        <f t="shared" si="1"/>
        <v/>
      </c>
      <c r="L16" s="246"/>
      <c r="M16" s="247"/>
      <c r="N16" s="261"/>
      <c r="O16" s="7" t="str">
        <f t="shared" si="2"/>
        <v/>
      </c>
      <c r="P16" s="4"/>
      <c r="Q16" s="15" t="s">
        <v>10</v>
      </c>
      <c r="R16" s="9">
        <f>SUM(G9:G68)</f>
        <v>0</v>
      </c>
      <c r="S16" s="34"/>
      <c r="T16" s="22" t="s">
        <v>10</v>
      </c>
      <c r="U16" s="9">
        <f>SUM(L9:L68)</f>
        <v>0</v>
      </c>
    </row>
    <row r="17" spans="2:21" ht="15.75" thickBot="1">
      <c r="B17" s="7">
        <v>9</v>
      </c>
      <c r="C17" s="242"/>
      <c r="D17" s="2"/>
      <c r="E17" s="257" t="str">
        <f t="shared" si="0"/>
        <v/>
      </c>
      <c r="F17" s="2"/>
      <c r="G17" s="233"/>
      <c r="H17" s="234"/>
      <c r="I17" s="235"/>
      <c r="J17" s="165" t="str">
        <f t="shared" si="1"/>
        <v/>
      </c>
      <c r="L17" s="246"/>
      <c r="M17" s="247"/>
      <c r="N17" s="261"/>
      <c r="O17" s="7" t="str">
        <f t="shared" si="2"/>
        <v/>
      </c>
      <c r="P17" s="4"/>
      <c r="Q17" s="16" t="s">
        <v>11</v>
      </c>
      <c r="R17" s="35" t="str">
        <f>IFERROR(AVERAGE(G9:G68),"")</f>
        <v/>
      </c>
      <c r="S17" s="34"/>
      <c r="T17" s="23" t="s">
        <v>11</v>
      </c>
      <c r="U17" s="35" t="str">
        <f>IFERROR(AVERAGE(L9:L68),"")</f>
        <v/>
      </c>
    </row>
    <row r="18" spans="2:21" ht="15.75" thickBot="1">
      <c r="B18" s="7">
        <v>10</v>
      </c>
      <c r="C18" s="242"/>
      <c r="D18" s="2"/>
      <c r="E18" s="257" t="str">
        <f t="shared" si="0"/>
        <v/>
      </c>
      <c r="F18" s="2"/>
      <c r="G18" s="233"/>
      <c r="H18" s="234"/>
      <c r="I18" s="235"/>
      <c r="J18" s="165" t="str">
        <f t="shared" si="1"/>
        <v/>
      </c>
      <c r="L18" s="246"/>
      <c r="M18" s="247"/>
      <c r="N18" s="261"/>
      <c r="O18" s="7" t="str">
        <f t="shared" si="2"/>
        <v/>
      </c>
      <c r="P18" s="4"/>
      <c r="Q18" s="315"/>
      <c r="R18" s="316"/>
      <c r="S18" s="34"/>
      <c r="T18" s="315"/>
      <c r="U18" s="316"/>
    </row>
    <row r="19" spans="2:21">
      <c r="B19" s="7">
        <v>11</v>
      </c>
      <c r="C19" s="206"/>
      <c r="D19" s="2"/>
      <c r="E19" s="257" t="str">
        <f t="shared" si="0"/>
        <v/>
      </c>
      <c r="F19" s="2"/>
      <c r="G19" s="207"/>
      <c r="H19" s="208"/>
      <c r="I19" s="209"/>
      <c r="J19" s="165" t="str">
        <f t="shared" si="1"/>
        <v/>
      </c>
      <c r="L19" s="210"/>
      <c r="M19" s="211"/>
      <c r="N19" s="261"/>
      <c r="O19" s="7" t="str">
        <f t="shared" si="2"/>
        <v/>
      </c>
      <c r="P19" s="4"/>
      <c r="Q19" s="311" t="s">
        <v>3</v>
      </c>
      <c r="R19" s="312"/>
      <c r="S19" s="34"/>
      <c r="T19" s="343" t="s">
        <v>3</v>
      </c>
      <c r="U19" s="344"/>
    </row>
    <row r="20" spans="2:21">
      <c r="B20" s="7">
        <v>12</v>
      </c>
      <c r="C20" s="206"/>
      <c r="D20" s="2"/>
      <c r="E20" s="257" t="str">
        <f t="shared" si="0"/>
        <v/>
      </c>
      <c r="F20" s="2"/>
      <c r="G20" s="207"/>
      <c r="H20" s="208"/>
      <c r="I20" s="209"/>
      <c r="J20" s="165" t="str">
        <f t="shared" si="1"/>
        <v/>
      </c>
      <c r="L20" s="210"/>
      <c r="M20" s="211"/>
      <c r="N20" s="261"/>
      <c r="O20" s="7" t="str">
        <f t="shared" si="2"/>
        <v/>
      </c>
      <c r="P20" s="4"/>
      <c r="Q20" s="17" t="s">
        <v>10</v>
      </c>
      <c r="R20" s="9">
        <f>SUM(H9:H68)</f>
        <v>0</v>
      </c>
      <c r="S20" s="34"/>
      <c r="T20" s="24" t="s">
        <v>10</v>
      </c>
      <c r="U20" s="9">
        <f>SUM(M9:M68)</f>
        <v>0</v>
      </c>
    </row>
    <row r="21" spans="2:21" ht="15.75" thickBot="1">
      <c r="B21" s="7">
        <v>13</v>
      </c>
      <c r="C21" s="206"/>
      <c r="D21" s="2"/>
      <c r="E21" s="257" t="str">
        <f t="shared" si="0"/>
        <v/>
      </c>
      <c r="F21" s="2"/>
      <c r="G21" s="207"/>
      <c r="H21" s="208"/>
      <c r="I21" s="209"/>
      <c r="J21" s="165" t="str">
        <f t="shared" si="1"/>
        <v/>
      </c>
      <c r="L21" s="210"/>
      <c r="M21" s="211"/>
      <c r="N21" s="261"/>
      <c r="O21" s="7" t="str">
        <f t="shared" si="2"/>
        <v/>
      </c>
      <c r="P21" s="4"/>
      <c r="Q21" s="18" t="s">
        <v>11</v>
      </c>
      <c r="R21" s="35" t="str">
        <f>IFERROR(AVERAGE(H9:H68),"")</f>
        <v/>
      </c>
      <c r="S21" s="34"/>
      <c r="T21" s="25" t="s">
        <v>11</v>
      </c>
      <c r="U21" s="35" t="str">
        <f>IFERROR(AVERAGE(M9:M68),"")</f>
        <v/>
      </c>
    </row>
    <row r="22" spans="2:21" ht="15.75" thickBot="1">
      <c r="B22" s="7">
        <v>14</v>
      </c>
      <c r="C22" s="206"/>
      <c r="D22" s="2"/>
      <c r="E22" s="257" t="str">
        <f t="shared" si="0"/>
        <v/>
      </c>
      <c r="F22" s="2"/>
      <c r="G22" s="207"/>
      <c r="H22" s="208"/>
      <c r="I22" s="209"/>
      <c r="J22" s="165" t="str">
        <f t="shared" si="1"/>
        <v/>
      </c>
      <c r="L22" s="210"/>
      <c r="M22" s="211"/>
      <c r="N22" s="261"/>
      <c r="O22" s="7" t="str">
        <f t="shared" si="2"/>
        <v/>
      </c>
      <c r="P22" s="4"/>
      <c r="Q22" s="315"/>
      <c r="R22" s="316"/>
      <c r="S22" s="34"/>
      <c r="T22" s="315"/>
      <c r="U22" s="316"/>
    </row>
    <row r="23" spans="2:21">
      <c r="B23" s="7">
        <v>15</v>
      </c>
      <c r="C23" s="206"/>
      <c r="D23" s="2"/>
      <c r="E23" s="257" t="str">
        <f t="shared" si="0"/>
        <v/>
      </c>
      <c r="F23" s="2"/>
      <c r="G23" s="207"/>
      <c r="H23" s="208"/>
      <c r="I23" s="209"/>
      <c r="J23" s="165" t="str">
        <f t="shared" si="1"/>
        <v/>
      </c>
      <c r="L23" s="210"/>
      <c r="M23" s="211"/>
      <c r="N23" s="261"/>
      <c r="O23" s="7" t="str">
        <f t="shared" si="2"/>
        <v/>
      </c>
      <c r="P23" s="4"/>
      <c r="Q23" s="313" t="s">
        <v>4</v>
      </c>
      <c r="R23" s="314"/>
      <c r="S23" s="34"/>
      <c r="T23" s="345" t="s">
        <v>4</v>
      </c>
      <c r="U23" s="346"/>
    </row>
    <row r="24" spans="2:21">
      <c r="B24" s="7">
        <v>16</v>
      </c>
      <c r="C24" s="206"/>
      <c r="D24" s="2"/>
      <c r="E24" s="257" t="str">
        <f t="shared" si="0"/>
        <v/>
      </c>
      <c r="F24" s="2"/>
      <c r="G24" s="207"/>
      <c r="H24" s="208"/>
      <c r="I24" s="209"/>
      <c r="J24" s="165" t="str">
        <f t="shared" si="1"/>
        <v/>
      </c>
      <c r="L24" s="210"/>
      <c r="M24" s="211"/>
      <c r="N24" s="261"/>
      <c r="O24" s="7" t="str">
        <f t="shared" si="2"/>
        <v/>
      </c>
      <c r="P24" s="4"/>
      <c r="Q24" s="19" t="s">
        <v>10</v>
      </c>
      <c r="R24" s="9">
        <f>SUM(I9:I68)</f>
        <v>0</v>
      </c>
      <c r="S24" s="34"/>
      <c r="T24" s="26" t="s">
        <v>10</v>
      </c>
      <c r="U24" s="9">
        <f>SUM(N9:N68)</f>
        <v>0</v>
      </c>
    </row>
    <row r="25" spans="2:21" ht="15.75" thickBot="1">
      <c r="B25" s="7">
        <v>17</v>
      </c>
      <c r="C25" s="206"/>
      <c r="D25" s="2"/>
      <c r="E25" s="257" t="str">
        <f t="shared" si="0"/>
        <v/>
      </c>
      <c r="F25" s="2"/>
      <c r="G25" s="207"/>
      <c r="H25" s="208"/>
      <c r="I25" s="209"/>
      <c r="J25" s="165" t="str">
        <f t="shared" si="1"/>
        <v/>
      </c>
      <c r="L25" s="210"/>
      <c r="M25" s="211"/>
      <c r="N25" s="261"/>
      <c r="O25" s="7" t="str">
        <f t="shared" si="2"/>
        <v/>
      </c>
      <c r="P25" s="4"/>
      <c r="Q25" s="20" t="s">
        <v>11</v>
      </c>
      <c r="R25" s="35" t="str">
        <f>IFERROR(AVERAGE(I9:I68),"")</f>
        <v/>
      </c>
      <c r="S25" s="34"/>
      <c r="T25" s="27" t="s">
        <v>11</v>
      </c>
      <c r="U25" s="35" t="str">
        <f>IFERROR(AVERAGE(N9:N68),"")</f>
        <v/>
      </c>
    </row>
    <row r="26" spans="2:21" ht="15.75" thickBot="1">
      <c r="B26" s="7">
        <v>18</v>
      </c>
      <c r="C26" s="206"/>
      <c r="D26" s="2"/>
      <c r="E26" s="257" t="str">
        <f t="shared" si="0"/>
        <v/>
      </c>
      <c r="F26" s="2"/>
      <c r="G26" s="207"/>
      <c r="H26" s="208"/>
      <c r="I26" s="209"/>
      <c r="J26" s="165" t="str">
        <f t="shared" si="1"/>
        <v/>
      </c>
      <c r="L26" s="210"/>
      <c r="M26" s="211"/>
      <c r="N26" s="261"/>
      <c r="O26" s="7" t="str">
        <f t="shared" si="2"/>
        <v/>
      </c>
      <c r="P26" s="4"/>
      <c r="Q26" s="315"/>
      <c r="R26" s="316"/>
      <c r="S26" s="34"/>
      <c r="T26" s="315"/>
      <c r="U26" s="316"/>
    </row>
    <row r="27" spans="2:21">
      <c r="B27" s="7">
        <v>19</v>
      </c>
      <c r="C27" s="206"/>
      <c r="D27" s="2"/>
      <c r="E27" s="257" t="str">
        <f t="shared" si="0"/>
        <v/>
      </c>
      <c r="F27" s="2"/>
      <c r="G27" s="207"/>
      <c r="H27" s="208"/>
      <c r="I27" s="209"/>
      <c r="J27" s="165" t="str">
        <f t="shared" si="1"/>
        <v/>
      </c>
      <c r="L27" s="210"/>
      <c r="M27" s="211"/>
      <c r="N27" s="261"/>
      <c r="O27" s="7" t="str">
        <f t="shared" si="2"/>
        <v/>
      </c>
      <c r="P27" s="4"/>
      <c r="Q27" s="349" t="s">
        <v>12</v>
      </c>
      <c r="R27" s="350"/>
      <c r="S27" s="34"/>
      <c r="T27" s="337" t="s">
        <v>13</v>
      </c>
      <c r="U27" s="338"/>
    </row>
    <row r="28" spans="2:21">
      <c r="B28" s="7">
        <v>20</v>
      </c>
      <c r="C28" s="206"/>
      <c r="D28" s="2"/>
      <c r="E28" s="257" t="str">
        <f t="shared" si="0"/>
        <v/>
      </c>
      <c r="F28" s="2"/>
      <c r="G28" s="207"/>
      <c r="H28" s="208"/>
      <c r="I28" s="209"/>
      <c r="J28" s="165" t="str">
        <f t="shared" si="1"/>
        <v/>
      </c>
      <c r="L28" s="210"/>
      <c r="M28" s="211"/>
      <c r="N28" s="261"/>
      <c r="O28" s="7" t="str">
        <f t="shared" si="2"/>
        <v/>
      </c>
      <c r="P28" s="4"/>
      <c r="Q28" s="21" t="s">
        <v>10</v>
      </c>
      <c r="R28" s="9">
        <f>SUM(G9:I68)</f>
        <v>0</v>
      </c>
      <c r="S28" s="34"/>
      <c r="T28" s="28" t="s">
        <v>10</v>
      </c>
      <c r="U28" s="9">
        <f>SUM(L9:N68)</f>
        <v>0</v>
      </c>
    </row>
    <row r="29" spans="2:21" ht="15.75" thickBot="1">
      <c r="B29" s="7">
        <v>21</v>
      </c>
      <c r="C29" s="206"/>
      <c r="D29" s="2"/>
      <c r="E29" s="257" t="str">
        <f t="shared" si="0"/>
        <v/>
      </c>
      <c r="F29" s="2"/>
      <c r="G29" s="207"/>
      <c r="H29" s="208"/>
      <c r="I29" s="209"/>
      <c r="J29" s="165" t="str">
        <f t="shared" si="1"/>
        <v/>
      </c>
      <c r="L29" s="210"/>
      <c r="M29" s="211"/>
      <c r="N29" s="261"/>
      <c r="O29" s="7" t="str">
        <f t="shared" si="2"/>
        <v/>
      </c>
      <c r="P29" s="4"/>
      <c r="Q29" s="36" t="s">
        <v>11</v>
      </c>
      <c r="R29" s="37" t="str">
        <f>IFERROR(AVERAGE(J9:J68),"")</f>
        <v/>
      </c>
      <c r="S29" s="34"/>
      <c r="T29" s="38" t="s">
        <v>11</v>
      </c>
      <c r="U29" s="37" t="str">
        <f>IFERROR(AVERAGE(O9:O68),"")</f>
        <v/>
      </c>
    </row>
    <row r="30" spans="2:21" ht="15.75" thickBot="1">
      <c r="B30" s="7">
        <v>22</v>
      </c>
      <c r="C30" s="206"/>
      <c r="D30" s="2"/>
      <c r="E30" s="257" t="str">
        <f t="shared" si="0"/>
        <v/>
      </c>
      <c r="F30" s="2"/>
      <c r="G30" s="207"/>
      <c r="H30" s="208"/>
      <c r="I30" s="209"/>
      <c r="J30" s="165" t="str">
        <f t="shared" si="1"/>
        <v/>
      </c>
      <c r="L30" s="210"/>
      <c r="M30" s="211"/>
      <c r="N30" s="261"/>
      <c r="O30" s="7" t="str">
        <f t="shared" si="2"/>
        <v/>
      </c>
      <c r="P30" s="4"/>
      <c r="Q30" s="335"/>
      <c r="R30" s="336"/>
      <c r="T30" s="335"/>
      <c r="U30" s="336"/>
    </row>
    <row r="31" spans="2:21">
      <c r="B31" s="7">
        <v>23</v>
      </c>
      <c r="C31" s="206"/>
      <c r="D31" s="2"/>
      <c r="E31" s="257" t="str">
        <f t="shared" si="0"/>
        <v/>
      </c>
      <c r="F31" s="2"/>
      <c r="G31" s="207"/>
      <c r="H31" s="208"/>
      <c r="I31" s="209"/>
      <c r="J31" s="165" t="str">
        <f t="shared" si="1"/>
        <v/>
      </c>
      <c r="L31" s="210"/>
      <c r="M31" s="211"/>
      <c r="N31" s="261"/>
      <c r="O31" s="7" t="str">
        <f t="shared" si="2"/>
        <v/>
      </c>
      <c r="P31" s="4"/>
      <c r="Q31" s="40" t="s">
        <v>14</v>
      </c>
      <c r="R31" s="41">
        <f>COUNT(G9:G68)</f>
        <v>0</v>
      </c>
      <c r="T31" s="50" t="s">
        <v>14</v>
      </c>
      <c r="U31" s="51">
        <f>COUNT(M9:M68)</f>
        <v>0</v>
      </c>
    </row>
    <row r="32" spans="2:21">
      <c r="B32" s="7">
        <v>24</v>
      </c>
      <c r="C32" s="206"/>
      <c r="D32" s="2"/>
      <c r="E32" s="257" t="str">
        <f t="shared" si="0"/>
        <v/>
      </c>
      <c r="F32" s="2"/>
      <c r="G32" s="207"/>
      <c r="H32" s="208"/>
      <c r="I32" s="209"/>
      <c r="J32" s="165" t="str">
        <f t="shared" si="1"/>
        <v/>
      </c>
      <c r="L32" s="210"/>
      <c r="M32" s="211"/>
      <c r="N32" s="261"/>
      <c r="O32" s="7" t="str">
        <f t="shared" si="2"/>
        <v/>
      </c>
      <c r="P32" s="4"/>
      <c r="Q32" s="42" t="s">
        <v>15</v>
      </c>
      <c r="R32" s="43">
        <f>MAX(J9:J68)</f>
        <v>0</v>
      </c>
      <c r="T32" s="46" t="s">
        <v>15</v>
      </c>
      <c r="U32" s="47">
        <f>MAX(O9:O68)</f>
        <v>0</v>
      </c>
    </row>
    <row r="33" spans="2:21" ht="15.75" thickBot="1">
      <c r="B33" s="7">
        <v>25</v>
      </c>
      <c r="C33" s="206"/>
      <c r="D33" s="2"/>
      <c r="E33" s="257" t="str">
        <f t="shared" si="0"/>
        <v/>
      </c>
      <c r="F33" s="2"/>
      <c r="G33" s="207"/>
      <c r="H33" s="208"/>
      <c r="I33" s="209"/>
      <c r="J33" s="165" t="str">
        <f t="shared" si="1"/>
        <v/>
      </c>
      <c r="L33" s="210"/>
      <c r="M33" s="211"/>
      <c r="N33" s="261"/>
      <c r="O33" s="7" t="str">
        <f t="shared" si="2"/>
        <v/>
      </c>
      <c r="P33" s="4"/>
      <c r="Q33" s="44" t="s">
        <v>16</v>
      </c>
      <c r="R33" s="45">
        <f>MIN(J9:J68)</f>
        <v>0</v>
      </c>
      <c r="T33" s="48" t="s">
        <v>16</v>
      </c>
      <c r="U33" s="49">
        <f>MIN(O9:O68)</f>
        <v>0</v>
      </c>
    </row>
    <row r="34" spans="2:21">
      <c r="B34" s="7">
        <v>26</v>
      </c>
      <c r="C34" s="206"/>
      <c r="D34" s="2"/>
      <c r="E34" s="257" t="str">
        <f t="shared" si="0"/>
        <v/>
      </c>
      <c r="F34" s="2"/>
      <c r="G34" s="207"/>
      <c r="H34" s="208"/>
      <c r="I34" s="209"/>
      <c r="J34" s="165" t="str">
        <f t="shared" si="1"/>
        <v/>
      </c>
      <c r="L34" s="210"/>
      <c r="M34" s="211"/>
      <c r="N34" s="261"/>
      <c r="O34" s="7" t="str">
        <f t="shared" si="2"/>
        <v/>
      </c>
      <c r="P34" s="4"/>
    </row>
    <row r="35" spans="2:21">
      <c r="B35" s="7">
        <v>27</v>
      </c>
      <c r="C35" s="206"/>
      <c r="D35" s="2"/>
      <c r="E35" s="257" t="str">
        <f t="shared" si="0"/>
        <v/>
      </c>
      <c r="F35" s="2"/>
      <c r="G35" s="207"/>
      <c r="H35" s="208"/>
      <c r="I35" s="209"/>
      <c r="J35" s="165" t="str">
        <f t="shared" si="1"/>
        <v/>
      </c>
      <c r="L35" s="210"/>
      <c r="M35" s="211"/>
      <c r="N35" s="261"/>
      <c r="O35" s="7" t="str">
        <f t="shared" si="2"/>
        <v/>
      </c>
      <c r="P35" s="4"/>
      <c r="Q35" s="5"/>
      <c r="R35" s="5"/>
    </row>
    <row r="36" spans="2:21">
      <c r="B36" s="7">
        <v>28</v>
      </c>
      <c r="C36" s="206"/>
      <c r="D36" s="2"/>
      <c r="E36" s="257" t="str">
        <f t="shared" si="0"/>
        <v/>
      </c>
      <c r="F36" s="2"/>
      <c r="G36" s="220"/>
      <c r="H36" s="221"/>
      <c r="I36" s="222"/>
      <c r="J36" s="165" t="str">
        <f t="shared" si="1"/>
        <v/>
      </c>
      <c r="L36" s="210"/>
      <c r="M36" s="211"/>
      <c r="N36" s="261"/>
      <c r="O36" s="7" t="str">
        <f t="shared" si="2"/>
        <v/>
      </c>
      <c r="P36" s="4"/>
      <c r="Q36" s="5"/>
      <c r="R36" s="5"/>
    </row>
    <row r="37" spans="2:21">
      <c r="B37" s="7">
        <v>29</v>
      </c>
      <c r="C37" s="206"/>
      <c r="D37" s="2"/>
      <c r="E37" s="257" t="str">
        <f t="shared" si="0"/>
        <v/>
      </c>
      <c r="F37" s="2"/>
      <c r="G37" s="207"/>
      <c r="H37" s="208"/>
      <c r="I37" s="209"/>
      <c r="J37" s="165" t="str">
        <f t="shared" si="1"/>
        <v/>
      </c>
      <c r="K37" s="1"/>
      <c r="L37" s="210"/>
      <c r="M37" s="211"/>
      <c r="N37" s="261"/>
      <c r="O37" s="7" t="str">
        <f t="shared" si="2"/>
        <v/>
      </c>
      <c r="P37" s="4"/>
      <c r="R37" s="1"/>
    </row>
    <row r="38" spans="2:21">
      <c r="B38" s="7">
        <v>30</v>
      </c>
      <c r="C38" s="206"/>
      <c r="D38" s="2"/>
      <c r="E38" s="257" t="str">
        <f t="shared" si="0"/>
        <v/>
      </c>
      <c r="F38" s="2"/>
      <c r="G38" s="207"/>
      <c r="H38" s="208"/>
      <c r="I38" s="209"/>
      <c r="J38" s="165" t="str">
        <f t="shared" si="1"/>
        <v/>
      </c>
      <c r="K38" s="1"/>
      <c r="L38" s="210"/>
      <c r="M38" s="211"/>
      <c r="N38" s="261"/>
      <c r="O38" s="7" t="str">
        <f t="shared" si="2"/>
        <v/>
      </c>
      <c r="P38" s="4"/>
      <c r="R38" s="1"/>
    </row>
    <row r="39" spans="2:21">
      <c r="B39" s="7">
        <v>31</v>
      </c>
      <c r="C39" s="206"/>
      <c r="D39" s="2"/>
      <c r="E39" s="257" t="str">
        <f t="shared" si="0"/>
        <v/>
      </c>
      <c r="F39" s="2"/>
      <c r="G39" s="207"/>
      <c r="H39" s="208"/>
      <c r="I39" s="209"/>
      <c r="J39" s="165" t="str">
        <f t="shared" si="1"/>
        <v/>
      </c>
      <c r="K39" s="1"/>
      <c r="L39" s="210"/>
      <c r="M39" s="211"/>
      <c r="N39" s="261"/>
      <c r="O39" s="7" t="str">
        <f t="shared" si="2"/>
        <v/>
      </c>
    </row>
    <row r="40" spans="2:21">
      <c r="B40" s="7">
        <v>32</v>
      </c>
      <c r="C40" s="206"/>
      <c r="D40" s="2"/>
      <c r="E40" s="257" t="str">
        <f t="shared" si="0"/>
        <v/>
      </c>
      <c r="F40" s="2"/>
      <c r="G40" s="207"/>
      <c r="H40" s="208"/>
      <c r="I40" s="209"/>
      <c r="J40" s="165" t="str">
        <f t="shared" si="1"/>
        <v/>
      </c>
      <c r="K40" s="1"/>
      <c r="L40" s="210"/>
      <c r="M40" s="211"/>
      <c r="N40" s="261"/>
      <c r="O40" s="7" t="str">
        <f t="shared" si="2"/>
        <v/>
      </c>
    </row>
    <row r="41" spans="2:21">
      <c r="B41" s="7">
        <v>33</v>
      </c>
      <c r="C41" s="206"/>
      <c r="D41" s="2"/>
      <c r="E41" s="257" t="str">
        <f t="shared" si="0"/>
        <v/>
      </c>
      <c r="F41" s="2"/>
      <c r="G41" s="207"/>
      <c r="H41" s="208"/>
      <c r="I41" s="209"/>
      <c r="J41" s="165" t="str">
        <f t="shared" si="1"/>
        <v/>
      </c>
      <c r="K41" s="1"/>
      <c r="L41" s="210"/>
      <c r="M41" s="211"/>
      <c r="N41" s="261"/>
      <c r="O41" s="7" t="str">
        <f t="shared" si="2"/>
        <v/>
      </c>
    </row>
    <row r="42" spans="2:21">
      <c r="B42" s="7">
        <v>34</v>
      </c>
      <c r="C42" s="206"/>
      <c r="D42" s="2"/>
      <c r="E42" s="257" t="str">
        <f t="shared" si="0"/>
        <v/>
      </c>
      <c r="F42" s="2"/>
      <c r="G42" s="207"/>
      <c r="H42" s="208"/>
      <c r="I42" s="209"/>
      <c r="J42" s="165" t="str">
        <f t="shared" si="1"/>
        <v/>
      </c>
      <c r="K42" s="1"/>
      <c r="L42" s="210"/>
      <c r="M42" s="211"/>
      <c r="N42" s="261"/>
      <c r="O42" s="7" t="str">
        <f t="shared" si="2"/>
        <v/>
      </c>
    </row>
    <row r="43" spans="2:21">
      <c r="B43" s="7">
        <v>35</v>
      </c>
      <c r="C43" s="206"/>
      <c r="D43" s="2"/>
      <c r="E43" s="257" t="str">
        <f t="shared" si="0"/>
        <v/>
      </c>
      <c r="F43" s="2"/>
      <c r="G43" s="207"/>
      <c r="H43" s="208"/>
      <c r="I43" s="209"/>
      <c r="J43" s="165" t="str">
        <f t="shared" si="1"/>
        <v/>
      </c>
      <c r="K43" s="1"/>
      <c r="L43" s="210"/>
      <c r="M43" s="211"/>
      <c r="N43" s="261"/>
      <c r="O43" s="7" t="str">
        <f t="shared" si="2"/>
        <v/>
      </c>
    </row>
    <row r="44" spans="2:21">
      <c r="B44" s="7">
        <v>36</v>
      </c>
      <c r="C44" s="206"/>
      <c r="D44" s="2"/>
      <c r="E44" s="257" t="str">
        <f t="shared" si="0"/>
        <v/>
      </c>
      <c r="F44" s="2"/>
      <c r="G44" s="207"/>
      <c r="H44" s="208"/>
      <c r="I44" s="209"/>
      <c r="J44" s="165" t="str">
        <f t="shared" si="1"/>
        <v/>
      </c>
      <c r="K44" s="1"/>
      <c r="L44" s="210"/>
      <c r="M44" s="211"/>
      <c r="N44" s="261"/>
      <c r="O44" s="7" t="str">
        <f t="shared" si="2"/>
        <v/>
      </c>
    </row>
    <row r="45" spans="2:21">
      <c r="B45" s="7">
        <v>37</v>
      </c>
      <c r="C45" s="206"/>
      <c r="D45" s="2"/>
      <c r="E45" s="257" t="str">
        <f t="shared" si="0"/>
        <v/>
      </c>
      <c r="F45" s="2"/>
      <c r="G45" s="207"/>
      <c r="H45" s="208"/>
      <c r="I45" s="209"/>
      <c r="J45" s="165" t="str">
        <f t="shared" si="1"/>
        <v/>
      </c>
      <c r="K45" s="1"/>
      <c r="L45" s="210"/>
      <c r="M45" s="211"/>
      <c r="N45" s="261"/>
      <c r="O45" s="7" t="str">
        <f t="shared" si="2"/>
        <v/>
      </c>
    </row>
    <row r="46" spans="2:21">
      <c r="B46" s="7">
        <v>38</v>
      </c>
      <c r="C46" s="206"/>
      <c r="D46" s="2"/>
      <c r="E46" s="257" t="str">
        <f t="shared" si="0"/>
        <v/>
      </c>
      <c r="F46" s="2"/>
      <c r="G46" s="207"/>
      <c r="H46" s="208"/>
      <c r="I46" s="209"/>
      <c r="J46" s="165" t="str">
        <f t="shared" si="1"/>
        <v/>
      </c>
      <c r="K46" s="1"/>
      <c r="L46" s="210"/>
      <c r="M46" s="211"/>
      <c r="N46" s="261"/>
      <c r="O46" s="7" t="str">
        <f t="shared" si="2"/>
        <v/>
      </c>
    </row>
    <row r="47" spans="2:21">
      <c r="B47" s="7">
        <v>39</v>
      </c>
      <c r="C47" s="206"/>
      <c r="D47" s="2"/>
      <c r="E47" s="257" t="str">
        <f t="shared" si="0"/>
        <v/>
      </c>
      <c r="F47" s="2"/>
      <c r="G47" s="207"/>
      <c r="H47" s="208"/>
      <c r="I47" s="209"/>
      <c r="J47" s="165" t="str">
        <f t="shared" si="1"/>
        <v/>
      </c>
      <c r="K47" s="1"/>
      <c r="L47" s="210"/>
      <c r="M47" s="211"/>
      <c r="N47" s="261"/>
      <c r="O47" s="7" t="str">
        <f t="shared" si="2"/>
        <v/>
      </c>
    </row>
    <row r="48" spans="2:21">
      <c r="B48" s="7">
        <v>40</v>
      </c>
      <c r="C48" s="206"/>
      <c r="D48" s="2"/>
      <c r="E48" s="257" t="str">
        <f t="shared" si="0"/>
        <v/>
      </c>
      <c r="F48" s="2"/>
      <c r="G48" s="207"/>
      <c r="H48" s="208"/>
      <c r="I48" s="209"/>
      <c r="J48" s="165" t="str">
        <f t="shared" si="1"/>
        <v/>
      </c>
      <c r="K48" s="1"/>
      <c r="L48" s="210"/>
      <c r="M48" s="211"/>
      <c r="N48" s="261"/>
      <c r="O48" s="7" t="str">
        <f t="shared" si="2"/>
        <v/>
      </c>
    </row>
    <row r="49" spans="2:15">
      <c r="B49" s="7">
        <v>41</v>
      </c>
      <c r="C49" s="206"/>
      <c r="D49" s="2"/>
      <c r="E49" s="257" t="str">
        <f t="shared" si="0"/>
        <v/>
      </c>
      <c r="F49" s="2"/>
      <c r="G49" s="207"/>
      <c r="H49" s="208"/>
      <c r="I49" s="209"/>
      <c r="J49" s="165" t="str">
        <f t="shared" si="1"/>
        <v/>
      </c>
      <c r="K49" s="1"/>
      <c r="L49" s="210"/>
      <c r="M49" s="211"/>
      <c r="N49" s="261"/>
      <c r="O49" s="7" t="str">
        <f t="shared" si="2"/>
        <v/>
      </c>
    </row>
    <row r="50" spans="2:15">
      <c r="B50" s="7">
        <v>42</v>
      </c>
      <c r="C50" s="206"/>
      <c r="D50" s="2"/>
      <c r="E50" s="257" t="str">
        <f t="shared" si="0"/>
        <v/>
      </c>
      <c r="F50" s="2"/>
      <c r="G50" s="207"/>
      <c r="H50" s="208"/>
      <c r="I50" s="209"/>
      <c r="J50" s="165" t="str">
        <f t="shared" si="1"/>
        <v/>
      </c>
      <c r="K50" s="1"/>
      <c r="L50" s="210"/>
      <c r="M50" s="211"/>
      <c r="N50" s="261"/>
      <c r="O50" s="7" t="str">
        <f t="shared" si="2"/>
        <v/>
      </c>
    </row>
    <row r="51" spans="2:15">
      <c r="B51" s="7">
        <v>43</v>
      </c>
      <c r="C51" s="206"/>
      <c r="D51" s="2"/>
      <c r="E51" s="257" t="str">
        <f t="shared" si="0"/>
        <v/>
      </c>
      <c r="F51" s="2"/>
      <c r="G51" s="207"/>
      <c r="H51" s="208"/>
      <c r="I51" s="209"/>
      <c r="J51" s="165" t="str">
        <f t="shared" si="1"/>
        <v/>
      </c>
      <c r="K51" s="1"/>
      <c r="L51" s="210"/>
      <c r="M51" s="211"/>
      <c r="N51" s="261"/>
      <c r="O51" s="7" t="str">
        <f t="shared" si="2"/>
        <v/>
      </c>
    </row>
    <row r="52" spans="2:15">
      <c r="B52" s="7">
        <v>44</v>
      </c>
      <c r="C52" s="206"/>
      <c r="D52" s="2"/>
      <c r="E52" s="257" t="str">
        <f t="shared" si="0"/>
        <v/>
      </c>
      <c r="F52" s="2"/>
      <c r="G52" s="207"/>
      <c r="H52" s="208"/>
      <c r="I52" s="209"/>
      <c r="J52" s="165" t="str">
        <f t="shared" si="1"/>
        <v/>
      </c>
      <c r="K52" s="1"/>
      <c r="L52" s="210"/>
      <c r="M52" s="211"/>
      <c r="N52" s="261"/>
      <c r="O52" s="7" t="str">
        <f t="shared" si="2"/>
        <v/>
      </c>
    </row>
    <row r="53" spans="2:15">
      <c r="B53" s="7">
        <v>45</v>
      </c>
      <c r="C53" s="206"/>
      <c r="D53" s="2"/>
      <c r="E53" s="257" t="str">
        <f t="shared" si="0"/>
        <v/>
      </c>
      <c r="F53" s="2"/>
      <c r="G53" s="207"/>
      <c r="H53" s="208"/>
      <c r="I53" s="209"/>
      <c r="J53" s="165" t="str">
        <f t="shared" si="1"/>
        <v/>
      </c>
      <c r="K53" s="1"/>
      <c r="L53" s="210"/>
      <c r="M53" s="211"/>
      <c r="N53" s="261"/>
      <c r="O53" s="7" t="str">
        <f t="shared" si="2"/>
        <v/>
      </c>
    </row>
    <row r="54" spans="2:15">
      <c r="B54" s="7">
        <v>46</v>
      </c>
      <c r="C54" s="206"/>
      <c r="D54" s="2"/>
      <c r="E54" s="257" t="str">
        <f t="shared" si="0"/>
        <v/>
      </c>
      <c r="F54" s="2"/>
      <c r="G54" s="207"/>
      <c r="H54" s="208"/>
      <c r="I54" s="209"/>
      <c r="J54" s="165" t="str">
        <f t="shared" si="1"/>
        <v/>
      </c>
      <c r="K54" s="1"/>
      <c r="L54" s="210"/>
      <c r="M54" s="211"/>
      <c r="N54" s="261"/>
      <c r="O54" s="7" t="str">
        <f t="shared" si="2"/>
        <v/>
      </c>
    </row>
    <row r="55" spans="2:15">
      <c r="B55" s="7">
        <v>47</v>
      </c>
      <c r="C55" s="206"/>
      <c r="D55" s="2"/>
      <c r="E55" s="257" t="str">
        <f t="shared" si="0"/>
        <v/>
      </c>
      <c r="F55" s="2"/>
      <c r="G55" s="207"/>
      <c r="H55" s="208"/>
      <c r="I55" s="209"/>
      <c r="J55" s="165" t="str">
        <f t="shared" si="1"/>
        <v/>
      </c>
      <c r="K55" s="1"/>
      <c r="L55" s="210"/>
      <c r="M55" s="211"/>
      <c r="N55" s="261"/>
      <c r="O55" s="7" t="str">
        <f t="shared" si="2"/>
        <v/>
      </c>
    </row>
    <row r="56" spans="2:15">
      <c r="B56" s="7">
        <v>48</v>
      </c>
      <c r="C56" s="206"/>
      <c r="D56" s="2"/>
      <c r="E56" s="257" t="str">
        <f t="shared" si="0"/>
        <v/>
      </c>
      <c r="F56" s="2"/>
      <c r="G56" s="207"/>
      <c r="H56" s="208"/>
      <c r="I56" s="209"/>
      <c r="J56" s="165" t="str">
        <f t="shared" si="1"/>
        <v/>
      </c>
      <c r="K56" s="1"/>
      <c r="L56" s="210"/>
      <c r="M56" s="211"/>
      <c r="N56" s="261"/>
      <c r="O56" s="7" t="str">
        <f t="shared" si="2"/>
        <v/>
      </c>
    </row>
    <row r="57" spans="2:15">
      <c r="B57" s="7">
        <v>49</v>
      </c>
      <c r="C57" s="206"/>
      <c r="D57" s="2"/>
      <c r="E57" s="257" t="str">
        <f t="shared" si="0"/>
        <v/>
      </c>
      <c r="F57" s="2"/>
      <c r="G57" s="207"/>
      <c r="H57" s="208"/>
      <c r="I57" s="209"/>
      <c r="J57" s="165" t="str">
        <f t="shared" si="1"/>
        <v/>
      </c>
      <c r="K57" s="1"/>
      <c r="L57" s="210"/>
      <c r="M57" s="211"/>
      <c r="N57" s="261"/>
      <c r="O57" s="7" t="str">
        <f t="shared" si="2"/>
        <v/>
      </c>
    </row>
    <row r="58" spans="2:15">
      <c r="B58" s="7">
        <v>50</v>
      </c>
      <c r="C58" s="206"/>
      <c r="D58" s="2"/>
      <c r="E58" s="257" t="str">
        <f t="shared" si="0"/>
        <v/>
      </c>
      <c r="F58" s="2"/>
      <c r="G58" s="207"/>
      <c r="H58" s="208"/>
      <c r="I58" s="209"/>
      <c r="J58" s="165" t="str">
        <f t="shared" si="1"/>
        <v/>
      </c>
      <c r="K58" s="1"/>
      <c r="L58" s="210"/>
      <c r="M58" s="211"/>
      <c r="N58" s="261"/>
      <c r="O58" s="7" t="str">
        <f t="shared" si="2"/>
        <v/>
      </c>
    </row>
    <row r="59" spans="2:15">
      <c r="B59" s="7">
        <v>51</v>
      </c>
      <c r="C59" s="206"/>
      <c r="D59" s="2"/>
      <c r="E59" s="257" t="str">
        <f t="shared" si="0"/>
        <v/>
      </c>
      <c r="F59" s="2"/>
      <c r="G59" s="207"/>
      <c r="H59" s="208"/>
      <c r="I59" s="209"/>
      <c r="J59" s="165" t="str">
        <f t="shared" si="1"/>
        <v/>
      </c>
      <c r="K59" s="1"/>
      <c r="L59" s="210"/>
      <c r="M59" s="211"/>
      <c r="N59" s="261"/>
      <c r="O59" s="7" t="str">
        <f t="shared" si="2"/>
        <v/>
      </c>
    </row>
    <row r="60" spans="2:15">
      <c r="B60" s="7">
        <v>52</v>
      </c>
      <c r="C60" s="206"/>
      <c r="D60" s="2"/>
      <c r="E60" s="257" t="str">
        <f t="shared" si="0"/>
        <v/>
      </c>
      <c r="F60" s="2"/>
      <c r="G60" s="207"/>
      <c r="H60" s="208"/>
      <c r="I60" s="209"/>
      <c r="J60" s="165" t="str">
        <f t="shared" si="1"/>
        <v/>
      </c>
      <c r="K60" s="1"/>
      <c r="L60" s="210"/>
      <c r="M60" s="211"/>
      <c r="N60" s="261"/>
      <c r="O60" s="7" t="str">
        <f t="shared" si="2"/>
        <v/>
      </c>
    </row>
    <row r="61" spans="2:15">
      <c r="B61" s="7">
        <v>53</v>
      </c>
      <c r="C61" s="206"/>
      <c r="D61" s="2"/>
      <c r="E61" s="257" t="str">
        <f t="shared" si="0"/>
        <v/>
      </c>
      <c r="F61" s="2"/>
      <c r="G61" s="207"/>
      <c r="H61" s="208"/>
      <c r="I61" s="209"/>
      <c r="J61" s="165" t="str">
        <f t="shared" si="1"/>
        <v/>
      </c>
      <c r="K61" s="1"/>
      <c r="L61" s="210"/>
      <c r="M61" s="211"/>
      <c r="N61" s="261"/>
      <c r="O61" s="7" t="str">
        <f t="shared" si="2"/>
        <v/>
      </c>
    </row>
    <row r="62" spans="2:15">
      <c r="B62" s="7">
        <v>54</v>
      </c>
      <c r="C62" s="206"/>
      <c r="D62" s="2"/>
      <c r="E62" s="257" t="str">
        <f t="shared" si="0"/>
        <v/>
      </c>
      <c r="F62" s="2"/>
      <c r="G62" s="207"/>
      <c r="H62" s="208"/>
      <c r="I62" s="209"/>
      <c r="J62" s="165" t="str">
        <f t="shared" si="1"/>
        <v/>
      </c>
      <c r="K62" s="1"/>
      <c r="L62" s="210"/>
      <c r="M62" s="211"/>
      <c r="N62" s="261"/>
      <c r="O62" s="7" t="str">
        <f t="shared" si="2"/>
        <v/>
      </c>
    </row>
    <row r="63" spans="2:15">
      <c r="B63" s="7">
        <v>55</v>
      </c>
      <c r="C63" s="206"/>
      <c r="D63" s="2"/>
      <c r="E63" s="257" t="str">
        <f t="shared" si="0"/>
        <v/>
      </c>
      <c r="F63" s="2"/>
      <c r="G63" s="207"/>
      <c r="H63" s="208"/>
      <c r="I63" s="209"/>
      <c r="J63" s="165" t="str">
        <f t="shared" si="1"/>
        <v/>
      </c>
      <c r="K63" s="1"/>
      <c r="L63" s="210"/>
      <c r="M63" s="211"/>
      <c r="N63" s="261"/>
      <c r="O63" s="7" t="str">
        <f t="shared" si="2"/>
        <v/>
      </c>
    </row>
    <row r="64" spans="2:15">
      <c r="B64" s="7">
        <v>56</v>
      </c>
      <c r="C64" s="206"/>
      <c r="D64" s="2"/>
      <c r="E64" s="257" t="str">
        <f t="shared" si="0"/>
        <v/>
      </c>
      <c r="F64" s="2"/>
      <c r="G64" s="207"/>
      <c r="H64" s="208"/>
      <c r="I64" s="209"/>
      <c r="J64" s="165" t="str">
        <f t="shared" si="1"/>
        <v/>
      </c>
      <c r="K64" s="1"/>
      <c r="L64" s="210"/>
      <c r="M64" s="211"/>
      <c r="N64" s="261"/>
      <c r="O64" s="7" t="str">
        <f t="shared" si="2"/>
        <v/>
      </c>
    </row>
    <row r="65" spans="2:15">
      <c r="B65" s="7">
        <v>57</v>
      </c>
      <c r="C65" s="206"/>
      <c r="D65" s="2"/>
      <c r="E65" s="257" t="str">
        <f t="shared" si="0"/>
        <v/>
      </c>
      <c r="F65" s="2"/>
      <c r="G65" s="207"/>
      <c r="H65" s="208"/>
      <c r="I65" s="209"/>
      <c r="J65" s="165" t="str">
        <f t="shared" si="1"/>
        <v/>
      </c>
      <c r="K65" s="1"/>
      <c r="L65" s="210"/>
      <c r="M65" s="211"/>
      <c r="N65" s="261"/>
      <c r="O65" s="7" t="str">
        <f t="shared" si="2"/>
        <v/>
      </c>
    </row>
    <row r="66" spans="2:15">
      <c r="B66" s="7">
        <v>58</v>
      </c>
      <c r="C66" s="206"/>
      <c r="D66" s="2"/>
      <c r="E66" s="257" t="str">
        <f t="shared" si="0"/>
        <v/>
      </c>
      <c r="F66" s="2"/>
      <c r="G66" s="207"/>
      <c r="H66" s="208"/>
      <c r="I66" s="209"/>
      <c r="J66" s="165" t="str">
        <f t="shared" si="1"/>
        <v/>
      </c>
      <c r="K66" s="1"/>
      <c r="L66" s="210"/>
      <c r="M66" s="211"/>
      <c r="N66" s="261"/>
      <c r="O66" s="7" t="str">
        <f t="shared" si="2"/>
        <v/>
      </c>
    </row>
    <row r="67" spans="2:15">
      <c r="B67" s="7">
        <v>59</v>
      </c>
      <c r="C67" s="206"/>
      <c r="D67" s="2"/>
      <c r="E67" s="257" t="str">
        <f t="shared" si="0"/>
        <v/>
      </c>
      <c r="F67" s="2"/>
      <c r="G67" s="207"/>
      <c r="H67" s="208"/>
      <c r="I67" s="209"/>
      <c r="J67" s="165" t="str">
        <f t="shared" si="1"/>
        <v/>
      </c>
      <c r="K67" s="1"/>
      <c r="L67" s="210"/>
      <c r="M67" s="211"/>
      <c r="N67" s="261"/>
      <c r="O67" s="7" t="str">
        <f t="shared" si="2"/>
        <v/>
      </c>
    </row>
    <row r="68" spans="2:15" ht="15.75" thickBot="1">
      <c r="B68" s="8">
        <v>60</v>
      </c>
      <c r="C68" s="219"/>
      <c r="D68" s="2"/>
      <c r="E68" s="258" t="str">
        <f t="shared" si="0"/>
        <v/>
      </c>
      <c r="F68" s="2"/>
      <c r="G68" s="223"/>
      <c r="H68" s="224"/>
      <c r="I68" s="225"/>
      <c r="J68" s="259" t="str">
        <f t="shared" si="1"/>
        <v/>
      </c>
      <c r="K68" s="1"/>
      <c r="L68" s="216"/>
      <c r="M68" s="217"/>
      <c r="N68" s="262"/>
      <c r="O68" s="8" t="str">
        <f t="shared" si="2"/>
        <v/>
      </c>
    </row>
  </sheetData>
  <sheetProtection selectLockedCells="1"/>
  <mergeCells count="28">
    <mergeCell ref="Q26:R26"/>
    <mergeCell ref="T26:U26"/>
    <mergeCell ref="Q27:R27"/>
    <mergeCell ref="T27:U27"/>
    <mergeCell ref="Q30:R30"/>
    <mergeCell ref="T30:U30"/>
    <mergeCell ref="Q19:R19"/>
    <mergeCell ref="T19:U19"/>
    <mergeCell ref="Q22:R22"/>
    <mergeCell ref="T22:U22"/>
    <mergeCell ref="Q23:R23"/>
    <mergeCell ref="T23:U23"/>
    <mergeCell ref="Q14:R14"/>
    <mergeCell ref="T14:U14"/>
    <mergeCell ref="Q15:R15"/>
    <mergeCell ref="T15:U15"/>
    <mergeCell ref="Q18:R18"/>
    <mergeCell ref="T18:U18"/>
    <mergeCell ref="Q9:R9"/>
    <mergeCell ref="C2:O2"/>
    <mergeCell ref="G7:J7"/>
    <mergeCell ref="L7:O7"/>
    <mergeCell ref="M4:O4"/>
    <mergeCell ref="H4:H5"/>
    <mergeCell ref="I4:J5"/>
    <mergeCell ref="M5:O5"/>
    <mergeCell ref="L4:L5"/>
    <mergeCell ref="C4:G5"/>
  </mergeCells>
  <dataValidations count="7">
    <dataValidation type="decimal" allowBlank="1" showInputMessage="1" showErrorMessage="1" errorTitle="Question 3" error="Les notes sont comprises entre 0 et 6" sqref="I9:I68">
      <formula1>0</formula1>
      <formula2>6</formula2>
    </dataValidation>
    <dataValidation type="decimal" allowBlank="1" showInputMessage="1" showErrorMessage="1" errorTitle="Question 1" error="Les notes sont comprises entre 0 et 8" sqref="G9:G68">
      <formula1>0</formula1>
      <formula2>8</formula2>
    </dataValidation>
    <dataValidation type="decimal" allowBlank="1" showInputMessage="1" showErrorMessage="1" errorTitle="Question 1" error="Les notes sont comprises entre 0 et 8" sqref="L9:L68">
      <formula1>0</formula1>
      <formula2>8</formula2>
    </dataValidation>
    <dataValidation type="decimal" allowBlank="1" showInputMessage="1" showErrorMessage="1" errorTitle="Question 3" error="Les notes sont comprises entre 0 et 6" sqref="N9:N68">
      <formula1>0</formula1>
      <formula2>6</formula2>
    </dataValidation>
    <dataValidation allowBlank="1" showInputMessage="1" errorTitle="Absents" error="Inscrire uniquement les lettres suivantes : AB" sqref="E9:E68"/>
    <dataValidation type="decimal" allowBlank="1" showInputMessage="1" showErrorMessage="1" errorTitle="Question 2" error="Les notes sont comprises entre 0 et 6" sqref="H9:H68">
      <formula1>0</formula1>
      <formula2>6</formula2>
    </dataValidation>
    <dataValidation type="decimal" allowBlank="1" showInputMessage="1" showErrorMessage="1" errorTitle="Question 2" error="Les notes sont comprises entre 0 et 6" sqref="M9:M68">
      <formula1>0</formula1>
      <formula2>6</formula2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"/>
  <sheetViews>
    <sheetView showGridLines="0" showRowColHeaders="0" workbookViewId="0">
      <selection activeCell="A18" sqref="A18"/>
    </sheetView>
  </sheetViews>
  <sheetFormatPr baseColWidth="10" defaultRowHeight="15"/>
  <sheetData/>
  <sheetProtection password="CC10" sheet="1" objects="1" scenarios="1" selectLockedCells="1" selectUnlockedCell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STATS Centre</vt:lpstr>
      <vt:lpstr>Jury A</vt:lpstr>
      <vt:lpstr>Jury B</vt:lpstr>
      <vt:lpstr>Jury C</vt:lpstr>
      <vt:lpstr>Jury D</vt:lpstr>
      <vt:lpstr>Mode d'emploi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2017-03-13T21:21:09Z</dcterms:created>
  <dcterms:modified xsi:type="dcterms:W3CDTF">2017-06-30T13:51:31Z</dcterms:modified>
</cp:coreProperties>
</file>