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smai\Desktop\"/>
    </mc:Choice>
  </mc:AlternateContent>
  <xr:revisionPtr revIDLastSave="0" documentId="13_ncr:1_{156DC7A6-87EA-4601-96D0-04EE7A62F419}" xr6:coauthVersionLast="47" xr6:coauthVersionMax="47" xr10:uidLastSave="{00000000-0000-0000-0000-000000000000}"/>
  <bookViews>
    <workbookView xWindow="28680" yWindow="-120" windowWidth="29040" windowHeight="16440" activeTab="1" xr2:uid="{2AC927D7-0A5F-4BE1-9540-F3E4B84B887B}"/>
  </bookViews>
  <sheets>
    <sheet name="Feuil1" sheetId="1" r:id="rId1"/>
    <sheet name="Bdd" sheetId="2" r:id="rId2"/>
  </sheets>
  <externalReferences>
    <externalReference r:id="rId3"/>
    <externalReference r:id="rId4"/>
  </externalReferences>
  <definedNames>
    <definedName name="bdd_penalites">Tableau3122345[]</definedName>
    <definedName name="pénalités_livrable">[1]!Tableau1[#All]</definedName>
    <definedName name="pénalitésac">#REF!</definedName>
    <definedName name="tab_penal">#REF!</definedName>
    <definedName name="_xlnm.Print_Area" localSheetId="1">Bdd!$B$2:$F$17</definedName>
    <definedName name="_xlnm.Print_Area" localSheetId="0">Feuil1!$B$2:$M$58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6" i="1" l="1"/>
  <c r="J7" i="1"/>
  <c r="J8" i="1"/>
  <c r="J9" i="1"/>
  <c r="J10" i="1"/>
  <c r="J11" i="1"/>
  <c r="J12" i="1"/>
  <c r="J13" i="1"/>
  <c r="J14" i="1"/>
  <c r="J15" i="1"/>
  <c r="J16" i="1"/>
  <c r="K16" i="1" s="1" a="1"/>
  <c r="K16" i="1" s="1"/>
  <c r="J17" i="1"/>
  <c r="K17" i="1" s="1" a="1"/>
  <c r="K17" i="1" s="1"/>
  <c r="L17" i="1" s="1"/>
  <c r="J18" i="1"/>
  <c r="J19" i="1"/>
  <c r="K19" i="1" s="1" a="1"/>
  <c r="K19" i="1" s="1"/>
  <c r="J20" i="1"/>
  <c r="J21" i="1"/>
  <c r="J22" i="1"/>
  <c r="J23" i="1"/>
  <c r="J24" i="1"/>
  <c r="J25" i="1"/>
  <c r="J26" i="1"/>
  <c r="J27" i="1"/>
  <c r="K27" i="1" s="1" a="1"/>
  <c r="K27" i="1" s="1"/>
  <c r="L27" i="1" s="1"/>
  <c r="J28" i="1"/>
  <c r="J29" i="1"/>
  <c r="K29" i="1" s="1" a="1"/>
  <c r="K29" i="1" s="1"/>
  <c r="L29" i="1" s="1"/>
  <c r="J30" i="1"/>
  <c r="K30" i="1" s="1" a="1"/>
  <c r="K30" i="1" s="1"/>
  <c r="L30" i="1" s="1"/>
  <c r="J31" i="1"/>
  <c r="K31" i="1" s="1" a="1"/>
  <c r="K31" i="1" s="1"/>
  <c r="L31" i="1" s="1"/>
  <c r="J32" i="1"/>
  <c r="K32" i="1" s="1" a="1"/>
  <c r="K32" i="1" s="1"/>
  <c r="J33" i="1"/>
  <c r="J34" i="1"/>
  <c r="J35" i="1"/>
  <c r="K35" i="1" s="1" a="1"/>
  <c r="K35" i="1" s="1"/>
  <c r="J36" i="1"/>
  <c r="J37" i="1"/>
  <c r="J38" i="1"/>
  <c r="J39" i="1"/>
  <c r="J40" i="1"/>
  <c r="J41" i="1"/>
  <c r="J42" i="1"/>
  <c r="J43" i="1"/>
  <c r="K43" i="1" s="1" a="1"/>
  <c r="K43" i="1" s="1"/>
  <c r="L43" i="1" s="1"/>
  <c r="J44" i="1"/>
  <c r="J45" i="1"/>
  <c r="J46" i="1"/>
  <c r="K46" i="1" s="1" a="1"/>
  <c r="K46" i="1" s="1"/>
  <c r="L46" i="1" s="1"/>
  <c r="J47" i="1"/>
  <c r="K47" i="1" s="1" a="1"/>
  <c r="K47" i="1" s="1"/>
  <c r="J48" i="1"/>
  <c r="K48" i="1" s="1" a="1"/>
  <c r="K48" i="1" s="1"/>
  <c r="J49" i="1"/>
  <c r="K49" i="1" s="1" a="1"/>
  <c r="K49" i="1" s="1"/>
  <c r="L49" i="1" s="1"/>
  <c r="J50" i="1"/>
  <c r="J51" i="1"/>
  <c r="K51" i="1" s="1" a="1"/>
  <c r="K51" i="1" s="1"/>
  <c r="J52" i="1"/>
  <c r="K52" i="1" s="1" a="1"/>
  <c r="K52" i="1" s="1"/>
  <c r="L52" i="1" s="1"/>
  <c r="I6" i="1"/>
  <c r="I8" i="1"/>
  <c r="I9" i="1"/>
  <c r="I10" i="1"/>
  <c r="I12" i="1"/>
  <c r="I13" i="1"/>
  <c r="I15" i="1"/>
  <c r="I17" i="1"/>
  <c r="I19" i="1"/>
  <c r="I20" i="1"/>
  <c r="I22" i="1"/>
  <c r="I24" i="1"/>
  <c r="I25" i="1"/>
  <c r="I26" i="1"/>
  <c r="I28" i="1"/>
  <c r="I29" i="1"/>
  <c r="I31" i="1"/>
  <c r="I33" i="1"/>
  <c r="I35" i="1"/>
  <c r="I36" i="1"/>
  <c r="I38" i="1"/>
  <c r="I40" i="1"/>
  <c r="I41" i="1"/>
  <c r="I42" i="1"/>
  <c r="I44" i="1"/>
  <c r="I45" i="1"/>
  <c r="I47" i="1"/>
  <c r="I49" i="1"/>
  <c r="I51" i="1"/>
  <c r="I52" i="1"/>
  <c r="G6" i="1"/>
  <c r="G7" i="1"/>
  <c r="I7" i="1" s="1"/>
  <c r="G8" i="1"/>
  <c r="G9" i="1"/>
  <c r="G10" i="1"/>
  <c r="G11" i="1"/>
  <c r="I11" i="1" s="1"/>
  <c r="G12" i="1"/>
  <c r="G13" i="1"/>
  <c r="G14" i="1"/>
  <c r="I14" i="1" s="1"/>
  <c r="G15" i="1"/>
  <c r="G16" i="1"/>
  <c r="I16" i="1" s="1"/>
  <c r="G17" i="1"/>
  <c r="G18" i="1"/>
  <c r="I18" i="1" s="1"/>
  <c r="G19" i="1"/>
  <c r="G20" i="1"/>
  <c r="G21" i="1"/>
  <c r="I21" i="1" s="1"/>
  <c r="G22" i="1"/>
  <c r="G23" i="1"/>
  <c r="I23" i="1" s="1"/>
  <c r="G24" i="1"/>
  <c r="G25" i="1"/>
  <c r="G26" i="1"/>
  <c r="G27" i="1"/>
  <c r="I27" i="1" s="1"/>
  <c r="G28" i="1"/>
  <c r="G29" i="1"/>
  <c r="G30" i="1"/>
  <c r="I30" i="1" s="1"/>
  <c r="G31" i="1"/>
  <c r="G32" i="1"/>
  <c r="I32" i="1" s="1"/>
  <c r="G33" i="1"/>
  <c r="G34" i="1"/>
  <c r="I34" i="1" s="1"/>
  <c r="G35" i="1"/>
  <c r="G36" i="1"/>
  <c r="G37" i="1"/>
  <c r="I37" i="1" s="1"/>
  <c r="G38" i="1"/>
  <c r="G39" i="1"/>
  <c r="I39" i="1" s="1"/>
  <c r="G40" i="1"/>
  <c r="G41" i="1"/>
  <c r="G42" i="1"/>
  <c r="G43" i="1"/>
  <c r="I43" i="1" s="1"/>
  <c r="G44" i="1"/>
  <c r="G45" i="1"/>
  <c r="G46" i="1"/>
  <c r="I46" i="1" s="1"/>
  <c r="G47" i="1"/>
  <c r="G48" i="1"/>
  <c r="I48" i="1" s="1"/>
  <c r="G49" i="1"/>
  <c r="G50" i="1"/>
  <c r="I50" i="1" s="1"/>
  <c r="G51" i="1"/>
  <c r="G52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J5" i="1"/>
  <c r="G4" i="1"/>
  <c r="G5" i="1"/>
  <c r="I5" i="1" s="1"/>
  <c r="F4" i="1"/>
  <c r="F5" i="1"/>
  <c r="E5" i="1"/>
  <c r="H54" i="1"/>
  <c r="K45" i="1" a="1"/>
  <c r="K45" i="1" s="1"/>
  <c r="L45" i="1" s="1"/>
  <c r="K42" i="1" a="1"/>
  <c r="K42" i="1" s="1"/>
  <c r="L42" i="1" s="1"/>
  <c r="K39" i="1" a="1"/>
  <c r="K39" i="1" s="1"/>
  <c r="L39" i="1" s="1"/>
  <c r="K38" i="1" a="1"/>
  <c r="K38" i="1" s="1"/>
  <c r="L38" i="1" s="1"/>
  <c r="K33" i="1" a="1"/>
  <c r="K33" i="1" s="1"/>
  <c r="L33" i="1" s="1"/>
  <c r="K26" i="1" a="1"/>
  <c r="K26" i="1" s="1"/>
  <c r="L26" i="1" s="1"/>
  <c r="K23" i="1" a="1"/>
  <c r="K23" i="1" s="1"/>
  <c r="L23" i="1" s="1"/>
  <c r="K15" i="1" a="1"/>
  <c r="K15" i="1" s="1"/>
  <c r="L15" i="1" s="1"/>
  <c r="K14" i="1" a="1"/>
  <c r="K14" i="1" s="1"/>
  <c r="L14" i="1" s="1"/>
  <c r="K13" i="1" a="1"/>
  <c r="K13" i="1" s="1"/>
  <c r="L13" i="1" s="1"/>
  <c r="K12" i="1" a="1"/>
  <c r="K12" i="1" s="1"/>
  <c r="K11" i="1" a="1"/>
  <c r="K11" i="1" s="1"/>
  <c r="L11" i="1" s="1"/>
  <c r="K10" i="1" a="1"/>
  <c r="K10" i="1" s="1"/>
  <c r="L10" i="1" s="1"/>
  <c r="I4" i="1"/>
  <c r="M45" i="1" l="1"/>
  <c r="M13" i="1"/>
  <c r="M29" i="1"/>
  <c r="M33" i="1"/>
  <c r="L47" i="1"/>
  <c r="M47" i="1" s="1"/>
  <c r="M15" i="1"/>
  <c r="M10" i="1"/>
  <c r="M43" i="1"/>
  <c r="M26" i="1"/>
  <c r="L19" i="1"/>
  <c r="M19" i="1" s="1"/>
  <c r="M30" i="1"/>
  <c r="L16" i="1"/>
  <c r="M16" i="1" s="1"/>
  <c r="M23" i="1"/>
  <c r="M27" i="1"/>
  <c r="M17" i="1"/>
  <c r="M31" i="1"/>
  <c r="L51" i="1"/>
  <c r="M51" i="1" s="1"/>
  <c r="M11" i="1"/>
  <c r="M38" i="1"/>
  <c r="M52" i="1"/>
  <c r="H55" i="1"/>
  <c r="M4" i="1"/>
  <c r="L32" i="1"/>
  <c r="M32" i="1" s="1"/>
  <c r="M39" i="1"/>
  <c r="M14" i="1"/>
  <c r="L48" i="1"/>
  <c r="M48" i="1" s="1"/>
  <c r="M42" i="1"/>
  <c r="L35" i="1"/>
  <c r="M35" i="1" s="1"/>
  <c r="M46" i="1"/>
  <c r="M49" i="1"/>
  <c r="K28" i="1" a="1"/>
  <c r="K28" i="1" s="1"/>
  <c r="L28" i="1" s="1"/>
  <c r="M28" i="1" s="1"/>
  <c r="K21" i="1" a="1"/>
  <c r="K21" i="1" s="1"/>
  <c r="L21" i="1" s="1"/>
  <c r="M21" i="1" s="1"/>
  <c r="K37" i="1" a="1"/>
  <c r="K37" i="1" s="1"/>
  <c r="L37" i="1" s="1"/>
  <c r="M37" i="1" s="1"/>
  <c r="K44" i="1" a="1"/>
  <c r="K44" i="1" s="1"/>
  <c r="L44" i="1" s="1"/>
  <c r="M44" i="1" s="1"/>
  <c r="K5" i="1" a="1"/>
  <c r="K5" i="1" s="1"/>
  <c r="L5" i="1" s="1"/>
  <c r="L12" i="1"/>
  <c r="M12" i="1" s="1"/>
  <c r="K7" i="1" a="1"/>
  <c r="K7" i="1" s="1"/>
  <c r="L7" i="1" s="1"/>
  <c r="M7" i="1" s="1"/>
  <c r="K9" i="1" a="1"/>
  <c r="K9" i="1" s="1"/>
  <c r="L9" i="1" s="1"/>
  <c r="M9" i="1" s="1"/>
  <c r="K25" i="1" a="1"/>
  <c r="K25" i="1" s="1"/>
  <c r="L25" i="1" s="1"/>
  <c r="M25" i="1" s="1"/>
  <c r="K41" i="1" a="1"/>
  <c r="K41" i="1" s="1"/>
  <c r="L41" i="1" s="1"/>
  <c r="M41" i="1" s="1"/>
  <c r="K18" i="1" a="1"/>
  <c r="K18" i="1" s="1"/>
  <c r="L18" i="1" s="1"/>
  <c r="M18" i="1" s="1"/>
  <c r="K34" i="1" a="1"/>
  <c r="K34" i="1" s="1"/>
  <c r="L34" i="1" s="1"/>
  <c r="M34" i="1" s="1"/>
  <c r="K50" i="1" a="1"/>
  <c r="K50" i="1" s="1"/>
  <c r="L50" i="1" s="1"/>
  <c r="M50" i="1" s="1"/>
  <c r="K20" i="1" a="1"/>
  <c r="K20" i="1" s="1"/>
  <c r="L20" i="1" s="1"/>
  <c r="M20" i="1" s="1"/>
  <c r="K36" i="1" a="1"/>
  <c r="K36" i="1" s="1"/>
  <c r="L36" i="1" s="1"/>
  <c r="M36" i="1" s="1"/>
  <c r="K6" i="1" a="1"/>
  <c r="K6" i="1" s="1"/>
  <c r="L6" i="1" s="1"/>
  <c r="M6" i="1" s="1"/>
  <c r="K22" i="1" a="1"/>
  <c r="K22" i="1" s="1"/>
  <c r="L22" i="1" s="1"/>
  <c r="M22" i="1" s="1"/>
  <c r="K40" i="1" a="1"/>
  <c r="K40" i="1" s="1"/>
  <c r="L40" i="1" s="1"/>
  <c r="M40" i="1" s="1"/>
  <c r="K8" i="1" a="1"/>
  <c r="K8" i="1" s="1"/>
  <c r="L8" i="1" s="1"/>
  <c r="M8" i="1" s="1"/>
  <c r="K24" i="1" a="1"/>
  <c r="K24" i="1" s="1"/>
  <c r="L24" i="1" s="1"/>
  <c r="M24" i="1" s="1"/>
  <c r="K55" i="1" l="1"/>
  <c r="H57" i="1" s="1"/>
  <c r="K54" i="1"/>
  <c r="M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<sst xmlns="http://schemas.openxmlformats.org/spreadsheetml/2006/main" count="37" uniqueCount="32">
  <si>
    <t>Désignation</t>
  </si>
  <si>
    <t>Date du constat</t>
  </si>
  <si>
    <t>Indicateurs</t>
  </si>
  <si>
    <t>Source</t>
  </si>
  <si>
    <t>Pénalités applicable</t>
  </si>
  <si>
    <t>Applicable</t>
  </si>
  <si>
    <t>Manquement Constaté</t>
  </si>
  <si>
    <t>Total évent</t>
  </si>
  <si>
    <t>Applicable2</t>
  </si>
  <si>
    <t>Retard Constaté</t>
  </si>
  <si>
    <t>Total retard</t>
  </si>
  <si>
    <t>Total pénalités</t>
  </si>
  <si>
    <t>Total uté constatées</t>
  </si>
  <si>
    <t>Total</t>
  </si>
  <si>
    <t>TOTAL H.T. Applicable</t>
  </si>
  <si>
    <t>Absence ou retard lors d'un évènement planifié</t>
  </si>
  <si>
    <t>Constat d'absence</t>
  </si>
  <si>
    <t>Carnets sanitaires (eau, air, piscine…) : Mise à jour et mise en Gestion Electronique des Documents de la MOA</t>
  </si>
  <si>
    <t>Compte-rendu réunion</t>
  </si>
  <si>
    <t>Constat de dysfonctionnement et fiche d'action de progrès de la MOA (donne lieu à des actions correctives)</t>
  </si>
  <si>
    <t>Constat de dysfonctionnement lié à la maintenance et à la conduite/exploitation</t>
  </si>
  <si>
    <t>Déclaration accident (et rapport)</t>
  </si>
  <si>
    <t>Devis de travaux sur les équipements objets du Contrat à la demande de la MOA.</t>
  </si>
  <si>
    <t>Devis pièces détachées</t>
  </si>
  <si>
    <t>Dossier réversibilité administrative</t>
  </si>
  <si>
    <t>Exploitation des fonctions « Demande Intervention/Planning de maintenance/Stock/Gammes de maintenance/Indicateurs/Livrables et rapports » sur la GMAO (qualité des saisies des bons GMAO</t>
  </si>
  <si>
    <t>Fiche Rex (réalisé par le titulaire sur demande du cloent sous un délai défini(Technique, sécurité)</t>
  </si>
  <si>
    <t>Implémentation de la GED</t>
  </si>
  <si>
    <t>Infraction du personnel du titulaire ou d’un sous-traitant aux règles de sécurité de la MOA (Règle d’or, plan de prévention, règlement intérieur, annexes sécurité, …)</t>
  </si>
  <si>
    <t>Intégration des BSD dans la GMAO</t>
  </si>
  <si>
    <t>Calcul des pénalités</t>
  </si>
  <si>
    <t>Constat de dysfonctionnement sécurité (réalisé par ….). Constat fait et réalisé par le client. Avec délai donné par ce dernier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</si>
</sst>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#,##0\ &quot;€&quot;;[Red]\-#,##0\ &quot;€&quot;"/>
    <numFmt numFmtId="7" formatCode="#,##0.00\ &quot;€&quot;;\-#,##0.00\ &quot;€&quot;"/>
    <numFmt numFmtId="164" formatCode="#,##0.00\ &quot;€&quot;"/>
  </numFmts>
  <fonts count="2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4" tint="-0.49998474074526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8"/>
      <color theme="0"/>
      <name val="Calibri"/>
      <family val="2"/>
    </font>
    <font>
      <b/>
      <sz val="8"/>
      <color theme="0"/>
      <name val="Calibri"/>
      <family val="2"/>
      <scheme val="minor"/>
    </font>
    <font>
      <b/>
      <sz val="8"/>
      <color theme="4" tint="-0.499984740745262"/>
      <name val="Calibri"/>
      <family val="2"/>
      <scheme val="minor"/>
    </font>
    <font>
      <sz val="8"/>
      <color theme="3"/>
      <name val="Calibri"/>
      <family val="2"/>
    </font>
    <font>
      <sz val="8"/>
      <color theme="3"/>
      <name val="Calibri"/>
      <family val="2"/>
      <scheme val="minor"/>
    </font>
    <font>
      <b/>
      <sz val="8"/>
      <color theme="3"/>
      <name val="Calibri"/>
      <family val="2"/>
    </font>
    <font>
      <b/>
      <sz val="8"/>
      <color theme="3"/>
      <name val="Calibri"/>
      <family val="2"/>
      <scheme val="minor"/>
    </font>
    <font>
      <b/>
      <sz val="9"/>
      <color rgb="FF44546A"/>
      <name val="Calibri"/>
      <family val="2"/>
    </font>
    <font>
      <b/>
      <i/>
      <sz val="11"/>
      <color theme="3" tint="-0.249977111117893"/>
      <name val="Calibri"/>
      <family val="2"/>
      <scheme val="minor"/>
    </font>
    <font>
      <b/>
      <sz val="16"/>
      <color theme="0"/>
      <name val="Calibri"/>
      <family val="2"/>
    </font>
    <font>
      <b/>
      <sz val="16"/>
      <color theme="0"/>
      <name val="Calibri"/>
      <family val="2"/>
      <scheme val="minor"/>
    </font>
    <font>
      <sz val="9"/>
      <color theme="3"/>
      <name val="Calibri"/>
      <family val="2"/>
    </font>
    <font>
      <b/>
      <sz val="9"/>
      <color theme="3"/>
      <name val="Calibri"/>
      <family val="2"/>
    </font>
    <font>
      <sz val="9"/>
      <color theme="3"/>
      <name val="Calibri"/>
      <family val="2"/>
      <scheme val="minor"/>
    </font>
    <font>
      <b/>
      <sz val="9"/>
      <color theme="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5" tint="-0.249977111117893"/>
        <bgColor indexed="64"/>
      </patternFill>
    </fill>
  </fills>
  <borders count="1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indexed="64"/>
      </left>
      <right/>
      <top style="thin">
        <color indexed="64"/>
      </top>
      <bottom style="thin">
        <color theme="0" tint="-0.24994659260841701"/>
      </bottom>
      <diagonal/>
    </border>
    <border>
      <left/>
      <right/>
      <top style="thin">
        <color indexed="64"/>
      </top>
      <bottom style="thin">
        <color theme="0" tint="-0.24994659260841701"/>
      </bottom>
      <diagonal/>
    </border>
    <border>
      <left/>
      <right style="thin">
        <color auto="1"/>
      </right>
      <top style="thin">
        <color auto="1"/>
      </top>
      <bottom style="thin">
        <color theme="0" tint="-0.24994659260841701"/>
      </bottom>
      <diagonal/>
    </border>
    <border>
      <left style="thin">
        <color indexed="64"/>
      </left>
      <right/>
      <top style="thin">
        <color theme="0" tint="-0.24994659260841701"/>
      </top>
      <bottom style="thin">
        <color indexed="64"/>
      </bottom>
      <diagonal/>
    </border>
    <border>
      <left/>
      <right/>
      <top style="thin">
        <color theme="0" tint="-0.24994659260841701"/>
      </top>
      <bottom style="thin">
        <color indexed="64"/>
      </bottom>
      <diagonal/>
    </border>
    <border>
      <left/>
      <right style="thin">
        <color indexed="64"/>
      </right>
      <top style="thin">
        <color theme="0" tint="-0.2499465926084170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0" xfId="0" applyAlignment="1" applyProtection="1">
      <alignment wrapText="1"/>
      <protection hidden="1"/>
    </xf>
    <xf numFmtId="0" fontId="0" fillId="0" borderId="0" xfId="0" applyAlignment="1" applyProtection="1">
      <alignment horizontal="center" wrapText="1"/>
      <protection hidden="1"/>
    </xf>
    <xf numFmtId="7" fontId="1" fillId="0" borderId="0" xfId="0" applyNumberFormat="1" applyFont="1" applyAlignment="1" applyProtection="1">
      <alignment horizontal="center" vertical="center"/>
      <protection hidden="1"/>
    </xf>
    <xf numFmtId="3" fontId="2" fillId="0" borderId="0" xfId="0" applyNumberFormat="1" applyFont="1" applyAlignment="1" applyProtection="1">
      <alignment horizontal="center"/>
      <protection locked="0"/>
    </xf>
    <xf numFmtId="7" fontId="3" fillId="0" borderId="0" xfId="0" applyNumberFormat="1" applyFont="1" applyProtection="1">
      <protection hidden="1"/>
    </xf>
    <xf numFmtId="164" fontId="3" fillId="0" borderId="0" xfId="0" applyNumberFormat="1" applyFont="1" applyProtection="1">
      <protection hidden="1"/>
    </xf>
    <xf numFmtId="0" fontId="4" fillId="0" borderId="0" xfId="0" applyFont="1" applyAlignment="1" applyProtection="1">
      <alignment horizontal="center"/>
      <protection locked="0"/>
    </xf>
    <xf numFmtId="0" fontId="0" fillId="0" borderId="0" xfId="0" applyProtection="1">
      <protection hidden="1"/>
    </xf>
    <xf numFmtId="0" fontId="0" fillId="0" borderId="0" xfId="0" applyAlignment="1" applyProtection="1">
      <alignment horizontal="center" vertical="center"/>
      <protection hidden="1"/>
    </xf>
    <xf numFmtId="0" fontId="0" fillId="0" borderId="0" xfId="0" applyProtection="1">
      <protection locked="0"/>
    </xf>
    <xf numFmtId="0" fontId="6" fillId="2" borderId="0" xfId="0" applyFont="1" applyFill="1" applyAlignment="1" applyProtection="1">
      <alignment horizontal="center" vertical="center" wrapText="1"/>
      <protection hidden="1"/>
    </xf>
    <xf numFmtId="14" fontId="6" fillId="2" borderId="0" xfId="0" applyNumberFormat="1" applyFont="1" applyFill="1" applyAlignment="1" applyProtection="1">
      <alignment horizontal="center" vertical="center" wrapText="1"/>
      <protection hidden="1"/>
    </xf>
    <xf numFmtId="7" fontId="6" fillId="2" borderId="0" xfId="0" applyNumberFormat="1" applyFont="1" applyFill="1" applyAlignment="1" applyProtection="1">
      <alignment horizontal="center" vertical="center"/>
      <protection hidden="1"/>
    </xf>
    <xf numFmtId="3" fontId="6" fillId="2" borderId="0" xfId="0" applyNumberFormat="1" applyFont="1" applyFill="1" applyAlignment="1" applyProtection="1">
      <alignment horizontal="center" vertical="center" wrapText="1"/>
      <protection hidden="1"/>
    </xf>
    <xf numFmtId="164" fontId="6" fillId="2" borderId="0" xfId="0" applyNumberFormat="1" applyFont="1" applyFill="1" applyAlignment="1" applyProtection="1">
      <alignment horizontal="center" vertical="center"/>
      <protection hidden="1"/>
    </xf>
    <xf numFmtId="0" fontId="6" fillId="2" borderId="0" xfId="0" applyFont="1" applyFill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locked="0"/>
    </xf>
    <xf numFmtId="0" fontId="7" fillId="3" borderId="2" xfId="0" applyFont="1" applyFill="1" applyBorder="1" applyAlignment="1" applyProtection="1">
      <alignment vertical="center" wrapText="1"/>
      <protection hidden="1"/>
    </xf>
    <xf numFmtId="14" fontId="7" fillId="3" borderId="2" xfId="0" applyNumberFormat="1" applyFont="1" applyFill="1" applyBorder="1" applyAlignment="1" applyProtection="1">
      <alignment horizontal="center" vertical="center" wrapText="1"/>
      <protection hidden="1"/>
    </xf>
    <xf numFmtId="0" fontId="7" fillId="3" borderId="2" xfId="0" applyFont="1" applyFill="1" applyBorder="1" applyAlignment="1" applyProtection="1">
      <alignment horizontal="center" vertical="center" wrapText="1"/>
      <protection hidden="1"/>
    </xf>
    <xf numFmtId="7" fontId="8" fillId="3" borderId="2" xfId="0" applyNumberFormat="1" applyFont="1" applyFill="1" applyBorder="1" applyAlignment="1" applyProtection="1">
      <alignment horizontal="center" vertical="center"/>
      <protection hidden="1"/>
    </xf>
    <xf numFmtId="3" fontId="9" fillId="3" borderId="2" xfId="0" applyNumberFormat="1" applyFont="1" applyFill="1" applyBorder="1" applyAlignment="1" applyProtection="1">
      <alignment horizontal="center" vertical="center"/>
      <protection hidden="1"/>
    </xf>
    <xf numFmtId="164" fontId="8" fillId="3" borderId="2" xfId="0" applyNumberFormat="1" applyFont="1" applyFill="1" applyBorder="1" applyAlignment="1" applyProtection="1">
      <alignment horizontal="center" vertical="center"/>
      <protection hidden="1"/>
    </xf>
    <xf numFmtId="0" fontId="10" fillId="4" borderId="3" xfId="0" applyFont="1" applyFill="1" applyBorder="1" applyAlignment="1" applyProtection="1">
      <alignment vertical="center" wrapText="1"/>
      <protection locked="0"/>
    </xf>
    <xf numFmtId="14" fontId="10" fillId="4" borderId="4" xfId="0" applyNumberFormat="1" applyFont="1" applyFill="1" applyBorder="1" applyAlignment="1" applyProtection="1">
      <alignment horizontal="center" vertical="center" wrapText="1"/>
      <protection locked="0" hidden="1"/>
    </xf>
    <xf numFmtId="0" fontId="10" fillId="3" borderId="3" xfId="0" applyFont="1" applyFill="1" applyBorder="1" applyAlignment="1" applyProtection="1">
      <alignment horizontal="center" vertical="center" wrapText="1"/>
      <protection hidden="1"/>
    </xf>
    <xf numFmtId="7" fontId="11" fillId="4" borderId="3" xfId="0" applyNumberFormat="1" applyFont="1" applyFill="1" applyBorder="1" applyAlignment="1" applyProtection="1">
      <alignment horizontal="center" vertical="center"/>
      <protection hidden="1"/>
    </xf>
    <xf numFmtId="3" fontId="9" fillId="0" borderId="3" xfId="0" applyNumberFormat="1" applyFont="1" applyBorder="1" applyAlignment="1" applyProtection="1">
      <alignment horizontal="center" vertical="center"/>
      <protection locked="0" hidden="1"/>
    </xf>
    <xf numFmtId="164" fontId="11" fillId="4" borderId="3" xfId="0" applyNumberFormat="1" applyFont="1" applyFill="1" applyBorder="1" applyAlignment="1" applyProtection="1">
      <alignment horizontal="center" vertical="center"/>
      <protection hidden="1"/>
    </xf>
    <xf numFmtId="7" fontId="11" fillId="3" borderId="3" xfId="0" applyNumberFormat="1" applyFont="1" applyFill="1" applyBorder="1" applyAlignment="1" applyProtection="1">
      <alignment horizontal="center" vertical="center"/>
      <protection hidden="1"/>
    </xf>
    <xf numFmtId="14" fontId="12" fillId="4" borderId="4" xfId="0" applyNumberFormat="1" applyFont="1" applyFill="1" applyBorder="1" applyAlignment="1" applyProtection="1">
      <alignment horizontal="center" vertical="center" wrapText="1"/>
      <protection locked="0" hidden="1"/>
    </xf>
    <xf numFmtId="14" fontId="13" fillId="4" borderId="4" xfId="0" applyNumberFormat="1" applyFont="1" applyFill="1" applyBorder="1" applyAlignment="1" applyProtection="1">
      <alignment horizontal="center" vertical="center" wrapText="1"/>
      <protection locked="0" hidden="1"/>
    </xf>
    <xf numFmtId="0" fontId="10" fillId="4" borderId="5" xfId="0" applyFont="1" applyFill="1" applyBorder="1" applyAlignment="1" applyProtection="1">
      <alignment vertical="center" wrapText="1"/>
      <protection locked="0"/>
    </xf>
    <xf numFmtId="14" fontId="12" fillId="4" borderId="6" xfId="0" applyNumberFormat="1" applyFont="1" applyFill="1" applyBorder="1" applyAlignment="1" applyProtection="1">
      <alignment horizontal="center" vertical="center" wrapText="1"/>
      <protection locked="0" hidden="1"/>
    </xf>
    <xf numFmtId="3" fontId="9" fillId="0" borderId="5" xfId="0" applyNumberFormat="1" applyFont="1" applyBorder="1" applyAlignment="1" applyProtection="1">
      <alignment horizontal="center" vertical="center"/>
      <protection locked="0" hidden="1"/>
    </xf>
    <xf numFmtId="7" fontId="11" fillId="3" borderId="5" xfId="0" applyNumberFormat="1" applyFont="1" applyFill="1" applyBorder="1" applyAlignment="1" applyProtection="1">
      <alignment horizontal="center" vertical="center"/>
      <protection hidden="1"/>
    </xf>
    <xf numFmtId="0" fontId="14" fillId="0" borderId="0" xfId="0" applyFont="1" applyAlignment="1" applyProtection="1">
      <alignment vertical="center" wrapText="1"/>
      <protection hidden="1"/>
    </xf>
    <xf numFmtId="3" fontId="2" fillId="0" borderId="0" xfId="0" applyNumberFormat="1" applyFont="1" applyAlignment="1" applyProtection="1">
      <alignment horizontal="center"/>
      <protection hidden="1"/>
    </xf>
    <xf numFmtId="0" fontId="4" fillId="0" borderId="0" xfId="0" applyFont="1" applyAlignment="1" applyProtection="1">
      <alignment horizontal="center"/>
      <protection hidden="1"/>
    </xf>
    <xf numFmtId="0" fontId="14" fillId="4" borderId="7" xfId="0" applyFont="1" applyFill="1" applyBorder="1" applyAlignment="1" applyProtection="1">
      <alignment vertical="center" wrapText="1"/>
      <protection hidden="1"/>
    </xf>
    <xf numFmtId="7" fontId="1" fillId="4" borderId="8" xfId="0" applyNumberFormat="1" applyFont="1" applyFill="1" applyBorder="1" applyAlignment="1" applyProtection="1">
      <alignment horizontal="center" vertical="center"/>
      <protection hidden="1"/>
    </xf>
    <xf numFmtId="3" fontId="2" fillId="0" borderId="8" xfId="0" applyNumberFormat="1" applyFont="1" applyBorder="1" applyAlignment="1" applyProtection="1">
      <alignment horizontal="center"/>
      <protection hidden="1"/>
    </xf>
    <xf numFmtId="7" fontId="3" fillId="4" borderId="8" xfId="0" applyNumberFormat="1" applyFont="1" applyFill="1" applyBorder="1" applyProtection="1">
      <protection hidden="1"/>
    </xf>
    <xf numFmtId="164" fontId="3" fillId="4" borderId="8" xfId="0" applyNumberFormat="1" applyFont="1" applyFill="1" applyBorder="1" applyProtection="1">
      <protection hidden="1"/>
    </xf>
    <xf numFmtId="0" fontId="4" fillId="0" borderId="9" xfId="0" applyFont="1" applyBorder="1" applyAlignment="1" applyProtection="1">
      <alignment horizontal="center"/>
      <protection hidden="1"/>
    </xf>
    <xf numFmtId="0" fontId="14" fillId="4" borderId="10" xfId="0" applyFont="1" applyFill="1" applyBorder="1" applyAlignment="1" applyProtection="1">
      <alignment vertical="center" wrapText="1"/>
      <protection hidden="1"/>
    </xf>
    <xf numFmtId="7" fontId="1" fillId="4" borderId="11" xfId="0" applyNumberFormat="1" applyFont="1" applyFill="1" applyBorder="1" applyAlignment="1" applyProtection="1">
      <alignment horizontal="center" vertical="center"/>
      <protection hidden="1"/>
    </xf>
    <xf numFmtId="164" fontId="2" fillId="0" borderId="11" xfId="0" applyNumberFormat="1" applyFont="1" applyBorder="1" applyAlignment="1" applyProtection="1">
      <alignment horizontal="center"/>
      <protection hidden="1"/>
    </xf>
    <xf numFmtId="164" fontId="3" fillId="4" borderId="11" xfId="0" applyNumberFormat="1" applyFont="1" applyFill="1" applyBorder="1" applyProtection="1">
      <protection hidden="1"/>
    </xf>
    <xf numFmtId="164" fontId="4" fillId="0" borderId="12" xfId="0" applyNumberFormat="1" applyFont="1" applyBorder="1" applyAlignment="1" applyProtection="1">
      <alignment horizontal="center"/>
      <protection hidden="1"/>
    </xf>
    <xf numFmtId="0" fontId="15" fillId="0" borderId="0" xfId="0" applyFont="1" applyAlignment="1" applyProtection="1">
      <alignment horizontal="center" vertical="center" wrapText="1"/>
      <protection hidden="1"/>
    </xf>
    <xf numFmtId="0" fontId="16" fillId="5" borderId="13" xfId="0" applyFont="1" applyFill="1" applyBorder="1" applyAlignment="1" applyProtection="1">
      <alignment horizontal="center" vertical="center" wrapText="1"/>
      <protection hidden="1"/>
    </xf>
    <xf numFmtId="7" fontId="17" fillId="5" borderId="14" xfId="0" applyNumberFormat="1" applyFont="1" applyFill="1" applyBorder="1" applyAlignment="1" applyProtection="1">
      <alignment horizontal="center" vertical="center"/>
      <protection hidden="1"/>
    </xf>
    <xf numFmtId="0" fontId="18" fillId="4" borderId="2" xfId="0" applyFont="1" applyFill="1" applyBorder="1" applyAlignment="1" applyProtection="1">
      <alignment vertical="center" wrapText="1"/>
      <protection hidden="1"/>
    </xf>
    <xf numFmtId="0" fontId="18" fillId="4" borderId="2" xfId="0" applyFont="1" applyFill="1" applyBorder="1" applyAlignment="1" applyProtection="1">
      <alignment horizontal="center" vertical="center" wrapText="1"/>
      <protection hidden="1"/>
    </xf>
    <xf numFmtId="7" fontId="20" fillId="4" borderId="2" xfId="0" applyNumberFormat="1" applyFont="1" applyFill="1" applyBorder="1" applyAlignment="1" applyProtection="1">
      <alignment horizontal="center" vertical="center"/>
      <protection hidden="1"/>
    </xf>
    <xf numFmtId="164" fontId="20" fillId="4" borderId="2" xfId="0" applyNumberFormat="1" applyFont="1" applyFill="1" applyBorder="1" applyAlignment="1" applyProtection="1">
      <alignment horizontal="center" vertical="center"/>
      <protection hidden="1"/>
    </xf>
    <xf numFmtId="0" fontId="18" fillId="4" borderId="3" xfId="0" applyFont="1" applyFill="1" applyBorder="1" applyAlignment="1" applyProtection="1">
      <alignment vertical="center" wrapText="1"/>
      <protection hidden="1"/>
    </xf>
    <xf numFmtId="0" fontId="18" fillId="4" borderId="3" xfId="0" applyFont="1" applyFill="1" applyBorder="1" applyAlignment="1" applyProtection="1">
      <alignment horizontal="center" vertical="center" wrapText="1"/>
      <protection hidden="1"/>
    </xf>
    <xf numFmtId="0" fontId="19" fillId="4" borderId="3" xfId="0" applyFont="1" applyFill="1" applyBorder="1" applyAlignment="1" applyProtection="1">
      <alignment vertical="center" wrapText="1"/>
      <protection hidden="1"/>
    </xf>
    <xf numFmtId="7" fontId="20" fillId="4" borderId="3" xfId="0" applyNumberFormat="1" applyFont="1" applyFill="1" applyBorder="1" applyAlignment="1" applyProtection="1">
      <alignment horizontal="center" vertical="center"/>
      <protection hidden="1"/>
    </xf>
    <xf numFmtId="164" fontId="20" fillId="4" borderId="3" xfId="0" applyNumberFormat="1" applyFont="1" applyFill="1" applyBorder="1" applyAlignment="1" applyProtection="1">
      <alignment horizontal="center" vertical="center"/>
      <protection hidden="1"/>
    </xf>
    <xf numFmtId="0" fontId="21" fillId="4" borderId="3" xfId="0" applyFont="1" applyFill="1" applyBorder="1" applyAlignment="1" applyProtection="1">
      <alignment vertical="center" wrapText="1"/>
      <protection hidden="1"/>
    </xf>
    <xf numFmtId="0" fontId="5" fillId="0" borderId="1" xfId="0" applyFont="1" applyBorder="1" applyAlignment="1" applyProtection="1">
      <alignment horizontal="center" vertical="center" wrapText="1"/>
      <protection hidden="1"/>
    </xf>
    <xf numFmtId="164" fontId="17" fillId="5" borderId="14" xfId="0" applyNumberFormat="1" applyFont="1" applyFill="1" applyBorder="1" applyAlignment="1" applyProtection="1">
      <alignment horizontal="center" vertical="center"/>
      <protection hidden="1"/>
    </xf>
    <xf numFmtId="164" fontId="17" fillId="5" borderId="15" xfId="0" applyNumberFormat="1" applyFont="1" applyFill="1" applyBorder="1" applyAlignment="1" applyProtection="1">
      <alignment horizontal="center" vertical="center"/>
      <protection hidden="1"/>
    </xf>
    <xf numFmtId="6" fontId="19" fillId="4" borderId="2" xfId="0" applyNumberFormat="1" applyFont="1" applyFill="1" applyBorder="1" applyAlignment="1" applyProtection="1">
      <alignment horizontal="left" vertical="center" wrapText="1"/>
      <protection hidden="1"/>
    </xf>
    <xf numFmtId="0" fontId="10" fillId="6" borderId="3" xfId="0" applyFont="1" applyFill="1" applyBorder="1" applyAlignment="1" applyProtection="1">
      <alignment vertical="center" wrapText="1"/>
      <protection locked="0" hidden="1"/>
    </xf>
  </cellXfs>
  <cellStyles count="1">
    <cellStyle name="Normal" xfId="0" builtinId="0"/>
  </cellStyles>
  <dxfs count="28">
    <dxf>
      <font>
        <strike val="0"/>
        <outline val="0"/>
        <shadow val="0"/>
        <u val="none"/>
        <vertAlign val="baseline"/>
        <sz val="8"/>
        <color theme="3"/>
        <name val="Calibri"/>
        <family val="2"/>
        <scheme val="minor"/>
      </font>
      <numFmt numFmtId="11" formatCode="#,##0.00\ &quot;€&quot;;\-#,##0.00\ &quot;€&quot;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24994659260841701"/>
        </top>
        <bottom style="thin">
          <color theme="0" tint="-0.24994659260841701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3"/>
        <name val="Calibri"/>
        <family val="2"/>
        <scheme val="none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0" tint="-0.24994659260841701"/>
        </top>
        <bottom style="thin">
          <color theme="0" tint="-0.24994659260841701"/>
        </bottom>
      </border>
      <protection locked="1" hidden="1"/>
    </dxf>
    <dxf>
      <fill>
        <patternFill>
          <bgColor theme="8" tint="0.39994506668294322"/>
        </patternFill>
      </fill>
    </dxf>
    <dxf>
      <font>
        <b val="0"/>
        <strike val="0"/>
        <outline val="0"/>
        <shadow val="0"/>
        <u val="none"/>
        <vertAlign val="baseline"/>
        <sz val="9"/>
        <color theme="3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24994659260841701"/>
        </top>
        <bottom style="thin">
          <color theme="0" tint="-0.24994659260841701"/>
        </bottom>
        <vertical/>
        <horizontal style="thin">
          <color theme="0" tint="-0.24994659260841701"/>
        </horizontal>
      </border>
      <protection locked="1" hidden="1"/>
    </dxf>
    <dxf>
      <font>
        <strike val="0"/>
        <outline val="0"/>
        <shadow val="0"/>
        <u val="none"/>
        <vertAlign val="baseline"/>
        <sz val="9"/>
        <color theme="3"/>
        <name val="Calibri"/>
        <family val="2"/>
        <scheme val="minor"/>
      </font>
      <numFmt numFmtId="11" formatCode="#,##0.00\ &quot;€&quot;;\-#,##0.00\ &quot;€&quot;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24994659260841701"/>
        </top>
        <bottom style="thin">
          <color theme="0" tint="-0.24994659260841701"/>
        </bottom>
        <vertical/>
        <horizontal style="thin">
          <color theme="0" tint="-0.24994659260841701"/>
        </horizontal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/>
        <name val="Calibri"/>
        <family val="2"/>
        <scheme val="none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0" tint="-0.24994659260841701"/>
        </top>
        <bottom style="thin">
          <color theme="0" tint="-0.24994659260841701"/>
        </bottom>
        <vertical/>
        <horizontal style="thin">
          <color theme="0" tint="-0.24994659260841701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3"/>
        <name val="Calibri"/>
        <family val="2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0" tint="-0.24994659260841701"/>
        </top>
        <bottom style="thin">
          <color theme="0" tint="-0.24994659260841701"/>
        </bottom>
        <vertical/>
        <horizontal style="thin">
          <color theme="0" tint="-0.24994659260841701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3"/>
        <name val="Calibri"/>
        <family val="2"/>
        <scheme val="none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0" tint="-0.24994659260841701"/>
        </top>
        <bottom style="thin">
          <color theme="0" tint="-0.24994659260841701"/>
        </bottom>
        <vertical/>
        <horizontal style="thin">
          <color theme="0" tint="-0.24994659260841701"/>
        </horizontal>
      </border>
      <protection locked="1" hidden="1"/>
    </dxf>
    <dxf>
      <border>
        <top style="thin">
          <color rgb="FFBFBFBF"/>
        </top>
      </border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strike val="0"/>
        <outline val="0"/>
        <shadow val="0"/>
        <u val="none"/>
        <vertAlign val="baseline"/>
        <sz val="9"/>
        <color rgb="FF44546A"/>
        <name val="Calibri"/>
        <family val="2"/>
      </font>
      <fill>
        <patternFill patternType="solid">
          <fgColor rgb="FF000000"/>
          <bgColor rgb="FFDDEBF7"/>
        </patternFill>
      </fill>
      <protection locked="0"/>
    </dxf>
    <dxf>
      <border>
        <bottom style="thin">
          <color rgb="FFBFBFBF"/>
        </bottom>
      </border>
    </dxf>
    <dxf>
      <alignment horizontal="center" vertical="center" textRotation="0" indent="0" justifyLastLine="0" shrinkToFit="0" readingOrder="0"/>
      <protection locked="0"/>
    </dxf>
    <dxf>
      <font>
        <strike val="0"/>
        <outline val="0"/>
        <shadow val="0"/>
        <u val="none"/>
        <vertAlign val="baseline"/>
        <sz val="8"/>
        <color theme="3"/>
        <name val="Calibri"/>
        <family val="2"/>
      </font>
      <numFmt numFmtId="11" formatCode="#,##0.00\ &quot;€&quot;;\-#,##0.00\ &quot;€&quot;"/>
      <fill>
        <patternFill patternType="solid">
          <fgColor indexed="64"/>
          <bgColor theme="8" tint="0.39997558519241921"/>
        </patternFill>
      </fill>
      <alignment horizontal="center" vertical="center" textRotation="0" indent="0" justifyLastLine="0" shrinkToFit="0" readingOrder="0"/>
      <border diagonalUp="0" diagonalDown="0" outline="0">
        <left/>
        <right/>
        <top style="thin">
          <color theme="0" tint="-0.24994659260841701"/>
        </top>
        <bottom style="thin">
          <color theme="0" tint="-0.24994659260841701"/>
        </bottom>
      </border>
      <protection locked="1" hidden="1"/>
    </dxf>
    <dxf>
      <font>
        <b val="0"/>
        <strike val="0"/>
        <outline val="0"/>
        <shadow val="0"/>
        <u val="none"/>
        <vertAlign val="baseline"/>
        <sz val="8"/>
        <color theme="3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0" tint="-0.24994659260841701"/>
        </top>
        <bottom style="thin">
          <color theme="0" tint="-0.24994659260841701"/>
        </bottom>
      </border>
      <protection locked="1" hidden="1"/>
    </dxf>
    <dxf>
      <font>
        <b/>
        <strike val="0"/>
        <outline val="0"/>
        <shadow val="0"/>
        <u val="none"/>
        <vertAlign val="baseline"/>
        <sz val="8"/>
        <color theme="4" tint="-0.499984740745262"/>
        <name val="Calibri"/>
        <family val="2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0" tint="-0.24994659260841701"/>
        </top>
        <bottom style="thin">
          <color theme="0" tint="-0.24994659260841701"/>
        </bottom>
      </border>
      <protection locked="1" hidden="1"/>
    </dxf>
    <dxf>
      <font>
        <b val="0"/>
        <strike val="0"/>
        <outline val="0"/>
        <shadow val="0"/>
        <u val="none"/>
        <vertAlign val="baseline"/>
        <sz val="8"/>
        <color theme="3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0" tint="-0.24994659260841701"/>
        </top>
        <bottom style="thin">
          <color theme="0" tint="-0.24994659260841701"/>
        </bottom>
      </border>
      <protection locked="1" hidden="1"/>
    </dxf>
    <dxf>
      <font>
        <b val="0"/>
        <strike val="0"/>
        <outline val="0"/>
        <shadow val="0"/>
        <u val="none"/>
        <vertAlign val="baseline"/>
        <sz val="8"/>
        <color theme="3"/>
        <name val="Calibri"/>
        <family val="2"/>
        <scheme val="minor"/>
      </font>
      <numFmt numFmtId="11" formatCode="#,##0.00\ &quot;€&quot;;\-#,##0.00\ &quot;€&quot;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0" tint="-0.24994659260841701"/>
        </top>
        <bottom style="thin">
          <color theme="0" tint="-0.24994659260841701"/>
        </bottom>
      </border>
      <protection locked="1" hidden="1"/>
    </dxf>
    <dxf>
      <font>
        <b/>
        <strike val="0"/>
        <outline val="0"/>
        <shadow val="0"/>
        <u val="none"/>
        <vertAlign val="baseline"/>
        <sz val="8"/>
        <color theme="4" tint="-0.499984740745262"/>
        <name val="Calibri"/>
        <family val="2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0" tint="-0.24994659260841701"/>
        </top>
        <bottom style="thin">
          <color theme="0" tint="-0.24994659260841701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3"/>
        <name val="Calibri"/>
        <family val="2"/>
        <scheme val="none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0" tint="-0.24994659260841701"/>
        </top>
        <bottom style="thin">
          <color theme="0" tint="-0.24994659260841701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3"/>
        <name val="Calibri"/>
        <family val="2"/>
        <scheme val="none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0" tint="-0.24994659260841701"/>
        </top>
        <bottom style="thin">
          <color theme="0" tint="-0.24994659260841701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3"/>
        <name val="Calibri"/>
        <family val="2"/>
        <scheme val="none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0" tint="-0.24994659260841701"/>
        </top>
        <bottom style="thin">
          <color theme="0" tint="-0.24994659260841701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3"/>
        <name val="Calibri"/>
        <family val="2"/>
        <scheme val="none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0" tint="-0.24994659260841701"/>
        </top>
        <bottom style="thin">
          <color theme="0" tint="-0.24994659260841701"/>
        </bottom>
      </border>
      <protection locked="1" hidden="1"/>
    </dxf>
    <dxf>
      <border>
        <top style="thin">
          <color rgb="FFBFBFBF"/>
        </top>
      </border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strike val="0"/>
        <outline val="0"/>
        <shadow val="0"/>
        <u val="none"/>
        <vertAlign val="baseline"/>
        <sz val="8"/>
        <color rgb="FF44546A"/>
        <name val="Calibri"/>
        <family val="2"/>
      </font>
      <fill>
        <patternFill patternType="solid">
          <fgColor rgb="FF000000"/>
          <bgColor rgb="FFDDEBF7"/>
        </patternFill>
      </fill>
      <protection locked="1" hidden="1"/>
    </dxf>
    <dxf>
      <border>
        <bottom style="thin">
          <color rgb="FFBFBFBF"/>
        </bottom>
      </border>
    </dxf>
    <dxf>
      <alignment horizontal="center" vertical="center" textRotation="0" indent="0" justifyLastLine="0" shrinkToFit="0" readingOrder="0"/>
      <protection locked="1" hidden="1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ELEXELE\Desktop\TOTAL\02%20-%20P&#233;nalit&#233;s\caclul%20p&#233;nalit&#233;.xlsx" TargetMode="External"/><Relationship Id="rId1" Type="http://schemas.openxmlformats.org/officeDocument/2006/relationships/externalLinkPath" Target="/Users/ELEXELE/Desktop/TOTAL/02%20-%20P&#233;nalit&#233;s/caclul%20p&#233;nalit&#233;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smai\Desktop\EFFICIA\TOTAL\02%20-%20P&#233;nalit&#233;s\01%20-%20Calcul%20des%20p&#233;nalit&#233;s%20IDEX\2022%20&#224;%202023\P&#233;nalit&#233;s_Michelet_Novembre_2022%20&#224;%20Octobre_2023.xlsx" TargetMode="External"/><Relationship Id="rId1" Type="http://schemas.openxmlformats.org/officeDocument/2006/relationships/externalLinkPath" Target="EFFICIA/TOTAL/02%20-%20P&#233;nalit&#233;s/01%20-%20Calcul%20des%20p&#233;nalit&#233;s%20IDEX/2022%20&#224;%202023/P&#233;nalit&#233;s_Michelet_Novembre_2022%20&#224;%20Octobre_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1"/>
      <sheetName val="Feuil2"/>
      <sheetName val="caclul pénalité"/>
    </sheetNames>
    <sheetDataSet>
      <sheetData sheetId="0"/>
      <sheetData sheetId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Page de présentation"/>
      <sheetName val="SYNTHESE DES PENALITES"/>
      <sheetName val="SYNTHESE DES PENALITES v2"/>
      <sheetName val="NOVEMBRE"/>
      <sheetName val="DECEMBRE"/>
      <sheetName val="JANVIER"/>
      <sheetName val="FEVRIER"/>
      <sheetName val="MARS"/>
      <sheetName val="AVRIL"/>
      <sheetName val="Tbl MàJ"/>
      <sheetName val="Tbl Synthèse"/>
      <sheetName val="MAI"/>
      <sheetName val="JUIN"/>
      <sheetName val="Bdd"/>
      <sheetName val="Synthèse"/>
      <sheetName val="Pénalités_Michelet_Novembre_20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3">
          <cell r="B3" t="str">
            <v>Absence ou retard lors d'un évènement planifié</v>
          </cell>
        </row>
      </sheetData>
      <sheetData sheetId="14"/>
      <sheetData sheetId="1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D7C05F6-855F-420B-A559-C14111532E08}" name="Tableau312234" displayName="Tableau312234" ref="B3:M52" totalsRowShown="0" headerRowDxfId="27" dataDxfId="25" headerRowBorderDxfId="26" tableBorderDxfId="24" totalsRowBorderDxfId="23">
  <autoFilter ref="B3:M52" xr:uid="{985F146D-B715-4A94-A77A-9EAE07BD9E1D}"/>
  <tableColumns count="12">
    <tableColumn id="2" xr3:uid="{D1DEF642-91D0-4B20-A04A-B22E36E5FC32}" name="Désignation" dataDxfId="22"/>
    <tableColumn id="1" xr3:uid="{E93C30DB-3403-470D-BDA8-60AF54B989F9}" name="Date du constat" dataDxfId="21"/>
    <tableColumn id="12" xr3:uid="{703CB2A6-9A83-43A3-AA7C-A1749A8607D7}" name="Indicateurs" dataDxfId="20"/>
    <tableColumn id="9" xr3:uid="{4953D6DE-E027-45AE-B233-049C5B4E0969}" name="Source" dataDxfId="19">
      <calculatedColumnFormula>VLOOKUP(Tableau312234[[#This Row],[Indicateurs]],[2]JUIN!B2:F50,3,0)</calculatedColumnFormula>
    </tableColumn>
    <tableColumn id="3" xr3:uid="{A9E52AA8-8C93-444A-AA06-80E986F50698}" name="Pénalités applicable" dataDxfId="1">
      <calculatedColumnFormula>IFERROR(VLOOKUP(Tableau312234[[#This Row],[Indicateurs]],Tableau3122345[],3,0),"")</calculatedColumnFormula>
    </tableColumn>
    <tableColumn id="4" xr3:uid="{784B0E53-CBD7-4456-9A85-59E2A472A5DE}" name="Applicable" dataDxfId="0">
      <calculatedColumnFormula>IFERROR(VLOOKUP(Tableau312234[[#This Row],[Indicateurs]],Tableau3122345[],4,0),"")</calculatedColumnFormula>
    </tableColumn>
    <tableColumn id="5" xr3:uid="{03667A44-8B37-46EB-A0BE-1031AA002F7D}" name="Manquement Constaté" dataDxfId="18"/>
    <tableColumn id="6" xr3:uid="{E44696CF-5A2B-40D9-ACB1-EE2BC7820CCE}" name="Total évent" dataDxfId="17">
      <calculatedColumnFormula>IFERROR(SUM(G4*H4),"")</calculatedColumnFormula>
    </tableColumn>
    <tableColumn id="7" xr3:uid="{93246AE4-DBFA-47E3-A717-06554A01E12F}" name="Applicable2" dataDxfId="16">
      <calculatedColumnFormula>IFERROR(VLOOKUP(Tableau312234[[#This Row],[Indicateurs]],[2]Bdd!B2:F50,5,0),"0")</calculatedColumnFormula>
    </tableColumn>
    <tableColumn id="8" xr3:uid="{A2FE606F-F27F-4EAE-9866-7CCE0E6953DC}" name="Retard Constaté" dataDxfId="15">
      <calculatedColumnFormula>IF(Tableau312234[[#This Row],[Applicable2]]&gt;=1,"","0")</calculatedColumnFormula>
    </tableColumn>
    <tableColumn id="10" xr3:uid="{60F005C6-5650-45EC-BC8F-408B99E89CFF}" name="Total retard" dataDxfId="14">
      <calculatedColumnFormula>IFERROR(SUM(J4*K4),"")</calculatedColumnFormula>
    </tableColumn>
    <tableColumn id="11" xr3:uid="{F5B542BB-40C8-4260-9EBD-BF3735BB6CC7}" name="Total pénalités" dataDxfId="13">
      <calculatedColumnFormula>IFERROR(SUM(I4+L4),"")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BCD25FE-9607-4ED9-822E-BDB01AA03F4E}" name="Tableau3122345" displayName="Tableau3122345" ref="B2:F17" totalsRowShown="0" headerRowDxfId="12" dataDxfId="10" headerRowBorderDxfId="11" tableBorderDxfId="9" totalsRowBorderDxfId="8">
  <autoFilter ref="B2:F17" xr:uid="{985F146D-B715-4A94-A77A-9EAE07BD9E1D}"/>
  <sortState xmlns:xlrd2="http://schemas.microsoft.com/office/spreadsheetml/2017/richdata2" ref="B3:F17">
    <sortCondition ref="B2:B17"/>
  </sortState>
  <tableColumns count="5">
    <tableColumn id="2" xr3:uid="{FB3C74C2-6778-405A-BCDC-907C53E7C716}" name="Indicateurs" dataDxfId="7"/>
    <tableColumn id="9" xr3:uid="{69F0A79D-E0B7-4D1D-AEC0-384CB1C11602}" name="Source" dataDxfId="6"/>
    <tableColumn id="3" xr3:uid="{B93A8E3F-5569-4F2B-B38F-C1600C733C90}" name="Pénalités applicable" dataDxfId="5"/>
    <tableColumn id="4" xr3:uid="{32DDB7F4-EF65-4C1C-B312-25C54EB6458F}" name="Applicable" dataDxfId="4"/>
    <tableColumn id="7" xr3:uid="{496178D1-C8FA-45B6-9BD3-A760C722C0F3}" name="Applicable2" dataDxfId="3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CC08A5-406F-4B28-8CE4-6973AC475029}">
  <sheetPr>
    <tabColor rgb="FFC00000"/>
    <pageSetUpPr fitToPage="1"/>
  </sheetPr>
  <dimension ref="B1:M58"/>
  <sheetViews>
    <sheetView showGridLines="0" view="pageBreakPreview" zoomScale="85" zoomScaleNormal="100" zoomScaleSheetLayoutView="85" workbookViewId="0">
      <selection activeCell="D5" sqref="D5"/>
    </sheetView>
  </sheetViews>
  <sheetFormatPr baseColWidth="10" defaultColWidth="11.5546875" defaultRowHeight="18" x14ac:dyDescent="0.3"/>
  <cols>
    <col min="1" max="1" width="1.33203125" style="10" customWidth="1"/>
    <col min="2" max="2" width="48.88671875" style="1" customWidth="1"/>
    <col min="3" max="3" width="10.77734375" style="1" customWidth="1"/>
    <col min="4" max="4" width="44.33203125" style="1" customWidth="1"/>
    <col min="5" max="5" width="15.5546875" style="2" customWidth="1"/>
    <col min="6" max="6" width="49.5546875" style="1" bestFit="1" customWidth="1"/>
    <col min="7" max="7" width="16.21875" style="3" customWidth="1"/>
    <col min="8" max="8" width="10.77734375" style="4" customWidth="1"/>
    <col min="9" max="9" width="17.33203125" style="5" customWidth="1"/>
    <col min="10" max="10" width="17.44140625" style="6" customWidth="1"/>
    <col min="11" max="11" width="10.77734375" style="7" customWidth="1"/>
    <col min="12" max="12" width="17.77734375" style="8" hidden="1" customWidth="1"/>
    <col min="13" max="13" width="10.77734375" style="9" customWidth="1"/>
    <col min="14" max="14" width="18.5546875" style="10" bestFit="1" customWidth="1"/>
    <col min="15" max="15" width="19.33203125" style="10" customWidth="1"/>
    <col min="16" max="16384" width="11.5546875" style="10"/>
  </cols>
  <sheetData>
    <row r="1" spans="2:13" ht="12.6" customHeight="1" thickBot="1" x14ac:dyDescent="0.35"/>
    <row r="2" spans="2:13" ht="45" customHeight="1" thickBot="1" x14ac:dyDescent="0.35">
      <c r="B2" s="64" t="s">
        <v>30</v>
      </c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</row>
    <row r="3" spans="2:13" s="17" customFormat="1" ht="45" customHeight="1" x14ac:dyDescent="0.3">
      <c r="B3" s="11" t="s">
        <v>0</v>
      </c>
      <c r="C3" s="12" t="s">
        <v>1</v>
      </c>
      <c r="D3" s="11" t="s">
        <v>2</v>
      </c>
      <c r="E3" s="11" t="s">
        <v>3</v>
      </c>
      <c r="F3" s="11" t="s">
        <v>4</v>
      </c>
      <c r="G3" s="13" t="s">
        <v>5</v>
      </c>
      <c r="H3" s="14" t="s">
        <v>6</v>
      </c>
      <c r="I3" s="13" t="s">
        <v>7</v>
      </c>
      <c r="J3" s="15" t="s">
        <v>8</v>
      </c>
      <c r="K3" s="11" t="s">
        <v>9</v>
      </c>
      <c r="L3" s="16" t="s">
        <v>10</v>
      </c>
      <c r="M3" s="11" t="s">
        <v>11</v>
      </c>
    </row>
    <row r="4" spans="2:13" s="17" customFormat="1" ht="14.4" x14ac:dyDescent="0.3">
      <c r="B4" s="18"/>
      <c r="C4" s="19"/>
      <c r="D4" s="18"/>
      <c r="E4" s="20"/>
      <c r="F4" s="18" t="str">
        <f>IFERROR(VLOOKUP(Tableau312234[[#This Row],[Indicateurs]],Tableau3122345[],3,0),"")</f>
        <v/>
      </c>
      <c r="G4" s="21" t="str">
        <f>IFERROR(VLOOKUP(Tableau312234[[#This Row],[Indicateurs]],Tableau3122345[],4,0),"")</f>
        <v/>
      </c>
      <c r="H4" s="22"/>
      <c r="I4" s="21" t="str">
        <f t="shared" ref="I4:I52" si="0">IFERROR(SUM(G4*H4),"")</f>
        <v/>
      </c>
      <c r="J4" s="23"/>
      <c r="K4" s="23"/>
      <c r="L4" s="23"/>
      <c r="M4" s="23" t="str">
        <f t="shared" ref="M4" si="1">IFERROR(SUM(I4+L4),"")</f>
        <v/>
      </c>
    </row>
    <row r="5" spans="2:13" ht="31.95" customHeight="1" x14ac:dyDescent="0.3">
      <c r="B5" s="24"/>
      <c r="C5" s="25"/>
      <c r="D5" s="68"/>
      <c r="E5" s="26" t="str">
        <f>IFERROR(VLOOKUP(Tableau312234[[#This Row],[Indicateurs]],Tableau3122345[],2,0),"")</f>
        <v/>
      </c>
      <c r="F5" s="26" t="str">
        <f>IFERROR(VLOOKUP(Tableau312234[[#This Row],[Indicateurs]],Tableau3122345[],3,0),"")</f>
        <v/>
      </c>
      <c r="G5" s="27" t="str">
        <f>IFERROR(VLOOKUP(Tableau312234[[#This Row],[Indicateurs]],Tableau3122345[],4,0),"")</f>
        <v/>
      </c>
      <c r="H5" s="28"/>
      <c r="I5" s="27" t="str">
        <f t="shared" si="0"/>
        <v/>
      </c>
      <c r="J5" s="29" t="str">
        <f>IFERROR(VLOOKUP(Tableau312234[[#This Row],[Indicateurs]],Tableau3122345[],5,0),"")</f>
        <v/>
      </c>
      <c r="K5" s="28" t="str" cm="1">
        <f t="array" ref="K5">_xlfn.SWITCH(Tableau312234[[#This Row],[Applicable2]],"","",0,"","0")</f>
        <v/>
      </c>
      <c r="L5" s="29" t="str">
        <f>IFERROR(SUM(J5*K5),"0")</f>
        <v>0</v>
      </c>
      <c r="M5" s="30" t="str">
        <f>IFERROR(SUM(I5+L5),"")</f>
        <v/>
      </c>
    </row>
    <row r="6" spans="2:13" ht="31.95" customHeight="1" x14ac:dyDescent="0.3">
      <c r="B6" s="24"/>
      <c r="C6" s="25"/>
      <c r="D6" s="68"/>
      <c r="E6" s="26" t="str">
        <f>IFERROR(VLOOKUP(Tableau312234[[#This Row],[Indicateurs]],Tableau3122345[],2,0),"")</f>
        <v/>
      </c>
      <c r="F6" s="26" t="str">
        <f>IFERROR(VLOOKUP(Tableau312234[[#This Row],[Indicateurs]],Tableau3122345[],3,0),"")</f>
        <v/>
      </c>
      <c r="G6" s="27" t="str">
        <f>IFERROR(VLOOKUP(Tableau312234[[#This Row],[Indicateurs]],Tableau3122345[],4,0),"")</f>
        <v/>
      </c>
      <c r="H6" s="28"/>
      <c r="I6" s="27" t="str">
        <f t="shared" si="0"/>
        <v/>
      </c>
      <c r="J6" s="29" t="str">
        <f>IFERROR(VLOOKUP(Tableau312234[[#This Row],[Indicateurs]],Tableau3122345[],5,0),"")</f>
        <v/>
      </c>
      <c r="K6" s="28" t="str" cm="1">
        <f t="array" ref="K6">_xlfn.SWITCH(Tableau312234[[#This Row],[Applicable2]],"","",0,"","0")</f>
        <v/>
      </c>
      <c r="L6" s="29" t="str">
        <f t="shared" ref="L6:L52" si="2">IFERROR(SUM(J6*K6),"0")</f>
        <v>0</v>
      </c>
      <c r="M6" s="30" t="str">
        <f t="shared" ref="M6:M35" si="3">IFERROR(SUM(I6+L6),"")</f>
        <v/>
      </c>
    </row>
    <row r="7" spans="2:13" ht="31.95" customHeight="1" x14ac:dyDescent="0.3">
      <c r="B7" s="24"/>
      <c r="C7" s="25"/>
      <c r="D7" s="68"/>
      <c r="E7" s="26" t="str">
        <f>IFERROR(VLOOKUP(Tableau312234[[#This Row],[Indicateurs]],Tableau3122345[],2,0),"")</f>
        <v/>
      </c>
      <c r="F7" s="26" t="str">
        <f>IFERROR(VLOOKUP(Tableau312234[[#This Row],[Indicateurs]],Tableau3122345[],3,0),"")</f>
        <v/>
      </c>
      <c r="G7" s="27" t="str">
        <f>IFERROR(VLOOKUP(Tableau312234[[#This Row],[Indicateurs]],Tableau3122345[],4,0),"")</f>
        <v/>
      </c>
      <c r="H7" s="28"/>
      <c r="I7" s="27" t="str">
        <f t="shared" si="0"/>
        <v/>
      </c>
      <c r="J7" s="29" t="str">
        <f>IFERROR(VLOOKUP(Tableau312234[[#This Row],[Indicateurs]],Tableau3122345[],5,0),"")</f>
        <v/>
      </c>
      <c r="K7" s="28" t="str" cm="1">
        <f t="array" ref="K7">_xlfn.SWITCH(Tableau312234[[#This Row],[Applicable2]],"","",0,"","0")</f>
        <v/>
      </c>
      <c r="L7" s="29" t="str">
        <f t="shared" si="2"/>
        <v>0</v>
      </c>
      <c r="M7" s="30" t="str">
        <f t="shared" si="3"/>
        <v/>
      </c>
    </row>
    <row r="8" spans="2:13" ht="31.95" customHeight="1" x14ac:dyDescent="0.3">
      <c r="B8" s="24"/>
      <c r="C8" s="25"/>
      <c r="D8" s="68"/>
      <c r="E8" s="26" t="str">
        <f>IFERROR(VLOOKUP(Tableau312234[[#This Row],[Indicateurs]],Tableau3122345[],2,0),"")</f>
        <v/>
      </c>
      <c r="F8" s="26" t="str">
        <f>IFERROR(VLOOKUP(Tableau312234[[#This Row],[Indicateurs]],Tableau3122345[],3,0),"")</f>
        <v/>
      </c>
      <c r="G8" s="27" t="str">
        <f>IFERROR(VLOOKUP(Tableau312234[[#This Row],[Indicateurs]],Tableau3122345[],4,0),"")</f>
        <v/>
      </c>
      <c r="H8" s="28"/>
      <c r="I8" s="27" t="str">
        <f t="shared" si="0"/>
        <v/>
      </c>
      <c r="J8" s="29" t="str">
        <f>IFERROR(VLOOKUP(Tableau312234[[#This Row],[Indicateurs]],Tableau3122345[],5,0),"")</f>
        <v/>
      </c>
      <c r="K8" s="28" t="str" cm="1">
        <f t="array" ref="K8">_xlfn.SWITCH(Tableau312234[[#This Row],[Applicable2]],"","",0,"","0")</f>
        <v/>
      </c>
      <c r="L8" s="29" t="str">
        <f t="shared" si="2"/>
        <v>0</v>
      </c>
      <c r="M8" s="30" t="str">
        <f t="shared" si="3"/>
        <v/>
      </c>
    </row>
    <row r="9" spans="2:13" ht="31.95" customHeight="1" x14ac:dyDescent="0.3">
      <c r="B9" s="24"/>
      <c r="C9" s="25"/>
      <c r="D9" s="68"/>
      <c r="E9" s="26" t="str">
        <f>IFERROR(VLOOKUP(Tableau312234[[#This Row],[Indicateurs]],Tableau3122345[],2,0),"")</f>
        <v/>
      </c>
      <c r="F9" s="26" t="str">
        <f>IFERROR(VLOOKUP(Tableau312234[[#This Row],[Indicateurs]],Tableau3122345[],3,0),"")</f>
        <v/>
      </c>
      <c r="G9" s="27" t="str">
        <f>IFERROR(VLOOKUP(Tableau312234[[#This Row],[Indicateurs]],Tableau3122345[],4,0),"")</f>
        <v/>
      </c>
      <c r="H9" s="28"/>
      <c r="I9" s="27" t="str">
        <f t="shared" si="0"/>
        <v/>
      </c>
      <c r="J9" s="29" t="str">
        <f>IFERROR(VLOOKUP(Tableau312234[[#This Row],[Indicateurs]],Tableau3122345[],5,0),"")</f>
        <v/>
      </c>
      <c r="K9" s="28" t="str" cm="1">
        <f t="array" ref="K9">_xlfn.SWITCH(Tableau312234[[#This Row],[Applicable2]],"","",0,"","0")</f>
        <v/>
      </c>
      <c r="L9" s="29" t="str">
        <f t="shared" si="2"/>
        <v>0</v>
      </c>
      <c r="M9" s="30" t="str">
        <f t="shared" si="3"/>
        <v/>
      </c>
    </row>
    <row r="10" spans="2:13" ht="31.95" customHeight="1" x14ac:dyDescent="0.3">
      <c r="B10" s="24"/>
      <c r="C10" s="25"/>
      <c r="D10" s="68"/>
      <c r="E10" s="26" t="str">
        <f>IFERROR(VLOOKUP(Tableau312234[[#This Row],[Indicateurs]],Tableau3122345[],2,0),"")</f>
        <v/>
      </c>
      <c r="F10" s="26" t="str">
        <f>IFERROR(VLOOKUP(Tableau312234[[#This Row],[Indicateurs]],Tableau3122345[],3,0),"")</f>
        <v/>
      </c>
      <c r="G10" s="27" t="str">
        <f>IFERROR(VLOOKUP(Tableau312234[[#This Row],[Indicateurs]],Tableau3122345[],4,0),"")</f>
        <v/>
      </c>
      <c r="H10" s="28"/>
      <c r="I10" s="27" t="str">
        <f t="shared" si="0"/>
        <v/>
      </c>
      <c r="J10" s="29" t="str">
        <f>IFERROR(VLOOKUP(Tableau312234[[#This Row],[Indicateurs]],Tableau3122345[],5,0),"")</f>
        <v/>
      </c>
      <c r="K10" s="28" t="str" cm="1">
        <f t="array" ref="K10">_xlfn.SWITCH(Tableau312234[[#This Row],[Applicable2]],"","",0,"","0")</f>
        <v/>
      </c>
      <c r="L10" s="29" t="str">
        <f t="shared" si="2"/>
        <v>0</v>
      </c>
      <c r="M10" s="30" t="str">
        <f t="shared" si="3"/>
        <v/>
      </c>
    </row>
    <row r="11" spans="2:13" ht="31.95" customHeight="1" x14ac:dyDescent="0.3">
      <c r="B11" s="24"/>
      <c r="C11" s="25"/>
      <c r="D11" s="68"/>
      <c r="E11" s="26" t="str">
        <f>IFERROR(VLOOKUP(Tableau312234[[#This Row],[Indicateurs]],Tableau3122345[],2,0),"")</f>
        <v/>
      </c>
      <c r="F11" s="26" t="str">
        <f>IFERROR(VLOOKUP(Tableau312234[[#This Row],[Indicateurs]],Tableau3122345[],3,0),"")</f>
        <v/>
      </c>
      <c r="G11" s="27" t="str">
        <f>IFERROR(VLOOKUP(Tableau312234[[#This Row],[Indicateurs]],Tableau3122345[],4,0),"")</f>
        <v/>
      </c>
      <c r="H11" s="28"/>
      <c r="I11" s="27" t="str">
        <f t="shared" si="0"/>
        <v/>
      </c>
      <c r="J11" s="29" t="str">
        <f>IFERROR(VLOOKUP(Tableau312234[[#This Row],[Indicateurs]],Tableau3122345[],5,0),"")</f>
        <v/>
      </c>
      <c r="K11" s="28" t="str" cm="1">
        <f t="array" ref="K11">_xlfn.SWITCH(Tableau312234[[#This Row],[Applicable2]],"","",0,"","0")</f>
        <v/>
      </c>
      <c r="L11" s="29" t="str">
        <f t="shared" si="2"/>
        <v>0</v>
      </c>
      <c r="M11" s="30" t="str">
        <f t="shared" si="3"/>
        <v/>
      </c>
    </row>
    <row r="12" spans="2:13" ht="31.95" customHeight="1" x14ac:dyDescent="0.3">
      <c r="B12" s="24"/>
      <c r="C12" s="25"/>
      <c r="D12" s="68"/>
      <c r="E12" s="26" t="str">
        <f>IFERROR(VLOOKUP(Tableau312234[[#This Row],[Indicateurs]],Tableau3122345[],2,0),"")</f>
        <v/>
      </c>
      <c r="F12" s="26" t="str">
        <f>IFERROR(VLOOKUP(Tableau312234[[#This Row],[Indicateurs]],Tableau3122345[],3,0),"")</f>
        <v/>
      </c>
      <c r="G12" s="27" t="str">
        <f>IFERROR(VLOOKUP(Tableau312234[[#This Row],[Indicateurs]],Tableau3122345[],4,0),"")</f>
        <v/>
      </c>
      <c r="H12" s="28"/>
      <c r="I12" s="27" t="str">
        <f t="shared" si="0"/>
        <v/>
      </c>
      <c r="J12" s="29" t="str">
        <f>IFERROR(VLOOKUP(Tableau312234[[#This Row],[Indicateurs]],Tableau3122345[],5,0),"")</f>
        <v/>
      </c>
      <c r="K12" s="28" t="str" cm="1">
        <f t="array" ref="K12">_xlfn.SWITCH(Tableau312234[[#This Row],[Applicable2]],"","",0,"","0")</f>
        <v/>
      </c>
      <c r="L12" s="29" t="str">
        <f t="shared" si="2"/>
        <v>0</v>
      </c>
      <c r="M12" s="30" t="str">
        <f t="shared" si="3"/>
        <v/>
      </c>
    </row>
    <row r="13" spans="2:13" ht="31.95" customHeight="1" x14ac:dyDescent="0.3">
      <c r="B13" s="24"/>
      <c r="C13" s="31"/>
      <c r="D13" s="68"/>
      <c r="E13" s="26" t="str">
        <f>IFERROR(VLOOKUP(Tableau312234[[#This Row],[Indicateurs]],Tableau3122345[],2,0),"")</f>
        <v/>
      </c>
      <c r="F13" s="26" t="str">
        <f>IFERROR(VLOOKUP(Tableau312234[[#This Row],[Indicateurs]],Tableau3122345[],3,0),"")</f>
        <v/>
      </c>
      <c r="G13" s="27" t="str">
        <f>IFERROR(VLOOKUP(Tableau312234[[#This Row],[Indicateurs]],Tableau3122345[],4,0),"")</f>
        <v/>
      </c>
      <c r="H13" s="28"/>
      <c r="I13" s="27" t="str">
        <f t="shared" si="0"/>
        <v/>
      </c>
      <c r="J13" s="29" t="str">
        <f>IFERROR(VLOOKUP(Tableau312234[[#This Row],[Indicateurs]],Tableau3122345[],5,0),"")</f>
        <v/>
      </c>
      <c r="K13" s="28" t="str" cm="1">
        <f t="array" ref="K13">_xlfn.SWITCH(Tableau312234[[#This Row],[Applicable2]],"","",0,"","0")</f>
        <v/>
      </c>
      <c r="L13" s="29" t="str">
        <f t="shared" si="2"/>
        <v>0</v>
      </c>
      <c r="M13" s="30" t="str">
        <f t="shared" si="3"/>
        <v/>
      </c>
    </row>
    <row r="14" spans="2:13" ht="31.95" customHeight="1" x14ac:dyDescent="0.3">
      <c r="B14" s="24"/>
      <c r="C14" s="25"/>
      <c r="D14" s="68"/>
      <c r="E14" s="26" t="str">
        <f>IFERROR(VLOOKUP(Tableau312234[[#This Row],[Indicateurs]],Tableau3122345[],2,0),"")</f>
        <v/>
      </c>
      <c r="F14" s="26" t="str">
        <f>IFERROR(VLOOKUP(Tableau312234[[#This Row],[Indicateurs]],Tableau3122345[],3,0),"")</f>
        <v/>
      </c>
      <c r="G14" s="27" t="str">
        <f>IFERROR(VLOOKUP(Tableau312234[[#This Row],[Indicateurs]],Tableau3122345[],4,0),"")</f>
        <v/>
      </c>
      <c r="H14" s="28"/>
      <c r="I14" s="27" t="str">
        <f t="shared" si="0"/>
        <v/>
      </c>
      <c r="J14" s="29" t="str">
        <f>IFERROR(VLOOKUP(Tableau312234[[#This Row],[Indicateurs]],Tableau3122345[],5,0),"")</f>
        <v/>
      </c>
      <c r="K14" s="28" t="str" cm="1">
        <f t="array" ref="K14">_xlfn.SWITCH(Tableau312234[[#This Row],[Applicable2]],"","",0,"","0")</f>
        <v/>
      </c>
      <c r="L14" s="29" t="str">
        <f t="shared" si="2"/>
        <v>0</v>
      </c>
      <c r="M14" s="30" t="str">
        <f t="shared" si="3"/>
        <v/>
      </c>
    </row>
    <row r="15" spans="2:13" ht="31.95" customHeight="1" x14ac:dyDescent="0.3">
      <c r="B15" s="24"/>
      <c r="C15" s="31"/>
      <c r="D15" s="68"/>
      <c r="E15" s="26" t="str">
        <f>IFERROR(VLOOKUP(Tableau312234[[#This Row],[Indicateurs]],Tableau3122345[],2,0),"")</f>
        <v/>
      </c>
      <c r="F15" s="26" t="str">
        <f>IFERROR(VLOOKUP(Tableau312234[[#This Row],[Indicateurs]],Tableau3122345[],3,0),"")</f>
        <v/>
      </c>
      <c r="G15" s="27" t="str">
        <f>IFERROR(VLOOKUP(Tableau312234[[#This Row],[Indicateurs]],Tableau3122345[],4,0),"")</f>
        <v/>
      </c>
      <c r="H15" s="28"/>
      <c r="I15" s="27" t="str">
        <f t="shared" si="0"/>
        <v/>
      </c>
      <c r="J15" s="29" t="str">
        <f>IFERROR(VLOOKUP(Tableau312234[[#This Row],[Indicateurs]],Tableau3122345[],5,0),"")</f>
        <v/>
      </c>
      <c r="K15" s="28" t="str" cm="1">
        <f t="array" ref="K15">_xlfn.SWITCH(Tableau312234[[#This Row],[Applicable2]],"","",0,"","0")</f>
        <v/>
      </c>
      <c r="L15" s="29" t="str">
        <f t="shared" si="2"/>
        <v>0</v>
      </c>
      <c r="M15" s="30" t="str">
        <f t="shared" si="3"/>
        <v/>
      </c>
    </row>
    <row r="16" spans="2:13" ht="31.95" customHeight="1" x14ac:dyDescent="0.3">
      <c r="B16" s="24"/>
      <c r="C16" s="31"/>
      <c r="D16" s="68"/>
      <c r="E16" s="26" t="str">
        <f>IFERROR(VLOOKUP(Tableau312234[[#This Row],[Indicateurs]],Tableau3122345[],2,0),"")</f>
        <v/>
      </c>
      <c r="F16" s="26" t="str">
        <f>IFERROR(VLOOKUP(Tableau312234[[#This Row],[Indicateurs]],Tableau3122345[],3,0),"")</f>
        <v/>
      </c>
      <c r="G16" s="27" t="str">
        <f>IFERROR(VLOOKUP(Tableau312234[[#This Row],[Indicateurs]],Tableau3122345[],4,0),"")</f>
        <v/>
      </c>
      <c r="H16" s="28"/>
      <c r="I16" s="27" t="str">
        <f t="shared" si="0"/>
        <v/>
      </c>
      <c r="J16" s="29" t="str">
        <f>IFERROR(VLOOKUP(Tableau312234[[#This Row],[Indicateurs]],Tableau3122345[],5,0),"")</f>
        <v/>
      </c>
      <c r="K16" s="28" t="str" cm="1">
        <f t="array" ref="K16">_xlfn.SWITCH(Tableau312234[[#This Row],[Applicable2]],"","",0,"","0")</f>
        <v/>
      </c>
      <c r="L16" s="29" t="str">
        <f t="shared" si="2"/>
        <v>0</v>
      </c>
      <c r="M16" s="30" t="str">
        <f t="shared" si="3"/>
        <v/>
      </c>
    </row>
    <row r="17" spans="2:13" ht="31.95" customHeight="1" x14ac:dyDescent="0.3">
      <c r="B17" s="24"/>
      <c r="C17" s="25"/>
      <c r="D17" s="68"/>
      <c r="E17" s="26" t="str">
        <f>IFERROR(VLOOKUP(Tableau312234[[#This Row],[Indicateurs]],Tableau3122345[],2,0),"")</f>
        <v/>
      </c>
      <c r="F17" s="26" t="str">
        <f>IFERROR(VLOOKUP(Tableau312234[[#This Row],[Indicateurs]],Tableau3122345[],3,0),"")</f>
        <v/>
      </c>
      <c r="G17" s="27" t="str">
        <f>IFERROR(VLOOKUP(Tableau312234[[#This Row],[Indicateurs]],Tableau3122345[],4,0),"")</f>
        <v/>
      </c>
      <c r="H17" s="28"/>
      <c r="I17" s="27" t="str">
        <f t="shared" si="0"/>
        <v/>
      </c>
      <c r="J17" s="29" t="str">
        <f>IFERROR(VLOOKUP(Tableau312234[[#This Row],[Indicateurs]],Tableau3122345[],5,0),"")</f>
        <v/>
      </c>
      <c r="K17" s="28" t="str" cm="1">
        <f t="array" ref="K17">_xlfn.SWITCH(Tableau312234[[#This Row],[Applicable2]],"","",0,"","0")</f>
        <v/>
      </c>
      <c r="L17" s="29" t="str">
        <f t="shared" si="2"/>
        <v>0</v>
      </c>
      <c r="M17" s="30" t="str">
        <f t="shared" si="3"/>
        <v/>
      </c>
    </row>
    <row r="18" spans="2:13" ht="31.95" customHeight="1" x14ac:dyDescent="0.3">
      <c r="B18" s="24"/>
      <c r="C18" s="25"/>
      <c r="D18" s="68"/>
      <c r="E18" s="26" t="str">
        <f>IFERROR(VLOOKUP(Tableau312234[[#This Row],[Indicateurs]],Tableau3122345[],2,0),"")</f>
        <v/>
      </c>
      <c r="F18" s="26" t="str">
        <f>IFERROR(VLOOKUP(Tableau312234[[#This Row],[Indicateurs]],Tableau3122345[],3,0),"")</f>
        <v/>
      </c>
      <c r="G18" s="27" t="str">
        <f>IFERROR(VLOOKUP(Tableau312234[[#This Row],[Indicateurs]],Tableau3122345[],4,0),"")</f>
        <v/>
      </c>
      <c r="H18" s="28"/>
      <c r="I18" s="27" t="str">
        <f t="shared" si="0"/>
        <v/>
      </c>
      <c r="J18" s="29" t="str">
        <f>IFERROR(VLOOKUP(Tableau312234[[#This Row],[Indicateurs]],Tableau3122345[],5,0),"")</f>
        <v/>
      </c>
      <c r="K18" s="28" t="str" cm="1">
        <f t="array" ref="K18">_xlfn.SWITCH(Tableau312234[[#This Row],[Applicable2]],"","",0,"","0")</f>
        <v/>
      </c>
      <c r="L18" s="29" t="str">
        <f t="shared" si="2"/>
        <v>0</v>
      </c>
      <c r="M18" s="30" t="str">
        <f t="shared" si="3"/>
        <v/>
      </c>
    </row>
    <row r="19" spans="2:13" ht="31.95" customHeight="1" x14ac:dyDescent="0.3">
      <c r="B19" s="24"/>
      <c r="C19" s="31"/>
      <c r="D19" s="68"/>
      <c r="E19" s="26" t="str">
        <f>IFERROR(VLOOKUP(Tableau312234[[#This Row],[Indicateurs]],Tableau3122345[],2,0),"")</f>
        <v/>
      </c>
      <c r="F19" s="26" t="str">
        <f>IFERROR(VLOOKUP(Tableau312234[[#This Row],[Indicateurs]],Tableau3122345[],3,0),"")</f>
        <v/>
      </c>
      <c r="G19" s="27" t="str">
        <f>IFERROR(VLOOKUP(Tableau312234[[#This Row],[Indicateurs]],Tableau3122345[],4,0),"")</f>
        <v/>
      </c>
      <c r="H19" s="28"/>
      <c r="I19" s="27" t="str">
        <f t="shared" si="0"/>
        <v/>
      </c>
      <c r="J19" s="29" t="str">
        <f>IFERROR(VLOOKUP(Tableau312234[[#This Row],[Indicateurs]],Tableau3122345[],5,0),"")</f>
        <v/>
      </c>
      <c r="K19" s="28" t="str" cm="1">
        <f t="array" ref="K19">_xlfn.SWITCH(Tableau312234[[#This Row],[Applicable2]],"","",0,"","0")</f>
        <v/>
      </c>
      <c r="L19" s="29" t="str">
        <f t="shared" si="2"/>
        <v>0</v>
      </c>
      <c r="M19" s="30" t="str">
        <f t="shared" si="3"/>
        <v/>
      </c>
    </row>
    <row r="20" spans="2:13" ht="31.95" customHeight="1" x14ac:dyDescent="0.3">
      <c r="B20" s="24"/>
      <c r="C20" s="31"/>
      <c r="D20" s="68"/>
      <c r="E20" s="26" t="str">
        <f>IFERROR(VLOOKUP(Tableau312234[[#This Row],[Indicateurs]],Tableau3122345[],2,0),"")</f>
        <v/>
      </c>
      <c r="F20" s="26" t="str">
        <f>IFERROR(VLOOKUP(Tableau312234[[#This Row],[Indicateurs]],Tableau3122345[],3,0),"")</f>
        <v/>
      </c>
      <c r="G20" s="27" t="str">
        <f>IFERROR(VLOOKUP(Tableau312234[[#This Row],[Indicateurs]],Tableau3122345[],4,0),"")</f>
        <v/>
      </c>
      <c r="H20" s="28"/>
      <c r="I20" s="27" t="str">
        <f t="shared" si="0"/>
        <v/>
      </c>
      <c r="J20" s="29" t="str">
        <f>IFERROR(VLOOKUP(Tableau312234[[#This Row],[Indicateurs]],Tableau3122345[],5,0),"")</f>
        <v/>
      </c>
      <c r="K20" s="28" t="str" cm="1">
        <f t="array" ref="K20">_xlfn.SWITCH(Tableau312234[[#This Row],[Applicable2]],"","",0,"","0")</f>
        <v/>
      </c>
      <c r="L20" s="29" t="str">
        <f t="shared" si="2"/>
        <v>0</v>
      </c>
      <c r="M20" s="30" t="str">
        <f t="shared" si="3"/>
        <v/>
      </c>
    </row>
    <row r="21" spans="2:13" ht="31.95" customHeight="1" x14ac:dyDescent="0.3">
      <c r="B21" s="24"/>
      <c r="C21" s="31"/>
      <c r="D21" s="68"/>
      <c r="E21" s="26" t="str">
        <f>IFERROR(VLOOKUP(Tableau312234[[#This Row],[Indicateurs]],Tableau3122345[],2,0),"")</f>
        <v/>
      </c>
      <c r="F21" s="26" t="str">
        <f>IFERROR(VLOOKUP(Tableau312234[[#This Row],[Indicateurs]],Tableau3122345[],3,0),"")</f>
        <v/>
      </c>
      <c r="G21" s="27" t="str">
        <f>IFERROR(VLOOKUP(Tableau312234[[#This Row],[Indicateurs]],Tableau3122345[],4,0),"")</f>
        <v/>
      </c>
      <c r="H21" s="28"/>
      <c r="I21" s="27" t="str">
        <f t="shared" si="0"/>
        <v/>
      </c>
      <c r="J21" s="29" t="str">
        <f>IFERROR(VLOOKUP(Tableau312234[[#This Row],[Indicateurs]],Tableau3122345[],5,0),"")</f>
        <v/>
      </c>
      <c r="K21" s="28" t="str" cm="1">
        <f t="array" ref="K21">_xlfn.SWITCH(Tableau312234[[#This Row],[Applicable2]],"","",0,"","0")</f>
        <v/>
      </c>
      <c r="L21" s="29" t="str">
        <f t="shared" si="2"/>
        <v>0</v>
      </c>
      <c r="M21" s="30" t="str">
        <f t="shared" si="3"/>
        <v/>
      </c>
    </row>
    <row r="22" spans="2:13" ht="31.95" customHeight="1" x14ac:dyDescent="0.3">
      <c r="B22" s="24"/>
      <c r="C22" s="31"/>
      <c r="D22" s="68"/>
      <c r="E22" s="26" t="str">
        <f>IFERROR(VLOOKUP(Tableau312234[[#This Row],[Indicateurs]],Tableau3122345[],2,0),"")</f>
        <v/>
      </c>
      <c r="F22" s="26" t="str">
        <f>IFERROR(VLOOKUP(Tableau312234[[#This Row],[Indicateurs]],Tableau3122345[],3,0),"")</f>
        <v/>
      </c>
      <c r="G22" s="27" t="str">
        <f>IFERROR(VLOOKUP(Tableau312234[[#This Row],[Indicateurs]],Tableau3122345[],4,0),"")</f>
        <v/>
      </c>
      <c r="H22" s="28"/>
      <c r="I22" s="27" t="str">
        <f t="shared" si="0"/>
        <v/>
      </c>
      <c r="J22" s="29" t="str">
        <f>IFERROR(VLOOKUP(Tableau312234[[#This Row],[Indicateurs]],Tableau3122345[],5,0),"")</f>
        <v/>
      </c>
      <c r="K22" s="28" t="str" cm="1">
        <f t="array" ref="K22">_xlfn.SWITCH(Tableau312234[[#This Row],[Applicable2]],"","",0,"","0")</f>
        <v/>
      </c>
      <c r="L22" s="29" t="str">
        <f t="shared" si="2"/>
        <v>0</v>
      </c>
      <c r="M22" s="30" t="str">
        <f t="shared" si="3"/>
        <v/>
      </c>
    </row>
    <row r="23" spans="2:13" ht="31.95" customHeight="1" x14ac:dyDescent="0.3">
      <c r="B23" s="24"/>
      <c r="C23" s="31"/>
      <c r="D23" s="68"/>
      <c r="E23" s="26" t="str">
        <f>IFERROR(VLOOKUP(Tableau312234[[#This Row],[Indicateurs]],Tableau3122345[],2,0),"")</f>
        <v/>
      </c>
      <c r="F23" s="26" t="str">
        <f>IFERROR(VLOOKUP(Tableau312234[[#This Row],[Indicateurs]],Tableau3122345[],3,0),"")</f>
        <v/>
      </c>
      <c r="G23" s="27" t="str">
        <f>IFERROR(VLOOKUP(Tableau312234[[#This Row],[Indicateurs]],Tableau3122345[],4,0),"")</f>
        <v/>
      </c>
      <c r="H23" s="28"/>
      <c r="I23" s="27" t="str">
        <f t="shared" si="0"/>
        <v/>
      </c>
      <c r="J23" s="29" t="str">
        <f>IFERROR(VLOOKUP(Tableau312234[[#This Row],[Indicateurs]],Tableau3122345[],5,0),"")</f>
        <v/>
      </c>
      <c r="K23" s="28" t="str" cm="1">
        <f t="array" ref="K23">_xlfn.SWITCH(Tableau312234[[#This Row],[Applicable2]],"","",0,"","0")</f>
        <v/>
      </c>
      <c r="L23" s="29" t="str">
        <f t="shared" si="2"/>
        <v>0</v>
      </c>
      <c r="M23" s="30" t="str">
        <f t="shared" si="3"/>
        <v/>
      </c>
    </row>
    <row r="24" spans="2:13" ht="31.95" customHeight="1" x14ac:dyDescent="0.3">
      <c r="B24" s="24"/>
      <c r="C24" s="31"/>
      <c r="D24" s="68"/>
      <c r="E24" s="26" t="str">
        <f>IFERROR(VLOOKUP(Tableau312234[[#This Row],[Indicateurs]],Tableau3122345[],2,0),"")</f>
        <v/>
      </c>
      <c r="F24" s="26" t="str">
        <f>IFERROR(VLOOKUP(Tableau312234[[#This Row],[Indicateurs]],Tableau3122345[],3,0),"")</f>
        <v/>
      </c>
      <c r="G24" s="27" t="str">
        <f>IFERROR(VLOOKUP(Tableau312234[[#This Row],[Indicateurs]],Tableau3122345[],4,0),"")</f>
        <v/>
      </c>
      <c r="H24" s="28"/>
      <c r="I24" s="27" t="str">
        <f t="shared" si="0"/>
        <v/>
      </c>
      <c r="J24" s="29" t="str">
        <f>IFERROR(VLOOKUP(Tableau312234[[#This Row],[Indicateurs]],Tableau3122345[],5,0),"")</f>
        <v/>
      </c>
      <c r="K24" s="28" t="str" cm="1">
        <f t="array" ref="K24">_xlfn.SWITCH(Tableau312234[[#This Row],[Applicable2]],"","",0,"","0")</f>
        <v/>
      </c>
      <c r="L24" s="29" t="str">
        <f t="shared" si="2"/>
        <v>0</v>
      </c>
      <c r="M24" s="30" t="str">
        <f t="shared" si="3"/>
        <v/>
      </c>
    </row>
    <row r="25" spans="2:13" ht="31.95" customHeight="1" x14ac:dyDescent="0.3">
      <c r="B25" s="24"/>
      <c r="C25" s="31"/>
      <c r="D25" s="68"/>
      <c r="E25" s="26" t="str">
        <f>IFERROR(VLOOKUP(Tableau312234[[#This Row],[Indicateurs]],Tableau3122345[],2,0),"")</f>
        <v/>
      </c>
      <c r="F25" s="26" t="str">
        <f>IFERROR(VLOOKUP(Tableau312234[[#This Row],[Indicateurs]],Tableau3122345[],3,0),"")</f>
        <v/>
      </c>
      <c r="G25" s="27" t="str">
        <f>IFERROR(VLOOKUP(Tableau312234[[#This Row],[Indicateurs]],Tableau3122345[],4,0),"")</f>
        <v/>
      </c>
      <c r="H25" s="28"/>
      <c r="I25" s="27" t="str">
        <f t="shared" si="0"/>
        <v/>
      </c>
      <c r="J25" s="29" t="str">
        <f>IFERROR(VLOOKUP(Tableau312234[[#This Row],[Indicateurs]],Tableau3122345[],5,0),"")</f>
        <v/>
      </c>
      <c r="K25" s="28" t="str" cm="1">
        <f t="array" ref="K25">_xlfn.SWITCH(Tableau312234[[#This Row],[Applicable2]],"","",0,"","0")</f>
        <v/>
      </c>
      <c r="L25" s="29" t="str">
        <f t="shared" si="2"/>
        <v>0</v>
      </c>
      <c r="M25" s="30" t="str">
        <f t="shared" si="3"/>
        <v/>
      </c>
    </row>
    <row r="26" spans="2:13" ht="31.95" customHeight="1" x14ac:dyDescent="0.3">
      <c r="B26" s="24"/>
      <c r="C26" s="31"/>
      <c r="D26" s="68"/>
      <c r="E26" s="26" t="str">
        <f>IFERROR(VLOOKUP(Tableau312234[[#This Row],[Indicateurs]],Tableau3122345[],2,0),"")</f>
        <v/>
      </c>
      <c r="F26" s="26" t="str">
        <f>IFERROR(VLOOKUP(Tableau312234[[#This Row],[Indicateurs]],Tableau3122345[],3,0),"")</f>
        <v/>
      </c>
      <c r="G26" s="27" t="str">
        <f>IFERROR(VLOOKUP(Tableau312234[[#This Row],[Indicateurs]],Tableau3122345[],4,0),"")</f>
        <v/>
      </c>
      <c r="H26" s="28"/>
      <c r="I26" s="27" t="str">
        <f t="shared" si="0"/>
        <v/>
      </c>
      <c r="J26" s="29" t="str">
        <f>IFERROR(VLOOKUP(Tableau312234[[#This Row],[Indicateurs]],Tableau3122345[],5,0),"")</f>
        <v/>
      </c>
      <c r="K26" s="28" t="str" cm="1">
        <f t="array" ref="K26">_xlfn.SWITCH(Tableau312234[[#This Row],[Applicable2]],"","",0,"","0")</f>
        <v/>
      </c>
      <c r="L26" s="29" t="str">
        <f t="shared" si="2"/>
        <v>0</v>
      </c>
      <c r="M26" s="30" t="str">
        <f t="shared" si="3"/>
        <v/>
      </c>
    </row>
    <row r="27" spans="2:13" ht="31.95" customHeight="1" x14ac:dyDescent="0.3">
      <c r="B27" s="24"/>
      <c r="C27" s="31"/>
      <c r="D27" s="68"/>
      <c r="E27" s="26" t="str">
        <f>IFERROR(VLOOKUP(Tableau312234[[#This Row],[Indicateurs]],Tableau3122345[],2,0),"")</f>
        <v/>
      </c>
      <c r="F27" s="26" t="str">
        <f>IFERROR(VLOOKUP(Tableau312234[[#This Row],[Indicateurs]],Tableau3122345[],3,0),"")</f>
        <v/>
      </c>
      <c r="G27" s="27" t="str">
        <f>IFERROR(VLOOKUP(Tableau312234[[#This Row],[Indicateurs]],Tableau3122345[],4,0),"")</f>
        <v/>
      </c>
      <c r="H27" s="28"/>
      <c r="I27" s="27" t="str">
        <f t="shared" si="0"/>
        <v/>
      </c>
      <c r="J27" s="29" t="str">
        <f>IFERROR(VLOOKUP(Tableau312234[[#This Row],[Indicateurs]],Tableau3122345[],5,0),"")</f>
        <v/>
      </c>
      <c r="K27" s="28" t="str" cm="1">
        <f t="array" ref="K27">_xlfn.SWITCH(Tableau312234[[#This Row],[Applicable2]],"","",0,"","0")</f>
        <v/>
      </c>
      <c r="L27" s="29" t="str">
        <f t="shared" si="2"/>
        <v>0</v>
      </c>
      <c r="M27" s="30" t="str">
        <f t="shared" si="3"/>
        <v/>
      </c>
    </row>
    <row r="28" spans="2:13" ht="31.95" customHeight="1" x14ac:dyDescent="0.3">
      <c r="B28" s="24"/>
      <c r="C28" s="31"/>
      <c r="D28" s="68"/>
      <c r="E28" s="26" t="str">
        <f>IFERROR(VLOOKUP(Tableau312234[[#This Row],[Indicateurs]],Tableau3122345[],2,0),"")</f>
        <v/>
      </c>
      <c r="F28" s="26" t="str">
        <f>IFERROR(VLOOKUP(Tableau312234[[#This Row],[Indicateurs]],Tableau3122345[],3,0),"")</f>
        <v/>
      </c>
      <c r="G28" s="27" t="str">
        <f>IFERROR(VLOOKUP(Tableau312234[[#This Row],[Indicateurs]],Tableau3122345[],4,0),"")</f>
        <v/>
      </c>
      <c r="H28" s="28"/>
      <c r="I28" s="27" t="str">
        <f t="shared" si="0"/>
        <v/>
      </c>
      <c r="J28" s="29" t="str">
        <f>IFERROR(VLOOKUP(Tableau312234[[#This Row],[Indicateurs]],Tableau3122345[],5,0),"")</f>
        <v/>
      </c>
      <c r="K28" s="28" t="str" cm="1">
        <f t="array" ref="K28">_xlfn.SWITCH(Tableau312234[[#This Row],[Applicable2]],"","",0,"","0")</f>
        <v/>
      </c>
      <c r="L28" s="29" t="str">
        <f t="shared" si="2"/>
        <v>0</v>
      </c>
      <c r="M28" s="30" t="str">
        <f t="shared" si="3"/>
        <v/>
      </c>
    </row>
    <row r="29" spans="2:13" ht="31.95" customHeight="1" x14ac:dyDescent="0.3">
      <c r="B29" s="24"/>
      <c r="C29" s="31"/>
      <c r="D29" s="68"/>
      <c r="E29" s="26" t="str">
        <f>IFERROR(VLOOKUP(Tableau312234[[#This Row],[Indicateurs]],Tableau3122345[],2,0),"")</f>
        <v/>
      </c>
      <c r="F29" s="26" t="str">
        <f>IFERROR(VLOOKUP(Tableau312234[[#This Row],[Indicateurs]],Tableau3122345[],3,0),"")</f>
        <v/>
      </c>
      <c r="G29" s="27" t="str">
        <f>IFERROR(VLOOKUP(Tableau312234[[#This Row],[Indicateurs]],Tableau3122345[],4,0),"")</f>
        <v/>
      </c>
      <c r="H29" s="28"/>
      <c r="I29" s="27" t="str">
        <f t="shared" si="0"/>
        <v/>
      </c>
      <c r="J29" s="29" t="str">
        <f>IFERROR(VLOOKUP(Tableau312234[[#This Row],[Indicateurs]],Tableau3122345[],5,0),"")</f>
        <v/>
      </c>
      <c r="K29" s="28" t="str" cm="1">
        <f t="array" ref="K29">_xlfn.SWITCH(Tableau312234[[#This Row],[Applicable2]],"","",0,"","0")</f>
        <v/>
      </c>
      <c r="L29" s="29" t="str">
        <f t="shared" si="2"/>
        <v>0</v>
      </c>
      <c r="M29" s="30" t="str">
        <f t="shared" si="3"/>
        <v/>
      </c>
    </row>
    <row r="30" spans="2:13" ht="31.95" customHeight="1" x14ac:dyDescent="0.3">
      <c r="B30" s="24"/>
      <c r="C30" s="31"/>
      <c r="D30" s="68"/>
      <c r="E30" s="26" t="str">
        <f>IFERROR(VLOOKUP(Tableau312234[[#This Row],[Indicateurs]],Tableau3122345[],2,0),"")</f>
        <v/>
      </c>
      <c r="F30" s="26" t="str">
        <f>IFERROR(VLOOKUP(Tableau312234[[#This Row],[Indicateurs]],Tableau3122345[],3,0),"")</f>
        <v/>
      </c>
      <c r="G30" s="27" t="str">
        <f>IFERROR(VLOOKUP(Tableau312234[[#This Row],[Indicateurs]],Tableau3122345[],4,0),"")</f>
        <v/>
      </c>
      <c r="H30" s="28"/>
      <c r="I30" s="27" t="str">
        <f t="shared" si="0"/>
        <v/>
      </c>
      <c r="J30" s="29" t="str">
        <f>IFERROR(VLOOKUP(Tableau312234[[#This Row],[Indicateurs]],Tableau3122345[],5,0),"")</f>
        <v/>
      </c>
      <c r="K30" s="28" t="str" cm="1">
        <f t="array" ref="K30">_xlfn.SWITCH(Tableau312234[[#This Row],[Applicable2]],"","",0,"","0")</f>
        <v/>
      </c>
      <c r="L30" s="29" t="str">
        <f t="shared" si="2"/>
        <v>0</v>
      </c>
      <c r="M30" s="30" t="str">
        <f t="shared" si="3"/>
        <v/>
      </c>
    </row>
    <row r="31" spans="2:13" ht="31.95" customHeight="1" x14ac:dyDescent="0.3">
      <c r="B31" s="24"/>
      <c r="C31" s="31"/>
      <c r="D31" s="68"/>
      <c r="E31" s="26" t="str">
        <f>IFERROR(VLOOKUP(Tableau312234[[#This Row],[Indicateurs]],Tableau3122345[],2,0),"")</f>
        <v/>
      </c>
      <c r="F31" s="26" t="str">
        <f>IFERROR(VLOOKUP(Tableau312234[[#This Row],[Indicateurs]],Tableau3122345[],3,0),"")</f>
        <v/>
      </c>
      <c r="G31" s="27" t="str">
        <f>IFERROR(VLOOKUP(Tableau312234[[#This Row],[Indicateurs]],Tableau3122345[],4,0),"")</f>
        <v/>
      </c>
      <c r="H31" s="28"/>
      <c r="I31" s="27" t="str">
        <f t="shared" si="0"/>
        <v/>
      </c>
      <c r="J31" s="29" t="str">
        <f>IFERROR(VLOOKUP(Tableau312234[[#This Row],[Indicateurs]],Tableau3122345[],5,0),"")</f>
        <v/>
      </c>
      <c r="K31" s="28" t="str" cm="1">
        <f t="array" ref="K31">_xlfn.SWITCH(Tableau312234[[#This Row],[Applicable2]],"","",0,"","0")</f>
        <v/>
      </c>
      <c r="L31" s="29" t="str">
        <f t="shared" si="2"/>
        <v>0</v>
      </c>
      <c r="M31" s="30" t="str">
        <f t="shared" si="3"/>
        <v/>
      </c>
    </row>
    <row r="32" spans="2:13" ht="31.95" customHeight="1" x14ac:dyDescent="0.3">
      <c r="B32" s="24"/>
      <c r="C32" s="31"/>
      <c r="D32" s="68"/>
      <c r="E32" s="26" t="str">
        <f>IFERROR(VLOOKUP(Tableau312234[[#This Row],[Indicateurs]],Tableau3122345[],2,0),"")</f>
        <v/>
      </c>
      <c r="F32" s="26" t="str">
        <f>IFERROR(VLOOKUP(Tableau312234[[#This Row],[Indicateurs]],Tableau3122345[],3,0),"")</f>
        <v/>
      </c>
      <c r="G32" s="27" t="str">
        <f>IFERROR(VLOOKUP(Tableau312234[[#This Row],[Indicateurs]],Tableau3122345[],4,0),"")</f>
        <v/>
      </c>
      <c r="H32" s="28"/>
      <c r="I32" s="27" t="str">
        <f t="shared" si="0"/>
        <v/>
      </c>
      <c r="J32" s="29" t="str">
        <f>IFERROR(VLOOKUP(Tableau312234[[#This Row],[Indicateurs]],Tableau3122345[],5,0),"")</f>
        <v/>
      </c>
      <c r="K32" s="28" t="str" cm="1">
        <f t="array" ref="K32">_xlfn.SWITCH(Tableau312234[[#This Row],[Applicable2]],"","",0,"","0")</f>
        <v/>
      </c>
      <c r="L32" s="29" t="str">
        <f t="shared" si="2"/>
        <v>0</v>
      </c>
      <c r="M32" s="30" t="str">
        <f t="shared" si="3"/>
        <v/>
      </c>
    </row>
    <row r="33" spans="2:13" ht="31.95" customHeight="1" x14ac:dyDescent="0.3">
      <c r="B33" s="24"/>
      <c r="C33" s="32"/>
      <c r="D33" s="68"/>
      <c r="E33" s="26" t="str">
        <f>IFERROR(VLOOKUP(Tableau312234[[#This Row],[Indicateurs]],Tableau3122345[],2,0),"")</f>
        <v/>
      </c>
      <c r="F33" s="26" t="str">
        <f>IFERROR(VLOOKUP(Tableau312234[[#This Row],[Indicateurs]],Tableau3122345[],3,0),"")</f>
        <v/>
      </c>
      <c r="G33" s="27" t="str">
        <f>IFERROR(VLOOKUP(Tableau312234[[#This Row],[Indicateurs]],Tableau3122345[],4,0),"")</f>
        <v/>
      </c>
      <c r="H33" s="28"/>
      <c r="I33" s="27" t="str">
        <f t="shared" si="0"/>
        <v/>
      </c>
      <c r="J33" s="29" t="str">
        <f>IFERROR(VLOOKUP(Tableau312234[[#This Row],[Indicateurs]],Tableau3122345[],5,0),"")</f>
        <v/>
      </c>
      <c r="K33" s="28" t="str" cm="1">
        <f t="array" ref="K33">_xlfn.SWITCH(Tableau312234[[#This Row],[Applicable2]],"","",0,"","0")</f>
        <v/>
      </c>
      <c r="L33" s="29" t="str">
        <f t="shared" si="2"/>
        <v>0</v>
      </c>
      <c r="M33" s="30" t="str">
        <f t="shared" si="3"/>
        <v/>
      </c>
    </row>
    <row r="34" spans="2:13" ht="31.95" customHeight="1" x14ac:dyDescent="0.3">
      <c r="B34" s="24"/>
      <c r="C34" s="31"/>
      <c r="D34" s="68"/>
      <c r="E34" s="26" t="str">
        <f>IFERROR(VLOOKUP(Tableau312234[[#This Row],[Indicateurs]],Tableau3122345[],2,0),"")</f>
        <v/>
      </c>
      <c r="F34" s="26" t="str">
        <f>IFERROR(VLOOKUP(Tableau312234[[#This Row],[Indicateurs]],Tableau3122345[],3,0),"")</f>
        <v/>
      </c>
      <c r="G34" s="27" t="str">
        <f>IFERROR(VLOOKUP(Tableau312234[[#This Row],[Indicateurs]],Tableau3122345[],4,0),"")</f>
        <v/>
      </c>
      <c r="H34" s="28"/>
      <c r="I34" s="27" t="str">
        <f t="shared" si="0"/>
        <v/>
      </c>
      <c r="J34" s="29" t="str">
        <f>IFERROR(VLOOKUP(Tableau312234[[#This Row],[Indicateurs]],Tableau3122345[],5,0),"")</f>
        <v/>
      </c>
      <c r="K34" s="28" t="str" cm="1">
        <f t="array" ref="K34">_xlfn.SWITCH(Tableau312234[[#This Row],[Applicable2]],"","",0,"","0")</f>
        <v/>
      </c>
      <c r="L34" s="29" t="str">
        <f t="shared" si="2"/>
        <v>0</v>
      </c>
      <c r="M34" s="30" t="str">
        <f t="shared" si="3"/>
        <v/>
      </c>
    </row>
    <row r="35" spans="2:13" ht="31.95" customHeight="1" x14ac:dyDescent="0.3">
      <c r="B35" s="24"/>
      <c r="C35" s="31"/>
      <c r="D35" s="68"/>
      <c r="E35" s="26" t="str">
        <f>IFERROR(VLOOKUP(Tableau312234[[#This Row],[Indicateurs]],Tableau3122345[],2,0),"")</f>
        <v/>
      </c>
      <c r="F35" s="26" t="str">
        <f>IFERROR(VLOOKUP(Tableau312234[[#This Row],[Indicateurs]],Tableau3122345[],3,0),"")</f>
        <v/>
      </c>
      <c r="G35" s="27" t="str">
        <f>IFERROR(VLOOKUP(Tableau312234[[#This Row],[Indicateurs]],Tableau3122345[],4,0),"")</f>
        <v/>
      </c>
      <c r="H35" s="28"/>
      <c r="I35" s="27" t="str">
        <f t="shared" si="0"/>
        <v/>
      </c>
      <c r="J35" s="29" t="str">
        <f>IFERROR(VLOOKUP(Tableau312234[[#This Row],[Indicateurs]],Tableau3122345[],5,0),"")</f>
        <v/>
      </c>
      <c r="K35" s="28" t="str" cm="1">
        <f t="array" ref="K35">_xlfn.SWITCH(Tableau312234[[#This Row],[Applicable2]],"","",0,"","0")</f>
        <v/>
      </c>
      <c r="L35" s="29" t="str">
        <f t="shared" si="2"/>
        <v>0</v>
      </c>
      <c r="M35" s="30" t="str">
        <f t="shared" si="3"/>
        <v/>
      </c>
    </row>
    <row r="36" spans="2:13" ht="31.95" customHeight="1" x14ac:dyDescent="0.3">
      <c r="B36" s="24"/>
      <c r="C36" s="31"/>
      <c r="D36" s="68"/>
      <c r="E36" s="26" t="str">
        <f>IFERROR(VLOOKUP(Tableau312234[[#This Row],[Indicateurs]],Tableau3122345[],2,0),"")</f>
        <v/>
      </c>
      <c r="F36" s="26" t="str">
        <f>IFERROR(VLOOKUP(Tableau312234[[#This Row],[Indicateurs]],Tableau3122345[],3,0),"")</f>
        <v/>
      </c>
      <c r="G36" s="27" t="str">
        <f>IFERROR(VLOOKUP(Tableau312234[[#This Row],[Indicateurs]],Tableau3122345[],4,0),"")</f>
        <v/>
      </c>
      <c r="H36" s="28"/>
      <c r="I36" s="27" t="str">
        <f t="shared" si="0"/>
        <v/>
      </c>
      <c r="J36" s="29" t="str">
        <f>IFERROR(VLOOKUP(Tableau312234[[#This Row],[Indicateurs]],Tableau3122345[],5,0),"")</f>
        <v/>
      </c>
      <c r="K36" s="28" t="str" cm="1">
        <f t="array" ref="K36">_xlfn.SWITCH(Tableau312234[[#This Row],[Applicable2]],"","",0,"","0")</f>
        <v/>
      </c>
      <c r="L36" s="29" t="str">
        <f t="shared" si="2"/>
        <v>0</v>
      </c>
      <c r="M36" s="30" t="str">
        <f t="shared" ref="M36:M52" si="4">IFERROR(SUM(I36+L36),"")</f>
        <v/>
      </c>
    </row>
    <row r="37" spans="2:13" ht="31.95" customHeight="1" x14ac:dyDescent="0.3">
      <c r="B37" s="24"/>
      <c r="C37" s="31"/>
      <c r="D37" s="68"/>
      <c r="E37" s="26" t="str">
        <f>IFERROR(VLOOKUP(Tableau312234[[#This Row],[Indicateurs]],Tableau3122345[],2,0),"")</f>
        <v/>
      </c>
      <c r="F37" s="26" t="str">
        <f>IFERROR(VLOOKUP(Tableau312234[[#This Row],[Indicateurs]],Tableau3122345[],3,0),"")</f>
        <v/>
      </c>
      <c r="G37" s="27" t="str">
        <f>IFERROR(VLOOKUP(Tableau312234[[#This Row],[Indicateurs]],Tableau3122345[],4,0),"")</f>
        <v/>
      </c>
      <c r="H37" s="28"/>
      <c r="I37" s="27" t="str">
        <f t="shared" si="0"/>
        <v/>
      </c>
      <c r="J37" s="29" t="str">
        <f>IFERROR(VLOOKUP(Tableau312234[[#This Row],[Indicateurs]],Tableau3122345[],5,0),"")</f>
        <v/>
      </c>
      <c r="K37" s="28" t="str" cm="1">
        <f t="array" ref="K37">_xlfn.SWITCH(Tableau312234[[#This Row],[Applicable2]],"","",0,"","0")</f>
        <v/>
      </c>
      <c r="L37" s="29" t="str">
        <f t="shared" si="2"/>
        <v>0</v>
      </c>
      <c r="M37" s="30" t="str">
        <f t="shared" si="4"/>
        <v/>
      </c>
    </row>
    <row r="38" spans="2:13" ht="31.95" customHeight="1" x14ac:dyDescent="0.3">
      <c r="B38" s="24"/>
      <c r="C38" s="32"/>
      <c r="D38" s="68"/>
      <c r="E38" s="26" t="str">
        <f>IFERROR(VLOOKUP(Tableau312234[[#This Row],[Indicateurs]],Tableau3122345[],2,0),"")</f>
        <v/>
      </c>
      <c r="F38" s="26" t="str">
        <f>IFERROR(VLOOKUP(Tableau312234[[#This Row],[Indicateurs]],Tableau3122345[],3,0),"")</f>
        <v/>
      </c>
      <c r="G38" s="27" t="str">
        <f>IFERROR(VLOOKUP(Tableau312234[[#This Row],[Indicateurs]],Tableau3122345[],4,0),"")</f>
        <v/>
      </c>
      <c r="H38" s="28"/>
      <c r="I38" s="27" t="str">
        <f t="shared" si="0"/>
        <v/>
      </c>
      <c r="J38" s="29" t="str">
        <f>IFERROR(VLOOKUP(Tableau312234[[#This Row],[Indicateurs]],Tableau3122345[],5,0),"")</f>
        <v/>
      </c>
      <c r="K38" s="28" t="str" cm="1">
        <f t="array" ref="K38">_xlfn.SWITCH(Tableau312234[[#This Row],[Applicable2]],"","",0,"","0")</f>
        <v/>
      </c>
      <c r="L38" s="29" t="str">
        <f t="shared" si="2"/>
        <v>0</v>
      </c>
      <c r="M38" s="30" t="str">
        <f t="shared" si="4"/>
        <v/>
      </c>
    </row>
    <row r="39" spans="2:13" ht="31.95" customHeight="1" x14ac:dyDescent="0.3">
      <c r="B39" s="24"/>
      <c r="C39" s="32"/>
      <c r="D39" s="68"/>
      <c r="E39" s="26" t="str">
        <f>IFERROR(VLOOKUP(Tableau312234[[#This Row],[Indicateurs]],Tableau3122345[],2,0),"")</f>
        <v/>
      </c>
      <c r="F39" s="26" t="str">
        <f>IFERROR(VLOOKUP(Tableau312234[[#This Row],[Indicateurs]],Tableau3122345[],3,0),"")</f>
        <v/>
      </c>
      <c r="G39" s="27" t="str">
        <f>IFERROR(VLOOKUP(Tableau312234[[#This Row],[Indicateurs]],Tableau3122345[],4,0),"")</f>
        <v/>
      </c>
      <c r="H39" s="28"/>
      <c r="I39" s="27" t="str">
        <f t="shared" si="0"/>
        <v/>
      </c>
      <c r="J39" s="29" t="str">
        <f>IFERROR(VLOOKUP(Tableau312234[[#This Row],[Indicateurs]],Tableau3122345[],5,0),"")</f>
        <v/>
      </c>
      <c r="K39" s="28" t="str" cm="1">
        <f t="array" ref="K39">_xlfn.SWITCH(Tableau312234[[#This Row],[Applicable2]],"","",0,"","0")</f>
        <v/>
      </c>
      <c r="L39" s="29" t="str">
        <f t="shared" si="2"/>
        <v>0</v>
      </c>
      <c r="M39" s="30" t="str">
        <f t="shared" si="4"/>
        <v/>
      </c>
    </row>
    <row r="40" spans="2:13" ht="31.95" customHeight="1" x14ac:dyDescent="0.3">
      <c r="B40" s="24"/>
      <c r="C40" s="31"/>
      <c r="D40" s="68"/>
      <c r="E40" s="26" t="str">
        <f>IFERROR(VLOOKUP(Tableau312234[[#This Row],[Indicateurs]],Tableau3122345[],2,0),"")</f>
        <v/>
      </c>
      <c r="F40" s="26" t="str">
        <f>IFERROR(VLOOKUP(Tableau312234[[#This Row],[Indicateurs]],Tableau3122345[],3,0),"")</f>
        <v/>
      </c>
      <c r="G40" s="27" t="str">
        <f>IFERROR(VLOOKUP(Tableau312234[[#This Row],[Indicateurs]],Tableau3122345[],4,0),"")</f>
        <v/>
      </c>
      <c r="H40" s="28"/>
      <c r="I40" s="27" t="str">
        <f t="shared" si="0"/>
        <v/>
      </c>
      <c r="J40" s="29" t="str">
        <f>IFERROR(VLOOKUP(Tableau312234[[#This Row],[Indicateurs]],Tableau3122345[],5,0),"")</f>
        <v/>
      </c>
      <c r="K40" s="28" t="str" cm="1">
        <f t="array" ref="K40">_xlfn.SWITCH(Tableau312234[[#This Row],[Applicable2]],"","",0,"","0")</f>
        <v/>
      </c>
      <c r="L40" s="29" t="str">
        <f t="shared" si="2"/>
        <v>0</v>
      </c>
      <c r="M40" s="30" t="str">
        <f t="shared" si="4"/>
        <v/>
      </c>
    </row>
    <row r="41" spans="2:13" ht="31.95" customHeight="1" x14ac:dyDescent="0.3">
      <c r="B41" s="24"/>
      <c r="C41" s="31"/>
      <c r="D41" s="68"/>
      <c r="E41" s="26" t="str">
        <f>IFERROR(VLOOKUP(Tableau312234[[#This Row],[Indicateurs]],Tableau3122345[],2,0),"")</f>
        <v/>
      </c>
      <c r="F41" s="26" t="str">
        <f>IFERROR(VLOOKUP(Tableau312234[[#This Row],[Indicateurs]],Tableau3122345[],3,0),"")</f>
        <v/>
      </c>
      <c r="G41" s="27" t="str">
        <f>IFERROR(VLOOKUP(Tableau312234[[#This Row],[Indicateurs]],Tableau3122345[],4,0),"")</f>
        <v/>
      </c>
      <c r="H41" s="28"/>
      <c r="I41" s="27" t="str">
        <f t="shared" si="0"/>
        <v/>
      </c>
      <c r="J41" s="29" t="str">
        <f>IFERROR(VLOOKUP(Tableau312234[[#This Row],[Indicateurs]],Tableau3122345[],5,0),"")</f>
        <v/>
      </c>
      <c r="K41" s="28" t="str" cm="1">
        <f t="array" ref="K41">_xlfn.SWITCH(Tableau312234[[#This Row],[Applicable2]],"","",0,"","0")</f>
        <v/>
      </c>
      <c r="L41" s="29" t="str">
        <f t="shared" si="2"/>
        <v>0</v>
      </c>
      <c r="M41" s="30" t="str">
        <f t="shared" si="4"/>
        <v/>
      </c>
    </row>
    <row r="42" spans="2:13" ht="31.95" customHeight="1" x14ac:dyDescent="0.3">
      <c r="B42" s="24"/>
      <c r="C42" s="31"/>
      <c r="D42" s="68"/>
      <c r="E42" s="26" t="str">
        <f>IFERROR(VLOOKUP(Tableau312234[[#This Row],[Indicateurs]],Tableau3122345[],2,0),"")</f>
        <v/>
      </c>
      <c r="F42" s="26" t="str">
        <f>IFERROR(VLOOKUP(Tableau312234[[#This Row],[Indicateurs]],Tableau3122345[],3,0),"")</f>
        <v/>
      </c>
      <c r="G42" s="27" t="str">
        <f>IFERROR(VLOOKUP(Tableau312234[[#This Row],[Indicateurs]],Tableau3122345[],4,0),"")</f>
        <v/>
      </c>
      <c r="H42" s="28"/>
      <c r="I42" s="27" t="str">
        <f t="shared" si="0"/>
        <v/>
      </c>
      <c r="J42" s="29" t="str">
        <f>IFERROR(VLOOKUP(Tableau312234[[#This Row],[Indicateurs]],Tableau3122345[],5,0),"")</f>
        <v/>
      </c>
      <c r="K42" s="28" t="str" cm="1">
        <f t="array" ref="K42">_xlfn.SWITCH(Tableau312234[[#This Row],[Applicable2]],"","",0,"","0")</f>
        <v/>
      </c>
      <c r="L42" s="29" t="str">
        <f t="shared" si="2"/>
        <v>0</v>
      </c>
      <c r="M42" s="30" t="str">
        <f t="shared" si="4"/>
        <v/>
      </c>
    </row>
    <row r="43" spans="2:13" ht="31.95" customHeight="1" x14ac:dyDescent="0.3">
      <c r="B43" s="24"/>
      <c r="C43" s="31"/>
      <c r="D43" s="68"/>
      <c r="E43" s="26" t="str">
        <f>IFERROR(VLOOKUP(Tableau312234[[#This Row],[Indicateurs]],Tableau3122345[],2,0),"")</f>
        <v/>
      </c>
      <c r="F43" s="26" t="str">
        <f>IFERROR(VLOOKUP(Tableau312234[[#This Row],[Indicateurs]],Tableau3122345[],3,0),"")</f>
        <v/>
      </c>
      <c r="G43" s="27" t="str">
        <f>IFERROR(VLOOKUP(Tableau312234[[#This Row],[Indicateurs]],Tableau3122345[],4,0),"")</f>
        <v/>
      </c>
      <c r="H43" s="28"/>
      <c r="I43" s="27" t="str">
        <f t="shared" si="0"/>
        <v/>
      </c>
      <c r="J43" s="29" t="str">
        <f>IFERROR(VLOOKUP(Tableau312234[[#This Row],[Indicateurs]],Tableau3122345[],5,0),"")</f>
        <v/>
      </c>
      <c r="K43" s="28" t="str" cm="1">
        <f t="array" ref="K43">_xlfn.SWITCH(Tableau312234[[#This Row],[Applicable2]],"","",0,"","0")</f>
        <v/>
      </c>
      <c r="L43" s="29" t="str">
        <f t="shared" si="2"/>
        <v>0</v>
      </c>
      <c r="M43" s="30" t="str">
        <f t="shared" si="4"/>
        <v/>
      </c>
    </row>
    <row r="44" spans="2:13" ht="31.95" customHeight="1" x14ac:dyDescent="0.3">
      <c r="B44" s="24"/>
      <c r="C44" s="31"/>
      <c r="D44" s="68"/>
      <c r="E44" s="26" t="str">
        <f>IFERROR(VLOOKUP(Tableau312234[[#This Row],[Indicateurs]],Tableau3122345[],2,0),"")</f>
        <v/>
      </c>
      <c r="F44" s="26" t="str">
        <f>IFERROR(VLOOKUP(Tableau312234[[#This Row],[Indicateurs]],Tableau3122345[],3,0),"")</f>
        <v/>
      </c>
      <c r="G44" s="27" t="str">
        <f>IFERROR(VLOOKUP(Tableau312234[[#This Row],[Indicateurs]],Tableau3122345[],4,0),"")</f>
        <v/>
      </c>
      <c r="H44" s="28"/>
      <c r="I44" s="27" t="str">
        <f t="shared" si="0"/>
        <v/>
      </c>
      <c r="J44" s="29" t="str">
        <f>IFERROR(VLOOKUP(Tableau312234[[#This Row],[Indicateurs]],Tableau3122345[],5,0),"")</f>
        <v/>
      </c>
      <c r="K44" s="28" t="str" cm="1">
        <f t="array" ref="K44">_xlfn.SWITCH(Tableau312234[[#This Row],[Applicable2]],"","",0,"","0")</f>
        <v/>
      </c>
      <c r="L44" s="29" t="str">
        <f t="shared" si="2"/>
        <v>0</v>
      </c>
      <c r="M44" s="30" t="str">
        <f t="shared" si="4"/>
        <v/>
      </c>
    </row>
    <row r="45" spans="2:13" ht="31.95" customHeight="1" x14ac:dyDescent="0.3">
      <c r="B45" s="24"/>
      <c r="C45" s="32"/>
      <c r="D45" s="68"/>
      <c r="E45" s="26" t="str">
        <f>IFERROR(VLOOKUP(Tableau312234[[#This Row],[Indicateurs]],Tableau3122345[],2,0),"")</f>
        <v/>
      </c>
      <c r="F45" s="26" t="str">
        <f>IFERROR(VLOOKUP(Tableau312234[[#This Row],[Indicateurs]],Tableau3122345[],3,0),"")</f>
        <v/>
      </c>
      <c r="G45" s="27" t="str">
        <f>IFERROR(VLOOKUP(Tableau312234[[#This Row],[Indicateurs]],Tableau3122345[],4,0),"")</f>
        <v/>
      </c>
      <c r="H45" s="28"/>
      <c r="I45" s="27" t="str">
        <f t="shared" si="0"/>
        <v/>
      </c>
      <c r="J45" s="29" t="str">
        <f>IFERROR(VLOOKUP(Tableau312234[[#This Row],[Indicateurs]],Tableau3122345[],5,0),"")</f>
        <v/>
      </c>
      <c r="K45" s="28" t="str" cm="1">
        <f t="array" ref="K45">_xlfn.SWITCH(Tableau312234[[#This Row],[Applicable2]],"","",0,"","0")</f>
        <v/>
      </c>
      <c r="L45" s="29" t="str">
        <f t="shared" si="2"/>
        <v>0</v>
      </c>
      <c r="M45" s="30" t="str">
        <f t="shared" si="4"/>
        <v/>
      </c>
    </row>
    <row r="46" spans="2:13" ht="31.95" customHeight="1" x14ac:dyDescent="0.3">
      <c r="B46" s="24"/>
      <c r="C46" s="32"/>
      <c r="D46" s="68"/>
      <c r="E46" s="26" t="str">
        <f>IFERROR(VLOOKUP(Tableau312234[[#This Row],[Indicateurs]],Tableau3122345[],2,0),"")</f>
        <v/>
      </c>
      <c r="F46" s="26" t="str">
        <f>IFERROR(VLOOKUP(Tableau312234[[#This Row],[Indicateurs]],Tableau3122345[],3,0),"")</f>
        <v/>
      </c>
      <c r="G46" s="27" t="str">
        <f>IFERROR(VLOOKUP(Tableau312234[[#This Row],[Indicateurs]],Tableau3122345[],4,0),"")</f>
        <v/>
      </c>
      <c r="H46" s="28"/>
      <c r="I46" s="27" t="str">
        <f t="shared" si="0"/>
        <v/>
      </c>
      <c r="J46" s="29" t="str">
        <f>IFERROR(VLOOKUP(Tableau312234[[#This Row],[Indicateurs]],Tableau3122345[],5,0),"")</f>
        <v/>
      </c>
      <c r="K46" s="28" t="str" cm="1">
        <f t="array" ref="K46">_xlfn.SWITCH(Tableau312234[[#This Row],[Applicable2]],"","",0,"","0")</f>
        <v/>
      </c>
      <c r="L46" s="29" t="str">
        <f t="shared" si="2"/>
        <v>0</v>
      </c>
      <c r="M46" s="30" t="str">
        <f t="shared" si="4"/>
        <v/>
      </c>
    </row>
    <row r="47" spans="2:13" ht="31.95" customHeight="1" x14ac:dyDescent="0.3">
      <c r="B47" s="24"/>
      <c r="C47" s="31"/>
      <c r="D47" s="68"/>
      <c r="E47" s="26" t="str">
        <f>IFERROR(VLOOKUP(Tableau312234[[#This Row],[Indicateurs]],Tableau3122345[],2,0),"")</f>
        <v/>
      </c>
      <c r="F47" s="26" t="str">
        <f>IFERROR(VLOOKUP(Tableau312234[[#This Row],[Indicateurs]],Tableau3122345[],3,0),"")</f>
        <v/>
      </c>
      <c r="G47" s="27" t="str">
        <f>IFERROR(VLOOKUP(Tableau312234[[#This Row],[Indicateurs]],Tableau3122345[],4,0),"")</f>
        <v/>
      </c>
      <c r="H47" s="28"/>
      <c r="I47" s="27" t="str">
        <f t="shared" si="0"/>
        <v/>
      </c>
      <c r="J47" s="29" t="str">
        <f>IFERROR(VLOOKUP(Tableau312234[[#This Row],[Indicateurs]],Tableau3122345[],5,0),"")</f>
        <v/>
      </c>
      <c r="K47" s="28" t="str" cm="1">
        <f t="array" ref="K47">_xlfn.SWITCH(Tableau312234[[#This Row],[Applicable2]],"","",0,"","0")</f>
        <v/>
      </c>
      <c r="L47" s="29" t="str">
        <f t="shared" si="2"/>
        <v>0</v>
      </c>
      <c r="M47" s="30" t="str">
        <f t="shared" si="4"/>
        <v/>
      </c>
    </row>
    <row r="48" spans="2:13" ht="31.95" customHeight="1" x14ac:dyDescent="0.3">
      <c r="B48" s="24"/>
      <c r="C48" s="31"/>
      <c r="D48" s="68"/>
      <c r="E48" s="26" t="str">
        <f>IFERROR(VLOOKUP(Tableau312234[[#This Row],[Indicateurs]],Tableau3122345[],2,0),"")</f>
        <v/>
      </c>
      <c r="F48" s="26" t="str">
        <f>IFERROR(VLOOKUP(Tableau312234[[#This Row],[Indicateurs]],Tableau3122345[],3,0),"")</f>
        <v/>
      </c>
      <c r="G48" s="27" t="str">
        <f>IFERROR(VLOOKUP(Tableau312234[[#This Row],[Indicateurs]],Tableau3122345[],4,0),"")</f>
        <v/>
      </c>
      <c r="H48" s="28"/>
      <c r="I48" s="27" t="str">
        <f t="shared" si="0"/>
        <v/>
      </c>
      <c r="J48" s="29" t="str">
        <f>IFERROR(VLOOKUP(Tableau312234[[#This Row],[Indicateurs]],Tableau3122345[],5,0),"")</f>
        <v/>
      </c>
      <c r="K48" s="28" t="str" cm="1">
        <f t="array" ref="K48">_xlfn.SWITCH(Tableau312234[[#This Row],[Applicable2]],"","",0,"","0")</f>
        <v/>
      </c>
      <c r="L48" s="29" t="str">
        <f t="shared" si="2"/>
        <v>0</v>
      </c>
      <c r="M48" s="30" t="str">
        <f t="shared" si="4"/>
        <v/>
      </c>
    </row>
    <row r="49" spans="2:13" ht="31.95" customHeight="1" x14ac:dyDescent="0.3">
      <c r="B49" s="24"/>
      <c r="C49" s="31"/>
      <c r="D49" s="68"/>
      <c r="E49" s="26" t="str">
        <f>IFERROR(VLOOKUP(Tableau312234[[#This Row],[Indicateurs]],Tableau3122345[],2,0),"")</f>
        <v/>
      </c>
      <c r="F49" s="26" t="str">
        <f>IFERROR(VLOOKUP(Tableau312234[[#This Row],[Indicateurs]],Tableau3122345[],3,0),"")</f>
        <v/>
      </c>
      <c r="G49" s="27" t="str">
        <f>IFERROR(VLOOKUP(Tableau312234[[#This Row],[Indicateurs]],Tableau3122345[],4,0),"")</f>
        <v/>
      </c>
      <c r="H49" s="28"/>
      <c r="I49" s="27" t="str">
        <f t="shared" si="0"/>
        <v/>
      </c>
      <c r="J49" s="29" t="str">
        <f>IFERROR(VLOOKUP(Tableau312234[[#This Row],[Indicateurs]],Tableau3122345[],5,0),"")</f>
        <v/>
      </c>
      <c r="K49" s="28" t="str" cm="1">
        <f t="array" ref="K49">_xlfn.SWITCH(Tableau312234[[#This Row],[Applicable2]],"","",0,"","0")</f>
        <v/>
      </c>
      <c r="L49" s="29" t="str">
        <f t="shared" si="2"/>
        <v>0</v>
      </c>
      <c r="M49" s="30" t="str">
        <f t="shared" si="4"/>
        <v/>
      </c>
    </row>
    <row r="50" spans="2:13" ht="31.95" customHeight="1" x14ac:dyDescent="0.3">
      <c r="B50" s="24"/>
      <c r="C50" s="31"/>
      <c r="D50" s="68"/>
      <c r="E50" s="26" t="str">
        <f>IFERROR(VLOOKUP(Tableau312234[[#This Row],[Indicateurs]],Tableau3122345[],2,0),"")</f>
        <v/>
      </c>
      <c r="F50" s="26" t="str">
        <f>IFERROR(VLOOKUP(Tableau312234[[#This Row],[Indicateurs]],Tableau3122345[],3,0),"")</f>
        <v/>
      </c>
      <c r="G50" s="27" t="str">
        <f>IFERROR(VLOOKUP(Tableau312234[[#This Row],[Indicateurs]],Tableau3122345[],4,0),"")</f>
        <v/>
      </c>
      <c r="H50" s="28"/>
      <c r="I50" s="27" t="str">
        <f t="shared" si="0"/>
        <v/>
      </c>
      <c r="J50" s="29" t="str">
        <f>IFERROR(VLOOKUP(Tableau312234[[#This Row],[Indicateurs]],Tableau3122345[],5,0),"")</f>
        <v/>
      </c>
      <c r="K50" s="28" t="str" cm="1">
        <f t="array" ref="K50">_xlfn.SWITCH(Tableau312234[[#This Row],[Applicable2]],"","",0,"","0")</f>
        <v/>
      </c>
      <c r="L50" s="29" t="str">
        <f t="shared" si="2"/>
        <v>0</v>
      </c>
      <c r="M50" s="30" t="str">
        <f t="shared" si="4"/>
        <v/>
      </c>
    </row>
    <row r="51" spans="2:13" ht="31.95" customHeight="1" x14ac:dyDescent="0.3">
      <c r="B51" s="24"/>
      <c r="C51" s="31"/>
      <c r="D51" s="68"/>
      <c r="E51" s="26" t="str">
        <f>IFERROR(VLOOKUP(Tableau312234[[#This Row],[Indicateurs]],Tableau3122345[],2,0),"")</f>
        <v/>
      </c>
      <c r="F51" s="26" t="str">
        <f>IFERROR(VLOOKUP(Tableau312234[[#This Row],[Indicateurs]],Tableau3122345[],3,0),"")</f>
        <v/>
      </c>
      <c r="G51" s="27" t="str">
        <f>IFERROR(VLOOKUP(Tableau312234[[#This Row],[Indicateurs]],Tableau3122345[],4,0),"")</f>
        <v/>
      </c>
      <c r="H51" s="28"/>
      <c r="I51" s="27" t="str">
        <f t="shared" si="0"/>
        <v/>
      </c>
      <c r="J51" s="29" t="str">
        <f>IFERROR(VLOOKUP(Tableau312234[[#This Row],[Indicateurs]],Tableau3122345[],5,0),"")</f>
        <v/>
      </c>
      <c r="K51" s="28" t="str" cm="1">
        <f t="array" ref="K51">_xlfn.SWITCH(Tableau312234[[#This Row],[Applicable2]],"","",0,"","0")</f>
        <v/>
      </c>
      <c r="L51" s="29" t="str">
        <f t="shared" si="2"/>
        <v>0</v>
      </c>
      <c r="M51" s="30" t="str">
        <f t="shared" si="4"/>
        <v/>
      </c>
    </row>
    <row r="52" spans="2:13" ht="31.95" customHeight="1" x14ac:dyDescent="0.3">
      <c r="B52" s="33"/>
      <c r="C52" s="34"/>
      <c r="D52" s="68"/>
      <c r="E52" s="26" t="str">
        <f>IFERROR(VLOOKUP(Tableau312234[[#This Row],[Indicateurs]],Tableau3122345[],2,0),"")</f>
        <v/>
      </c>
      <c r="F52" s="26" t="str">
        <f>IFERROR(VLOOKUP(Tableau312234[[#This Row],[Indicateurs]],Tableau3122345[],3,0),"")</f>
        <v/>
      </c>
      <c r="G52" s="27" t="str">
        <f>IFERROR(VLOOKUP(Tableau312234[[#This Row],[Indicateurs]],Tableau3122345[],4,0),"")</f>
        <v/>
      </c>
      <c r="H52" s="35"/>
      <c r="I52" s="27" t="str">
        <f t="shared" si="0"/>
        <v/>
      </c>
      <c r="J52" s="29" t="str">
        <f>IFERROR(VLOOKUP(Tableau312234[[#This Row],[Indicateurs]],Tableau3122345[],5,0),"")</f>
        <v/>
      </c>
      <c r="K52" s="28" t="str" cm="1">
        <f t="array" ref="K52">_xlfn.SWITCH(Tableau312234[[#This Row],[Applicable2]],"","",0,"","0")</f>
        <v/>
      </c>
      <c r="L52" s="29" t="str">
        <f t="shared" si="2"/>
        <v>0</v>
      </c>
      <c r="M52" s="36" t="str">
        <f t="shared" si="4"/>
        <v/>
      </c>
    </row>
    <row r="53" spans="2:13" x14ac:dyDescent="0.3">
      <c r="F53" s="37"/>
      <c r="H53" s="38"/>
      <c r="K53" s="39"/>
    </row>
    <row r="54" spans="2:13" x14ac:dyDescent="0.3">
      <c r="F54" s="40" t="s">
        <v>12</v>
      </c>
      <c r="G54" s="41"/>
      <c r="H54" s="42">
        <f>SUM(H4:H52)</f>
        <v>0</v>
      </c>
      <c r="I54" s="43"/>
      <c r="J54" s="44"/>
      <c r="K54" s="45">
        <f>SUM(K4:K52)</f>
        <v>0</v>
      </c>
    </row>
    <row r="55" spans="2:13" x14ac:dyDescent="0.3">
      <c r="F55" s="46" t="s">
        <v>13</v>
      </c>
      <c r="G55" s="47"/>
      <c r="H55" s="48">
        <f>SUM(I4:I52)</f>
        <v>0</v>
      </c>
      <c r="I55" s="49"/>
      <c r="J55" s="49"/>
      <c r="K55" s="50">
        <f>SUM(L4:L52)</f>
        <v>0</v>
      </c>
    </row>
    <row r="56" spans="2:13" x14ac:dyDescent="0.3">
      <c r="H56" s="38"/>
      <c r="K56" s="39"/>
    </row>
    <row r="57" spans="2:13" ht="21" x14ac:dyDescent="0.3">
      <c r="B57" s="51"/>
      <c r="C57" s="51"/>
      <c r="D57" s="51"/>
      <c r="E57" s="51"/>
      <c r="F57" s="52" t="s">
        <v>14</v>
      </c>
      <c r="G57" s="53"/>
      <c r="H57" s="65">
        <f>SUM(H55:K55)</f>
        <v>0</v>
      </c>
      <c r="I57" s="65"/>
      <c r="J57" s="65"/>
      <c r="K57" s="66"/>
    </row>
    <row r="58" spans="2:13" x14ac:dyDescent="0.3">
      <c r="H58" s="38"/>
      <c r="K58" s="39"/>
    </row>
  </sheetData>
  <sheetProtection selectLockedCells="1"/>
  <mergeCells count="2">
    <mergeCell ref="B2:M2"/>
    <mergeCell ref="H57:K57"/>
  </mergeCells>
  <conditionalFormatting sqref="K5:K52">
    <cfRule type="containsBlanks" dxfId="2" priority="1">
      <formula>LEN(TRIM(K5))=0</formula>
    </cfRule>
  </conditionalFormatting>
  <printOptions horizontalCentered="1"/>
  <pageMargins left="0.23622047244094491" right="0.23622047244094491" top="0.15748031496062992" bottom="0.15748031496062992" header="0.31496062992125984" footer="0.31496062992125984"/>
  <pageSetup paperSize="9" scale="39" fitToHeight="3" orientation="portrait" horizontalDpi="300" verticalDpi="30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BCD9B95-7D3E-48C3-85F1-BA9B65665399}">
          <x14:formula1>
            <xm:f>Bdd!$B$3:$B$17</xm:f>
          </x14:formula1>
          <xm:sqref>D5:D52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3B71AA-0FBE-4060-A463-955DF7796352}">
  <sheetPr>
    <tabColor rgb="FFC00000"/>
    <pageSetUpPr fitToPage="1"/>
  </sheetPr>
  <dimension ref="B2:F17"/>
  <sheetViews>
    <sheetView showGridLines="0" tabSelected="1" view="pageBreakPreview" zoomScale="115" zoomScaleNormal="100" zoomScaleSheetLayoutView="115" workbookViewId="0">
      <selection activeCell="B1" sqref="B1"/>
    </sheetView>
  </sheetViews>
  <sheetFormatPr baseColWidth="10" defaultColWidth="11.5546875" defaultRowHeight="18" x14ac:dyDescent="0.3"/>
  <cols>
    <col min="1" max="1" width="1.33203125" style="10" customWidth="1"/>
    <col min="2" max="2" width="51.6640625" style="1" customWidth="1"/>
    <col min="3" max="3" width="18.88671875" style="2" customWidth="1"/>
    <col min="4" max="4" width="44.109375" style="1" customWidth="1"/>
    <col min="5" max="5" width="17.33203125" style="3" customWidth="1"/>
    <col min="6" max="6" width="17.44140625" style="6" customWidth="1"/>
    <col min="7" max="7" width="18.5546875" style="10" bestFit="1" customWidth="1"/>
    <col min="8" max="8" width="19.33203125" style="10" customWidth="1"/>
    <col min="9" max="16384" width="11.5546875" style="10"/>
  </cols>
  <sheetData>
    <row r="2" spans="2:6" s="17" customFormat="1" ht="15.6" x14ac:dyDescent="0.3">
      <c r="B2" s="11" t="s">
        <v>2</v>
      </c>
      <c r="C2" s="11" t="s">
        <v>3</v>
      </c>
      <c r="D2" s="11" t="s">
        <v>4</v>
      </c>
      <c r="E2" s="13" t="s">
        <v>5</v>
      </c>
      <c r="F2" s="15" t="s">
        <v>8</v>
      </c>
    </row>
    <row r="3" spans="2:6" s="17" customFormat="1" ht="14.4" x14ac:dyDescent="0.3">
      <c r="B3" s="54" t="s">
        <v>15</v>
      </c>
      <c r="C3" s="55" t="s">
        <v>16</v>
      </c>
      <c r="D3" s="67">
        <v>100</v>
      </c>
      <c r="E3" s="56">
        <v>100</v>
      </c>
      <c r="F3" s="57"/>
    </row>
    <row r="4" spans="2:6" ht="34.950000000000003" customHeight="1" x14ac:dyDescent="0.3">
      <c r="B4" s="58" t="s">
        <v>17</v>
      </c>
      <c r="C4" s="59"/>
      <c r="D4" s="63"/>
      <c r="E4" s="61">
        <v>50</v>
      </c>
      <c r="F4" s="62">
        <v>50</v>
      </c>
    </row>
    <row r="5" spans="2:6" ht="34.950000000000003" customHeight="1" x14ac:dyDescent="0.3">
      <c r="B5" s="58" t="s">
        <v>18</v>
      </c>
      <c r="C5" s="59"/>
      <c r="D5" s="63"/>
      <c r="E5" s="61">
        <v>25</v>
      </c>
      <c r="F5" s="62">
        <v>25</v>
      </c>
    </row>
    <row r="6" spans="2:6" ht="34.950000000000003" customHeight="1" x14ac:dyDescent="0.3">
      <c r="B6" s="58" t="s">
        <v>19</v>
      </c>
      <c r="C6" s="59"/>
      <c r="D6" s="60"/>
      <c r="E6" s="61">
        <v>150</v>
      </c>
      <c r="F6" s="62"/>
    </row>
    <row r="7" spans="2:6" ht="34.950000000000003" customHeight="1" x14ac:dyDescent="0.3">
      <c r="B7" s="58" t="s">
        <v>20</v>
      </c>
      <c r="C7" s="59"/>
      <c r="D7" s="60"/>
      <c r="E7" s="61">
        <v>500</v>
      </c>
      <c r="F7" s="62"/>
    </row>
    <row r="8" spans="2:6" ht="34.950000000000003" customHeight="1" x14ac:dyDescent="0.3">
      <c r="B8" s="58" t="s">
        <v>31</v>
      </c>
      <c r="C8" s="59"/>
      <c r="D8" s="60"/>
      <c r="E8" s="61">
        <v>150</v>
      </c>
      <c r="F8" s="62"/>
    </row>
    <row r="9" spans="2:6" ht="66" customHeight="1" x14ac:dyDescent="0.3">
      <c r="B9" s="58" t="s">
        <v>21</v>
      </c>
      <c r="C9" s="59"/>
      <c r="D9" s="60"/>
      <c r="E9" s="61">
        <v>500</v>
      </c>
      <c r="F9" s="62">
        <v>50</v>
      </c>
    </row>
    <row r="10" spans="2:6" ht="34.950000000000003" customHeight="1" x14ac:dyDescent="0.3">
      <c r="B10" s="58" t="s">
        <v>22</v>
      </c>
      <c r="C10" s="59"/>
      <c r="D10" s="60"/>
      <c r="E10" s="61">
        <v>50</v>
      </c>
      <c r="F10" s="62"/>
    </row>
    <row r="11" spans="2:6" ht="34.950000000000003" customHeight="1" x14ac:dyDescent="0.3">
      <c r="B11" s="58" t="s">
        <v>23</v>
      </c>
      <c r="C11" s="59"/>
      <c r="D11" s="60"/>
      <c r="E11" s="61">
        <v>50</v>
      </c>
      <c r="F11" s="62">
        <v>100</v>
      </c>
    </row>
    <row r="12" spans="2:6" ht="34.950000000000003" customHeight="1" x14ac:dyDescent="0.3">
      <c r="B12" s="58" t="s">
        <v>24</v>
      </c>
      <c r="C12" s="59"/>
      <c r="D12" s="60"/>
      <c r="E12" s="61">
        <v>1500</v>
      </c>
      <c r="F12" s="62">
        <v>150</v>
      </c>
    </row>
    <row r="13" spans="2:6" ht="34.950000000000003" customHeight="1" x14ac:dyDescent="0.3">
      <c r="B13" s="58" t="s">
        <v>25</v>
      </c>
      <c r="C13" s="59"/>
      <c r="D13" s="60"/>
      <c r="E13" s="61">
        <v>50</v>
      </c>
      <c r="F13" s="62"/>
    </row>
    <row r="14" spans="2:6" ht="34.950000000000003" customHeight="1" x14ac:dyDescent="0.3">
      <c r="B14" s="58" t="s">
        <v>26</v>
      </c>
      <c r="C14" s="59"/>
      <c r="D14" s="60"/>
      <c r="E14" s="61">
        <v>150</v>
      </c>
      <c r="F14" s="62"/>
    </row>
    <row r="15" spans="2:6" ht="34.950000000000003" customHeight="1" x14ac:dyDescent="0.3">
      <c r="B15" s="58" t="s">
        <v>27</v>
      </c>
      <c r="C15" s="59"/>
      <c r="D15" s="60"/>
      <c r="E15" s="61">
        <v>50</v>
      </c>
      <c r="F15" s="62"/>
    </row>
    <row r="16" spans="2:6" ht="34.950000000000003" customHeight="1" x14ac:dyDescent="0.3">
      <c r="B16" s="58" t="s">
        <v>28</v>
      </c>
      <c r="C16" s="59"/>
      <c r="D16" s="60"/>
      <c r="E16" s="61">
        <v>500</v>
      </c>
      <c r="F16" s="62"/>
    </row>
    <row r="17" spans="2:6" ht="34.950000000000003" customHeight="1" x14ac:dyDescent="0.3">
      <c r="B17" s="58" t="s">
        <v>29</v>
      </c>
      <c r="C17" s="59"/>
      <c r="D17" s="60"/>
      <c r="E17" s="61">
        <v>550</v>
      </c>
      <c r="F17" s="62"/>
    </row>
  </sheetData>
  <sheetProtection formatColumns="0" formatRows="0" selectLockedCells="1"/>
  <printOptions horizontalCentered="1"/>
  <pageMargins left="0.23622047244094491" right="0.23622047244094491" top="0.15748031496062992" bottom="0.15748031496062992" header="0.31496062992125984" footer="0.31496062992125984"/>
  <pageSetup paperSize="9" scale="66" fitToHeight="3" orientation="portrait" horizontalDpi="300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Bdd</vt:lpstr>
      <vt:lpstr>bdd_penalites</vt:lpstr>
      <vt:lpstr>Bdd!Zone_d_impression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 SMAILI</dc:creator>
  <cp:lastModifiedBy>Mehdi SMAILI</cp:lastModifiedBy>
  <dcterms:created xsi:type="dcterms:W3CDTF">2023-07-20T11:04:09Z</dcterms:created>
  <dcterms:modified xsi:type="dcterms:W3CDTF">2023-07-20T11:16:51Z</dcterms:modified>
</cp:coreProperties>
</file>