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macrosheets/sheet1.xml" ContentType="application/vnd.ms-excel.macrosheet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-15" yWindow="-15" windowWidth="15330" windowHeight="4005" activeTab="1"/>
  </bookViews>
  <sheets>
    <sheet name="Feuil1" sheetId="1" r:id="rId1"/>
    <sheet name="Macro1" sheetId="5" r:id="rId2"/>
    <sheet name="Feuil2" sheetId="4" r:id="rId3"/>
  </sheets>
  <functionGroups/>
  <definedNames>
    <definedName name="Bas" localSheetId="1">Feuil2!$B$12</definedName>
    <definedName name="Compteur1" localSheetId="1">4</definedName>
    <definedName name="Dates" localSheetId="2">OFFSET(Feuil2!$B$2,,,COUNTA(Feuil2!$B:$B)-1)</definedName>
    <definedName name="Dates">OFFSET(Feuil1!$C$2,,,COUNTA(Feuil1!$C:$C)-1)</definedName>
    <definedName name="Début" localSheetId="1">Feuil2!#REF!</definedName>
    <definedName name="Départ" localSheetId="1">Feuil2!#REF!</definedName>
    <definedName name="Fin" localSheetId="1">Feuil2!#REF!</definedName>
    <definedName name="Haut" localSheetId="1">Feuil2!$B$2</definedName>
    <definedName name="Machines" localSheetId="2">OFFSET(Feuil2!#REF!,,,COUNTA(Feuil2!Dates))</definedName>
    <definedName name="Machines">OFFSET(Feuil1!$A$2,,,COUNTA(Dates))</definedName>
    <definedName name="Tri_Spécial" xlm="1" functionGroupId="14">Macro1!$A$1</definedName>
  </definedNames>
  <calcPr calcId="125725" fullCalcOnLoad="1" refMode="R1C1"/>
</workbook>
</file>

<file path=xl/calcChain.xml><?xml version="1.0" encoding="utf-8"?>
<calcChain xmlns="http://schemas.openxmlformats.org/spreadsheetml/2006/main">
  <c r="A14" i="1" a="1"/>
  <c r="A6" a="1"/>
  <c r="A15" a="1"/>
  <c r="A5" a="1"/>
  <c r="A12" a="1"/>
  <c r="A4" a="1"/>
  <c r="A13" a="1"/>
  <c r="A3" a="1"/>
  <c r="A10" a="1"/>
  <c r="A18" a="1"/>
  <c r="A11" a="1"/>
  <c r="A2" a="1"/>
  <c r="A9" a="1"/>
  <c r="A16" a="1"/>
  <c r="A8" a="1"/>
  <c r="A17" a="1"/>
  <c r="A7" a="1"/>
  <c r="A7" l="1"/>
  <c r="A17"/>
  <c r="A8"/>
  <c r="A16"/>
  <c r="A9"/>
  <c r="A2"/>
  <c r="A11"/>
  <c r="A18"/>
  <c r="A10"/>
  <c r="A3"/>
  <c r="A13"/>
  <c r="A4"/>
  <c r="A12"/>
  <c r="A5"/>
  <c r="A15"/>
  <c r="A6"/>
  <c r="A14"/>
  <c r="D17" l="1" a="1"/>
  <c r="D17" s="1"/>
  <c r="D5" a="1"/>
  <c r="D5" s="1"/>
  <c r="D14" a="1"/>
  <c r="D14" s="1"/>
  <c r="D12" a="1"/>
  <c r="D12" s="1"/>
  <c r="D6" a="1"/>
  <c r="D6" s="1"/>
  <c r="D15" a="1"/>
  <c r="D15" s="1"/>
  <c r="D7" a="1"/>
  <c r="D7" s="1"/>
  <c r="D16" a="1"/>
  <c r="D16" s="1"/>
  <c r="D8" a="1"/>
  <c r="D8" s="1"/>
  <c r="D13" a="1"/>
  <c r="D13" s="1"/>
  <c r="D9" a="1"/>
  <c r="D9" s="1"/>
  <c r="D18" a="1"/>
  <c r="D18" s="1"/>
  <c r="D2" a="1"/>
  <c r="D2" s="1"/>
  <c r="D10" a="1"/>
  <c r="D10" s="1"/>
  <c r="D4" a="1"/>
  <c r="D4" s="1"/>
  <c r="D11" a="1"/>
  <c r="D11" s="1"/>
  <c r="D3" a="1"/>
  <c r="D3" s="1"/>
</calcChain>
</file>

<file path=xl/sharedStrings.xml><?xml version="1.0" encoding="utf-8"?>
<sst xmlns="http://schemas.openxmlformats.org/spreadsheetml/2006/main" count="17" uniqueCount="9">
  <si>
    <t>Machines</t>
  </si>
  <si>
    <t>Révisions</t>
  </si>
  <si>
    <t>Machine1</t>
  </si>
  <si>
    <t>Machine2</t>
  </si>
  <si>
    <t>Dernière le</t>
  </si>
  <si>
    <t>Machine3</t>
  </si>
  <si>
    <t>A masquer</t>
  </si>
  <si>
    <t>Tri_Spécial</t>
  </si>
  <si>
    <t>Configuration de départ</t>
  </si>
</sst>
</file>

<file path=xl/styles.xml><?xml version="1.0" encoding="utf-8"?>
<styleSheet xmlns="http://schemas.openxmlformats.org/spreadsheetml/2006/main">
  <fonts count="6">
    <font>
      <sz val="10"/>
      <name val="Verdana"/>
    </font>
    <font>
      <sz val="8"/>
      <name val="Verdana"/>
    </font>
    <font>
      <sz val="10"/>
      <color indexed="55"/>
      <name val="Verdana"/>
    </font>
    <font>
      <sz val="10"/>
      <color indexed="61"/>
      <name val="Verdana"/>
    </font>
    <font>
      <sz val="10"/>
      <color indexed="20"/>
      <name val="Verdana"/>
    </font>
    <font>
      <sz val="10"/>
      <color indexed="48"/>
      <name val="Verdana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0" fillId="2" borderId="0" xfId="0" applyFill="1"/>
    <xf numFmtId="14" fontId="0" fillId="2" borderId="0" xfId="0" applyNumberFormat="1" applyFill="1"/>
    <xf numFmtId="0" fontId="0" fillId="3" borderId="1" xfId="0" applyFill="1" applyBorder="1"/>
    <xf numFmtId="14" fontId="0" fillId="4" borderId="0" xfId="0" applyNumberFormat="1" applyFill="1"/>
    <xf numFmtId="0" fontId="3" fillId="0" borderId="0" xfId="0" applyFont="1"/>
    <xf numFmtId="0" fontId="4" fillId="0" borderId="0" xfId="0" applyFont="1"/>
    <xf numFmtId="0" fontId="0" fillId="0" borderId="0" xfId="0" applyFill="1"/>
    <xf numFmtId="0" fontId="5" fillId="0" borderId="0" xfId="0" applyFont="1"/>
    <xf numFmtId="14" fontId="0" fillId="0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7" Type="http://schemas.openxmlformats.org/officeDocument/2006/relationships/calcChain" Target="calcChain.xml"/><Relationship Id="rId2" Type="http://schemas.microsoft.com/office/2006/relationships/xlMacrosheet" Target="macrosheets/sheet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342900</xdr:colOff>
      <xdr:row>5</xdr:row>
      <xdr:rowOff>142875</xdr:rowOff>
    </xdr:from>
    <xdr:to>
      <xdr:col>5</xdr:col>
      <xdr:colOff>419100</xdr:colOff>
      <xdr:row>7</xdr:row>
      <xdr:rowOff>19050</xdr:rowOff>
    </xdr:to>
    <xdr:sp macro="" textlink="">
      <xdr:nvSpPr>
        <xdr:cNvPr id="1041" name="Text Box 1"/>
        <xdr:cNvSpPr txBox="1">
          <a:spLocks noChangeArrowheads="1"/>
        </xdr:cNvSpPr>
      </xdr:nvSpPr>
      <xdr:spPr bwMode="auto">
        <a:xfrm>
          <a:off x="4581525" y="9525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5</xdr:col>
      <xdr:colOff>447675</xdr:colOff>
      <xdr:row>0</xdr:row>
      <xdr:rowOff>114300</xdr:rowOff>
    </xdr:from>
    <xdr:to>
      <xdr:col>10</xdr:col>
      <xdr:colOff>266700</xdr:colOff>
      <xdr:row>9</xdr:row>
      <xdr:rowOff>123825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4686300" y="114300"/>
          <a:ext cx="4010025" cy="1466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Machine 1 date1</a:t>
          </a: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date2</a:t>
          </a: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date3</a:t>
          </a: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Machine 2 date4</a:t>
          </a: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date5</a:t>
          </a: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date6</a:t>
          </a: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Machine 3 etc...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</xdr:txBody>
    </xdr:sp>
    <xdr:clientData/>
  </xdr:twoCellAnchor>
  <xdr:twoCellAnchor>
    <xdr:from>
      <xdr:col>2</xdr:col>
      <xdr:colOff>447675</xdr:colOff>
      <xdr:row>19</xdr:row>
      <xdr:rowOff>38100</xdr:rowOff>
    </xdr:from>
    <xdr:to>
      <xdr:col>3</xdr:col>
      <xdr:colOff>238125</xdr:colOff>
      <xdr:row>20</xdr:row>
      <xdr:rowOff>152400</xdr:rowOff>
    </xdr:to>
    <xdr:sp macro="" textlink="">
      <xdr:nvSpPr>
        <xdr:cNvPr id="1027" name="AutoShape 3"/>
        <xdr:cNvSpPr>
          <a:spLocks noChangeArrowheads="1"/>
        </xdr:cNvSpPr>
      </xdr:nvSpPr>
      <xdr:spPr bwMode="auto">
        <a:xfrm>
          <a:off x="2171700" y="3114675"/>
          <a:ext cx="628650" cy="276225"/>
        </a:xfrm>
        <a:prstGeom prst="wedgeRoundRectCallout">
          <a:avLst>
            <a:gd name="adj1" fmla="val -98486"/>
            <a:gd name="adj2" fmla="val -160343"/>
            <a:gd name="adj3" fmla="val 16667"/>
          </a:avLst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Saisies</a:t>
          </a:r>
        </a:p>
      </xdr:txBody>
    </xdr:sp>
    <xdr:clientData/>
  </xdr:twoCellAnchor>
  <xdr:twoCellAnchor>
    <xdr:from>
      <xdr:col>3</xdr:col>
      <xdr:colOff>800100</xdr:colOff>
      <xdr:row>13</xdr:row>
      <xdr:rowOff>0</xdr:rowOff>
    </xdr:from>
    <xdr:to>
      <xdr:col>5</xdr:col>
      <xdr:colOff>161925</xdr:colOff>
      <xdr:row>15</xdr:row>
      <xdr:rowOff>47625</xdr:rowOff>
    </xdr:to>
    <xdr:sp macro="" textlink="">
      <xdr:nvSpPr>
        <xdr:cNvPr id="1028" name="AutoShape 4"/>
        <xdr:cNvSpPr>
          <a:spLocks noChangeArrowheads="1"/>
        </xdr:cNvSpPr>
      </xdr:nvSpPr>
      <xdr:spPr bwMode="auto">
        <a:xfrm>
          <a:off x="3362325" y="2105025"/>
          <a:ext cx="1038225" cy="371475"/>
        </a:xfrm>
        <a:prstGeom prst="wedgeRoundRectCallout">
          <a:avLst>
            <a:gd name="adj1" fmla="val -62843"/>
            <a:gd name="adj2" fmla="val -98718"/>
            <a:gd name="adj3" fmla="val 16667"/>
          </a:avLst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Résultats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12</xdr:row>
      <xdr:rowOff>38100</xdr:rowOff>
    </xdr:from>
    <xdr:to>
      <xdr:col>0</xdr:col>
      <xdr:colOff>85725</xdr:colOff>
      <xdr:row>13</xdr:row>
      <xdr:rowOff>76200</xdr:rowOff>
    </xdr:to>
    <xdr:sp macro="" textlink="">
      <xdr:nvSpPr>
        <xdr:cNvPr id="3078" name="Text Box 1"/>
        <xdr:cNvSpPr txBox="1">
          <a:spLocks noChangeArrowheads="1"/>
        </xdr:cNvSpPr>
      </xdr:nvSpPr>
      <xdr:spPr bwMode="auto">
        <a:xfrm>
          <a:off x="133350" y="1981200"/>
          <a:ext cx="381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342900</xdr:colOff>
      <xdr:row>5</xdr:row>
      <xdr:rowOff>142875</xdr:rowOff>
    </xdr:from>
    <xdr:to>
      <xdr:col>3</xdr:col>
      <xdr:colOff>419100</xdr:colOff>
      <xdr:row>7</xdr:row>
      <xdr:rowOff>19050</xdr:rowOff>
    </xdr:to>
    <xdr:sp macro="" textlink="">
      <xdr:nvSpPr>
        <xdr:cNvPr id="2067" name="Text Box 1"/>
        <xdr:cNvSpPr txBox="1">
          <a:spLocks noChangeArrowheads="1"/>
        </xdr:cNvSpPr>
      </xdr:nvSpPr>
      <xdr:spPr bwMode="auto">
        <a:xfrm>
          <a:off x="2857500" y="9525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3</xdr:col>
      <xdr:colOff>47625</xdr:colOff>
      <xdr:row>1</xdr:row>
      <xdr:rowOff>76200</xdr:rowOff>
    </xdr:from>
    <xdr:ext cx="1714500" cy="200025"/>
    <xdr:sp macro="[0]!Tri_Spécial" textlink="">
      <xdr:nvSpPr>
        <xdr:cNvPr id="2053" name="Text Box 5"/>
        <xdr:cNvSpPr txBox="1">
          <a:spLocks noChangeArrowheads="1"/>
        </xdr:cNvSpPr>
      </xdr:nvSpPr>
      <xdr:spPr bwMode="auto">
        <a:xfrm>
          <a:off x="2562225" y="238125"/>
          <a:ext cx="1752600" cy="200025"/>
        </a:xfrm>
        <a:prstGeom prst="rect">
          <a:avLst/>
        </a:prstGeom>
        <a:gradFill rotWithShape="1">
          <a:gsLst>
            <a:gs pos="0">
              <a:srgbClr val="C0C0C0"/>
            </a:gs>
            <a:gs pos="50000">
              <a:srgbClr val="00CCFF"/>
            </a:gs>
            <a:gs pos="100000">
              <a:srgbClr val="C0C0C0"/>
            </a:gs>
          </a:gsLst>
          <a:lin ang="18900000" scaled="1"/>
        </a:gradFill>
        <a:ln w="19050">
          <a:solidFill>
            <a:srgbClr val="800080"/>
          </a:solidFill>
          <a:miter lim="800000"/>
          <a:headEnd/>
          <a:tailEnd/>
        </a:ln>
      </xdr:spPr>
      <xdr:txBody>
        <a:bodyPr wrap="none" lIns="18288" tIns="22860" rIns="0" bIns="0" anchor="t" upright="1">
          <a:spAutoFit/>
        </a:bodyPr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Tri Automatique par Macro</a:t>
          </a:r>
        </a:p>
      </xdr:txBody>
    </xdr:sp>
    <xdr:clientData/>
  </xdr:oneCellAnchor>
  <xdr:twoCellAnchor editAs="oneCell">
    <xdr:from>
      <xdr:col>3</xdr:col>
      <xdr:colOff>209550</xdr:colOff>
      <xdr:row>5</xdr:row>
      <xdr:rowOff>19050</xdr:rowOff>
    </xdr:from>
    <xdr:to>
      <xdr:col>3</xdr:col>
      <xdr:colOff>285750</xdr:colOff>
      <xdr:row>6</xdr:row>
      <xdr:rowOff>57150</xdr:rowOff>
    </xdr:to>
    <xdr:sp macro="" textlink="">
      <xdr:nvSpPr>
        <xdr:cNvPr id="2069" name="Text Box 6"/>
        <xdr:cNvSpPr txBox="1">
          <a:spLocks noChangeArrowheads="1"/>
        </xdr:cNvSpPr>
      </xdr:nvSpPr>
      <xdr:spPr bwMode="auto">
        <a:xfrm>
          <a:off x="2724150" y="8286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macro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macrosheets/sheet1.xml><?xml version="1.0" encoding="utf-8"?>
<xm:macrosheet xmlns="http://schemas.openxmlformats.org/spreadsheetml/2006/main" xmlns:xm="http://schemas.microsoft.com/office/excel/2006/main" xmlns:r="http://schemas.openxmlformats.org/officeDocument/2006/relationships">
  <dimension ref="A1:A48"/>
  <sheetViews>
    <sheetView showFormulas="1" tabSelected="1" workbookViewId="0">
      <selection activeCell="A33" sqref="A33"/>
    </sheetView>
  </sheetViews>
  <sheetFormatPr defaultColWidth="11" defaultRowHeight="12.75"/>
  <cols>
    <col min="1" max="1" width="42.875" customWidth="1"/>
    <col min="2" max="2" width="51.125" bestFit="1" customWidth="1"/>
  </cols>
  <sheetData>
    <row r="1" spans="1:1">
      <c r="A1" t="s">
        <v>7</v>
      </c>
    </row>
    <row r="2" spans="1:1">
      <c r="A2" s="9" t="b">
        <f>WORKBOOK.SELECT("Feuil2")</f>
        <v>1</v>
      </c>
    </row>
    <row r="3" spans="1:1">
      <c r="A3" t="b">
        <f>SELECT("C1")</f>
        <v>1</v>
      </c>
    </row>
    <row r="4" spans="1:1">
      <c r="A4" t="b">
        <f>INSERT(1)</f>
        <v>1</v>
      </c>
    </row>
    <row r="5" spans="1:1">
      <c r="A5" t="b">
        <f>SELECT("L2C3")</f>
        <v>0</v>
      </c>
    </row>
    <row r="6" spans="1:1">
      <c r="A6" t="b">
        <f>SET.NAME("Haut",ACTIVE.CELL())</f>
        <v>1</v>
      </c>
    </row>
    <row r="7" spans="1:1">
      <c r="A7" t="b">
        <f>SELECT.END(4)</f>
        <v>1</v>
      </c>
    </row>
    <row r="8" spans="1:1">
      <c r="A8">
        <f>ROW(SELECTION())</f>
        <v>12</v>
      </c>
    </row>
    <row r="9" spans="1:1">
      <c r="A9" s="6" t="b">
        <f>SET.NAME("Bas",ACTIVE.CELL())</f>
        <v>1</v>
      </c>
    </row>
    <row r="10" spans="1:1">
      <c r="A10" t="b">
        <f>SELECT(Haut:(Bas))</f>
        <v>1</v>
      </c>
    </row>
    <row r="11" spans="1:1">
      <c r="A11" t="b">
        <f>SELECT(OFFSET(SELECTION(),0,-1))</f>
        <v>1</v>
      </c>
    </row>
    <row r="12" spans="1:1">
      <c r="A12" t="b">
        <f>COPY()</f>
        <v>1</v>
      </c>
    </row>
    <row r="13" spans="1:1">
      <c r="A13" t="b">
        <f>SELECT(OFFSET(SELECTION(),0,-1))</f>
        <v>1</v>
      </c>
    </row>
    <row r="14" spans="1:1">
      <c r="A14" t="b">
        <f>PASTE()</f>
        <v>1</v>
      </c>
    </row>
    <row r="15" spans="1:1">
      <c r="A15">
        <f>COUNTA(SELECTION())</f>
        <v>3</v>
      </c>
    </row>
    <row r="16" spans="1:1">
      <c r="A16" t="str">
        <f>ACTIVE.CELL()</f>
        <v>Machine1</v>
      </c>
    </row>
    <row r="17" spans="1:1">
      <c r="A17" s="7" t="b">
        <f>FOR("Compteur1",1,DEREF(A15),1)</f>
        <v>1</v>
      </c>
    </row>
    <row r="18" spans="1:1">
      <c r="A18">
        <f>Compteur1</f>
        <v>3</v>
      </c>
    </row>
    <row r="19" spans="1:1">
      <c r="A19" s="6" t="b">
        <f>SET.NAME("Début",ACTIVE.CELL())</f>
        <v>1</v>
      </c>
    </row>
    <row r="20" spans="1:1">
      <c r="A20">
        <f>ROW(ACTIVE.CELL())</f>
        <v>9</v>
      </c>
    </row>
    <row r="21" spans="1:1">
      <c r="A21">
        <f>DEREF(A8)-DEREF(A20)+1</f>
        <v>4</v>
      </c>
    </row>
    <row r="22" spans="1:1">
      <c r="A22" s="8" t="b">
        <f>IF(DEREF(A18)=DEREF(A15),SELECT(OFFSET(Début,DEREF(A21),0)),SELECT.END(4))</f>
        <v>1</v>
      </c>
    </row>
    <row r="23" spans="1:1">
      <c r="A23" t="b">
        <f>SELECT(OFFSET(SELECTION(),-1,0))</f>
        <v>1</v>
      </c>
    </row>
    <row r="24" spans="1:1">
      <c r="A24" t="b">
        <f>SET.NAME("Fin",ACTIVE.CELL())</f>
        <v>1</v>
      </c>
    </row>
    <row r="25" spans="1:1">
      <c r="A25" t="b">
        <f>SELECT(Début:(Fin))</f>
        <v>1</v>
      </c>
    </row>
    <row r="26" spans="1:1">
      <c r="A26" t="b">
        <f>SELECT(OFFSET(SELECTION(),0,2))</f>
        <v>1</v>
      </c>
    </row>
    <row r="27" spans="1:1">
      <c r="A27" t="b">
        <f>SORT(1,SELECTION(),2)</f>
        <v>1</v>
      </c>
    </row>
    <row r="28" spans="1:1">
      <c r="A28" t="b">
        <f>SELECT(Fin)</f>
        <v>1</v>
      </c>
    </row>
    <row r="29" spans="1:1">
      <c r="A29" t="b">
        <f>SELECT(OFFSET(ACTIVE.CELL(),1,0))</f>
        <v>1</v>
      </c>
    </row>
    <row r="30" spans="1:1">
      <c r="A30" s="7" t="b">
        <f>NEXT()</f>
        <v>1</v>
      </c>
    </row>
    <row r="31" spans="1:1">
      <c r="A31" t="b">
        <f>SELECT("C1")</f>
        <v>1</v>
      </c>
    </row>
    <row r="32" spans="1:1">
      <c r="A32" t="b">
        <f>EDIT.DELETE(4)</f>
        <v>1</v>
      </c>
    </row>
    <row r="33" spans="1:1">
      <c r="A33" t="b">
        <f>SELECT("L1C1")</f>
        <v>0</v>
      </c>
    </row>
    <row r="34" spans="1:1">
      <c r="A34" t="b">
        <f>RETURN()</f>
        <v>1</v>
      </c>
    </row>
    <row r="37" spans="1:1">
      <c r="A37" s="6"/>
    </row>
    <row r="40" spans="1:1">
      <c r="A40" s="6"/>
    </row>
    <row r="48" spans="1:1">
      <c r="A48" s="7"/>
    </row>
  </sheetData>
  <phoneticPr fontId="1" type="noConversion"/>
  <pageMargins left="0.75" right="0.75" top="1" bottom="1" header="0.4921259845" footer="0.4921259845"/>
  <headerFooter alignWithMargins="0"/>
  <drawing r:id="rId1"/>
</xm:macroshee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18"/>
  <sheetViews>
    <sheetView workbookViewId="0">
      <selection activeCell="D2" sqref="D2:D18"/>
    </sheetView>
  </sheetViews>
  <sheetFormatPr defaultColWidth="11" defaultRowHeight="12.75"/>
  <cols>
    <col min="1" max="1" width="11.625" customWidth="1"/>
  </cols>
  <sheetData>
    <row r="1" spans="1:4">
      <c r="A1" s="1" t="s">
        <v>6</v>
      </c>
      <c r="B1" s="4" t="s">
        <v>0</v>
      </c>
      <c r="C1" s="4" t="s">
        <v>1</v>
      </c>
      <c r="D1" s="4" t="s">
        <v>4</v>
      </c>
    </row>
    <row r="2" spans="1:4">
      <c r="A2" s="1" t="str">
        <f t="array" aca="1" ref="A2" ca="1">INDIRECT(ADDRESS(MAX(($B$2:B2&lt;&gt;"")*(ROW($B$2:B2))),COLUMN($B$2:B2)))</f>
        <v>Machine1</v>
      </c>
      <c r="B2" s="2" t="s">
        <v>2</v>
      </c>
      <c r="C2" s="3">
        <v>40308</v>
      </c>
      <c r="D2" s="5">
        <f t="array" aca="1" ref="D2" ca="1">IF(ISERROR(LARGE(IF((Machines=B2)*(Dates&lt;&gt;""),Dates),COUNTIF($A$2:A2,A2))),"",LARGE(IF((Machines=B2)*(Dates&lt;&gt;""),Dates),COUNTIF($A$2:A2,A2)))</f>
        <v>40433</v>
      </c>
    </row>
    <row r="3" spans="1:4">
      <c r="A3" s="1" t="str">
        <f t="array" aca="1" ref="A3" ca="1">INDIRECT(ADDRESS(MAX(($B$2:B3&lt;&gt;"")*(ROW($B$2:B3))),COLUMN($B$2:B3)))</f>
        <v>Machine1</v>
      </c>
      <c r="B3" s="2"/>
      <c r="C3" s="3">
        <v>40410</v>
      </c>
      <c r="D3" s="5" t="str">
        <f t="array" aca="1" ref="D3" ca="1">IF(ISERROR(LARGE(IF((Machines=B3)*(Dates&lt;&gt;""),Dates),COUNTIF($A$2:A3,A3))),"",LARGE(IF((Machines=B3)*(Dates&lt;&gt;""),Dates),COUNTIF($A$2:A3,A3)))</f>
        <v/>
      </c>
    </row>
    <row r="4" spans="1:4">
      <c r="A4" s="1" t="str">
        <f t="array" aca="1" ref="A4" ca="1">INDIRECT(ADDRESS(MAX(($B$2:B4&lt;&gt;"")*(ROW($B$2:B4))),COLUMN($B$2:B4)))</f>
        <v>Machine1</v>
      </c>
      <c r="B4" s="2"/>
      <c r="C4" s="3">
        <v>40433</v>
      </c>
      <c r="D4" s="5" t="str">
        <f t="array" aca="1" ref="D4" ca="1">IF(ISERROR(LARGE(IF((Machines=B4)*(Dates&lt;&gt;""),Dates),COUNTIF($A$2:A4,A4))),"",LARGE(IF((Machines=B4)*(Dates&lt;&gt;""),Dates),COUNTIF($A$2:A4,A4)))</f>
        <v/>
      </c>
    </row>
    <row r="5" spans="1:4">
      <c r="A5" s="1" t="str">
        <f t="array" aca="1" ref="A5" ca="1">INDIRECT(ADDRESS(MAX(($B$2:B5&lt;&gt;"")*(ROW($B$2:B5))),COLUMN($B$2:B5)))</f>
        <v>Machine2</v>
      </c>
      <c r="B5" s="2" t="s">
        <v>3</v>
      </c>
      <c r="C5" s="3">
        <v>40212</v>
      </c>
      <c r="D5" s="5">
        <f t="array" aca="1" ref="D5" ca="1">IF(ISERROR(LARGE(IF((Machines=B5)*(Dates&lt;&gt;""),Dates),COUNTIF($A$2:A5,A5))),"",LARGE(IF((Machines=B5)*(Dates&lt;&gt;""),Dates),COUNTIF($A$2:A5,A5)))</f>
        <v>40472</v>
      </c>
    </row>
    <row r="6" spans="1:4">
      <c r="A6" s="1" t="str">
        <f t="array" aca="1" ref="A6" ca="1">INDIRECT(ADDRESS(MAX(($B$2:B6&lt;&gt;"")*(ROW($B$2:B6))),COLUMN($B$2:B6)))</f>
        <v>Machine2</v>
      </c>
      <c r="B6" s="2"/>
      <c r="C6" s="3">
        <v>40304</v>
      </c>
      <c r="D6" s="5" t="str">
        <f t="array" aca="1" ref="D6" ca="1">IF(ISERROR(LARGE(IF((Machines=B6)*(Dates&lt;&gt;""),Dates),COUNTIF($A$2:A6,A6))),"",LARGE(IF((Machines=B6)*(Dates&lt;&gt;""),Dates),COUNTIF($A$2:A6,A6)))</f>
        <v/>
      </c>
    </row>
    <row r="7" spans="1:4">
      <c r="A7" s="1" t="str">
        <f t="array" aca="1" ref="A7" ca="1">INDIRECT(ADDRESS(MAX(($B$2:B7&lt;&gt;"")*(ROW($B$2:B7))),COLUMN($B$2:B7)))</f>
        <v>Machine2</v>
      </c>
      <c r="B7" s="2"/>
      <c r="C7" s="3">
        <v>40429</v>
      </c>
      <c r="D7" s="5" t="str">
        <f t="array" aca="1" ref="D7" ca="1">IF(ISERROR(LARGE(IF((Machines=B7)*(Dates&lt;&gt;""),Dates),COUNTIF($A$2:A7,A7))),"",LARGE(IF((Machines=B7)*(Dates&lt;&gt;""),Dates),COUNTIF($A$2:A7,A7)))</f>
        <v/>
      </c>
    </row>
    <row r="8" spans="1:4">
      <c r="A8" s="1" t="str">
        <f t="array" aca="1" ref="A8" ca="1">INDIRECT(ADDRESS(MAX(($B$2:B8&lt;&gt;"")*(ROW($B$2:B8))),COLUMN($B$2:B8)))</f>
        <v>Machine2</v>
      </c>
      <c r="B8" s="2"/>
      <c r="C8" s="3">
        <v>40472</v>
      </c>
      <c r="D8" s="5" t="str">
        <f t="array" aca="1" ref="D8" ca="1">IF(ISERROR(LARGE(IF((Machines=B8)*(Dates&lt;&gt;""),Dates),COUNTIF($A$2:A8,A8))),"",LARGE(IF((Machines=B8)*(Dates&lt;&gt;""),Dates),COUNTIF($A$2:A8,A8)))</f>
        <v/>
      </c>
    </row>
    <row r="9" spans="1:4">
      <c r="A9" s="1" t="str">
        <f t="array" aca="1" ref="A9" ca="1">INDIRECT(ADDRESS(MAX(($B$2:B9&lt;&gt;"")*(ROW($B$2:B9))),COLUMN($B$2:B9)))</f>
        <v>Machine3</v>
      </c>
      <c r="B9" s="2" t="s">
        <v>5</v>
      </c>
      <c r="C9" s="3">
        <v>40150</v>
      </c>
      <c r="D9" s="5">
        <f t="array" aca="1" ref="D9" ca="1">IF(ISERROR(LARGE(IF((Machines=B9)*(Dates&lt;&gt;""),Dates),COUNTIF($A$2:A9,A9))),"",LARGE(IF((Machines=B9)*(Dates&lt;&gt;""),Dates),COUNTIF($A$2:A9,A9)))</f>
        <v>40458</v>
      </c>
    </row>
    <row r="10" spans="1:4">
      <c r="A10" s="1" t="str">
        <f t="array" aca="1" ref="A10" ca="1">INDIRECT(ADDRESS(MAX(($B$2:B10&lt;&gt;"")*(ROW($B$2:B10))),COLUMN($B$2:B10)))</f>
        <v>Machine3</v>
      </c>
      <c r="B10" s="2"/>
      <c r="C10" s="3">
        <v>40214</v>
      </c>
      <c r="D10" s="5" t="str">
        <f t="array" aca="1" ref="D10" ca="1">IF(ISERROR(LARGE(IF((Machines=B10)*(Dates&lt;&gt;""),Dates),COUNTIF($A$2:A10,A10))),"",LARGE(IF((Machines=B10)*(Dates&lt;&gt;""),Dates),COUNTIF($A$2:A10,A10)))</f>
        <v/>
      </c>
    </row>
    <row r="11" spans="1:4">
      <c r="A11" s="1" t="str">
        <f t="array" aca="1" ref="A11" ca="1">INDIRECT(ADDRESS(MAX(($B$2:B11&lt;&gt;"")*(ROW($B$2:B11))),COLUMN($B$2:B11)))</f>
        <v>Machine3</v>
      </c>
      <c r="B11" s="2"/>
      <c r="C11" s="3">
        <v>40336</v>
      </c>
      <c r="D11" s="5" t="str">
        <f t="array" aca="1" ref="D11" ca="1">IF(ISERROR(LARGE(IF((Machines=B11)*(Dates&lt;&gt;""),Dates),COUNTIF($A$2:A11,A11))),"",LARGE(IF((Machines=B11)*(Dates&lt;&gt;""),Dates),COUNTIF($A$2:A11,A11)))</f>
        <v/>
      </c>
    </row>
    <row r="12" spans="1:4">
      <c r="A12" s="1" t="str">
        <f t="array" aca="1" ref="A12" ca="1">INDIRECT(ADDRESS(MAX(($B$2:B12&lt;&gt;"")*(ROW($B$2:B12))),COLUMN($B$2:B12)))</f>
        <v>Machine3</v>
      </c>
      <c r="B12" s="2"/>
      <c r="C12" s="3">
        <v>40394</v>
      </c>
      <c r="D12" s="5" t="str">
        <f t="array" aca="1" ref="D12" ca="1">IF(ISERROR(LARGE(IF((Machines=B12)*(Dates&lt;&gt;""),Dates),COUNTIF($A$2:A12,A12))),"",LARGE(IF((Machines=B12)*(Dates&lt;&gt;""),Dates),COUNTIF($A$2:A12,A12)))</f>
        <v/>
      </c>
    </row>
    <row r="13" spans="1:4">
      <c r="A13" s="1" t="str">
        <f t="array" aca="1" ref="A13" ca="1">INDIRECT(ADDRESS(MAX(($B$2:B13&lt;&gt;"")*(ROW($B$2:B13))),COLUMN($B$2:B13)))</f>
        <v>Machine3</v>
      </c>
      <c r="B13" s="2"/>
      <c r="C13" s="3">
        <v>40458</v>
      </c>
      <c r="D13" s="5" t="str">
        <f t="array" aca="1" ref="D13" ca="1">IF(ISERROR(LARGE(IF((Machines=B13)*(Dates&lt;&gt;""),Dates),COUNTIF($A$2:A13,A13))),"",LARGE(IF((Machines=B13)*(Dates&lt;&gt;""),Dates),COUNTIF($A$2:A13,A13)))</f>
        <v/>
      </c>
    </row>
    <row r="14" spans="1:4">
      <c r="A14" s="1" t="str">
        <f t="array" aca="1" ref="A14" ca="1">INDIRECT(ADDRESS(MAX(($B$2:B14&lt;&gt;"")*(ROW($B$2:B14))),COLUMN($B$2:B14)))</f>
        <v>Machine3</v>
      </c>
      <c r="B14" s="2"/>
      <c r="C14" s="2"/>
      <c r="D14" s="5" t="str">
        <f t="array" aca="1" ref="D14" ca="1">IF(ISERROR(LARGE(IF((Machines=B14)*(Dates&lt;&gt;""),Dates),COUNTIF($A$2:A14,A14))),"",LARGE(IF((Machines=B14)*(Dates&lt;&gt;""),Dates),COUNTIF($A$2:A14,A14)))</f>
        <v/>
      </c>
    </row>
    <row r="15" spans="1:4">
      <c r="A15" s="1" t="str">
        <f t="array" aca="1" ref="A15" ca="1">INDIRECT(ADDRESS(MAX(($B$2:B15&lt;&gt;"")*(ROW($B$2:B15))),COLUMN($B$2:B15)))</f>
        <v>Machine3</v>
      </c>
      <c r="B15" s="2"/>
      <c r="C15" s="2"/>
      <c r="D15" s="5" t="str">
        <f t="array" aca="1" ref="D15" ca="1">IF(ISERROR(LARGE(IF((Machines=B15)*(Dates&lt;&gt;""),Dates),COUNTIF($A$2:A15,A15))),"",LARGE(IF((Machines=B15)*(Dates&lt;&gt;""),Dates),COUNTIF($A$2:A15,A15)))</f>
        <v/>
      </c>
    </row>
    <row r="16" spans="1:4">
      <c r="A16" s="1" t="str">
        <f t="array" aca="1" ref="A16" ca="1">INDIRECT(ADDRESS(MAX(($B$2:B16&lt;&gt;"")*(ROW($B$2:B16))),COLUMN($B$2:B16)))</f>
        <v>Machine3</v>
      </c>
      <c r="B16" s="2"/>
      <c r="C16" s="2"/>
      <c r="D16" s="5" t="str">
        <f t="array" aca="1" ref="D16" ca="1">IF(ISERROR(LARGE(IF((Machines=B16)*(Dates&lt;&gt;""),Dates),COUNTIF($A$2:A16,A16))),"",LARGE(IF((Machines=B16)*(Dates&lt;&gt;""),Dates),COUNTIF($A$2:A16,A16)))</f>
        <v/>
      </c>
    </row>
    <row r="17" spans="1:4">
      <c r="A17" s="1" t="str">
        <f t="array" aca="1" ref="A17" ca="1">INDIRECT(ADDRESS(MAX(($B$2:B17&lt;&gt;"")*(ROW($B$2:B17))),COLUMN($B$2:B17)))</f>
        <v>Machine3</v>
      </c>
      <c r="B17" s="2"/>
      <c r="C17" s="2"/>
      <c r="D17" s="5" t="str">
        <f t="array" aca="1" ref="D17" ca="1">IF(ISERROR(LARGE(IF((Machines=B17)*(Dates&lt;&gt;""),Dates),COUNTIF($A$2:A17,A17))),"",LARGE(IF((Machines=B17)*(Dates&lt;&gt;""),Dates),COUNTIF($A$2:A17,A17)))</f>
        <v/>
      </c>
    </row>
    <row r="18" spans="1:4">
      <c r="A18" s="1" t="str">
        <f t="array" aca="1" ref="A18" ca="1">INDIRECT(ADDRESS(MAX(($B$2:B18&lt;&gt;"")*(ROW($B$2:B18))),COLUMN($B$2:B18)))</f>
        <v>Machine3</v>
      </c>
      <c r="B18" s="2"/>
      <c r="C18" s="2"/>
      <c r="D18" s="5" t="str">
        <f t="array" aca="1" ref="D18" ca="1">IF(ISERROR(LARGE(IF((Machines=B18)*(Dates&lt;&gt;""),Dates),COUNTIF($A$2:A18,A18))),"",LARGE(IF((Machines=B18)*(Dates&lt;&gt;""),Dates),COUNTIF($A$2:A18,A18)))</f>
        <v/>
      </c>
    </row>
  </sheetData>
  <sheetCalcPr fullCalcOnLoad="1"/>
  <phoneticPr fontId="1" type="noConversion"/>
  <pageMargins left="0.75" right="0.75" top="1" bottom="1" header="0.4921259845" footer="0.4921259845"/>
  <pageSetup paperSize="9" orientation="portrait" horizontalDpi="0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8"/>
  <sheetViews>
    <sheetView workbookViewId="0"/>
  </sheetViews>
  <sheetFormatPr defaultColWidth="11" defaultRowHeight="12.75"/>
  <sheetData>
    <row r="1" spans="1:8">
      <c r="A1" s="4" t="s">
        <v>0</v>
      </c>
      <c r="B1" s="4" t="s">
        <v>1</v>
      </c>
      <c r="G1" t="s">
        <v>8</v>
      </c>
    </row>
    <row r="2" spans="1:8">
      <c r="A2" s="8" t="s">
        <v>2</v>
      </c>
      <c r="B2" s="10">
        <v>40433</v>
      </c>
      <c r="C2" s="10">
        <v>40308</v>
      </c>
      <c r="G2" s="2" t="s">
        <v>2</v>
      </c>
      <c r="H2" s="3">
        <v>40308</v>
      </c>
    </row>
    <row r="3" spans="1:8">
      <c r="A3" s="8"/>
      <c r="B3" s="10">
        <v>40410</v>
      </c>
      <c r="C3" s="10">
        <v>40410</v>
      </c>
      <c r="G3" s="2"/>
      <c r="H3" s="3">
        <v>40410</v>
      </c>
    </row>
    <row r="4" spans="1:8">
      <c r="A4" s="8"/>
      <c r="B4" s="10">
        <v>40308</v>
      </c>
      <c r="C4" s="10">
        <v>40433</v>
      </c>
      <c r="G4" s="2"/>
      <c r="H4" s="3">
        <v>40433</v>
      </c>
    </row>
    <row r="5" spans="1:8">
      <c r="A5" s="8" t="s">
        <v>3</v>
      </c>
      <c r="B5" s="10">
        <v>40472</v>
      </c>
      <c r="C5" s="10">
        <v>40212</v>
      </c>
      <c r="G5" s="2" t="s">
        <v>3</v>
      </c>
      <c r="H5" s="3">
        <v>40212</v>
      </c>
    </row>
    <row r="6" spans="1:8">
      <c r="A6" s="8"/>
      <c r="B6" s="10">
        <v>40429</v>
      </c>
      <c r="C6" s="10">
        <v>40304</v>
      </c>
      <c r="G6" s="2"/>
      <c r="H6" s="3">
        <v>40304</v>
      </c>
    </row>
    <row r="7" spans="1:8">
      <c r="A7" s="8"/>
      <c r="B7" s="10">
        <v>40304</v>
      </c>
      <c r="C7" s="10">
        <v>40429</v>
      </c>
      <c r="G7" s="2"/>
      <c r="H7" s="3">
        <v>40429</v>
      </c>
    </row>
    <row r="8" spans="1:8">
      <c r="A8" s="8"/>
      <c r="B8" s="10">
        <v>40212</v>
      </c>
      <c r="C8" s="10">
        <v>40472</v>
      </c>
      <c r="G8" s="2"/>
      <c r="H8" s="3">
        <v>40374</v>
      </c>
    </row>
    <row r="9" spans="1:8">
      <c r="A9" s="8" t="s">
        <v>5</v>
      </c>
      <c r="B9" s="10">
        <v>40458</v>
      </c>
      <c r="C9" s="10">
        <v>40150</v>
      </c>
      <c r="G9" s="2" t="s">
        <v>5</v>
      </c>
      <c r="H9" s="3">
        <v>40150</v>
      </c>
    </row>
    <row r="10" spans="1:8">
      <c r="A10" s="8"/>
      <c r="B10" s="10">
        <v>40394</v>
      </c>
      <c r="C10" s="10">
        <v>40214</v>
      </c>
      <c r="G10" s="2"/>
      <c r="H10" s="3">
        <v>40214</v>
      </c>
    </row>
    <row r="11" spans="1:8">
      <c r="A11" s="8"/>
      <c r="B11" s="10">
        <v>40336</v>
      </c>
      <c r="C11" s="10">
        <v>40336</v>
      </c>
      <c r="G11" s="2"/>
      <c r="H11" s="3">
        <v>40336</v>
      </c>
    </row>
    <row r="12" spans="1:8">
      <c r="A12" s="8"/>
      <c r="B12" s="10">
        <v>40214</v>
      </c>
      <c r="C12" s="10">
        <v>40394</v>
      </c>
      <c r="G12" s="2"/>
      <c r="H12" s="3">
        <v>40394</v>
      </c>
    </row>
    <row r="13" spans="1:8">
      <c r="A13" s="8"/>
      <c r="B13" s="10"/>
      <c r="C13" s="10">
        <v>40458</v>
      </c>
      <c r="G13" s="2"/>
      <c r="H13" s="3"/>
    </row>
    <row r="14" spans="1:8">
      <c r="A14" s="8"/>
      <c r="B14" s="8"/>
    </row>
    <row r="15" spans="1:8">
      <c r="A15" s="8"/>
      <c r="B15" s="8"/>
    </row>
    <row r="16" spans="1:8">
      <c r="A16" s="8"/>
      <c r="B16" s="8"/>
    </row>
    <row r="17" spans="1:2">
      <c r="A17" s="8"/>
      <c r="B17" s="8"/>
    </row>
    <row r="18" spans="1:2">
      <c r="A18" s="8"/>
      <c r="B18" s="8"/>
    </row>
  </sheetData>
  <sortState ref="B9:B12">
    <sortCondition descending="1" ref="B9"/>
  </sortState>
  <phoneticPr fontId="1" type="noConversion"/>
  <pageMargins left="0.75" right="0.75" top="1" bottom="1" header="0.4921259845" footer="0.4921259845"/>
  <pageSetup paperSize="9" orientation="portrait" horizontalDpi="0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2</vt:i4>
      </vt:variant>
      <vt:variant>
        <vt:lpstr>Excel 4.0 Macros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Feuil1</vt:lpstr>
      <vt:lpstr>Feuil2</vt:lpstr>
      <vt:lpstr>Macro1</vt:lpstr>
      <vt:lpstr>Macro1!Bas</vt:lpstr>
      <vt:lpstr>Macro1!Haut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Amadéus</dc:creator>
  <cp:lastModifiedBy>pboitard</cp:lastModifiedBy>
  <dcterms:created xsi:type="dcterms:W3CDTF">2010-10-28T17:46:41Z</dcterms:created>
  <dcterms:modified xsi:type="dcterms:W3CDTF">2010-11-04T13:56:23Z</dcterms:modified>
</cp:coreProperties>
</file>