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y0604634\Downloads\"/>
    </mc:Choice>
  </mc:AlternateContent>
  <bookViews>
    <workbookView xWindow="0" yWindow="0" windowWidth="25200" windowHeight="11850"/>
  </bookViews>
  <sheets>
    <sheet name="RECHERCHE DE PRIX " sheetId="1" r:id="rId1"/>
  </sheets>
  <externalReferences>
    <externalReference r:id="rId2"/>
  </externalReferences>
  <definedNames>
    <definedName name="_xlnm._FilterDatabase" localSheetId="0" hidden="1">'RECHERCHE DE PRIX '!$A$3:$DC$3</definedName>
    <definedName name="Z_10ABE68E_5B4C_4FC4_B6C5_5C45FF694C69_.wvu.Cols" localSheetId="0" hidden="1">'RECHERCHE DE PRIX '!$Q:$T,'RECHERCHE DE PRIX '!$V:$AD,'RECHERCHE DE PRIX '!$AF:$AN,'RECHERCHE DE PRIX '!$AP:$AX,'RECHERCHE DE PRIX '!$AZ:$BG,'RECHERCHE DE PRIX '!$BI:$BL,'RECHERCHE DE PRIX '!$BN:$BV,'RECHERCHE DE PRIX '!$BX:$CF,'RECHERCHE DE PRIX '!$CH:$CK,'RECHERCHE DE PRIX '!$CM:$CP,'RECHERCHE DE PRIX '!$CR:$CY</definedName>
    <definedName name="Z_10ABE68E_5B4C_4FC4_B6C5_5C45FF694C69_.wvu.FilterData" localSheetId="0" hidden="1">'RECHERCHE DE PRIX '!$A$3:$DC$3</definedName>
  </definedName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Y1" i="1" l="1"/>
  <c r="CX1" i="1"/>
  <c r="CV1" i="1"/>
  <c r="CU1" i="1"/>
  <c r="CT1" i="1"/>
  <c r="CS1" i="1"/>
  <c r="CR1" i="1"/>
  <c r="DA1" i="1" l="1"/>
  <c r="CZ1" i="1"/>
  <c r="DB1" i="1" s="1"/>
  <c r="DC1" i="1" s="1"/>
</calcChain>
</file>

<file path=xl/sharedStrings.xml><?xml version="1.0" encoding="utf-8"?>
<sst xmlns="http://schemas.openxmlformats.org/spreadsheetml/2006/main" count="201" uniqueCount="35">
  <si>
    <r>
      <t xml:space="preserve">PN RECHERCHE
</t>
    </r>
    <r>
      <rPr>
        <sz val="10"/>
        <color theme="1"/>
        <rFont val="Calibri"/>
        <family val="2"/>
        <scheme val="minor"/>
      </rPr>
      <t>(RETIRER ESPACES)</t>
    </r>
  </si>
  <si>
    <t>STATUT</t>
  </si>
  <si>
    <t>PGRM</t>
  </si>
  <si>
    <t>PGRM NOM</t>
  </si>
  <si>
    <t>CIVIL /MILIT</t>
  </si>
  <si>
    <t>DIR / REN</t>
  </si>
  <si>
    <t>CATALOGUE INTERNE</t>
  </si>
  <si>
    <t>COMMENTS INTERNE</t>
  </si>
  <si>
    <t>DATE DE VALIDITE INTERNE</t>
  </si>
  <si>
    <t>CATALOGUE CONSOLIDE 
VERIFIER SUR CATA</t>
  </si>
  <si>
    <t>DERNIERE COMMANDE</t>
  </si>
  <si>
    <t>DATE DERNIERE COMMANDE</t>
  </si>
  <si>
    <t>DERNIER DEVIS</t>
  </si>
  <si>
    <t>DATE DE DEVIS</t>
  </si>
  <si>
    <t xml:space="preserve">DERNIER ACHAT ANNEE </t>
  </si>
  <si>
    <t>FOURNISSEUR DERNIER ACHAT</t>
  </si>
  <si>
    <t>INTERNE 2022</t>
  </si>
  <si>
    <t>COSOLIDE 2022</t>
  </si>
  <si>
    <t>INTERNE 2021</t>
  </si>
  <si>
    <t>COSOLIDE 2021</t>
  </si>
  <si>
    <t>PA 2023</t>
  </si>
  <si>
    <t>PA 2022</t>
  </si>
  <si>
    <t>PA 2021</t>
  </si>
  <si>
    <t>PA 2020</t>
  </si>
  <si>
    <t>PA 2019</t>
  </si>
  <si>
    <t>PA 2018</t>
  </si>
  <si>
    <t>PA 2017</t>
  </si>
  <si>
    <t>PA 2016</t>
  </si>
  <si>
    <t>PA 2015</t>
  </si>
  <si>
    <t>PA 2014</t>
  </si>
  <si>
    <t>PLUS GRANDE VALEUR PA</t>
  </si>
  <si>
    <t>2EME GRANDE VALEUR PA</t>
  </si>
  <si>
    <t>RATIO</t>
  </si>
  <si>
    <t>ACTION</t>
  </si>
  <si>
    <t>SIERREUR + RECHERCHE 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</si>
</sst>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_-* #,##0.00\ _€_-;\-* #,##0.0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2">
    <xf numFmtId="0" fontId="0" fillId="0" borderId="0" xfId="0"/>
    <xf numFmtId="1" fontId="0" fillId="0" borderId="1" xfId="0" applyNumberFormat="1" applyFont="1" applyFill="1" applyBorder="1" applyAlignment="1" applyProtection="1">
      <alignment horizontal="left" vertical="top"/>
    </xf>
    <xf numFmtId="0" fontId="0" fillId="0" borderId="1" xfId="0" applyNumberFormat="1" applyFont="1" applyFill="1" applyBorder="1" applyAlignment="1" applyProtection="1">
      <alignment horizontal="right"/>
    </xf>
    <xf numFmtId="0" fontId="0" fillId="0" borderId="2" xfId="0" applyFill="1" applyBorder="1"/>
    <xf numFmtId="44" fontId="0" fillId="0" borderId="5" xfId="1" applyFont="1" applyBorder="1"/>
    <xf numFmtId="44" fontId="0" fillId="2" borderId="5" xfId="1" applyFont="1" applyFill="1" applyBorder="1"/>
    <xf numFmtId="44" fontId="0" fillId="0" borderId="2" xfId="0" applyNumberFormat="1" applyBorder="1"/>
    <xf numFmtId="2" fontId="0" fillId="0" borderId="2" xfId="0" applyNumberFormat="1" applyBorder="1"/>
    <xf numFmtId="0" fontId="0" fillId="0" borderId="0" xfId="0" applyBorder="1"/>
    <xf numFmtId="1" fontId="0" fillId="0" borderId="6" xfId="0" applyNumberFormat="1" applyBorder="1" applyAlignment="1">
      <alignment horizontal="left" vertical="top"/>
    </xf>
    <xf numFmtId="0" fontId="0" fillId="0" borderId="6" xfId="0" applyNumberFormat="1" applyFont="1" applyFill="1" applyBorder="1" applyAlignment="1" applyProtection="1">
      <alignment horizontal="right"/>
    </xf>
    <xf numFmtId="0" fontId="0" fillId="0" borderId="0" xfId="0" applyFont="1" applyFill="1" applyBorder="1" applyProtection="1"/>
    <xf numFmtId="44" fontId="0" fillId="0" borderId="7" xfId="1" applyFont="1" applyBorder="1"/>
    <xf numFmtId="44" fontId="0" fillId="0" borderId="8" xfId="1" applyFont="1" applyBorder="1"/>
    <xf numFmtId="14" fontId="2" fillId="3" borderId="9" xfId="0" applyNumberFormat="1" applyFont="1" applyFill="1" applyBorder="1" applyAlignment="1">
      <alignment horizontal="center" vertical="center"/>
    </xf>
    <xf numFmtId="44" fontId="2" fillId="3" borderId="10" xfId="1" applyFont="1" applyFill="1" applyBorder="1" applyAlignment="1">
      <alignment horizontal="center" vertical="center" wrapText="1"/>
    </xf>
    <xf numFmtId="164" fontId="2" fillId="3" borderId="0" xfId="1" applyNumberFormat="1" applyFont="1" applyFill="1" applyBorder="1" applyAlignment="1">
      <alignment horizontal="center" vertical="center" wrapText="1"/>
    </xf>
    <xf numFmtId="14" fontId="2" fillId="3" borderId="0" xfId="1" applyNumberFormat="1" applyFont="1" applyFill="1" applyBorder="1" applyAlignment="1">
      <alignment horizontal="center" vertical="center" wrapText="1"/>
    </xf>
    <xf numFmtId="44" fontId="2" fillId="3" borderId="0" xfId="1" applyFont="1" applyFill="1" applyBorder="1" applyAlignment="1">
      <alignment horizontal="center" vertical="center" wrapText="1"/>
    </xf>
    <xf numFmtId="14" fontId="0" fillId="0" borderId="0" xfId="0" applyNumberFormat="1"/>
    <xf numFmtId="44" fontId="0" fillId="0" borderId="0" xfId="1" applyFont="1"/>
    <xf numFmtId="44" fontId="0" fillId="0" borderId="6" xfId="1" applyFont="1" applyBorder="1"/>
    <xf numFmtId="44" fontId="0" fillId="0" borderId="11" xfId="1" applyFont="1" applyBorder="1"/>
    <xf numFmtId="2" fontId="0" fillId="0" borderId="0" xfId="0" applyNumberFormat="1" applyBorder="1"/>
    <xf numFmtId="1" fontId="2" fillId="3" borderId="1" xfId="0" applyNumberFormat="1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44" fontId="2" fillId="3" borderId="1" xfId="1" applyFont="1" applyFill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center" vertical="center"/>
    </xf>
    <xf numFmtId="44" fontId="2" fillId="3" borderId="1" xfId="1" applyFont="1" applyFill="1" applyBorder="1" applyAlignment="1">
      <alignment horizontal="center" vertical="center" wrapText="1"/>
    </xf>
    <xf numFmtId="164" fontId="2" fillId="3" borderId="1" xfId="1" applyNumberFormat="1" applyFont="1" applyFill="1" applyBorder="1" applyAlignment="1">
      <alignment horizontal="center" vertical="center" wrapText="1"/>
    </xf>
    <xf numFmtId="14" fontId="2" fillId="3" borderId="1" xfId="1" applyNumberFormat="1" applyFont="1" applyFill="1" applyBorder="1" applyAlignment="1">
      <alignment horizontal="center" vertical="center" wrapText="1"/>
    </xf>
    <xf numFmtId="44" fontId="2" fillId="3" borderId="16" xfId="1" applyFont="1" applyFill="1" applyBorder="1" applyAlignment="1">
      <alignment horizontal="center" vertical="center"/>
    </xf>
    <xf numFmtId="2" fontId="2" fillId="3" borderId="1" xfId="1" applyNumberFormat="1" applyFont="1" applyFill="1" applyBorder="1" applyAlignment="1">
      <alignment horizontal="center" vertical="center"/>
    </xf>
    <xf numFmtId="0" fontId="0" fillId="0" borderId="0" xfId="0" applyFill="1" applyBorder="1"/>
    <xf numFmtId="1" fontId="0" fillId="0" borderId="0" xfId="0" applyNumberFormat="1" applyFill="1" applyBorder="1" applyAlignment="1">
      <alignment horizontal="left" vertical="top"/>
    </xf>
    <xf numFmtId="0" fontId="0" fillId="0" borderId="0" xfId="0" applyNumberFormat="1" applyFill="1" applyBorder="1" applyAlignment="1">
      <alignment horizontal="right"/>
    </xf>
    <xf numFmtId="44" fontId="0" fillId="0" borderId="0" xfId="1" applyFont="1" applyFill="1" applyBorder="1"/>
    <xf numFmtId="14" fontId="0" fillId="0" borderId="0" xfId="0" applyNumberFormat="1" applyFill="1" applyBorder="1"/>
    <xf numFmtId="164" fontId="0" fillId="0" borderId="0" xfId="0" applyNumberFormat="1" applyFill="1" applyBorder="1"/>
    <xf numFmtId="2" fontId="0" fillId="0" borderId="0" xfId="0" applyNumberFormat="1" applyFill="1" applyBorder="1"/>
    <xf numFmtId="44" fontId="2" fillId="4" borderId="4" xfId="1" applyFont="1" applyFill="1" applyBorder="1" applyAlignment="1">
      <alignment horizontal="center"/>
    </xf>
    <xf numFmtId="44" fontId="2" fillId="4" borderId="3" xfId="1" applyFont="1" applyFill="1" applyBorder="1" applyAlignment="1">
      <alignment horizontal="center"/>
    </xf>
    <xf numFmtId="44" fontId="2" fillId="4" borderId="12" xfId="1" applyFont="1" applyFill="1" applyBorder="1" applyAlignment="1">
      <alignment horizontal="center"/>
    </xf>
    <xf numFmtId="44" fontId="2" fillId="5" borderId="4" xfId="1" applyFont="1" applyFill="1" applyBorder="1" applyAlignment="1">
      <alignment horizontal="center"/>
    </xf>
    <xf numFmtId="44" fontId="2" fillId="5" borderId="3" xfId="1" applyFont="1" applyFill="1" applyBorder="1" applyAlignment="1">
      <alignment horizontal="center"/>
    </xf>
    <xf numFmtId="44" fontId="2" fillId="5" borderId="12" xfId="1" applyFont="1" applyFill="1" applyBorder="1" applyAlignment="1">
      <alignment horizontal="center"/>
    </xf>
    <xf numFmtId="44" fontId="2" fillId="6" borderId="4" xfId="1" applyFont="1" applyFill="1" applyBorder="1" applyAlignment="1">
      <alignment horizontal="center"/>
    </xf>
    <xf numFmtId="44" fontId="2" fillId="6" borderId="3" xfId="1" applyFont="1" applyFill="1" applyBorder="1" applyAlignment="1">
      <alignment horizontal="center"/>
    </xf>
    <xf numFmtId="44" fontId="2" fillId="5" borderId="13" xfId="1" applyFont="1" applyFill="1" applyBorder="1" applyAlignment="1">
      <alignment horizontal="center"/>
    </xf>
    <xf numFmtId="44" fontId="2" fillId="5" borderId="14" xfId="1" applyFont="1" applyFill="1" applyBorder="1" applyAlignment="1">
      <alignment horizontal="center"/>
    </xf>
    <xf numFmtId="44" fontId="2" fillId="5" borderId="15" xfId="1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0</xdr:row>
          <xdr:rowOff>38100</xdr:rowOff>
        </xdr:from>
        <xdr:to>
          <xdr:col>0</xdr:col>
          <xdr:colOff>828675</xdr:colOff>
          <xdr:row>0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1</xdr:row>
          <xdr:rowOff>19050</xdr:rowOff>
        </xdr:from>
        <xdr:to>
          <xdr:col>0</xdr:col>
          <xdr:colOff>819150</xdr:colOff>
          <xdr:row>1</xdr:row>
          <xdr:rowOff>152400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data1\VOL1\GROUPE\DR_O\DROV\CATALOGUES\INTEGRALITE-CATALOGUES\2023\DDP%20EN%20COURS%20TEST%20AVEC%20MACR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 OP"/>
      <sheetName val="RECHERCHE DE PRIX "/>
      <sheetName val="CALCUL PRIX"/>
      <sheetName val="MMS001"/>
      <sheetName val="PPS450 (TRIER PAR DATE) "/>
      <sheetName val="PORTE FEUILLE (TRIER PAR DATE)"/>
      <sheetName val="Devis_OUT_Détail (TRIER PAR DAT"/>
      <sheetName val="ACME 2023"/>
      <sheetName val="ACME"/>
      <sheetName val="PRIME 2023"/>
      <sheetName val="PRIME"/>
      <sheetName val="QUICK 2023"/>
      <sheetName val="QUICK "/>
      <sheetName val="ABC 2023"/>
      <sheetName val="ABC"/>
      <sheetName val="SIMACO 2023"/>
      <sheetName val="SIMACO"/>
      <sheetName val="SEVA 2023"/>
      <sheetName val="SEVA"/>
      <sheetName val="CELECTRON 2023"/>
      <sheetName val="CELECTRON"/>
      <sheetName val="CIRI 2023"/>
      <sheetName val="CIRI"/>
      <sheetName val="SEFIAM 2023"/>
      <sheetName val="SEFIAM"/>
      <sheetName val=" SASI 2023"/>
      <sheetName val="SASI"/>
      <sheetName val="CATALOGUE CONSOLIDE"/>
      <sheetName val="INTERNE 2022"/>
      <sheetName val="CATALOGUE CONSOLIDE 2022"/>
      <sheetName val="INTERNE 2021"/>
      <sheetName val="CATALOGUE CONSOLIDE 2021"/>
    </sheetNames>
    <definedNames>
      <definedName name="CLACULRP"/>
      <definedName name="SUPPRP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>
        <row r="2">
          <cell r="F2" t="str">
            <v>543-682</v>
          </cell>
          <cell r="G2" t="str">
            <v>DIGITAL DIAL GAUGE</v>
          </cell>
          <cell r="I2">
            <v>40</v>
          </cell>
          <cell r="J2">
            <v>436.25</v>
          </cell>
        </row>
        <row r="3">
          <cell r="F3" t="str">
            <v>C6640-0040</v>
          </cell>
          <cell r="G3" t="str">
            <v>PC FOR F27683000-x</v>
          </cell>
          <cell r="I3">
            <v>40</v>
          </cell>
          <cell r="J3">
            <v>3670</v>
          </cell>
        </row>
        <row r="4">
          <cell r="F4" t="str">
            <v>CP690200010000</v>
          </cell>
          <cell r="G4" t="str">
            <v>TOUCH SENSITIVE SCREEN</v>
          </cell>
          <cell r="I4">
            <v>40</v>
          </cell>
          <cell r="J4">
            <v>1663</v>
          </cell>
        </row>
        <row r="5">
          <cell r="F5" t="str">
            <v>ECO1200FRUSB</v>
          </cell>
          <cell r="G5" t="str">
            <v>ONDULEUR EATON ELLIPSE</v>
          </cell>
          <cell r="I5">
            <v>15</v>
          </cell>
          <cell r="J5">
            <v>264</v>
          </cell>
        </row>
        <row r="6">
          <cell r="F6" t="str">
            <v>ESM-BA301</v>
          </cell>
          <cell r="G6" t="str">
            <v>787 TB DOOR LOCKING RELAY</v>
          </cell>
          <cell r="I6">
            <v>40</v>
          </cell>
          <cell r="J6">
            <v>160</v>
          </cell>
        </row>
        <row r="7">
          <cell r="F7" t="str">
            <v>F27598000</v>
          </cell>
          <cell r="G7" t="str">
            <v>787 BRAKE TEST CALIBRATION KIT</v>
          </cell>
          <cell r="I7">
            <v>80</v>
          </cell>
          <cell r="J7">
            <v>22500</v>
          </cell>
        </row>
        <row r="8">
          <cell r="F8" t="str">
            <v>F27683000-1</v>
          </cell>
          <cell r="G8" t="str">
            <v>B787-8-9 E-BRAKE TESTER</v>
          </cell>
          <cell r="I8">
            <v>140</v>
          </cell>
          <cell r="J8">
            <v>117000</v>
          </cell>
        </row>
        <row r="9">
          <cell r="F9" t="str">
            <v>F27683000-2</v>
          </cell>
          <cell r="G9" t="str">
            <v>B787-8-9 E-BRAKE TESTER</v>
          </cell>
          <cell r="I9">
            <v>40</v>
          </cell>
          <cell r="J9">
            <v>121500</v>
          </cell>
        </row>
        <row r="10">
          <cell r="F10" t="str">
            <v>F28036000</v>
          </cell>
          <cell r="G10" t="str">
            <v>EBA MOTOR TEST BENCH</v>
          </cell>
          <cell r="I10">
            <v>80</v>
          </cell>
          <cell r="J10">
            <v>35000</v>
          </cell>
        </row>
        <row r="11">
          <cell r="F11" t="str">
            <v>F28037000</v>
          </cell>
          <cell r="G11" t="str">
            <v>EBA GEAR TEST BENCH</v>
          </cell>
          <cell r="I11">
            <v>200</v>
          </cell>
          <cell r="J11">
            <v>52000</v>
          </cell>
        </row>
        <row r="12">
          <cell r="F12" t="str">
            <v>F28125000</v>
          </cell>
          <cell r="G12" t="str">
            <v>B787 UPGRADE KIT</v>
          </cell>
          <cell r="I12">
            <v>40</v>
          </cell>
          <cell r="J12">
            <v>200</v>
          </cell>
        </row>
        <row r="13">
          <cell r="F13" t="str">
            <v>F28420000</v>
          </cell>
          <cell r="G13" t="str">
            <v>787 COMPLETE PC</v>
          </cell>
          <cell r="I13">
            <v>40</v>
          </cell>
          <cell r="J13">
            <v>5266</v>
          </cell>
        </row>
        <row r="14">
          <cell r="F14" t="str">
            <v>FC510200000</v>
          </cell>
          <cell r="G14" t="str">
            <v>PCI CARD</v>
          </cell>
          <cell r="I14">
            <v>40</v>
          </cell>
          <cell r="J14">
            <v>798</v>
          </cell>
        </row>
        <row r="15">
          <cell r="F15" t="str">
            <v>FN2420-S102-100</v>
          </cell>
          <cell r="G15" t="str">
            <v>CAPTEUR DE FORCE 100kN</v>
          </cell>
          <cell r="I15">
            <v>65</v>
          </cell>
          <cell r="J15">
            <v>1772</v>
          </cell>
        </row>
        <row r="16">
          <cell r="F16" t="str">
            <v>GS47621</v>
          </cell>
          <cell r="G16" t="str">
            <v>CORDON BANC FREIN  B787</v>
          </cell>
          <cell r="I16">
            <v>20</v>
          </cell>
          <cell r="J16">
            <v>2048</v>
          </cell>
        </row>
        <row r="17">
          <cell r="F17" t="str">
            <v>GS48374</v>
          </cell>
          <cell r="G17" t="str">
            <v>787 PC HDD FOR TEST BENCH</v>
          </cell>
          <cell r="I17">
            <v>40</v>
          </cell>
          <cell r="J17">
            <v>418</v>
          </cell>
        </row>
        <row r="18">
          <cell r="F18" t="str">
            <v>GS48376</v>
          </cell>
          <cell r="G18" t="str">
            <v>LOAD SENSORS HARNESS 787</v>
          </cell>
          <cell r="I18">
            <v>40</v>
          </cell>
          <cell r="J18">
            <v>675</v>
          </cell>
        </row>
        <row r="19">
          <cell r="F19" t="str">
            <v>GS48403</v>
          </cell>
          <cell r="G19" t="str">
            <v>LOAD SENSOR CHAIN</v>
          </cell>
          <cell r="I19">
            <v>40</v>
          </cell>
          <cell r="J19">
            <v>3046</v>
          </cell>
        </row>
        <row r="20">
          <cell r="F20" t="str">
            <v>MGB-L1HR-AR-R-1</v>
          </cell>
          <cell r="G20" t="str">
            <v>787 TB DOOR LOCKING SYS</v>
          </cell>
          <cell r="I20">
            <v>40</v>
          </cell>
          <cell r="J20">
            <v>706</v>
          </cell>
        </row>
        <row r="21">
          <cell r="F21" t="str">
            <v>T48289</v>
          </cell>
          <cell r="G21" t="str">
            <v>SEAL BULLET TOOL</v>
          </cell>
          <cell r="I21">
            <v>20</v>
          </cell>
          <cell r="J21">
            <v>385.05</v>
          </cell>
        </row>
        <row r="22">
          <cell r="F22" t="str">
            <v>TRANSFO_400_230</v>
          </cell>
          <cell r="G22" t="str">
            <v>400VAC/230VAC TRANSFORMER</v>
          </cell>
          <cell r="I22">
            <v>10</v>
          </cell>
          <cell r="J22">
            <v>390.2</v>
          </cell>
        </row>
        <row r="23">
          <cell r="F23" t="str">
            <v>543-682</v>
          </cell>
          <cell r="G23" t="str">
            <v>DIGITAL DIAL GAUGE</v>
          </cell>
          <cell r="I23">
            <v>40</v>
          </cell>
          <cell r="K23">
            <v>436.25</v>
          </cell>
        </row>
        <row r="24">
          <cell r="F24" t="str">
            <v>C6640-0040</v>
          </cell>
          <cell r="G24" t="str">
            <v>PC FOR F27683000-x</v>
          </cell>
          <cell r="I24">
            <v>40</v>
          </cell>
          <cell r="K24">
            <v>3294.53</v>
          </cell>
        </row>
        <row r="25">
          <cell r="F25" t="str">
            <v>CP690200010000</v>
          </cell>
          <cell r="G25" t="str">
            <v>TOUCH SENSITIVE SCREEN</v>
          </cell>
          <cell r="I25">
            <v>40</v>
          </cell>
          <cell r="K25">
            <v>1511.45</v>
          </cell>
        </row>
        <row r="26">
          <cell r="F26" t="str">
            <v>ECO1200FRUSB</v>
          </cell>
          <cell r="G26" t="str">
            <v>ONDULEUR EATON ELLIPSE</v>
          </cell>
          <cell r="I26">
            <v>15</v>
          </cell>
          <cell r="K26">
            <v>229.21</v>
          </cell>
        </row>
        <row r="27">
          <cell r="F27" t="str">
            <v>ESM-BA301</v>
          </cell>
          <cell r="G27" t="str">
            <v>787 TB DOOR LOCKING RELAY</v>
          </cell>
          <cell r="I27">
            <v>40</v>
          </cell>
          <cell r="K27">
            <v>140.13999999999999</v>
          </cell>
        </row>
        <row r="28">
          <cell r="F28" t="str">
            <v>F27598000</v>
          </cell>
          <cell r="G28" t="str">
            <v>787 BRAKE TEST CALIBRATION KIT</v>
          </cell>
          <cell r="I28">
            <v>80</v>
          </cell>
          <cell r="K28">
            <v>21055.85</v>
          </cell>
        </row>
        <row r="29">
          <cell r="F29" t="str">
            <v>F27683000-1</v>
          </cell>
          <cell r="G29" t="str">
            <v>B787-8-9 E-BRAKE TESTER</v>
          </cell>
          <cell r="I29">
            <v>140</v>
          </cell>
          <cell r="K29">
            <v>109165.51</v>
          </cell>
        </row>
        <row r="30">
          <cell r="F30" t="str">
            <v>F27683000-2</v>
          </cell>
          <cell r="G30" t="str">
            <v>B787-8-9 E-BRAKE TESTER</v>
          </cell>
          <cell r="I30">
            <v>40</v>
          </cell>
          <cell r="K30">
            <v>111530.26</v>
          </cell>
        </row>
        <row r="31">
          <cell r="F31" t="str">
            <v>F28036000</v>
          </cell>
          <cell r="G31" t="str">
            <v>EBA MOTOR TEST BENCH</v>
          </cell>
          <cell r="I31">
            <v>80</v>
          </cell>
          <cell r="K31">
            <v>32870.550000000003</v>
          </cell>
        </row>
        <row r="32">
          <cell r="F32" t="str">
            <v>F28037000</v>
          </cell>
          <cell r="G32" t="str">
            <v>EBA GEAR TEST BENCH</v>
          </cell>
          <cell r="I32">
            <v>200</v>
          </cell>
          <cell r="K32">
            <v>48947.4</v>
          </cell>
        </row>
        <row r="33">
          <cell r="F33" t="str">
            <v>F28125000</v>
          </cell>
          <cell r="G33" t="str">
            <v>B787 UPGRADE KIT</v>
          </cell>
          <cell r="I33">
            <v>40</v>
          </cell>
          <cell r="K33">
            <v>200</v>
          </cell>
        </row>
        <row r="34">
          <cell r="F34" t="str">
            <v>FC510200000</v>
          </cell>
          <cell r="G34" t="str">
            <v>PCI CARD</v>
          </cell>
          <cell r="I34">
            <v>40</v>
          </cell>
          <cell r="K34">
            <v>678.45</v>
          </cell>
        </row>
        <row r="35">
          <cell r="F35" t="str">
            <v>FN2420</v>
          </cell>
          <cell r="G35" t="str">
            <v>CAPTEUR DE FORCE 100kN</v>
          </cell>
          <cell r="K35">
            <v>1610.99</v>
          </cell>
        </row>
        <row r="36">
          <cell r="F36" t="str">
            <v>GS47621</v>
          </cell>
          <cell r="G36" t="str">
            <v>CORDON BANC FREIN  B787</v>
          </cell>
          <cell r="I36">
            <v>20</v>
          </cell>
          <cell r="K36">
            <v>1781.26</v>
          </cell>
        </row>
        <row r="37">
          <cell r="F37" t="str">
            <v>GS48376</v>
          </cell>
          <cell r="G37" t="str">
            <v>LOAD SENSORS HARNESS 787</v>
          </cell>
          <cell r="I37">
            <v>40</v>
          </cell>
          <cell r="K37">
            <v>586.79</v>
          </cell>
        </row>
        <row r="38">
          <cell r="F38" t="str">
            <v>GS48403</v>
          </cell>
          <cell r="G38" t="str">
            <v>LOAD SENSOR CHAIN</v>
          </cell>
          <cell r="I38">
            <v>40</v>
          </cell>
          <cell r="K38">
            <v>2538.9</v>
          </cell>
        </row>
        <row r="39">
          <cell r="F39" t="str">
            <v>MGB-L1HR-AR-R-1</v>
          </cell>
          <cell r="G39" t="str">
            <v>787 TB DOOR LOCKING SYS</v>
          </cell>
          <cell r="I39">
            <v>40</v>
          </cell>
          <cell r="K39">
            <v>588.08000000000004</v>
          </cell>
        </row>
        <row r="40">
          <cell r="F40" t="str">
            <v>T48289</v>
          </cell>
          <cell r="G40" t="str">
            <v>SEAL BULLET TOOL</v>
          </cell>
          <cell r="I40">
            <v>20</v>
          </cell>
          <cell r="K40">
            <v>385.05</v>
          </cell>
        </row>
        <row r="41">
          <cell r="F41" t="str">
            <v>TRANSFO_400_230</v>
          </cell>
          <cell r="G41" t="str">
            <v>400VAC/230VAC TRANSFORMER</v>
          </cell>
          <cell r="I41">
            <v>10</v>
          </cell>
          <cell r="K41">
            <v>390.2</v>
          </cell>
        </row>
        <row r="42">
          <cell r="F42" t="str">
            <v>543-682</v>
          </cell>
          <cell r="G42" t="str">
            <v>DIGITAL DIAL GAUGE</v>
          </cell>
          <cell r="I42">
            <v>40</v>
          </cell>
          <cell r="L42">
            <v>436.25</v>
          </cell>
        </row>
        <row r="43">
          <cell r="F43" t="str">
            <v>C6640-0040</v>
          </cell>
          <cell r="G43" t="str">
            <v>PC FOR F27683000-x</v>
          </cell>
          <cell r="I43">
            <v>40</v>
          </cell>
          <cell r="L43">
            <v>3294.53</v>
          </cell>
        </row>
        <row r="44">
          <cell r="F44" t="str">
            <v>CP690200010000</v>
          </cell>
          <cell r="G44" t="str">
            <v>TOUCH SENSITIVE SCREEN</v>
          </cell>
          <cell r="I44">
            <v>40</v>
          </cell>
          <cell r="L44">
            <v>1511.45</v>
          </cell>
        </row>
        <row r="45">
          <cell r="F45" t="str">
            <v>ECO1200FRUSB</v>
          </cell>
          <cell r="G45" t="str">
            <v>ONDULEUR EATON ELLIPSE</v>
          </cell>
          <cell r="I45">
            <v>15</v>
          </cell>
          <cell r="L45">
            <v>229.21</v>
          </cell>
        </row>
        <row r="46">
          <cell r="F46" t="str">
            <v>ESM-BA301</v>
          </cell>
          <cell r="G46" t="str">
            <v>787 TB DOOR LOCKING RELAY</v>
          </cell>
          <cell r="I46">
            <v>40</v>
          </cell>
          <cell r="L46">
            <v>140.13999999999999</v>
          </cell>
        </row>
        <row r="47">
          <cell r="F47" t="str">
            <v>F27598000</v>
          </cell>
          <cell r="G47" t="str">
            <v>787 BRAKE TEST CALIBRATION KIT</v>
          </cell>
          <cell r="I47">
            <v>80</v>
          </cell>
          <cell r="L47">
            <v>21055.85</v>
          </cell>
        </row>
        <row r="48">
          <cell r="F48" t="str">
            <v>F27683000-1</v>
          </cell>
          <cell r="G48" t="str">
            <v>B787-8-9 E-BRAKE TESTER</v>
          </cell>
          <cell r="I48">
            <v>140</v>
          </cell>
          <cell r="L48">
            <v>109165.51</v>
          </cell>
        </row>
        <row r="49">
          <cell r="F49" t="str">
            <v>F27683000-2</v>
          </cell>
          <cell r="G49" t="str">
            <v>B787-8-9 E-BRAKE TESTER</v>
          </cell>
          <cell r="I49">
            <v>40</v>
          </cell>
          <cell r="L49">
            <v>111530.26</v>
          </cell>
        </row>
        <row r="50">
          <cell r="F50" t="str">
            <v>F28036000</v>
          </cell>
          <cell r="G50" t="str">
            <v>EBA MOTOR TEST BENCH</v>
          </cell>
          <cell r="I50">
            <v>80</v>
          </cell>
          <cell r="L50">
            <v>32870.550000000003</v>
          </cell>
        </row>
        <row r="51">
          <cell r="F51" t="str">
            <v>F28037000</v>
          </cell>
          <cell r="G51" t="str">
            <v>EBA GEAR TEST BENCH</v>
          </cell>
          <cell r="I51">
            <v>200</v>
          </cell>
          <cell r="L51">
            <v>48947.4</v>
          </cell>
        </row>
        <row r="52">
          <cell r="F52" t="str">
            <v>F28125000</v>
          </cell>
          <cell r="G52" t="str">
            <v>B787 UPGRADE KIT</v>
          </cell>
          <cell r="I52">
            <v>40</v>
          </cell>
          <cell r="L52">
            <v>200</v>
          </cell>
        </row>
        <row r="53">
          <cell r="F53" t="str">
            <v>FC510200000</v>
          </cell>
          <cell r="G53" t="str">
            <v>PCI CARD</v>
          </cell>
          <cell r="I53">
            <v>40</v>
          </cell>
          <cell r="L53">
            <v>678.45</v>
          </cell>
        </row>
        <row r="54">
          <cell r="F54" t="str">
            <v>FN2420</v>
          </cell>
          <cell r="G54" t="str">
            <v>CAPTEUR DE FORCE 100kN</v>
          </cell>
          <cell r="L54">
            <v>1610.99</v>
          </cell>
        </row>
        <row r="55">
          <cell r="F55" t="str">
            <v>GS47621</v>
          </cell>
          <cell r="G55" t="str">
            <v>CORDON BANC FREIN  B787</v>
          </cell>
          <cell r="I55">
            <v>20</v>
          </cell>
          <cell r="L55">
            <v>1781.26</v>
          </cell>
        </row>
        <row r="56">
          <cell r="F56" t="str">
            <v>GS48376</v>
          </cell>
          <cell r="G56" t="str">
            <v>LOAD SENSORS HARNESS 787</v>
          </cell>
          <cell r="I56">
            <v>40</v>
          </cell>
          <cell r="L56">
            <v>586.79</v>
          </cell>
        </row>
        <row r="57">
          <cell r="F57" t="str">
            <v>GS48403</v>
          </cell>
          <cell r="G57" t="str">
            <v>LOAD SENSOR CHAIN</v>
          </cell>
          <cell r="I57">
            <v>40</v>
          </cell>
          <cell r="L57">
            <v>2538.9</v>
          </cell>
        </row>
        <row r="58">
          <cell r="F58" t="str">
            <v>MGB-L1HR-AR-R-1</v>
          </cell>
          <cell r="G58" t="str">
            <v>787 TB DOOR LOCKING SYS</v>
          </cell>
          <cell r="I58">
            <v>40</v>
          </cell>
          <cell r="L58">
            <v>588.08000000000004</v>
          </cell>
        </row>
        <row r="59">
          <cell r="F59" t="str">
            <v>T48289</v>
          </cell>
          <cell r="G59" t="str">
            <v>SEAL BULLET TOOL</v>
          </cell>
          <cell r="I59">
            <v>20</v>
          </cell>
          <cell r="L59">
            <v>446.25</v>
          </cell>
        </row>
        <row r="60">
          <cell r="F60" t="str">
            <v>TRANSFO_400_230</v>
          </cell>
          <cell r="G60" t="str">
            <v>400VAC/230VAC TRANSFORMER</v>
          </cell>
          <cell r="I60">
            <v>10</v>
          </cell>
          <cell r="L60">
            <v>390.2</v>
          </cell>
        </row>
        <row r="61">
          <cell r="F61" t="str">
            <v>C6640-0010</v>
          </cell>
          <cell r="G61" t="str">
            <v>PC F27683000-1</v>
          </cell>
          <cell r="I61">
            <v>40</v>
          </cell>
          <cell r="M61">
            <v>3270</v>
          </cell>
        </row>
        <row r="62">
          <cell r="F62" t="str">
            <v>CP690200010000</v>
          </cell>
          <cell r="G62" t="str">
            <v>TOUCH SENSITIVE SCREEN</v>
          </cell>
          <cell r="I62">
            <v>40</v>
          </cell>
          <cell r="M62">
            <v>1500.2</v>
          </cell>
        </row>
        <row r="63">
          <cell r="F63" t="str">
            <v>ECO1200FRUSB</v>
          </cell>
          <cell r="G63" t="str">
            <v>ONDULEUR EATON ELLIPSE</v>
          </cell>
          <cell r="I63">
            <v>15</v>
          </cell>
          <cell r="M63">
            <v>227.5</v>
          </cell>
        </row>
        <row r="64">
          <cell r="F64" t="str">
            <v>ESM-BA301</v>
          </cell>
          <cell r="G64" t="str">
            <v>787 TB DOOR LOCKING RELAY</v>
          </cell>
          <cell r="I64">
            <v>40</v>
          </cell>
          <cell r="M64">
            <v>139.1</v>
          </cell>
        </row>
        <row r="65">
          <cell r="F65" t="str">
            <v>F27598000</v>
          </cell>
          <cell r="G65" t="str">
            <v>787 BRAKE TEST CALIBRATION KIT</v>
          </cell>
          <cell r="I65">
            <v>80</v>
          </cell>
          <cell r="M65">
            <v>20899.11</v>
          </cell>
        </row>
        <row r="66">
          <cell r="F66" t="str">
            <v>F27683000-1</v>
          </cell>
          <cell r="G66" t="str">
            <v>B787-8-9 E-BRAKE TESTER</v>
          </cell>
          <cell r="I66">
            <v>140</v>
          </cell>
          <cell r="M66">
            <v>108352.86</v>
          </cell>
        </row>
        <row r="67">
          <cell r="F67" t="str">
            <v>F27683000-2</v>
          </cell>
          <cell r="G67" t="str">
            <v>B787-8-9 E-BRAKE TESTER</v>
          </cell>
          <cell r="I67">
            <v>40</v>
          </cell>
          <cell r="M67">
            <v>110700</v>
          </cell>
        </row>
        <row r="68">
          <cell r="F68" t="str">
            <v>F28036000</v>
          </cell>
          <cell r="G68" t="str">
            <v>EBA MOTOR TEST BENCH</v>
          </cell>
          <cell r="I68">
            <v>80</v>
          </cell>
          <cell r="M68">
            <v>32625.85</v>
          </cell>
        </row>
        <row r="69">
          <cell r="F69" t="str">
            <v>F28037000</v>
          </cell>
          <cell r="G69" t="str">
            <v>EBA GEAR TEST BENCH</v>
          </cell>
          <cell r="I69">
            <v>200</v>
          </cell>
          <cell r="M69">
            <v>48583.02</v>
          </cell>
        </row>
        <row r="70">
          <cell r="F70" t="str">
            <v>FC510200000</v>
          </cell>
          <cell r="G70" t="str">
            <v>PCI CARD</v>
          </cell>
          <cell r="I70">
            <v>40</v>
          </cell>
          <cell r="M70">
            <v>673.4</v>
          </cell>
        </row>
        <row r="71">
          <cell r="F71" t="str">
            <v>FN2420</v>
          </cell>
          <cell r="G71" t="str">
            <v>CAPTEUR DE FORCE 100kN</v>
          </cell>
          <cell r="M71">
            <v>1599</v>
          </cell>
        </row>
        <row r="72">
          <cell r="F72" t="str">
            <v>GS47621</v>
          </cell>
          <cell r="G72" t="str">
            <v>CORDON BANC FREIN  B787</v>
          </cell>
          <cell r="I72">
            <v>20</v>
          </cell>
          <cell r="M72">
            <v>1768</v>
          </cell>
        </row>
        <row r="73">
          <cell r="F73" t="str">
            <v>GS48376</v>
          </cell>
          <cell r="G73" t="str">
            <v>LOAD SENSORS HARNESS 787</v>
          </cell>
          <cell r="I73">
            <v>40</v>
          </cell>
          <cell r="M73">
            <v>582.41999999999996</v>
          </cell>
        </row>
        <row r="74">
          <cell r="F74" t="str">
            <v>GS48403</v>
          </cell>
          <cell r="G74" t="str">
            <v>LOAD SENSOR CHAIN</v>
          </cell>
          <cell r="I74">
            <v>40</v>
          </cell>
          <cell r="M74">
            <v>2520</v>
          </cell>
        </row>
        <row r="75">
          <cell r="F75" t="str">
            <v>MGB-L1HR-AR-R-1</v>
          </cell>
          <cell r="G75" t="str">
            <v>787 TB DOOR LOCKING SYS</v>
          </cell>
          <cell r="I75">
            <v>40</v>
          </cell>
          <cell r="M75">
            <v>583.70000000000005</v>
          </cell>
        </row>
        <row r="76">
          <cell r="F76" t="str">
            <v>F27598000</v>
          </cell>
          <cell r="G76" t="str">
            <v>787 BRAKE TEST CALIBRATION KIT</v>
          </cell>
          <cell r="I76">
            <v>80</v>
          </cell>
          <cell r="N76">
            <v>20692.189999999999</v>
          </cell>
        </row>
        <row r="77">
          <cell r="F77" t="str">
            <v>F27683000-1</v>
          </cell>
          <cell r="G77" t="str">
            <v>B787-8-9 E-BRAKE TESTER</v>
          </cell>
          <cell r="I77">
            <v>140</v>
          </cell>
          <cell r="N77">
            <v>107280.06</v>
          </cell>
        </row>
        <row r="78">
          <cell r="F78" t="str">
            <v>F28036000</v>
          </cell>
          <cell r="G78" t="str">
            <v>EBA MOTOR TEST BENCH</v>
          </cell>
          <cell r="I78">
            <v>80</v>
          </cell>
          <cell r="N78">
            <v>32302.82</v>
          </cell>
        </row>
        <row r="79">
          <cell r="F79" t="str">
            <v>F28037000</v>
          </cell>
          <cell r="G79" t="str">
            <v>EBA GEAR TEST BENCH</v>
          </cell>
          <cell r="I79">
            <v>200</v>
          </cell>
          <cell r="N79">
            <v>48102</v>
          </cell>
        </row>
        <row r="80">
          <cell r="F80" t="str">
            <v>GS47621</v>
          </cell>
          <cell r="G80" t="str">
            <v>CORDON BANC FREIN  B787</v>
          </cell>
          <cell r="I80">
            <v>20</v>
          </cell>
          <cell r="N80">
            <v>1758</v>
          </cell>
        </row>
        <row r="81">
          <cell r="F81" t="str">
            <v>F27598000</v>
          </cell>
          <cell r="G81" t="str">
            <v>787 BRAKE TEST CALIBRATION KIT</v>
          </cell>
          <cell r="I81">
            <v>80</v>
          </cell>
          <cell r="P81">
            <v>20692.189999999999</v>
          </cell>
        </row>
        <row r="82">
          <cell r="F82" t="str">
            <v>F27683000-1</v>
          </cell>
          <cell r="G82" t="str">
            <v>B787-8-9 E-BRAKE TESTER</v>
          </cell>
          <cell r="I82">
            <v>140</v>
          </cell>
          <cell r="P82">
            <v>107280.06</v>
          </cell>
        </row>
        <row r="83">
          <cell r="F83" t="str">
            <v>F28036000</v>
          </cell>
          <cell r="G83" t="str">
            <v>EBA MOTOR TEST BENCH</v>
          </cell>
          <cell r="I83">
            <v>80</v>
          </cell>
          <cell r="P83">
            <v>32302.82</v>
          </cell>
        </row>
        <row r="84">
          <cell r="F84" t="str">
            <v>F28037000</v>
          </cell>
          <cell r="G84" t="str">
            <v>EBA GEAR TEST BENCH</v>
          </cell>
          <cell r="I84">
            <v>200</v>
          </cell>
          <cell r="P84">
            <v>49589.37</v>
          </cell>
        </row>
        <row r="86">
          <cell r="F86" t="str">
            <v>F28036000</v>
          </cell>
          <cell r="G86" t="str">
            <v>EBA MOTOR TEST BENCH</v>
          </cell>
          <cell r="I86">
            <v>80</v>
          </cell>
          <cell r="Q86">
            <v>32302.82</v>
          </cell>
        </row>
        <row r="87">
          <cell r="F87" t="str">
            <v>F28037000</v>
          </cell>
          <cell r="G87" t="str">
            <v>EBA GEAR TEST BENCH</v>
          </cell>
          <cell r="I87">
            <v>200</v>
          </cell>
          <cell r="Q87">
            <v>49589.37</v>
          </cell>
        </row>
      </sheetData>
      <sheetData sheetId="27"/>
      <sheetData sheetId="28"/>
      <sheetData sheetId="29"/>
      <sheetData sheetId="30"/>
      <sheetData sheetId="3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92D050"/>
  </sheetPr>
  <dimension ref="A1:DC3"/>
  <sheetViews>
    <sheetView tabSelected="1" zoomScale="79" zoomScaleNormal="79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A4" sqref="A4:XFD1048576"/>
    </sheetView>
  </sheetViews>
  <sheetFormatPr baseColWidth="10" defaultColWidth="11.42578125" defaultRowHeight="15" outlineLevelCol="1" x14ac:dyDescent="0.25"/>
  <cols>
    <col min="1" max="1" width="19.7109375" style="35" bestFit="1" customWidth="1"/>
    <col min="2" max="2" width="18.140625" style="36" bestFit="1" customWidth="1"/>
    <col min="3" max="3" width="11.140625" style="34" bestFit="1" customWidth="1"/>
    <col min="4" max="4" width="17.42578125" style="34" bestFit="1" customWidth="1"/>
    <col min="5" max="5" width="16.140625" style="34" bestFit="1" customWidth="1"/>
    <col min="6" max="6" width="13.85546875" style="34" bestFit="1" customWidth="1"/>
    <col min="7" max="7" width="26.140625" style="37" bestFit="1" customWidth="1"/>
    <col min="8" max="9" width="24.7109375" style="37" customWidth="1"/>
    <col min="10" max="10" width="20.28515625" style="38" customWidth="1"/>
    <col min="11" max="11" width="15.140625" style="39" customWidth="1"/>
    <col min="12" max="12" width="16.28515625" style="38" customWidth="1"/>
    <col min="13" max="13" width="21.7109375" style="38" bestFit="1" customWidth="1"/>
    <col min="14" max="14" width="21.42578125" style="38" bestFit="1" customWidth="1"/>
    <col min="15" max="15" width="22.28515625" style="38" bestFit="1" customWidth="1"/>
    <col min="16" max="16" width="33.5703125" style="34" bestFit="1" customWidth="1"/>
    <col min="17" max="17" width="19.85546875" style="37" hidden="1" customWidth="1" outlineLevel="1"/>
    <col min="18" max="18" width="20.85546875" style="37" hidden="1" customWidth="1" outlineLevel="1"/>
    <col min="19" max="19" width="19.85546875" style="37" hidden="1" customWidth="1" outlineLevel="1"/>
    <col min="20" max="20" width="20.85546875" style="37" hidden="1" customWidth="1" outlineLevel="1"/>
    <col min="21" max="21" width="14.5703125" style="37" bestFit="1" customWidth="1" collapsed="1"/>
    <col min="22" max="30" width="13.85546875" style="37" hidden="1" customWidth="1" outlineLevel="1"/>
    <col min="31" max="31" width="13.85546875" style="37" bestFit="1" customWidth="1" collapsed="1"/>
    <col min="32" max="40" width="13.85546875" style="37" hidden="1" customWidth="1" outlineLevel="1"/>
    <col min="41" max="41" width="13.85546875" style="37" bestFit="1" customWidth="1" collapsed="1"/>
    <col min="42" max="50" width="13.85546875" style="37" hidden="1" customWidth="1" outlineLevel="1"/>
    <col min="51" max="51" width="13.85546875" style="37" bestFit="1" customWidth="1" collapsed="1"/>
    <col min="52" max="58" width="13.85546875" style="37" hidden="1" customWidth="1" outlineLevel="1"/>
    <col min="59" max="59" width="10.140625" style="37" hidden="1" customWidth="1" outlineLevel="1"/>
    <col min="60" max="60" width="13.85546875" style="37" bestFit="1" customWidth="1" collapsed="1"/>
    <col min="61" max="64" width="10.140625" style="37" hidden="1" customWidth="1" outlineLevel="1"/>
    <col min="65" max="65" width="12.85546875" style="34" bestFit="1" customWidth="1" collapsed="1"/>
    <col min="66" max="70" width="11.85546875" style="34" hidden="1" customWidth="1" outlineLevel="1"/>
    <col min="71" max="71" width="9.28515625" style="34" hidden="1" customWidth="1" outlineLevel="1"/>
    <col min="72" max="74" width="11.85546875" style="34" hidden="1" customWidth="1" outlineLevel="1"/>
    <col min="75" max="75" width="11.85546875" style="34" bestFit="1" customWidth="1" collapsed="1"/>
    <col min="76" max="80" width="11.85546875" style="34" hidden="1" customWidth="1" outlineLevel="1"/>
    <col min="81" max="81" width="9.28515625" style="34" hidden="1" customWidth="1" outlineLevel="1"/>
    <col min="82" max="84" width="11.85546875" style="34" hidden="1" customWidth="1" outlineLevel="1"/>
    <col min="85" max="85" width="10.7109375" style="37" customWidth="1" collapsed="1"/>
    <col min="86" max="89" width="11.42578125" style="37" hidden="1" customWidth="1" outlineLevel="1"/>
    <col min="90" max="90" width="10.7109375" style="37" customWidth="1" collapsed="1"/>
    <col min="91" max="94" width="11.42578125" style="37" hidden="1" customWidth="1" outlineLevel="1"/>
    <col min="95" max="95" width="14.5703125" style="37" bestFit="1" customWidth="1" collapsed="1"/>
    <col min="96" max="103" width="14.5703125" style="37" hidden="1" customWidth="1" outlineLevel="1"/>
    <col min="104" max="104" width="30.28515625" style="34" bestFit="1" customWidth="1" collapsed="1"/>
    <col min="105" max="105" width="41.7109375" style="34" bestFit="1" customWidth="1"/>
    <col min="106" max="106" width="21.28515625" style="40" bestFit="1" customWidth="1"/>
    <col min="107" max="107" width="23" style="34" bestFit="1" customWidth="1"/>
    <col min="108" max="16384" width="11.42578125" style="34"/>
  </cols>
  <sheetData>
    <row r="1" spans="1:107" s="8" customFormat="1" ht="15.75" thickBot="1" x14ac:dyDescent="0.3">
      <c r="A1" s="1"/>
      <c r="B1" s="2" t="s">
        <v>34</v>
      </c>
      <c r="C1" s="2" t="s">
        <v>34</v>
      </c>
      <c r="D1" s="2" t="s">
        <v>34</v>
      </c>
      <c r="E1" s="2" t="s">
        <v>34</v>
      </c>
      <c r="F1" s="2" t="s">
        <v>34</v>
      </c>
      <c r="G1" s="2" t="s">
        <v>34</v>
      </c>
      <c r="H1" s="2" t="s">
        <v>34</v>
      </c>
      <c r="I1" s="2" t="s">
        <v>34</v>
      </c>
      <c r="J1" s="2" t="s">
        <v>34</v>
      </c>
      <c r="K1" s="2" t="s">
        <v>34</v>
      </c>
      <c r="L1" s="2" t="s">
        <v>34</v>
      </c>
      <c r="M1" s="2" t="s">
        <v>34</v>
      </c>
      <c r="N1" s="2" t="s">
        <v>34</v>
      </c>
      <c r="O1" s="2" t="s">
        <v>34</v>
      </c>
      <c r="P1" s="2" t="s">
        <v>34</v>
      </c>
      <c r="Q1" s="2" t="s">
        <v>34</v>
      </c>
      <c r="R1" s="2" t="s">
        <v>34</v>
      </c>
      <c r="S1" s="2" t="s">
        <v>34</v>
      </c>
      <c r="T1" s="2" t="s">
        <v>34</v>
      </c>
      <c r="U1" s="2" t="s">
        <v>34</v>
      </c>
      <c r="V1" s="2" t="s">
        <v>34</v>
      </c>
      <c r="W1" s="2" t="s">
        <v>34</v>
      </c>
      <c r="X1" s="2" t="s">
        <v>34</v>
      </c>
      <c r="Y1" s="2" t="s">
        <v>34</v>
      </c>
      <c r="Z1" s="2" t="s">
        <v>34</v>
      </c>
      <c r="AA1" s="2" t="s">
        <v>34</v>
      </c>
      <c r="AB1" s="2" t="s">
        <v>34</v>
      </c>
      <c r="AC1" s="2" t="s">
        <v>34</v>
      </c>
      <c r="AD1" s="2" t="s">
        <v>34</v>
      </c>
      <c r="AE1" s="2" t="s">
        <v>34</v>
      </c>
      <c r="AF1" s="2" t="s">
        <v>34</v>
      </c>
      <c r="AG1" s="2" t="s">
        <v>34</v>
      </c>
      <c r="AH1" s="2" t="s">
        <v>34</v>
      </c>
      <c r="AI1" s="2" t="s">
        <v>34</v>
      </c>
      <c r="AJ1" s="2" t="s">
        <v>34</v>
      </c>
      <c r="AK1" s="2" t="s">
        <v>34</v>
      </c>
      <c r="AL1" s="2" t="s">
        <v>34</v>
      </c>
      <c r="AM1" s="2" t="s">
        <v>34</v>
      </c>
      <c r="AN1" s="2" t="s">
        <v>34</v>
      </c>
      <c r="AO1" s="2" t="s">
        <v>34</v>
      </c>
      <c r="AP1" s="2" t="s">
        <v>34</v>
      </c>
      <c r="AQ1" s="2" t="s">
        <v>34</v>
      </c>
      <c r="AR1" s="2" t="s">
        <v>34</v>
      </c>
      <c r="AS1" s="2" t="s">
        <v>34</v>
      </c>
      <c r="AT1" s="2" t="s">
        <v>34</v>
      </c>
      <c r="AU1" s="2" t="s">
        <v>34</v>
      </c>
      <c r="AV1" s="2" t="s">
        <v>34</v>
      </c>
      <c r="AW1" s="2" t="s">
        <v>34</v>
      </c>
      <c r="AX1" s="2" t="s">
        <v>34</v>
      </c>
      <c r="AY1" s="2" t="s">
        <v>34</v>
      </c>
      <c r="AZ1" s="2" t="s">
        <v>34</v>
      </c>
      <c r="BA1" s="2" t="s">
        <v>34</v>
      </c>
      <c r="BB1" s="2" t="s">
        <v>34</v>
      </c>
      <c r="BC1" s="2" t="s">
        <v>34</v>
      </c>
      <c r="BD1" s="2" t="s">
        <v>34</v>
      </c>
      <c r="BE1" s="2" t="s">
        <v>34</v>
      </c>
      <c r="BF1" s="2" t="s">
        <v>34</v>
      </c>
      <c r="BG1" s="2" t="s">
        <v>34</v>
      </c>
      <c r="BH1" s="2" t="s">
        <v>34</v>
      </c>
      <c r="BI1" s="2" t="s">
        <v>34</v>
      </c>
      <c r="BJ1" s="2" t="s">
        <v>34</v>
      </c>
      <c r="BK1" s="2" t="s">
        <v>34</v>
      </c>
      <c r="BL1" s="2" t="s">
        <v>34</v>
      </c>
      <c r="BM1" s="2" t="s">
        <v>34</v>
      </c>
      <c r="BN1" s="2" t="s">
        <v>34</v>
      </c>
      <c r="BO1" s="2" t="s">
        <v>34</v>
      </c>
      <c r="BP1" s="2" t="s">
        <v>34</v>
      </c>
      <c r="BQ1" s="2" t="s">
        <v>34</v>
      </c>
      <c r="BR1" s="2" t="s">
        <v>34</v>
      </c>
      <c r="BS1" s="2" t="s">
        <v>34</v>
      </c>
      <c r="BT1" s="2" t="s">
        <v>34</v>
      </c>
      <c r="BU1" s="2" t="s">
        <v>34</v>
      </c>
      <c r="BV1" s="2" t="s">
        <v>34</v>
      </c>
      <c r="BW1" s="2" t="s">
        <v>34</v>
      </c>
      <c r="BX1" s="2" t="s">
        <v>34</v>
      </c>
      <c r="BY1" s="2" t="s">
        <v>34</v>
      </c>
      <c r="BZ1" s="2" t="s">
        <v>34</v>
      </c>
      <c r="CA1" s="2" t="s">
        <v>34</v>
      </c>
      <c r="CB1" s="2" t="s">
        <v>34</v>
      </c>
      <c r="CC1" s="2" t="s">
        <v>34</v>
      </c>
      <c r="CD1" s="2" t="s">
        <v>34</v>
      </c>
      <c r="CE1" s="2" t="s">
        <v>34</v>
      </c>
      <c r="CF1" s="2" t="s">
        <v>34</v>
      </c>
      <c r="CG1" s="2" t="s">
        <v>34</v>
      </c>
      <c r="CH1" s="2" t="s">
        <v>34</v>
      </c>
      <c r="CI1" s="2" t="s">
        <v>34</v>
      </c>
      <c r="CJ1" s="2" t="s">
        <v>34</v>
      </c>
      <c r="CK1" s="2" t="s">
        <v>34</v>
      </c>
      <c r="CL1" s="2" t="s">
        <v>34</v>
      </c>
      <c r="CM1" s="2" t="s">
        <v>34</v>
      </c>
      <c r="CN1" s="2" t="s">
        <v>34</v>
      </c>
      <c r="CO1" s="2" t="s">
        <v>34</v>
      </c>
      <c r="CP1" s="2" t="s">
        <v>34</v>
      </c>
      <c r="CQ1" s="2" t="s">
        <v>34</v>
      </c>
      <c r="CR1" s="4" t="str">
        <f>IFERROR(VLOOKUP(A1,[1]SASI!$F$2:$Q$22,5,FALSE),"Aucun prix")</f>
        <v>Aucun prix</v>
      </c>
      <c r="CS1" s="4" t="str">
        <f>IFERROR(VLOOKUP(A1,[1]SASI!$F$23:$Q$41,6,FALSE),"Aucun prix")</f>
        <v>Aucun prix</v>
      </c>
      <c r="CT1" s="4" t="str">
        <f>IFERROR(VLOOKUP(A1,[1]SASI!$F$42:$Q$60,7,FALSE),"Aucun prix")</f>
        <v>Aucun prix</v>
      </c>
      <c r="CU1" s="4" t="str">
        <f>IFERROR(VLOOKUP(A1,[1]SASI!$F$61:$Q$75,8,FALSE),"Aucun prix")</f>
        <v>Aucun prix</v>
      </c>
      <c r="CV1" s="4" t="str">
        <f>IFERROR(VLOOKUP(A1,[1]SASI!$F$76:$Q$80,9,FALSE),"Aucun prix")</f>
        <v>Aucun prix</v>
      </c>
      <c r="CW1" s="5"/>
      <c r="CX1" s="4" t="str">
        <f>IFERROR(VLOOKUP(A1,[1]SASI!$F$81:$Q$84,11,FALSE),"Aucun prix")</f>
        <v>Aucun prix</v>
      </c>
      <c r="CY1" s="4" t="str">
        <f>IFERROR(VLOOKUP(A1,[1]SASI!$F$86:$Q$88,12,FALSE),"Aucun prix")</f>
        <v>Aucun prix</v>
      </c>
      <c r="CZ1" s="6" t="str">
        <f>IFERROR(LARGE((U1,AE1,AO1,AY1,BH1,BM1,BW1,CG1,CL1,CQ1),1),"PAS DE PA = BAD")</f>
        <v>PAS DE PA = BAD</v>
      </c>
      <c r="DA1" s="6" t="str">
        <f>IFERROR(LARGE((U1,AE1,AO1,AY1,BH1,BM1,BW1,CG1,CL1,CQ1),2),"PAS DE 2EME VALEUR")</f>
        <v>PAS DE 2EME VALEUR</v>
      </c>
      <c r="DB1" s="7" t="str">
        <f>IFERROR((CZ1/DA1),"PAS DE 2EME VALEUR")</f>
        <v>PAS DE 2EME VALEUR</v>
      </c>
      <c r="DC1" s="3" t="str">
        <f>IF(AND(DB1&lt;=1.5,CZ1&lt;=1000),"RATIO BON",IF(AND(DB1&lt;=1.15,CZ1&gt;=1000),"RATIO BON","VOIR AVEC"))</f>
        <v>VOIR AVEC</v>
      </c>
    </row>
    <row r="2" spans="1:107" s="8" customFormat="1" ht="15.75" thickBot="1" x14ac:dyDescent="0.3">
      <c r="A2" s="9"/>
      <c r="B2" s="10"/>
      <c r="C2" s="11"/>
      <c r="D2" s="11"/>
      <c r="E2" s="11"/>
      <c r="F2" s="11"/>
      <c r="G2" s="12"/>
      <c r="H2" s="13"/>
      <c r="I2" s="14"/>
      <c r="J2" s="15"/>
      <c r="K2" s="16"/>
      <c r="L2" s="17"/>
      <c r="M2" s="18"/>
      <c r="N2" s="17"/>
      <c r="O2" s="19"/>
      <c r="P2" s="20"/>
      <c r="Q2" s="21"/>
      <c r="R2" s="21"/>
      <c r="S2" s="21"/>
      <c r="T2" s="22"/>
      <c r="U2" s="41"/>
      <c r="V2" s="42"/>
      <c r="W2" s="42"/>
      <c r="X2" s="42"/>
      <c r="Y2" s="42"/>
      <c r="Z2" s="42"/>
      <c r="AA2" s="42"/>
      <c r="AB2" s="42"/>
      <c r="AC2" s="42"/>
      <c r="AD2" s="43"/>
      <c r="AE2" s="44"/>
      <c r="AF2" s="45"/>
      <c r="AG2" s="45"/>
      <c r="AH2" s="45"/>
      <c r="AI2" s="45"/>
      <c r="AJ2" s="45"/>
      <c r="AK2" s="45"/>
      <c r="AL2" s="45"/>
      <c r="AM2" s="45"/>
      <c r="AN2" s="46"/>
      <c r="AO2" s="41"/>
      <c r="AP2" s="42"/>
      <c r="AQ2" s="42"/>
      <c r="AR2" s="42"/>
      <c r="AS2" s="42"/>
      <c r="AT2" s="42"/>
      <c r="AU2" s="42"/>
      <c r="AV2" s="42"/>
      <c r="AW2" s="42"/>
      <c r="AX2" s="43"/>
      <c r="AY2" s="44"/>
      <c r="AZ2" s="45"/>
      <c r="BA2" s="45"/>
      <c r="BB2" s="45"/>
      <c r="BC2" s="45"/>
      <c r="BD2" s="45"/>
      <c r="BE2" s="45"/>
      <c r="BF2" s="45"/>
      <c r="BG2" s="45"/>
      <c r="BH2" s="41"/>
      <c r="BI2" s="42"/>
      <c r="BJ2" s="42"/>
      <c r="BK2" s="42"/>
      <c r="BL2" s="42"/>
      <c r="BM2" s="44"/>
      <c r="BN2" s="45"/>
      <c r="BO2" s="45"/>
      <c r="BP2" s="45"/>
      <c r="BQ2" s="45"/>
      <c r="BR2" s="45"/>
      <c r="BS2" s="45"/>
      <c r="BT2" s="45"/>
      <c r="BU2" s="45"/>
      <c r="BV2" s="46"/>
      <c r="BW2" s="41"/>
      <c r="BX2" s="42"/>
      <c r="BY2" s="42"/>
      <c r="BZ2" s="42"/>
      <c r="CA2" s="42"/>
      <c r="CB2" s="42"/>
      <c r="CC2" s="42"/>
      <c r="CD2" s="42"/>
      <c r="CE2" s="42"/>
      <c r="CF2" s="43"/>
      <c r="CG2" s="44"/>
      <c r="CH2" s="45"/>
      <c r="CI2" s="45"/>
      <c r="CJ2" s="45"/>
      <c r="CK2" s="46"/>
      <c r="CL2" s="47"/>
      <c r="CM2" s="48"/>
      <c r="CN2" s="48"/>
      <c r="CO2" s="48"/>
      <c r="CP2" s="48"/>
      <c r="CQ2" s="49"/>
      <c r="CR2" s="50"/>
      <c r="CS2" s="50"/>
      <c r="CT2" s="50"/>
      <c r="CU2" s="50"/>
      <c r="CV2" s="50"/>
      <c r="CW2" s="50"/>
      <c r="CX2" s="50"/>
      <c r="CY2" s="51"/>
      <c r="DB2" s="23"/>
    </row>
    <row r="3" spans="1:107" s="8" customFormat="1" ht="45" x14ac:dyDescent="0.25">
      <c r="A3" s="24" t="s">
        <v>0</v>
      </c>
      <c r="B3" s="25" t="s">
        <v>1</v>
      </c>
      <c r="C3" s="26" t="s">
        <v>2</v>
      </c>
      <c r="D3" s="26" t="s">
        <v>3</v>
      </c>
      <c r="E3" s="26" t="s">
        <v>4</v>
      </c>
      <c r="F3" s="26" t="s">
        <v>5</v>
      </c>
      <c r="G3" s="27" t="s">
        <v>6</v>
      </c>
      <c r="H3" s="27" t="s">
        <v>7</v>
      </c>
      <c r="I3" s="28" t="s">
        <v>8</v>
      </c>
      <c r="J3" s="29" t="s">
        <v>9</v>
      </c>
      <c r="K3" s="30" t="s">
        <v>10</v>
      </c>
      <c r="L3" s="31" t="s">
        <v>11</v>
      </c>
      <c r="M3" s="29" t="s">
        <v>12</v>
      </c>
      <c r="N3" s="31" t="s">
        <v>13</v>
      </c>
      <c r="O3" s="28" t="s">
        <v>14</v>
      </c>
      <c r="P3" s="26" t="s">
        <v>15</v>
      </c>
      <c r="Q3" s="27" t="s">
        <v>16</v>
      </c>
      <c r="R3" s="27" t="s">
        <v>17</v>
      </c>
      <c r="S3" s="27" t="s">
        <v>18</v>
      </c>
      <c r="T3" s="27" t="s">
        <v>19</v>
      </c>
      <c r="U3" s="32" t="s">
        <v>20</v>
      </c>
      <c r="V3" s="32" t="s">
        <v>21</v>
      </c>
      <c r="W3" s="32" t="s">
        <v>22</v>
      </c>
      <c r="X3" s="32" t="s">
        <v>23</v>
      </c>
      <c r="Y3" s="32" t="s">
        <v>24</v>
      </c>
      <c r="Z3" s="32" t="s">
        <v>25</v>
      </c>
      <c r="AA3" s="32" t="s">
        <v>26</v>
      </c>
      <c r="AB3" s="32" t="s">
        <v>27</v>
      </c>
      <c r="AC3" s="32" t="s">
        <v>28</v>
      </c>
      <c r="AD3" s="32" t="s">
        <v>29</v>
      </c>
      <c r="AE3" s="32" t="s">
        <v>20</v>
      </c>
      <c r="AF3" s="32" t="s">
        <v>21</v>
      </c>
      <c r="AG3" s="32" t="s">
        <v>22</v>
      </c>
      <c r="AH3" s="32" t="s">
        <v>23</v>
      </c>
      <c r="AI3" s="32" t="s">
        <v>24</v>
      </c>
      <c r="AJ3" s="32" t="s">
        <v>25</v>
      </c>
      <c r="AK3" s="32" t="s">
        <v>26</v>
      </c>
      <c r="AL3" s="32" t="s">
        <v>27</v>
      </c>
      <c r="AM3" s="32" t="s">
        <v>28</v>
      </c>
      <c r="AN3" s="32" t="s">
        <v>29</v>
      </c>
      <c r="AO3" s="32" t="s">
        <v>20</v>
      </c>
      <c r="AP3" s="32" t="s">
        <v>21</v>
      </c>
      <c r="AQ3" s="32" t="s">
        <v>22</v>
      </c>
      <c r="AR3" s="32" t="s">
        <v>23</v>
      </c>
      <c r="AS3" s="32" t="s">
        <v>24</v>
      </c>
      <c r="AT3" s="32" t="s">
        <v>25</v>
      </c>
      <c r="AU3" s="32" t="s">
        <v>26</v>
      </c>
      <c r="AV3" s="32" t="s">
        <v>27</v>
      </c>
      <c r="AW3" s="32" t="s">
        <v>28</v>
      </c>
      <c r="AX3" s="32" t="s">
        <v>29</v>
      </c>
      <c r="AY3" s="32" t="s">
        <v>20</v>
      </c>
      <c r="AZ3" s="32" t="s">
        <v>21</v>
      </c>
      <c r="BA3" s="32" t="s">
        <v>22</v>
      </c>
      <c r="BB3" s="32" t="s">
        <v>23</v>
      </c>
      <c r="BC3" s="32" t="s">
        <v>24</v>
      </c>
      <c r="BD3" s="32" t="s">
        <v>25</v>
      </c>
      <c r="BE3" s="32" t="s">
        <v>26</v>
      </c>
      <c r="BF3" s="32" t="s">
        <v>27</v>
      </c>
      <c r="BG3" s="32" t="s">
        <v>28</v>
      </c>
      <c r="BH3" s="32" t="s">
        <v>20</v>
      </c>
      <c r="BI3" s="32" t="s">
        <v>21</v>
      </c>
      <c r="BJ3" s="32" t="s">
        <v>22</v>
      </c>
      <c r="BK3" s="32" t="s">
        <v>23</v>
      </c>
      <c r="BL3" s="32" t="s">
        <v>24</v>
      </c>
      <c r="BM3" s="32" t="s">
        <v>20</v>
      </c>
      <c r="BN3" s="32" t="s">
        <v>21</v>
      </c>
      <c r="BO3" s="32" t="s">
        <v>22</v>
      </c>
      <c r="BP3" s="32" t="s">
        <v>23</v>
      </c>
      <c r="BQ3" s="32" t="s">
        <v>24</v>
      </c>
      <c r="BR3" s="32" t="s">
        <v>25</v>
      </c>
      <c r="BS3" s="32" t="s">
        <v>26</v>
      </c>
      <c r="BT3" s="32" t="s">
        <v>27</v>
      </c>
      <c r="BU3" s="32" t="s">
        <v>28</v>
      </c>
      <c r="BV3" s="32" t="s">
        <v>29</v>
      </c>
      <c r="BW3" s="32" t="s">
        <v>20</v>
      </c>
      <c r="BX3" s="32" t="s">
        <v>21</v>
      </c>
      <c r="BY3" s="32" t="s">
        <v>22</v>
      </c>
      <c r="BZ3" s="32" t="s">
        <v>23</v>
      </c>
      <c r="CA3" s="32" t="s">
        <v>24</v>
      </c>
      <c r="CB3" s="32" t="s">
        <v>25</v>
      </c>
      <c r="CC3" s="32" t="s">
        <v>26</v>
      </c>
      <c r="CD3" s="32" t="s">
        <v>27</v>
      </c>
      <c r="CE3" s="32" t="s">
        <v>28</v>
      </c>
      <c r="CF3" s="32" t="s">
        <v>29</v>
      </c>
      <c r="CG3" s="32" t="s">
        <v>20</v>
      </c>
      <c r="CH3" s="32" t="s">
        <v>21</v>
      </c>
      <c r="CI3" s="32" t="s">
        <v>22</v>
      </c>
      <c r="CJ3" s="32" t="s">
        <v>23</v>
      </c>
      <c r="CK3" s="32" t="s">
        <v>24</v>
      </c>
      <c r="CL3" s="32" t="s">
        <v>20</v>
      </c>
      <c r="CM3" s="32" t="s">
        <v>21</v>
      </c>
      <c r="CN3" s="32" t="s">
        <v>22</v>
      </c>
      <c r="CO3" s="32" t="s">
        <v>23</v>
      </c>
      <c r="CP3" s="32" t="s">
        <v>24</v>
      </c>
      <c r="CQ3" s="32" t="s">
        <v>20</v>
      </c>
      <c r="CR3" s="32" t="s">
        <v>21</v>
      </c>
      <c r="CS3" s="32" t="s">
        <v>22</v>
      </c>
      <c r="CT3" s="32" t="s">
        <v>23</v>
      </c>
      <c r="CU3" s="32" t="s">
        <v>24</v>
      </c>
      <c r="CV3" s="32" t="s">
        <v>25</v>
      </c>
      <c r="CW3" s="32" t="s">
        <v>26</v>
      </c>
      <c r="CX3" s="32" t="s">
        <v>27</v>
      </c>
      <c r="CY3" s="32" t="s">
        <v>28</v>
      </c>
      <c r="CZ3" s="32" t="s">
        <v>30</v>
      </c>
      <c r="DA3" s="27" t="s">
        <v>31</v>
      </c>
      <c r="DB3" s="33" t="s">
        <v>32</v>
      </c>
      <c r="DC3" s="33" t="s">
        <v>33</v>
      </c>
    </row>
  </sheetData>
  <sheetProtection formatCells="0" formatColumns="0" formatRows="0" insertColumns="0" insertRows="0" insertHyperlinks="0" deleteColumns="0" deleteRows="0" selectLockedCells="1" pivotTables="0" selectUnlockedCells="1"/>
  <autoFilter ref="A3:DC3"/>
  <dataConsolidate/>
  <mergeCells count="10">
    <mergeCell ref="BW2:CF2"/>
    <mergeCell ref="CG2:CK2"/>
    <mergeCell ref="CL2:CP2"/>
    <mergeCell ref="CQ2:CY2"/>
    <mergeCell ref="U2:AD2"/>
    <mergeCell ref="AE2:AN2"/>
    <mergeCell ref="AO2:AX2"/>
    <mergeCell ref="AY2:BG2"/>
    <mergeCell ref="BH2:BL2"/>
    <mergeCell ref="BM2:BV2"/>
  </mergeCells>
  <conditionalFormatting sqref="B1:B3 C1:CQ1">
    <cfRule type="cellIs" dxfId="3" priority="13" operator="equal">
      <formula>80</formula>
    </cfRule>
    <cfRule type="cellIs" dxfId="2" priority="14" operator="equal">
      <formula>50</formula>
    </cfRule>
    <cfRule type="cellIs" dxfId="1" priority="15" operator="equal">
      <formula>20</formula>
    </cfRule>
  </conditionalFormatting>
  <conditionalFormatting sqref="I2:I3">
    <cfRule type="cellIs" dxfId="0" priority="12" operator="equal">
      <formula>"00/01/1900"</formula>
    </cfRule>
  </conditionalFormatting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SUPPRP">
                <anchor moveWithCells="1" sizeWithCells="1">
                  <from>
                    <xdr:col>0</xdr:col>
                    <xdr:colOff>76200</xdr:colOff>
                    <xdr:row>0</xdr:row>
                    <xdr:rowOff>38100</xdr:rowOff>
                  </from>
                  <to>
                    <xdr:col>0</xdr:col>
                    <xdr:colOff>828675</xdr:colOff>
                    <xdr:row>0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1]!CLACULRP">
                <anchor moveWithCells="1" sizeWithCells="1">
                  <from>
                    <xdr:col>0</xdr:col>
                    <xdr:colOff>76200</xdr:colOff>
                    <xdr:row>1</xdr:row>
                    <xdr:rowOff>19050</xdr:rowOff>
                  </from>
                  <to>
                    <xdr:col>0</xdr:col>
                    <xdr:colOff>819150</xdr:colOff>
                    <xdr:row>1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RECHERCHE DE PRIX </vt:lpstr>
    </vt:vector>
  </TitlesOfParts>
  <Company>Safran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MEKHININI Samy (SAFRAN LANDING SYSTEMS VEL)</dc:creator>
  <cp:lastModifiedBy>MEKHININI Samy (SAFRAN LANDING SYSTEMS VEL)</cp:lastModifiedBy>
  <dcterms:created xsi:type="dcterms:W3CDTF">2023-07-07T10:58:58Z</dcterms:created>
  <dcterms:modified xsi:type="dcterms:W3CDTF">2023-07-07T11:05:25Z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24ffcea-f25b-491e-9dc9-834516f3550e_Enabled">
    <vt:lpwstr>true</vt:lpwstr>
  </property>
  <property fmtid="{D5CDD505-2E9C-101B-9397-08002B2CF9AE}" pid="3" name="MSIP_Label_024ffcea-f25b-491e-9dc9-834516f3550e_SetDate">
    <vt:lpwstr>2023-07-07T11:05:25Z</vt:lpwstr>
  </property>
  <property fmtid="{D5CDD505-2E9C-101B-9397-08002B2CF9AE}" pid="4" name="MSIP_Label_024ffcea-f25b-491e-9dc9-834516f3550e_Method">
    <vt:lpwstr>Standard</vt:lpwstr>
  </property>
  <property fmtid="{D5CDD505-2E9C-101B-9397-08002B2CF9AE}" pid="5" name="MSIP_Label_024ffcea-f25b-491e-9dc9-834516f3550e_Name">
    <vt:lpwstr>C2 - restricted</vt:lpwstr>
  </property>
  <property fmtid="{D5CDD505-2E9C-101B-9397-08002B2CF9AE}" pid="6" name="MSIP_Label_024ffcea-f25b-491e-9dc9-834516f3550e_SiteId">
    <vt:lpwstr>d52b49b7-0c8f-4d89-8c4f-f20517306e08</vt:lpwstr>
  </property>
  <property fmtid="{D5CDD505-2E9C-101B-9397-08002B2CF9AE}" pid="7" name="MSIP_Label_024ffcea-f25b-491e-9dc9-834516f3550e_ActionId">
    <vt:lpwstr>d35b06a4-91fc-4ade-bc34-2b057c910f2f</vt:lpwstr>
  </property>
  <property fmtid="{D5CDD505-2E9C-101B-9397-08002B2CF9AE}" pid="8" name="MSIP_Label_024ffcea-f25b-491e-9dc9-834516f3550e_ContentBits">
    <vt:lpwstr>1</vt:lpwstr>
  </property>
</Properties>
</file>