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ind\Desktop\Fichiers Apel\Fournitures\"/>
    </mc:Choice>
  </mc:AlternateContent>
  <xr:revisionPtr revIDLastSave="0" documentId="13_ncr:1_{B905321A-05B1-4B85-A456-170301324E5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Tableau de commande" sheetId="1" r:id="rId1"/>
    <sheet name="Rapport" sheetId="3" r:id="rId2"/>
    <sheet name="Outils" sheetId="2" r:id="rId3"/>
    <sheet name="Commande 3ème" sheetId="4" r:id="rId4"/>
    <sheet name="Commande 4ème" sheetId="5" r:id="rId5"/>
    <sheet name="Commande 5ème" sheetId="6" r:id="rId6"/>
    <sheet name="Commande 6ème" sheetId="7" r:id="rId7"/>
    <sheet name="Commande CM2" sheetId="8" r:id="rId8"/>
    <sheet name="Commande CM1" sheetId="9" r:id="rId9"/>
    <sheet name="Commande CE2" sheetId="10" r:id="rId10"/>
    <sheet name="Commande CE1" sheetId="11" r:id="rId11"/>
    <sheet name="Commande CP" sheetId="12" r:id="rId12"/>
    <sheet name="Commande GS" sheetId="13" r:id="rId13"/>
    <sheet name="Commande MS" sheetId="14" r:id="rId14"/>
    <sheet name="Commande PS" sheetId="15" r:id="rId15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3" i="1" l="1"/>
  <c r="I103" i="1" s="1"/>
  <c r="G216" i="1"/>
  <c r="I216" i="1" s="1"/>
  <c r="G564" i="1"/>
  <c r="I564" i="1" s="1"/>
  <c r="A632" i="1"/>
  <c r="B632" i="1"/>
  <c r="C632" i="1"/>
  <c r="D632" i="1"/>
  <c r="E632" i="1"/>
  <c r="E17" i="3"/>
  <c r="H19" i="3"/>
  <c r="F19" i="3"/>
  <c r="G266" i="1"/>
  <c r="I266" i="1" s="1"/>
  <c r="G4" i="1"/>
  <c r="I4" i="1" s="1"/>
  <c r="G14" i="1"/>
  <c r="I14" i="1" s="1"/>
  <c r="G20" i="1"/>
  <c r="I20" i="1" s="1"/>
  <c r="G21" i="1"/>
  <c r="I21" i="1" s="1"/>
  <c r="G27" i="1"/>
  <c r="I27" i="1" s="1"/>
  <c r="G28" i="1"/>
  <c r="I28" i="1" s="1"/>
  <c r="G29" i="1"/>
  <c r="I29" i="1" s="1"/>
  <c r="G42" i="1"/>
  <c r="I42" i="1" s="1"/>
  <c r="G46" i="1"/>
  <c r="I46" i="1" s="1"/>
  <c r="G47" i="1"/>
  <c r="I47" i="1" s="1"/>
  <c r="G52" i="1"/>
  <c r="I52" i="1" s="1"/>
  <c r="G53" i="1"/>
  <c r="I53" i="1" s="1"/>
  <c r="G59" i="1"/>
  <c r="I59" i="1" s="1"/>
  <c r="G63" i="1"/>
  <c r="I63" i="1" s="1"/>
  <c r="G73" i="1"/>
  <c r="I73" i="1" s="1"/>
  <c r="G76" i="1"/>
  <c r="I76" i="1" s="1"/>
  <c r="G81" i="1"/>
  <c r="I81" i="1" s="1"/>
  <c r="G84" i="1"/>
  <c r="I84" i="1" s="1"/>
  <c r="G85" i="1"/>
  <c r="I85" i="1" s="1"/>
  <c r="G89" i="1"/>
  <c r="I89" i="1" s="1"/>
  <c r="G91" i="1"/>
  <c r="I91" i="1" s="1"/>
  <c r="G94" i="1"/>
  <c r="I94" i="1" s="1"/>
  <c r="G101" i="1"/>
  <c r="I101" i="1" s="1"/>
  <c r="G109" i="1"/>
  <c r="I109" i="1" s="1"/>
  <c r="G110" i="1"/>
  <c r="I110" i="1" s="1"/>
  <c r="G125" i="1"/>
  <c r="I125" i="1" s="1"/>
  <c r="G131" i="1"/>
  <c r="I131" i="1" s="1"/>
  <c r="G134" i="1"/>
  <c r="I134" i="1" s="1"/>
  <c r="G135" i="1"/>
  <c r="I135" i="1" s="1"/>
  <c r="G141" i="1"/>
  <c r="I141" i="1" s="1"/>
  <c r="G142" i="1"/>
  <c r="I142" i="1" s="1"/>
  <c r="G143" i="1"/>
  <c r="I143" i="1" s="1"/>
  <c r="G144" i="1"/>
  <c r="I144" i="1" s="1"/>
  <c r="G145" i="1"/>
  <c r="I145" i="1" s="1"/>
  <c r="G164" i="1"/>
  <c r="I164" i="1" s="1"/>
  <c r="G165" i="1"/>
  <c r="I165" i="1" s="1"/>
  <c r="G174" i="1"/>
  <c r="I174" i="1" s="1"/>
  <c r="G175" i="1"/>
  <c r="I175" i="1" s="1"/>
  <c r="G177" i="1"/>
  <c r="I177" i="1" s="1"/>
  <c r="G178" i="1"/>
  <c r="I178" i="1" s="1"/>
  <c r="G179" i="1"/>
  <c r="I179" i="1" s="1"/>
  <c r="G180" i="1"/>
  <c r="I180" i="1" s="1"/>
  <c r="G193" i="1"/>
  <c r="I193" i="1" s="1"/>
  <c r="G203" i="1"/>
  <c r="I203" i="1" s="1"/>
  <c r="G205" i="1"/>
  <c r="I205" i="1" s="1"/>
  <c r="G206" i="1"/>
  <c r="I206" i="1" s="1"/>
  <c r="G207" i="1"/>
  <c r="I207" i="1" s="1"/>
  <c r="G580" i="1"/>
  <c r="I580" i="1" s="1"/>
  <c r="G253" i="1"/>
  <c r="I253" i="1" s="1"/>
  <c r="G255" i="1"/>
  <c r="I255" i="1" s="1"/>
  <c r="G256" i="1"/>
  <c r="I256" i="1" s="1"/>
  <c r="G257" i="1"/>
  <c r="I257" i="1" s="1"/>
  <c r="G267" i="1"/>
  <c r="I267" i="1" s="1"/>
  <c r="G293" i="1"/>
  <c r="I293" i="1" s="1"/>
  <c r="G294" i="1"/>
  <c r="I294" i="1" s="1"/>
  <c r="G333" i="1"/>
  <c r="I333" i="1" s="1"/>
  <c r="G351" i="1"/>
  <c r="I351" i="1" s="1"/>
  <c r="G352" i="1"/>
  <c r="I352" i="1" s="1"/>
  <c r="G353" i="1"/>
  <c r="I353" i="1" s="1"/>
  <c r="G354" i="1"/>
  <c r="I354" i="1" s="1"/>
  <c r="G355" i="1"/>
  <c r="I355" i="1" s="1"/>
  <c r="G369" i="1"/>
  <c r="I369" i="1" s="1"/>
  <c r="G373" i="1"/>
  <c r="I373" i="1" s="1"/>
  <c r="G383" i="1"/>
  <c r="I383" i="1" s="1"/>
  <c r="G399" i="1"/>
  <c r="I399" i="1" s="1"/>
  <c r="G407" i="1"/>
  <c r="I407" i="1" s="1"/>
  <c r="G408" i="1"/>
  <c r="I408" i="1" s="1"/>
  <c r="G409" i="1"/>
  <c r="I409" i="1" s="1"/>
  <c r="G416" i="1"/>
  <c r="I416" i="1" s="1"/>
  <c r="G420" i="1"/>
  <c r="I420" i="1" s="1"/>
  <c r="G421" i="1"/>
  <c r="I421" i="1" s="1"/>
  <c r="G434" i="1"/>
  <c r="I434" i="1" s="1"/>
  <c r="G435" i="1"/>
  <c r="I435" i="1" s="1"/>
  <c r="G442" i="1"/>
  <c r="I442" i="1" s="1"/>
  <c r="G461" i="1"/>
  <c r="I461" i="1" s="1"/>
  <c r="G465" i="1"/>
  <c r="I465" i="1" s="1"/>
  <c r="G466" i="1"/>
  <c r="I466" i="1" s="1"/>
  <c r="G472" i="1"/>
  <c r="I472" i="1" s="1"/>
  <c r="G482" i="1"/>
  <c r="I482" i="1" s="1"/>
  <c r="G484" i="1"/>
  <c r="I484" i="1" s="1"/>
  <c r="G485" i="1"/>
  <c r="I485" i="1" s="1"/>
  <c r="G496" i="1"/>
  <c r="I496" i="1" s="1"/>
  <c r="G497" i="1"/>
  <c r="I497" i="1" s="1"/>
  <c r="G498" i="1"/>
  <c r="I498" i="1" s="1"/>
  <c r="G499" i="1"/>
  <c r="I499" i="1" s="1"/>
  <c r="G502" i="1"/>
  <c r="I502" i="1" s="1"/>
  <c r="G517" i="1"/>
  <c r="I517" i="1" s="1"/>
  <c r="G550" i="1"/>
  <c r="I550" i="1" s="1"/>
  <c r="G554" i="1"/>
  <c r="I554" i="1" s="1"/>
  <c r="G555" i="1"/>
  <c r="I555" i="1" s="1"/>
  <c r="G556" i="1"/>
  <c r="I556" i="1" s="1"/>
  <c r="G557" i="1"/>
  <c r="I557" i="1" s="1"/>
  <c r="G558" i="1"/>
  <c r="I558" i="1" s="1"/>
  <c r="G559" i="1"/>
  <c r="I559" i="1" s="1"/>
  <c r="G572" i="1"/>
  <c r="I572" i="1" s="1"/>
  <c r="G596" i="1"/>
  <c r="I596" i="1" s="1"/>
  <c r="G360" i="1"/>
  <c r="I360" i="1" s="1"/>
  <c r="G121" i="1"/>
  <c r="I121" i="1" s="1"/>
  <c r="G370" i="1"/>
  <c r="I370" i="1" s="1"/>
  <c r="G277" i="1"/>
  <c r="I277" i="1" s="1"/>
  <c r="G279" i="1"/>
  <c r="I279" i="1" s="1"/>
  <c r="G25" i="1"/>
  <c r="I25" i="1" s="1"/>
  <c r="G166" i="1"/>
  <c r="I166" i="1" s="1"/>
  <c r="G529" i="1"/>
  <c r="I529" i="1" s="1"/>
  <c r="G122" i="1"/>
  <c r="I122" i="1" s="1"/>
  <c r="G226" i="1"/>
  <c r="I226" i="1" s="1"/>
  <c r="G313" i="1"/>
  <c r="I313" i="1" s="1"/>
  <c r="G522" i="1"/>
  <c r="I522" i="1" s="1"/>
  <c r="G229" i="1"/>
  <c r="I229" i="1" s="1"/>
  <c r="G26" i="1"/>
  <c r="I26" i="1" s="1"/>
  <c r="G157" i="1"/>
  <c r="I157" i="1" s="1"/>
  <c r="G374" i="1"/>
  <c r="I374" i="1" s="1"/>
  <c r="G468" i="1"/>
  <c r="I468" i="1" s="1"/>
  <c r="G245" i="1"/>
  <c r="I245" i="1" s="1"/>
  <c r="G58" i="1"/>
  <c r="I58" i="1" s="1"/>
  <c r="G9" i="1"/>
  <c r="I9" i="1" s="1"/>
  <c r="G44" i="1"/>
  <c r="I44" i="1" s="1"/>
  <c r="G372" i="1"/>
  <c r="I372" i="1" s="1"/>
  <c r="G222" i="1"/>
  <c r="I222" i="1" s="1"/>
  <c r="G208" i="1"/>
  <c r="I208" i="1" s="1"/>
  <c r="G225" i="1"/>
  <c r="I225" i="1" s="1"/>
  <c r="G251" i="1"/>
  <c r="I251" i="1" s="1"/>
  <c r="G476" i="1"/>
  <c r="I476" i="1" s="1"/>
  <c r="G107" i="1"/>
  <c r="I107" i="1" s="1"/>
  <c r="G167" i="1"/>
  <c r="I167" i="1" s="1"/>
  <c r="G375" i="1"/>
  <c r="I375" i="1" s="1"/>
  <c r="G452" i="1"/>
  <c r="I452" i="1" s="1"/>
  <c r="G199" i="1"/>
  <c r="I199" i="1" s="1"/>
  <c r="G393" i="1"/>
  <c r="I393" i="1" s="1"/>
  <c r="G297" i="1"/>
  <c r="I297" i="1" s="1"/>
  <c r="G117" i="1"/>
  <c r="I117" i="1" s="1"/>
  <c r="G51" i="1"/>
  <c r="I51" i="1" s="1"/>
  <c r="G30" i="1"/>
  <c r="I30" i="1" s="1"/>
  <c r="G242" i="1"/>
  <c r="I242" i="1" s="1"/>
  <c r="G301" i="1"/>
  <c r="I301" i="1" s="1"/>
  <c r="G376" i="1"/>
  <c r="I376" i="1" s="1"/>
  <c r="G438" i="1"/>
  <c r="I438" i="1" s="1"/>
  <c r="G43" i="1"/>
  <c r="I43" i="1" s="1"/>
  <c r="G477" i="1"/>
  <c r="I477" i="1" s="1"/>
  <c r="G61" i="1"/>
  <c r="I61" i="1" s="1"/>
  <c r="G402" i="1"/>
  <c r="I402" i="1" s="1"/>
  <c r="G90" i="1"/>
  <c r="I90" i="1" s="1"/>
  <c r="G576" i="1"/>
  <c r="I576" i="1" s="1"/>
  <c r="G263" i="1"/>
  <c r="I263" i="1" s="1"/>
  <c r="G62" i="1"/>
  <c r="I62" i="1" s="1"/>
  <c r="G551" i="1"/>
  <c r="I551" i="1" s="1"/>
  <c r="G469" i="1"/>
  <c r="I469" i="1" s="1"/>
  <c r="G292" i="1"/>
  <c r="I292" i="1" s="1"/>
  <c r="G158" i="1"/>
  <c r="I158" i="1" s="1"/>
  <c r="G524" i="1"/>
  <c r="I524" i="1" s="1"/>
  <c r="G530" i="1"/>
  <c r="I530" i="1" s="1"/>
  <c r="G585" i="1"/>
  <c r="I585" i="1" s="1"/>
  <c r="G78" i="1"/>
  <c r="I78" i="1" s="1"/>
  <c r="G252" i="1"/>
  <c r="I252" i="1" s="1"/>
  <c r="G377" i="1"/>
  <c r="I377" i="1" s="1"/>
  <c r="G247" i="1"/>
  <c r="I247" i="1" s="1"/>
  <c r="G483" i="1"/>
  <c r="I483" i="1" s="1"/>
  <c r="G568" i="1"/>
  <c r="I568" i="1" s="1"/>
  <c r="G357" i="1"/>
  <c r="I357" i="1" s="1"/>
  <c r="G200" i="1"/>
  <c r="I200" i="1" s="1"/>
  <c r="G102" i="1"/>
  <c r="I102" i="1" s="1"/>
  <c r="G16" i="1"/>
  <c r="I16" i="1" s="1"/>
  <c r="G595" i="1"/>
  <c r="I595" i="1" s="1"/>
  <c r="G132" i="1"/>
  <c r="I132" i="1" s="1"/>
  <c r="G378" i="1"/>
  <c r="I378" i="1" s="1"/>
  <c r="G258" i="1"/>
  <c r="I258" i="1" s="1"/>
  <c r="G120" i="1"/>
  <c r="I120" i="1" s="1"/>
  <c r="G60" i="1"/>
  <c r="I60" i="1" s="1"/>
  <c r="G186" i="1"/>
  <c r="I186" i="1" s="1"/>
  <c r="G133" i="1"/>
  <c r="I133" i="1" s="1"/>
  <c r="G140" i="1"/>
  <c r="I140" i="1" s="1"/>
  <c r="G314" i="1"/>
  <c r="I314" i="1" s="1"/>
  <c r="G363" i="1"/>
  <c r="I363" i="1" s="1"/>
  <c r="G41" i="1"/>
  <c r="I41" i="1" s="1"/>
  <c r="G264" i="1"/>
  <c r="I264" i="1" s="1"/>
  <c r="G187" i="1"/>
  <c r="I187" i="1" s="1"/>
  <c r="G217" i="1"/>
  <c r="I217" i="1" s="1"/>
  <c r="G261" i="1"/>
  <c r="I261" i="1" s="1"/>
  <c r="G385" i="1"/>
  <c r="I385" i="1" s="1"/>
  <c r="G113" i="1"/>
  <c r="I113" i="1" s="1"/>
  <c r="G146" i="1"/>
  <c r="I146" i="1" s="1"/>
  <c r="G371" i="1"/>
  <c r="I371" i="1" s="1"/>
  <c r="G161" i="1"/>
  <c r="I161" i="1" s="1"/>
  <c r="G389" i="1"/>
  <c r="I389" i="1" s="1"/>
  <c r="G515" i="1"/>
  <c r="I515" i="1" s="1"/>
  <c r="G209" i="1"/>
  <c r="I209" i="1" s="1"/>
  <c r="G594" i="1"/>
  <c r="I594" i="1" s="1"/>
  <c r="G398" i="1"/>
  <c r="I398" i="1" s="1"/>
  <c r="G213" i="1"/>
  <c r="I213" i="1" s="1"/>
  <c r="G211" i="1"/>
  <c r="I211" i="1" s="1"/>
  <c r="G304" i="1"/>
  <c r="I304" i="1" s="1"/>
  <c r="G500" i="1"/>
  <c r="I500" i="1" s="1"/>
  <c r="G139" i="1"/>
  <c r="I139" i="1" s="1"/>
  <c r="G509" i="1"/>
  <c r="I509" i="1" s="1"/>
  <c r="G15" i="1"/>
  <c r="I15" i="1" s="1"/>
  <c r="G234" i="1"/>
  <c r="I234" i="1" s="1"/>
  <c r="G233" i="1"/>
  <c r="I233" i="1" s="1"/>
  <c r="G272" i="1"/>
  <c r="I272" i="1" s="1"/>
  <c r="G79" i="1"/>
  <c r="I79" i="1" s="1"/>
  <c r="G5" i="1"/>
  <c r="I5" i="1" s="1"/>
  <c r="G325" i="1"/>
  <c r="I325" i="1" s="1"/>
  <c r="G387" i="1"/>
  <c r="I387" i="1" s="1"/>
  <c r="G386" i="1"/>
  <c r="I386" i="1" s="1"/>
  <c r="G503" i="1"/>
  <c r="I503" i="1" s="1"/>
  <c r="G577" i="1"/>
  <c r="I577" i="1" s="1"/>
  <c r="G126" i="1"/>
  <c r="I126" i="1" s="1"/>
  <c r="G183" i="1"/>
  <c r="I183" i="1" s="1"/>
  <c r="G150" i="1"/>
  <c r="I150" i="1" s="1"/>
  <c r="G230" i="1"/>
  <c r="I230" i="1" s="1"/>
  <c r="G155" i="1"/>
  <c r="I155" i="1" s="1"/>
  <c r="G270" i="1"/>
  <c r="I270" i="1" s="1"/>
  <c r="G184" i="1"/>
  <c r="I184" i="1" s="1"/>
  <c r="G273" i="1"/>
  <c r="I273" i="1" s="1"/>
  <c r="G440" i="1"/>
  <c r="I440" i="1" s="1"/>
  <c r="G570" i="1"/>
  <c r="I570" i="1" s="1"/>
  <c r="G525" i="1"/>
  <c r="I525" i="1" s="1"/>
  <c r="G388" i="1"/>
  <c r="I388" i="1" s="1"/>
  <c r="G340" i="1"/>
  <c r="I340" i="1" s="1"/>
  <c r="G527" i="1"/>
  <c r="I527" i="1" s="1"/>
  <c r="G188" i="1"/>
  <c r="I188" i="1" s="1"/>
  <c r="G587" i="1"/>
  <c r="I587" i="1" s="1"/>
  <c r="G218" i="1"/>
  <c r="I218" i="1" s="1"/>
  <c r="G501" i="1"/>
  <c r="I501" i="1" s="1"/>
  <c r="G271" i="1"/>
  <c r="I271" i="1" s="1"/>
  <c r="G185" i="1"/>
  <c r="I185" i="1" s="1"/>
  <c r="G326" i="1"/>
  <c r="I326" i="1" s="1"/>
  <c r="G514" i="1"/>
  <c r="I514" i="1" s="1"/>
  <c r="G571" i="1"/>
  <c r="I571" i="1" s="1"/>
  <c r="G214" i="1"/>
  <c r="I214" i="1" s="1"/>
  <c r="G317" i="1"/>
  <c r="I317" i="1" s="1"/>
  <c r="G45" i="1"/>
  <c r="I45" i="1" s="1"/>
  <c r="G526" i="1"/>
  <c r="I526" i="1" s="1"/>
  <c r="G473" i="1"/>
  <c r="I473" i="1" s="1"/>
  <c r="G327" i="1"/>
  <c r="I327" i="1" s="1"/>
  <c r="G531" i="1"/>
  <c r="I531" i="1" s="1"/>
  <c r="G441" i="1"/>
  <c r="I441" i="1" s="1"/>
  <c r="G259" i="1"/>
  <c r="I259" i="1" s="1"/>
  <c r="G414" i="1"/>
  <c r="I414" i="1" s="1"/>
  <c r="G460" i="1"/>
  <c r="I460" i="1" s="1"/>
  <c r="G284" i="1"/>
  <c r="I284" i="1" s="1"/>
  <c r="G215" i="1"/>
  <c r="I215" i="1" s="1"/>
  <c r="G82" i="1"/>
  <c r="I82" i="1" s="1"/>
  <c r="G6" i="1"/>
  <c r="I6" i="1" s="1"/>
  <c r="G7" i="1"/>
  <c r="I7" i="1" s="1"/>
  <c r="G361" i="1"/>
  <c r="I361" i="1" s="1"/>
  <c r="G112" i="1"/>
  <c r="I112" i="1" s="1"/>
  <c r="G424" i="1"/>
  <c r="I424" i="1" s="1"/>
  <c r="G265" i="1"/>
  <c r="I265" i="1" s="1"/>
  <c r="G276" i="1"/>
  <c r="I276" i="1" s="1"/>
  <c r="G54" i="1"/>
  <c r="I54" i="1" s="1"/>
  <c r="G588" i="1"/>
  <c r="I588" i="1" s="1"/>
  <c r="G83" i="1"/>
  <c r="I83" i="1" s="1"/>
  <c r="G474" i="1"/>
  <c r="I474" i="1" s="1"/>
  <c r="G69" i="1"/>
  <c r="I69" i="1" s="1"/>
  <c r="G99" i="1"/>
  <c r="I99" i="1" s="1"/>
  <c r="G335" i="1"/>
  <c r="I335" i="1" s="1"/>
  <c r="G336" i="1"/>
  <c r="I336" i="1" s="1"/>
  <c r="G470" i="1"/>
  <c r="I470" i="1" s="1"/>
  <c r="G471" i="1"/>
  <c r="I471" i="1" s="1"/>
  <c r="G231" i="1"/>
  <c r="I231" i="1" s="1"/>
  <c r="G232" i="1"/>
  <c r="I232" i="1" s="1"/>
  <c r="G236" i="1"/>
  <c r="I236" i="1" s="1"/>
  <c r="G516" i="1"/>
  <c r="I516" i="1" s="1"/>
  <c r="G381" i="1"/>
  <c r="I381" i="1" s="1"/>
  <c r="G446" i="1"/>
  <c r="I446" i="1" s="1"/>
  <c r="G364" i="1"/>
  <c r="I364" i="1" s="1"/>
  <c r="G365" i="1"/>
  <c r="I365" i="1" s="1"/>
  <c r="G182" i="1"/>
  <c r="I182" i="1" s="1"/>
  <c r="G462" i="1"/>
  <c r="I462" i="1" s="1"/>
  <c r="G463" i="1"/>
  <c r="I463" i="1" s="1"/>
  <c r="G328" i="1"/>
  <c r="I328" i="1" s="1"/>
  <c r="G329" i="1"/>
  <c r="I329" i="1" s="1"/>
  <c r="G305" i="1"/>
  <c r="I305" i="1" s="1"/>
  <c r="G130" i="1"/>
  <c r="I130" i="1" s="1"/>
  <c r="G417" i="1"/>
  <c r="I417" i="1" s="1"/>
  <c r="G418" i="1"/>
  <c r="I418" i="1" s="1"/>
  <c r="G168" i="1"/>
  <c r="I168" i="1" s="1"/>
  <c r="G169" i="1"/>
  <c r="I169" i="1" s="1"/>
  <c r="G569" i="1"/>
  <c r="I569" i="1" s="1"/>
  <c r="G543" i="1"/>
  <c r="I543" i="1" s="1"/>
  <c r="G535" i="1"/>
  <c r="I535" i="1" s="1"/>
  <c r="G504" i="1"/>
  <c r="I504" i="1" s="1"/>
  <c r="G505" i="1"/>
  <c r="I505" i="1" s="1"/>
  <c r="G563" i="1"/>
  <c r="I563" i="1" s="1"/>
  <c r="G540" i="1"/>
  <c r="I540" i="1" s="1"/>
  <c r="G541" i="1"/>
  <c r="I541" i="1" s="1"/>
  <c r="G395" i="1"/>
  <c r="I395" i="1" s="1"/>
  <c r="G396" i="1"/>
  <c r="I396" i="1" s="1"/>
  <c r="G22" i="1"/>
  <c r="I22" i="1" s="1"/>
  <c r="G23" i="1"/>
  <c r="I23" i="1" s="1"/>
  <c r="G312" i="1"/>
  <c r="I312" i="1" s="1"/>
  <c r="G480" i="1"/>
  <c r="I480" i="1" s="1"/>
  <c r="G481" i="1"/>
  <c r="I481" i="1" s="1"/>
  <c r="G341" i="1"/>
  <c r="I341" i="1" s="1"/>
  <c r="G342" i="1"/>
  <c r="I342" i="1" s="1"/>
  <c r="G510" i="1"/>
  <c r="I510" i="1" s="1"/>
  <c r="G511" i="1"/>
  <c r="I511" i="1" s="1"/>
  <c r="G338" i="1"/>
  <c r="I338" i="1" s="1"/>
  <c r="G339" i="1"/>
  <c r="I339" i="1" s="1"/>
  <c r="G475" i="1"/>
  <c r="I475" i="1" s="1"/>
  <c r="G394" i="1"/>
  <c r="I394" i="1" s="1"/>
  <c r="G488" i="1"/>
  <c r="I488" i="1" s="1"/>
  <c r="G302" i="1"/>
  <c r="I302" i="1" s="1"/>
  <c r="G243" i="1"/>
  <c r="I243" i="1" s="1"/>
  <c r="G38" i="1"/>
  <c r="I38" i="1" s="1"/>
  <c r="G344" i="1"/>
  <c r="I344" i="1" s="1"/>
  <c r="G586" i="1"/>
  <c r="I586" i="1" s="1"/>
  <c r="G439" i="1"/>
  <c r="I439" i="1" s="1"/>
  <c r="G544" i="1"/>
  <c r="I544" i="1" s="1"/>
  <c r="G296" i="1"/>
  <c r="I296" i="1" s="1"/>
  <c r="G181" i="1"/>
  <c r="I181" i="1" s="1"/>
  <c r="G303" i="1"/>
  <c r="I303" i="1" s="1"/>
  <c r="G17" i="1"/>
  <c r="I17" i="1" s="1"/>
  <c r="G202" i="1"/>
  <c r="I202" i="1" s="1"/>
  <c r="G487" i="1"/>
  <c r="I487" i="1" s="1"/>
  <c r="G68" i="1"/>
  <c r="I68" i="1" s="1"/>
  <c r="G176" i="1"/>
  <c r="I176" i="1" s="1"/>
  <c r="G308" i="1"/>
  <c r="I308" i="1" s="1"/>
  <c r="G18" i="1"/>
  <c r="I18" i="1" s="1"/>
  <c r="G55" i="1"/>
  <c r="I55" i="1" s="1"/>
  <c r="G337" i="1"/>
  <c r="I337" i="1" s="1"/>
  <c r="G545" i="1"/>
  <c r="I545" i="1" s="1"/>
  <c r="G19" i="1"/>
  <c r="I19" i="1" s="1"/>
  <c r="G546" i="1"/>
  <c r="I546" i="1" s="1"/>
  <c r="G309" i="1"/>
  <c r="I309" i="1" s="1"/>
  <c r="G384" i="1"/>
  <c r="I384" i="1" s="1"/>
  <c r="G260" i="1"/>
  <c r="I260" i="1" s="1"/>
  <c r="G519" i="1"/>
  <c r="I519" i="1" s="1"/>
  <c r="G74" i="1"/>
  <c r="I74" i="1" s="1"/>
  <c r="G114" i="1"/>
  <c r="I114" i="1" s="1"/>
  <c r="G115" i="1"/>
  <c r="I115" i="1" s="1"/>
  <c r="G358" i="1"/>
  <c r="I358" i="1" s="1"/>
  <c r="G359" i="1"/>
  <c r="I359" i="1" s="1"/>
  <c r="G426" i="1"/>
  <c r="I426" i="1" s="1"/>
  <c r="G427" i="1"/>
  <c r="I427" i="1" s="1"/>
  <c r="G320" i="1"/>
  <c r="I320" i="1" s="1"/>
  <c r="G321" i="1"/>
  <c r="I321" i="1" s="1"/>
  <c r="G450" i="1"/>
  <c r="I450" i="1" s="1"/>
  <c r="G451" i="1"/>
  <c r="I451" i="1" s="1"/>
  <c r="G286" i="1"/>
  <c r="I286" i="1" s="1"/>
  <c r="G287" i="1"/>
  <c r="I287" i="1" s="1"/>
  <c r="G288" i="1"/>
  <c r="I288" i="1" s="1"/>
  <c r="G269" i="1"/>
  <c r="I269" i="1" s="1"/>
  <c r="G278" i="1"/>
  <c r="I278" i="1" s="1"/>
  <c r="G298" i="1"/>
  <c r="I298" i="1" s="1"/>
  <c r="G491" i="1"/>
  <c r="I491" i="1" s="1"/>
  <c r="G268" i="1"/>
  <c r="I268" i="1" s="1"/>
  <c r="G512" i="1"/>
  <c r="I512" i="1" s="1"/>
  <c r="G148" i="1"/>
  <c r="I148" i="1" s="1"/>
  <c r="G32" i="1"/>
  <c r="I32" i="1" s="1"/>
  <c r="G163" i="1"/>
  <c r="I163" i="1" s="1"/>
  <c r="G391" i="1"/>
  <c r="I391" i="1" s="1"/>
  <c r="G100" i="1"/>
  <c r="I100" i="1" s="1"/>
  <c r="G196" i="1"/>
  <c r="I196" i="1" s="1"/>
  <c r="G300" i="1"/>
  <c r="I300" i="1" s="1"/>
  <c r="G562" i="1"/>
  <c r="I562" i="1" s="1"/>
  <c r="G560" i="1"/>
  <c r="I560" i="1" s="1"/>
  <c r="G104" i="1"/>
  <c r="I104" i="1" s="1"/>
  <c r="G567" i="1"/>
  <c r="I567" i="1" s="1"/>
  <c r="G197" i="1"/>
  <c r="I197" i="1" s="1"/>
  <c r="G212" i="1"/>
  <c r="I212" i="1" s="1"/>
  <c r="G159" i="1"/>
  <c r="I159" i="1" s="1"/>
  <c r="G129" i="1"/>
  <c r="I129" i="1" s="1"/>
  <c r="G149" i="1"/>
  <c r="I149" i="1" s="1"/>
  <c r="G581" i="1"/>
  <c r="I581" i="1" s="1"/>
  <c r="G366" i="1"/>
  <c r="I366" i="1" s="1"/>
  <c r="G457" i="1"/>
  <c r="I457" i="1" s="1"/>
  <c r="G330" i="1"/>
  <c r="I330" i="1" s="1"/>
  <c r="G425" i="1"/>
  <c r="I425" i="1" s="1"/>
  <c r="G345" i="1"/>
  <c r="I345" i="1" s="1"/>
  <c r="G324" i="1"/>
  <c r="I324" i="1" s="1"/>
  <c r="G593" i="1"/>
  <c r="I593" i="1" s="1"/>
  <c r="G592" i="1"/>
  <c r="I592" i="1" s="1"/>
  <c r="G39" i="1"/>
  <c r="I39" i="1" s="1"/>
  <c r="G40" i="1"/>
  <c r="I40" i="1" s="1"/>
  <c r="G138" i="1"/>
  <c r="I138" i="1" s="1"/>
  <c r="G400" i="1"/>
  <c r="I400" i="1" s="1"/>
  <c r="G397" i="1"/>
  <c r="I397" i="1" s="1"/>
  <c r="G127" i="1"/>
  <c r="I127" i="1" s="1"/>
  <c r="G392" i="1"/>
  <c r="I392" i="1" s="1"/>
  <c r="G33" i="1"/>
  <c r="I33" i="1" s="1"/>
  <c r="G492" i="1"/>
  <c r="I492" i="1" s="1"/>
  <c r="G507" i="1"/>
  <c r="I507" i="1" s="1"/>
  <c r="G549" i="1"/>
  <c r="I549" i="1" s="1"/>
  <c r="G240" i="1"/>
  <c r="I240" i="1" s="1"/>
  <c r="G534" i="1"/>
  <c r="I534" i="1" s="1"/>
  <c r="G401" i="1"/>
  <c r="I401" i="1" s="1"/>
  <c r="G346" i="1"/>
  <c r="I346" i="1" s="1"/>
  <c r="G413" i="1"/>
  <c r="I413" i="1" s="1"/>
  <c r="G334" i="1"/>
  <c r="I334" i="1" s="1"/>
  <c r="G493" i="1"/>
  <c r="I493" i="1" s="1"/>
  <c r="G331" i="1"/>
  <c r="I331" i="1" s="1"/>
  <c r="G582" i="1"/>
  <c r="I582" i="1" s="1"/>
  <c r="G275" i="1"/>
  <c r="I275" i="1" s="1"/>
  <c r="G13" i="1"/>
  <c r="I13" i="1" s="1"/>
  <c r="G347" i="1"/>
  <c r="I347" i="1" s="1"/>
  <c r="G458" i="1"/>
  <c r="I458" i="1" s="1"/>
  <c r="G459" i="1"/>
  <c r="I459" i="1" s="1"/>
  <c r="G241" i="1"/>
  <c r="I241" i="1" s="1"/>
  <c r="G75" i="1"/>
  <c r="I75" i="1" s="1"/>
  <c r="G80" i="1"/>
  <c r="I80" i="1" s="1"/>
  <c r="G128" i="1"/>
  <c r="I128" i="1" s="1"/>
  <c r="G221" i="1"/>
  <c r="I221" i="1" s="1"/>
  <c r="G35" i="1"/>
  <c r="I35" i="1" s="1"/>
  <c r="G36" i="1"/>
  <c r="I36" i="1" s="1"/>
  <c r="G48" i="1"/>
  <c r="I48" i="1" s="1"/>
  <c r="G49" i="1"/>
  <c r="I49" i="1" s="1"/>
  <c r="G310" i="1"/>
  <c r="I310" i="1" s="1"/>
  <c r="G311" i="1"/>
  <c r="I311" i="1" s="1"/>
  <c r="G86" i="1"/>
  <c r="I86" i="1" s="1"/>
  <c r="G87" i="1"/>
  <c r="I87" i="1" s="1"/>
  <c r="G201" i="1"/>
  <c r="I201" i="1" s="1"/>
  <c r="G410" i="1"/>
  <c r="I410" i="1" s="1"/>
  <c r="G411" i="1"/>
  <c r="I411" i="1" s="1"/>
  <c r="G244" i="1"/>
  <c r="I244" i="1" s="1"/>
  <c r="G136" i="1"/>
  <c r="I136" i="1" s="1"/>
  <c r="G190" i="1"/>
  <c r="I190" i="1" s="1"/>
  <c r="G506" i="1"/>
  <c r="I506" i="1" s="1"/>
  <c r="G12" i="1"/>
  <c r="I12" i="1" s="1"/>
  <c r="G262" i="1"/>
  <c r="I262" i="1" s="1"/>
  <c r="G553" i="1"/>
  <c r="I553" i="1" s="1"/>
  <c r="G536" i="1"/>
  <c r="I536" i="1" s="1"/>
  <c r="G489" i="1"/>
  <c r="I489" i="1" s="1"/>
  <c r="G299" i="1"/>
  <c r="I299" i="1" s="1"/>
  <c r="G316" i="1"/>
  <c r="I316" i="1" s="1"/>
  <c r="G111" i="1"/>
  <c r="I111" i="1" s="1"/>
  <c r="G156" i="1"/>
  <c r="I156" i="1" s="1"/>
  <c r="G194" i="1"/>
  <c r="I194" i="1" s="1"/>
  <c r="G508" i="1"/>
  <c r="I508" i="1" s="1"/>
  <c r="G239" i="1"/>
  <c r="I239" i="1" s="1"/>
  <c r="G538" i="1"/>
  <c r="I538" i="1" s="1"/>
  <c r="G343" i="1"/>
  <c r="I343" i="1" s="1"/>
  <c r="G295" i="1"/>
  <c r="I295" i="1" s="1"/>
  <c r="G96" i="1"/>
  <c r="I96" i="1" s="1"/>
  <c r="G224" i="1"/>
  <c r="I224" i="1" s="1"/>
  <c r="G189" i="1"/>
  <c r="I189" i="1" s="1"/>
  <c r="G37" i="1"/>
  <c r="I37" i="1" s="1"/>
  <c r="G147" i="1"/>
  <c r="I147" i="1" s="1"/>
  <c r="G8" i="1"/>
  <c r="I8" i="1" s="1"/>
  <c r="G105" i="1"/>
  <c r="I105" i="1" s="1"/>
  <c r="G597" i="1"/>
  <c r="I597" i="1" s="1"/>
  <c r="G108" i="1"/>
  <c r="I108" i="1" s="1"/>
  <c r="G274" i="1"/>
  <c r="I274" i="1" s="1"/>
  <c r="G428" i="1"/>
  <c r="I428" i="1" s="1"/>
  <c r="G430" i="1"/>
  <c r="I430" i="1" s="1"/>
  <c r="G223" i="1"/>
  <c r="I223" i="1" s="1"/>
  <c r="G573" i="1"/>
  <c r="I573" i="1" s="1"/>
  <c r="G574" i="1"/>
  <c r="I574" i="1" s="1"/>
  <c r="G137" i="1"/>
  <c r="I137" i="1" s="1"/>
  <c r="G390" i="1"/>
  <c r="I390" i="1" s="1"/>
  <c r="G249" i="1"/>
  <c r="I249" i="1" s="1"/>
  <c r="G590" i="1"/>
  <c r="I590" i="1" s="1"/>
  <c r="G235" i="1"/>
  <c r="I235" i="1" s="1"/>
  <c r="G431" i="1"/>
  <c r="I431" i="1" s="1"/>
  <c r="G195" i="1"/>
  <c r="I195" i="1" s="1"/>
  <c r="G415" i="1"/>
  <c r="I415" i="1" s="1"/>
  <c r="G280" i="1"/>
  <c r="I280" i="1" s="1"/>
  <c r="G591" i="1"/>
  <c r="I591" i="1" s="1"/>
  <c r="G250" i="1"/>
  <c r="I250" i="1" s="1"/>
  <c r="G490" i="1"/>
  <c r="I490" i="1" s="1"/>
  <c r="G422" i="1"/>
  <c r="I422" i="1" s="1"/>
  <c r="G423" i="1"/>
  <c r="I423" i="1" s="1"/>
  <c r="G170" i="1"/>
  <c r="I170" i="1" s="1"/>
  <c r="G248" i="1"/>
  <c r="I248" i="1" s="1"/>
  <c r="G220" i="1"/>
  <c r="I220" i="1" s="1"/>
  <c r="G123" i="1"/>
  <c r="I123" i="1" s="1"/>
  <c r="G124" i="1"/>
  <c r="I124" i="1" s="1"/>
  <c r="G443" i="1"/>
  <c r="I443" i="1" s="1"/>
  <c r="G350" i="1"/>
  <c r="I350" i="1" s="1"/>
  <c r="G561" i="1"/>
  <c r="I561" i="1" s="1"/>
  <c r="G348" i="1"/>
  <c r="I348" i="1" s="1"/>
  <c r="G290" i="1"/>
  <c r="I290" i="1" s="1"/>
  <c r="G523" i="1"/>
  <c r="I523" i="1" s="1"/>
  <c r="G281" i="1"/>
  <c r="I281" i="1" s="1"/>
  <c r="G95" i="1"/>
  <c r="I95" i="1" s="1"/>
  <c r="G447" i="1"/>
  <c r="I447" i="1" s="1"/>
  <c r="G429" i="1"/>
  <c r="I429" i="1" s="1"/>
  <c r="G362" i="1"/>
  <c r="I362" i="1" s="1"/>
  <c r="G494" i="1"/>
  <c r="I494" i="1" s="1"/>
  <c r="G92" i="1"/>
  <c r="I92" i="1" s="1"/>
  <c r="G528" i="1"/>
  <c r="I528" i="1" s="1"/>
  <c r="G584" i="1"/>
  <c r="I584" i="1" s="1"/>
  <c r="G204" i="1"/>
  <c r="I204" i="1" s="1"/>
  <c r="G548" i="1"/>
  <c r="I548" i="1" s="1"/>
  <c r="G537" i="1"/>
  <c r="I537" i="1" s="1"/>
  <c r="G289" i="1"/>
  <c r="I289" i="1" s="1"/>
  <c r="G575" i="1"/>
  <c r="I575" i="1" s="1"/>
  <c r="G552" i="1"/>
  <c r="I552" i="1" s="1"/>
  <c r="G237" i="1"/>
  <c r="I237" i="1" s="1"/>
  <c r="G478" i="1"/>
  <c r="I478" i="1" s="1"/>
  <c r="G403" i="1"/>
  <c r="I403" i="1" s="1"/>
  <c r="G50" i="1"/>
  <c r="I50" i="1" s="1"/>
  <c r="G486" i="1"/>
  <c r="I486" i="1" s="1"/>
  <c r="G436" i="1"/>
  <c r="I436" i="1" s="1"/>
  <c r="G547" i="1"/>
  <c r="I547" i="1" s="1"/>
  <c r="G578" i="1"/>
  <c r="I578" i="1" s="1"/>
  <c r="G579" i="1"/>
  <c r="I579" i="1" s="1"/>
  <c r="G10" i="1"/>
  <c r="I10" i="1" s="1"/>
  <c r="G246" i="1"/>
  <c r="I246" i="1" s="1"/>
  <c r="G448" i="1"/>
  <c r="I448" i="1" s="1"/>
  <c r="G444" i="1"/>
  <c r="I444" i="1" s="1"/>
  <c r="G291" i="1"/>
  <c r="I291" i="1" s="1"/>
  <c r="G495" i="1"/>
  <c r="I495" i="1" s="1"/>
  <c r="G432" i="1"/>
  <c r="I432" i="1" s="1"/>
  <c r="G382" i="1"/>
  <c r="I382" i="1" s="1"/>
  <c r="G198" i="1"/>
  <c r="I198" i="1" s="1"/>
  <c r="G349" i="1"/>
  <c r="I349" i="1" s="1"/>
  <c r="G437" i="1"/>
  <c r="I437" i="1" s="1"/>
  <c r="G106" i="1"/>
  <c r="I106" i="1" s="1"/>
  <c r="G210" i="1"/>
  <c r="I210" i="1" s="1"/>
  <c r="G93" i="1"/>
  <c r="I93" i="1" s="1"/>
  <c r="G449" i="1"/>
  <c r="I449" i="1" s="1"/>
  <c r="G238" i="1"/>
  <c r="I238" i="1" s="1"/>
  <c r="G479" i="1"/>
  <c r="I479" i="1" s="1"/>
  <c r="G589" i="1"/>
  <c r="I589" i="1" s="1"/>
  <c r="G379" i="1"/>
  <c r="I379" i="1" s="1"/>
  <c r="G71" i="1"/>
  <c r="I71" i="1" s="1"/>
  <c r="G532" i="1"/>
  <c r="I532" i="1" s="1"/>
  <c r="G285" i="1"/>
  <c r="I285" i="1" s="1"/>
  <c r="G433" i="1"/>
  <c r="I433" i="1" s="1"/>
  <c r="G445" i="1"/>
  <c r="I445" i="1" s="1"/>
  <c r="G565" i="1"/>
  <c r="I565" i="1" s="1"/>
  <c r="G520" i="1"/>
  <c r="I520" i="1" s="1"/>
  <c r="G254" i="1"/>
  <c r="I254" i="1" s="1"/>
  <c r="G533" i="1"/>
  <c r="I533" i="1" s="1"/>
  <c r="G160" i="1"/>
  <c r="I160" i="1" s="1"/>
  <c r="G566" i="1"/>
  <c r="I566" i="1" s="1"/>
  <c r="G405" i="1"/>
  <c r="I405" i="1" s="1"/>
  <c r="G406" i="1"/>
  <c r="I406" i="1" s="1"/>
  <c r="G404" i="1"/>
  <c r="I404" i="1" s="1"/>
  <c r="G412" i="1"/>
  <c r="I412" i="1" s="1"/>
  <c r="G151" i="1"/>
  <c r="I151" i="1" s="1"/>
  <c r="G318" i="1"/>
  <c r="I318" i="1" s="1"/>
  <c r="G191" i="1"/>
  <c r="I191" i="1" s="1"/>
  <c r="G513" i="1"/>
  <c r="I513" i="1" s="1"/>
  <c r="G116" i="1"/>
  <c r="I116" i="1" s="1"/>
  <c r="G542" i="1"/>
  <c r="I542" i="1" s="1"/>
  <c r="G315" i="1"/>
  <c r="I315" i="1" s="1"/>
  <c r="G419" i="1"/>
  <c r="I419" i="1" s="1"/>
  <c r="G97" i="1"/>
  <c r="I97" i="1" s="1"/>
  <c r="G24" i="1"/>
  <c r="I24" i="1" s="1"/>
  <c r="G11" i="1"/>
  <c r="I11" i="1" s="1"/>
  <c r="G356" i="1"/>
  <c r="I356" i="1" s="1"/>
  <c r="G152" i="1"/>
  <c r="I152" i="1" s="1"/>
  <c r="G154" i="1"/>
  <c r="I154" i="1" s="1"/>
  <c r="G118" i="1"/>
  <c r="I118" i="1" s="1"/>
  <c r="G454" i="1"/>
  <c r="I454" i="1" s="1"/>
  <c r="G455" i="1"/>
  <c r="I455" i="1" s="1"/>
  <c r="G56" i="1"/>
  <c r="I56" i="1" s="1"/>
  <c r="G72" i="1"/>
  <c r="I72" i="1" s="1"/>
  <c r="G171" i="1"/>
  <c r="I171" i="1" s="1"/>
  <c r="G599" i="1"/>
  <c r="I599" i="1" s="1"/>
  <c r="G367" i="1"/>
  <c r="I367" i="1" s="1"/>
  <c r="G368" i="1"/>
  <c r="I368" i="1" s="1"/>
  <c r="G153" i="1"/>
  <c r="I153" i="1" s="1"/>
  <c r="G57" i="1"/>
  <c r="I57" i="1" s="1"/>
  <c r="G64" i="1"/>
  <c r="I64" i="1" s="1"/>
  <c r="G521" i="1"/>
  <c r="I521" i="1" s="1"/>
  <c r="G282" i="1"/>
  <c r="I282" i="1" s="1"/>
  <c r="G119" i="1"/>
  <c r="I119" i="1" s="1"/>
  <c r="G322" i="1"/>
  <c r="I322" i="1" s="1"/>
  <c r="G453" i="1"/>
  <c r="I453" i="1" s="1"/>
  <c r="G227" i="1"/>
  <c r="I227" i="1" s="1"/>
  <c r="G65" i="1"/>
  <c r="I65" i="1" s="1"/>
  <c r="G598" i="1"/>
  <c r="I598" i="1" s="1"/>
  <c r="G162" i="1"/>
  <c r="I162" i="1" s="1"/>
  <c r="G306" i="1"/>
  <c r="I306" i="1" s="1"/>
  <c r="G332" i="1"/>
  <c r="I332" i="1" s="1"/>
  <c r="G31" i="1"/>
  <c r="I31" i="1" s="1"/>
  <c r="G34" i="1"/>
  <c r="I34" i="1" s="1"/>
  <c r="G98" i="1"/>
  <c r="I98" i="1" s="1"/>
  <c r="G66" i="1"/>
  <c r="I66" i="1" s="1"/>
  <c r="G77" i="1"/>
  <c r="I77" i="1" s="1"/>
  <c r="G172" i="1"/>
  <c r="I172" i="1" s="1"/>
  <c r="G283" i="1"/>
  <c r="I283" i="1" s="1"/>
  <c r="G319" i="1"/>
  <c r="I319" i="1" s="1"/>
  <c r="G456" i="1"/>
  <c r="I456" i="1" s="1"/>
  <c r="G192" i="1"/>
  <c r="I192" i="1" s="1"/>
  <c r="G600" i="1"/>
  <c r="I600" i="1" s="1"/>
  <c r="G219" i="1"/>
  <c r="I219" i="1" s="1"/>
  <c r="G467" i="1"/>
  <c r="I467" i="1" s="1"/>
  <c r="G323" i="1"/>
  <c r="I323" i="1" s="1"/>
  <c r="G307" i="1"/>
  <c r="I307" i="1" s="1"/>
  <c r="G228" i="1"/>
  <c r="I228" i="1" s="1"/>
  <c r="G88" i="1"/>
  <c r="I88" i="1" s="1"/>
  <c r="G464" i="1"/>
  <c r="I464" i="1" s="1"/>
  <c r="G173" i="1"/>
  <c r="I173" i="1" s="1"/>
  <c r="G67" i="1"/>
  <c r="I67" i="1" s="1"/>
  <c r="G70" i="1"/>
  <c r="I70" i="1" s="1"/>
  <c r="G583" i="1"/>
  <c r="I583" i="1" s="1"/>
  <c r="G518" i="1"/>
  <c r="I518" i="1" s="1"/>
  <c r="G539" i="1"/>
  <c r="I539" i="1" s="1"/>
  <c r="G380" i="1"/>
  <c r="I380" i="1" s="1"/>
  <c r="G601" i="1"/>
  <c r="I601" i="1" s="1"/>
  <c r="G602" i="1"/>
  <c r="I602" i="1" s="1"/>
  <c r="G603" i="1"/>
  <c r="I603" i="1" s="1"/>
  <c r="G604" i="1"/>
  <c r="I604" i="1" s="1"/>
  <c r="G605" i="1"/>
  <c r="I605" i="1" s="1"/>
  <c r="G606" i="1"/>
  <c r="I606" i="1" s="1"/>
  <c r="G607" i="1"/>
  <c r="I607" i="1" s="1"/>
  <c r="G608" i="1"/>
  <c r="I608" i="1" s="1"/>
  <c r="G609" i="1"/>
  <c r="I609" i="1" s="1"/>
  <c r="G610" i="1"/>
  <c r="I610" i="1" s="1"/>
  <c r="G611" i="1"/>
  <c r="I611" i="1" s="1"/>
  <c r="G612" i="1"/>
  <c r="I612" i="1" s="1"/>
  <c r="G613" i="1"/>
  <c r="I613" i="1" s="1"/>
  <c r="G614" i="1"/>
  <c r="I614" i="1" s="1"/>
  <c r="G615" i="1"/>
  <c r="I615" i="1" s="1"/>
  <c r="G616" i="1"/>
  <c r="I616" i="1" s="1"/>
  <c r="G617" i="1"/>
  <c r="I617" i="1" s="1"/>
  <c r="G618" i="1"/>
  <c r="I618" i="1" s="1"/>
  <c r="G619" i="1"/>
  <c r="I619" i="1" s="1"/>
  <c r="G620" i="1"/>
  <c r="I620" i="1" s="1"/>
  <c r="G621" i="1"/>
  <c r="I621" i="1" s="1"/>
  <c r="G622" i="1"/>
  <c r="I622" i="1" s="1"/>
  <c r="G623" i="1"/>
  <c r="I623" i="1" s="1"/>
  <c r="G624" i="1"/>
  <c r="I624" i="1" s="1"/>
  <c r="G625" i="1"/>
  <c r="I625" i="1" s="1"/>
  <c r="G626" i="1"/>
  <c r="I626" i="1" s="1"/>
  <c r="G627" i="1"/>
  <c r="I627" i="1" s="1"/>
  <c r="G628" i="1"/>
  <c r="I628" i="1" s="1"/>
  <c r="G629" i="1"/>
  <c r="I629" i="1" s="1"/>
  <c r="G630" i="1"/>
  <c r="I630" i="1" s="1"/>
  <c r="G19" i="3"/>
  <c r="H18" i="3"/>
  <c r="G18" i="3"/>
  <c r="F18" i="3"/>
  <c r="G16" i="3"/>
  <c r="F16" i="3"/>
  <c r="D16" i="3"/>
  <c r="H16" i="3" s="1"/>
  <c r="G15" i="3"/>
  <c r="F15" i="3"/>
  <c r="D15" i="3"/>
  <c r="H15" i="3" s="1"/>
  <c r="G14" i="3"/>
  <c r="F14" i="3"/>
  <c r="D14" i="3"/>
  <c r="H14" i="3" s="1"/>
  <c r="G13" i="3"/>
  <c r="F13" i="3"/>
  <c r="D13" i="3"/>
  <c r="H13" i="3" s="1"/>
  <c r="G12" i="3"/>
  <c r="F12" i="3"/>
  <c r="D12" i="3"/>
  <c r="H12" i="3" s="1"/>
  <c r="G11" i="3"/>
  <c r="F11" i="3"/>
  <c r="D11" i="3"/>
  <c r="H11" i="3" s="1"/>
  <c r="G10" i="3"/>
  <c r="F10" i="3"/>
  <c r="D10" i="3"/>
  <c r="H10" i="3" s="1"/>
  <c r="G9" i="3"/>
  <c r="F9" i="3"/>
  <c r="D9" i="3"/>
  <c r="H9" i="3" s="1"/>
  <c r="G8" i="3"/>
  <c r="F8" i="3"/>
  <c r="D8" i="3"/>
  <c r="H8" i="3" s="1"/>
  <c r="G7" i="3"/>
  <c r="F7" i="3"/>
  <c r="D7" i="3"/>
  <c r="H7" i="3" s="1"/>
  <c r="G6" i="3"/>
  <c r="F6" i="3"/>
  <c r="D6" i="3"/>
  <c r="H6" i="3" s="1"/>
  <c r="G5" i="3"/>
  <c r="F5" i="3"/>
  <c r="D5" i="3"/>
  <c r="G17" i="3" l="1"/>
  <c r="F17" i="3"/>
  <c r="F20" i="3" s="1"/>
  <c r="G634" i="1"/>
  <c r="H5" i="3"/>
  <c r="H17" i="3" s="1"/>
  <c r="H20" i="3" s="1"/>
  <c r="K632" i="1"/>
  <c r="M632" i="1"/>
  <c r="N632" i="1"/>
  <c r="O632" i="1"/>
  <c r="P632" i="1"/>
  <c r="Q632" i="1"/>
  <c r="R632" i="1"/>
  <c r="S632" i="1"/>
  <c r="T632" i="1"/>
  <c r="U632" i="1"/>
  <c r="V517" i="1"/>
  <c r="V47" i="1"/>
  <c r="V134" i="1"/>
  <c r="V207" i="1"/>
  <c r="V76" i="1"/>
  <c r="V144" i="1"/>
  <c r="V73" i="1"/>
  <c r="V42" i="1"/>
  <c r="V29" i="1"/>
  <c r="V408" i="1"/>
  <c r="V409" i="1"/>
  <c r="V84" i="1"/>
  <c r="V354" i="1"/>
  <c r="V355" i="1"/>
  <c r="V416" i="1"/>
  <c r="V131" i="1"/>
  <c r="V253" i="1"/>
  <c r="V369" i="1"/>
  <c r="V556" i="1"/>
  <c r="V557" i="1"/>
  <c r="V558" i="1"/>
  <c r="V435" i="1"/>
  <c r="V109" i="1"/>
  <c r="V179" i="1"/>
  <c r="V554" i="1"/>
  <c r="V206" i="1"/>
  <c r="V580" i="1"/>
  <c r="V559" i="1"/>
  <c r="V46" i="1"/>
  <c r="V502" i="1"/>
  <c r="V14" i="1"/>
  <c r="V101" i="1"/>
  <c r="V420" i="1"/>
  <c r="V421" i="1"/>
  <c r="V81" i="1"/>
  <c r="V383" i="1"/>
  <c r="V110" i="1"/>
  <c r="V399" i="1"/>
  <c r="V180" i="1"/>
  <c r="V28" i="1"/>
  <c r="V484" i="1"/>
  <c r="V91" i="1"/>
  <c r="V193" i="1"/>
  <c r="V442" i="1"/>
  <c r="V63" i="1"/>
  <c r="V485" i="1"/>
  <c r="V257" i="1"/>
  <c r="V465" i="1"/>
  <c r="V52" i="1"/>
  <c r="V352" i="1"/>
  <c r="V174" i="1"/>
  <c r="V21" i="1"/>
  <c r="V353" i="1"/>
  <c r="V20" i="1"/>
  <c r="V164" i="1"/>
  <c r="V177" i="1"/>
  <c r="V178" i="1"/>
  <c r="V294" i="1"/>
  <c r="V373" i="1"/>
  <c r="V461" i="1"/>
  <c r="V59" i="1"/>
  <c r="V203" i="1"/>
  <c r="V175" i="1"/>
  <c r="V142" i="1"/>
  <c r="V53" i="1"/>
  <c r="V466" i="1"/>
  <c r="V482" i="1"/>
  <c r="V496" i="1"/>
  <c r="V472" i="1"/>
  <c r="V351" i="1"/>
  <c r="V407" i="1"/>
  <c r="V145" i="1"/>
  <c r="V125" i="1"/>
  <c r="V267" i="1"/>
  <c r="V555" i="1"/>
  <c r="V596" i="1"/>
  <c r="V165" i="1"/>
  <c r="V497" i="1"/>
  <c r="V498" i="1"/>
  <c r="V499" i="1"/>
  <c r="V550" i="1"/>
  <c r="V205" i="1"/>
  <c r="V255" i="1"/>
  <c r="V360" i="1"/>
  <c r="V121" i="1"/>
  <c r="V370" i="1"/>
  <c r="V277" i="1"/>
  <c r="V25" i="1"/>
  <c r="V166" i="1"/>
  <c r="V122" i="1"/>
  <c r="V226" i="1"/>
  <c r="V313" i="1"/>
  <c r="V522" i="1"/>
  <c r="V229" i="1"/>
  <c r="V26" i="1"/>
  <c r="V157" i="1"/>
  <c r="V468" i="1"/>
  <c r="V245" i="1"/>
  <c r="V58" i="1"/>
  <c r="V9" i="1"/>
  <c r="V44" i="1"/>
  <c r="V372" i="1"/>
  <c r="V222" i="1"/>
  <c r="V225" i="1"/>
  <c r="V251" i="1"/>
  <c r="V476" i="1"/>
  <c r="V107" i="1"/>
  <c r="V167" i="1"/>
  <c r="V375" i="1"/>
  <c r="V452" i="1"/>
  <c r="V199" i="1"/>
  <c r="V393" i="1"/>
  <c r="V297" i="1"/>
  <c r="V117" i="1"/>
  <c r="V51" i="1"/>
  <c r="V266" i="1"/>
  <c r="V30" i="1"/>
  <c r="V242" i="1"/>
  <c r="V376" i="1"/>
  <c r="V438" i="1"/>
  <c r="V43" i="1"/>
  <c r="V477" i="1"/>
  <c r="V61" i="1"/>
  <c r="V402" i="1"/>
  <c r="V90" i="1"/>
  <c r="V263" i="1"/>
  <c r="V62" i="1"/>
  <c r="V551" i="1"/>
  <c r="V469" i="1"/>
  <c r="V292" i="1"/>
  <c r="V158" i="1"/>
  <c r="V524" i="1"/>
  <c r="V530" i="1"/>
  <c r="V585" i="1"/>
  <c r="V78" i="1"/>
  <c r="V252" i="1"/>
  <c r="V377" i="1"/>
  <c r="V247" i="1"/>
  <c r="V483" i="1"/>
  <c r="V568" i="1"/>
  <c r="V200" i="1"/>
  <c r="V102" i="1"/>
  <c r="V16" i="1"/>
  <c r="V595" i="1"/>
  <c r="V132" i="1"/>
  <c r="V378" i="1"/>
  <c r="V258" i="1"/>
  <c r="V60" i="1"/>
  <c r="V186" i="1"/>
  <c r="V133" i="1"/>
  <c r="V140" i="1"/>
  <c r="V314" i="1"/>
  <c r="V363" i="1"/>
  <c r="V264" i="1"/>
  <c r="V187" i="1"/>
  <c r="V217" i="1"/>
  <c r="V261" i="1"/>
  <c r="V385" i="1"/>
  <c r="V113" i="1"/>
  <c r="V146" i="1"/>
  <c r="V161" i="1"/>
  <c r="V389" i="1"/>
  <c r="V515" i="1"/>
  <c r="V209" i="1"/>
  <c r="V594" i="1"/>
  <c r="V398" i="1"/>
  <c r="V213" i="1"/>
  <c r="V211" i="1"/>
  <c r="V304" i="1"/>
  <c r="V500" i="1"/>
  <c r="V139" i="1"/>
  <c r="V509" i="1"/>
  <c r="V15" i="1"/>
  <c r="V234" i="1"/>
  <c r="V233" i="1"/>
  <c r="V79" i="1"/>
  <c r="V5" i="1"/>
  <c r="V325" i="1"/>
  <c r="V387" i="1"/>
  <c r="V386" i="1"/>
  <c r="V503" i="1"/>
  <c r="V577" i="1"/>
  <c r="V183" i="1"/>
  <c r="V150" i="1"/>
  <c r="V230" i="1"/>
  <c r="V155" i="1"/>
  <c r="V270" i="1"/>
  <c r="V184" i="1"/>
  <c r="V273" i="1"/>
  <c r="V440" i="1"/>
  <c r="V570" i="1"/>
  <c r="V525" i="1"/>
  <c r="V388" i="1"/>
  <c r="V340" i="1"/>
  <c r="V527" i="1"/>
  <c r="V188" i="1"/>
  <c r="V587" i="1"/>
  <c r="V501" i="1"/>
  <c r="V271" i="1"/>
  <c r="V185" i="1"/>
  <c r="V326" i="1"/>
  <c r="V514" i="1"/>
  <c r="V571" i="1"/>
  <c r="V214" i="1"/>
  <c r="V45" i="1"/>
  <c r="V526" i="1"/>
  <c r="V473" i="1"/>
  <c r="V327" i="1"/>
  <c r="V531" i="1"/>
  <c r="V441" i="1"/>
  <c r="V259" i="1"/>
  <c r="V460" i="1"/>
  <c r="V284" i="1"/>
  <c r="V215" i="1"/>
  <c r="V82" i="1"/>
  <c r="V6" i="1"/>
  <c r="V7" i="1"/>
  <c r="V361" i="1"/>
  <c r="V424" i="1"/>
  <c r="V265" i="1"/>
  <c r="V276" i="1"/>
  <c r="V54" i="1"/>
  <c r="V588" i="1"/>
  <c r="V83" i="1"/>
  <c r="V474" i="1"/>
  <c r="V69" i="1"/>
  <c r="V99" i="1"/>
  <c r="V335" i="1"/>
  <c r="V336" i="1"/>
  <c r="V470" i="1"/>
  <c r="V471" i="1"/>
  <c r="V231" i="1"/>
  <c r="V232" i="1"/>
  <c r="V516" i="1"/>
  <c r="V381" i="1"/>
  <c r="V446" i="1"/>
  <c r="V364" i="1"/>
  <c r="V365" i="1"/>
  <c r="V182" i="1"/>
  <c r="V462" i="1"/>
  <c r="V328" i="1"/>
  <c r="V329" i="1"/>
  <c r="V305" i="1"/>
  <c r="V130" i="1"/>
  <c r="V417" i="1"/>
  <c r="V418" i="1"/>
  <c r="V168" i="1"/>
  <c r="V169" i="1"/>
  <c r="V569" i="1"/>
  <c r="V543" i="1"/>
  <c r="V535" i="1"/>
  <c r="V504" i="1"/>
  <c r="V505" i="1"/>
  <c r="V563" i="1"/>
  <c r="V564" i="1"/>
  <c r="V541" i="1"/>
  <c r="V395" i="1"/>
  <c r="V396" i="1"/>
  <c r="V22" i="1"/>
  <c r="V23" i="1"/>
  <c r="V312" i="1"/>
  <c r="V480" i="1"/>
  <c r="V341" i="1"/>
  <c r="V342" i="1"/>
  <c r="V510" i="1"/>
  <c r="V511" i="1"/>
  <c r="V338" i="1"/>
  <c r="V339" i="1"/>
  <c r="V475" i="1"/>
  <c r="V488" i="1"/>
  <c r="V302" i="1"/>
  <c r="V243" i="1"/>
  <c r="V38" i="1"/>
  <c r="V344" i="1"/>
  <c r="V586" i="1"/>
  <c r="V439" i="1"/>
  <c r="V296" i="1"/>
  <c r="V181" i="1"/>
  <c r="V303" i="1"/>
  <c r="V17" i="1"/>
  <c r="V202" i="1"/>
  <c r="V487" i="1"/>
  <c r="V68" i="1"/>
  <c r="V176" i="1"/>
  <c r="V308" i="1"/>
  <c r="V18" i="1"/>
  <c r="V55" i="1"/>
  <c r="V337" i="1"/>
  <c r="V545" i="1"/>
  <c r="V19" i="1"/>
  <c r="V546" i="1"/>
  <c r="V384" i="1"/>
  <c r="V260" i="1"/>
  <c r="V519" i="1"/>
  <c r="V74" i="1"/>
  <c r="V114" i="1"/>
  <c r="V115" i="1"/>
  <c r="V358" i="1"/>
  <c r="V426" i="1"/>
  <c r="V427" i="1"/>
  <c r="V320" i="1"/>
  <c r="V321" i="1"/>
  <c r="V450" i="1"/>
  <c r="V451" i="1"/>
  <c r="V286" i="1"/>
  <c r="V288" i="1"/>
  <c r="V269" i="1"/>
  <c r="V278" i="1"/>
  <c r="V298" i="1"/>
  <c r="V491" i="1"/>
  <c r="V268" i="1"/>
  <c r="V512" i="1"/>
  <c r="V216" i="1"/>
  <c r="V32" i="1"/>
  <c r="V163" i="1"/>
  <c r="V391" i="1"/>
  <c r="V100" i="1"/>
  <c r="V196" i="1"/>
  <c r="V300" i="1"/>
  <c r="V560" i="1"/>
  <c r="V104" i="1"/>
  <c r="V567" i="1"/>
  <c r="V197" i="1"/>
  <c r="V212" i="1"/>
  <c r="V159" i="1"/>
  <c r="V129" i="1"/>
  <c r="V581" i="1"/>
  <c r="V366" i="1"/>
  <c r="V457" i="1"/>
  <c r="V330" i="1"/>
  <c r="V425" i="1"/>
  <c r="V345" i="1"/>
  <c r="V324" i="1"/>
  <c r="V592" i="1"/>
  <c r="V39" i="1"/>
  <c r="V40" i="1"/>
  <c r="V138" i="1"/>
  <c r="V400" i="1"/>
  <c r="V397" i="1"/>
  <c r="V127" i="1"/>
  <c r="V33" i="1"/>
  <c r="V492" i="1"/>
  <c r="V507" i="1"/>
  <c r="V549" i="1"/>
  <c r="V240" i="1"/>
  <c r="V534" i="1"/>
  <c r="V401" i="1"/>
  <c r="V413" i="1"/>
  <c r="V334" i="1"/>
  <c r="V493" i="1"/>
  <c r="V331" i="1"/>
  <c r="V582" i="1"/>
  <c r="V275" i="1"/>
  <c r="V13" i="1"/>
  <c r="V458" i="1"/>
  <c r="V459" i="1"/>
  <c r="V241" i="1"/>
  <c r="V75" i="1"/>
  <c r="V80" i="1"/>
  <c r="V128" i="1"/>
  <c r="V221" i="1"/>
  <c r="V35" i="1"/>
  <c r="V36" i="1"/>
  <c r="V48" i="1"/>
  <c r="V49" i="1"/>
  <c r="V310" i="1"/>
  <c r="V311" i="1"/>
  <c r="V86" i="1"/>
  <c r="V87" i="1"/>
  <c r="V410" i="1"/>
  <c r="V411" i="1"/>
  <c r="V244" i="1"/>
  <c r="V136" i="1"/>
  <c r="V190" i="1"/>
  <c r="V506" i="1"/>
  <c r="V12" i="1"/>
  <c r="V553" i="1"/>
  <c r="V536" i="1"/>
  <c r="V489" i="1"/>
  <c r="V299" i="1"/>
  <c r="V316" i="1"/>
  <c r="V103" i="1"/>
  <c r="V111" i="1"/>
  <c r="V194" i="1"/>
  <c r="V508" i="1"/>
  <c r="V239" i="1"/>
  <c r="V538" i="1"/>
  <c r="V343" i="1"/>
  <c r="V295" i="1"/>
  <c r="V96" i="1"/>
  <c r="V189" i="1"/>
  <c r="V37" i="1"/>
  <c r="V147" i="1"/>
  <c r="V8" i="1"/>
  <c r="V105" i="1"/>
  <c r="V597" i="1"/>
  <c r="V108" i="1"/>
  <c r="V274" i="1"/>
  <c r="V428" i="1"/>
  <c r="V430" i="1"/>
  <c r="V223" i="1"/>
  <c r="V573" i="1"/>
  <c r="V574" i="1"/>
  <c r="V137" i="1"/>
  <c r="V390" i="1"/>
  <c r="V590" i="1"/>
  <c r="V235" i="1"/>
  <c r="V431" i="1"/>
  <c r="V195" i="1"/>
  <c r="V415" i="1"/>
  <c r="V280" i="1"/>
  <c r="V591" i="1"/>
  <c r="V250" i="1"/>
  <c r="V490" i="1"/>
  <c r="V422" i="1"/>
  <c r="V423" i="1"/>
  <c r="V170" i="1"/>
  <c r="V248" i="1"/>
  <c r="V220" i="1"/>
  <c r="V123" i="1"/>
  <c r="V443" i="1"/>
  <c r="V350" i="1"/>
  <c r="V561" i="1"/>
  <c r="V348" i="1"/>
  <c r="V290" i="1"/>
  <c r="V523" i="1"/>
  <c r="V281" i="1"/>
  <c r="V95" i="1"/>
  <c r="V447" i="1"/>
  <c r="V429" i="1"/>
  <c r="V362" i="1"/>
  <c r="V494" i="1"/>
  <c r="V92" i="1"/>
  <c r="V528" i="1"/>
  <c r="V584" i="1"/>
  <c r="V548" i="1"/>
  <c r="V537" i="1"/>
  <c r="V289" i="1"/>
  <c r="V575" i="1"/>
  <c r="V552" i="1"/>
  <c r="V237" i="1"/>
  <c r="V478" i="1"/>
  <c r="V50" i="1"/>
  <c r="V486" i="1"/>
  <c r="V436" i="1"/>
  <c r="V547" i="1"/>
  <c r="V578" i="1"/>
  <c r="V579" i="1"/>
  <c r="V10" i="1"/>
  <c r="V448" i="1"/>
  <c r="V444" i="1"/>
  <c r="V291" i="1"/>
  <c r="V495" i="1"/>
  <c r="V432" i="1"/>
  <c r="V382" i="1"/>
  <c r="V198" i="1"/>
  <c r="V349" i="1"/>
  <c r="V437" i="1"/>
  <c r="V106" i="1"/>
  <c r="V210" i="1"/>
  <c r="V93" i="1"/>
  <c r="V449" i="1"/>
  <c r="V238" i="1"/>
  <c r="V479" i="1"/>
  <c r="V379" i="1"/>
  <c r="V71" i="1"/>
  <c r="V532" i="1"/>
  <c r="V285" i="1"/>
  <c r="V433" i="1"/>
  <c r="V445" i="1"/>
  <c r="V565" i="1"/>
  <c r="V254" i="1"/>
  <c r="V533" i="1"/>
  <c r="V160" i="1"/>
  <c r="V566" i="1"/>
  <c r="V405" i="1"/>
  <c r="V406" i="1"/>
  <c r="V404" i="1"/>
  <c r="V151" i="1"/>
  <c r="V318" i="1"/>
  <c r="V191" i="1"/>
  <c r="V513" i="1"/>
  <c r="V116" i="1"/>
  <c r="V542" i="1"/>
  <c r="V315" i="1"/>
  <c r="V97" i="1"/>
  <c r="V24" i="1"/>
  <c r="V11" i="1"/>
  <c r="V356" i="1"/>
  <c r="V152" i="1"/>
  <c r="V154" i="1"/>
  <c r="V118" i="1"/>
  <c r="V455" i="1"/>
  <c r="V56" i="1"/>
  <c r="V72" i="1"/>
  <c r="V171" i="1"/>
  <c r="V599" i="1"/>
  <c r="V367" i="1"/>
  <c r="V368" i="1"/>
  <c r="V57" i="1"/>
  <c r="V64" i="1"/>
  <c r="V521" i="1"/>
  <c r="V282" i="1"/>
  <c r="V119" i="1"/>
  <c r="V322" i="1"/>
  <c r="V453" i="1"/>
  <c r="V227" i="1"/>
  <c r="V65" i="1"/>
  <c r="V598" i="1"/>
  <c r="V162" i="1"/>
  <c r="V306" i="1"/>
  <c r="V332" i="1"/>
  <c r="V31" i="1"/>
  <c r="V34" i="1"/>
  <c r="V66" i="1"/>
  <c r="V77" i="1"/>
  <c r="V172" i="1"/>
  <c r="V283" i="1"/>
  <c r="V319" i="1"/>
  <c r="V456" i="1"/>
  <c r="V192" i="1"/>
  <c r="V219" i="1"/>
  <c r="V467" i="1"/>
  <c r="V323" i="1"/>
  <c r="V307" i="1"/>
  <c r="V228" i="1"/>
  <c r="V88" i="1"/>
  <c r="V464" i="1"/>
  <c r="V67" i="1"/>
  <c r="V70" i="1"/>
  <c r="V583" i="1"/>
  <c r="V518" i="1"/>
  <c r="V539" i="1"/>
  <c r="V380" i="1"/>
  <c r="V601" i="1"/>
  <c r="V602" i="1"/>
  <c r="V603" i="1"/>
  <c r="V604" i="1"/>
  <c r="V605" i="1"/>
  <c r="V606" i="1"/>
  <c r="V607" i="1"/>
  <c r="V608" i="1"/>
  <c r="V609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7" i="1"/>
  <c r="V628" i="1"/>
  <c r="V629" i="1"/>
  <c r="V630" i="1"/>
  <c r="V94" i="1"/>
  <c r="G20" i="3" l="1"/>
  <c r="D22" i="3"/>
  <c r="V279" i="1"/>
  <c r="G632" i="1"/>
  <c r="V626" i="1"/>
  <c r="V610" i="1"/>
  <c r="V173" i="1"/>
  <c r="V600" i="1"/>
  <c r="V98" i="1"/>
  <c r="V454" i="1"/>
  <c r="V419" i="1"/>
  <c r="V412" i="1"/>
  <c r="V589" i="1"/>
  <c r="V246" i="1"/>
  <c r="V204" i="1"/>
  <c r="V124" i="1"/>
  <c r="V249" i="1"/>
  <c r="V224" i="1"/>
  <c r="V156" i="1"/>
  <c r="V262" i="1"/>
  <c r="V201" i="1"/>
  <c r="V347" i="1"/>
  <c r="V346" i="1"/>
  <c r="V593" i="1"/>
  <c r="V149" i="1"/>
  <c r="V562" i="1"/>
  <c r="V148" i="1"/>
  <c r="V359" i="1"/>
  <c r="V309" i="1"/>
  <c r="V544" i="1"/>
  <c r="V394" i="1"/>
  <c r="V481" i="1"/>
  <c r="V540" i="1"/>
  <c r="V463" i="1"/>
  <c r="V236" i="1"/>
  <c r="V403" i="1"/>
  <c r="V287" i="1"/>
  <c r="V520" i="1"/>
  <c r="V153" i="1"/>
  <c r="V392" i="1"/>
  <c r="V414" i="1"/>
  <c r="V317" i="1"/>
  <c r="V126" i="1"/>
  <c r="V272" i="1"/>
  <c r="V41" i="1"/>
  <c r="V120" i="1"/>
  <c r="V576" i="1"/>
  <c r="V301" i="1"/>
  <c r="V374" i="1"/>
  <c r="V529" i="1"/>
  <c r="V256" i="1"/>
  <c r="V27" i="1"/>
  <c r="V333" i="1"/>
  <c r="V141" i="1"/>
  <c r="V293" i="1"/>
  <c r="V85" i="1"/>
  <c r="V572" i="1"/>
  <c r="V143" i="1"/>
  <c r="V434" i="1"/>
  <c r="V135" i="1"/>
  <c r="V112" i="1"/>
  <c r="V371" i="1"/>
  <c r="V208" i="1"/>
  <c r="V218" i="1"/>
  <c r="V357" i="1"/>
  <c r="I632" i="1" l="1"/>
  <c r="G635" i="1"/>
  <c r="V4" i="1"/>
  <c r="V89" i="1"/>
  <c r="G636" i="1" l="1"/>
  <c r="G637" i="1" s="1"/>
  <c r="V632" i="1"/>
  <c r="L632" i="1"/>
</calcChain>
</file>

<file path=xl/sharedStrings.xml><?xml version="1.0" encoding="utf-8"?>
<sst xmlns="http://schemas.openxmlformats.org/spreadsheetml/2006/main" count="4315" uniqueCount="821">
  <si>
    <t>NOM</t>
  </si>
  <si>
    <t>PRENOM</t>
  </si>
  <si>
    <t>3eme</t>
  </si>
  <si>
    <t>4eme</t>
  </si>
  <si>
    <t>5eme</t>
  </si>
  <si>
    <t>6eme</t>
  </si>
  <si>
    <t>CM2</t>
  </si>
  <si>
    <t>CM1</t>
  </si>
  <si>
    <t>CE2</t>
  </si>
  <si>
    <t>CE1</t>
  </si>
  <si>
    <t>CP</t>
  </si>
  <si>
    <t>GS</t>
  </si>
  <si>
    <t>MS</t>
  </si>
  <si>
    <t>PS</t>
  </si>
  <si>
    <t>Espèce</t>
  </si>
  <si>
    <t>Chèque</t>
  </si>
  <si>
    <t>oui</t>
  </si>
  <si>
    <t>non</t>
  </si>
  <si>
    <t>T-SHIRT</t>
  </si>
  <si>
    <t>Total</t>
  </si>
  <si>
    <t>FOURNITURES ET T-SHIRT 2023/2024</t>
  </si>
  <si>
    <t>90/100 (3-5)</t>
  </si>
  <si>
    <t>110/120 (6-8)</t>
  </si>
  <si>
    <t>130/140 (9-11)</t>
  </si>
  <si>
    <t>140/150 (12-14)</t>
  </si>
  <si>
    <t>XS</t>
  </si>
  <si>
    <t>S</t>
  </si>
  <si>
    <t>M</t>
  </si>
  <si>
    <t>L</t>
  </si>
  <si>
    <t>XL</t>
  </si>
  <si>
    <t>2XL</t>
  </si>
  <si>
    <t>3XL</t>
  </si>
  <si>
    <t>4XL</t>
  </si>
  <si>
    <t>Fourniture</t>
  </si>
  <si>
    <t>Classe</t>
  </si>
  <si>
    <t>N° de chèque</t>
  </si>
  <si>
    <t>Clé USB</t>
  </si>
  <si>
    <t>CATTEAU</t>
  </si>
  <si>
    <t>RAFAEL</t>
  </si>
  <si>
    <t>CRETEL</t>
  </si>
  <si>
    <t>LORETTE</t>
  </si>
  <si>
    <t>DESMULIE-MANGUNGU</t>
  </si>
  <si>
    <t>OLIVIA</t>
  </si>
  <si>
    <t>BUCHE</t>
  </si>
  <si>
    <t>CARLA</t>
  </si>
  <si>
    <t>DANTEN</t>
  </si>
  <si>
    <t>OSCAR</t>
  </si>
  <si>
    <t>BRIL</t>
  </si>
  <si>
    <t>TIM</t>
  </si>
  <si>
    <t>BIZET</t>
  </si>
  <si>
    <t>BAPTISTE</t>
  </si>
  <si>
    <t>ARTHUR</t>
  </si>
  <si>
    <t>BLOEMEN</t>
  </si>
  <si>
    <t>SASHA</t>
  </si>
  <si>
    <t>BEN NASR</t>
  </si>
  <si>
    <t>LAETITIA</t>
  </si>
  <si>
    <t>LOUCHART</t>
  </si>
  <si>
    <t>CORENTIN</t>
  </si>
  <si>
    <t>HORTENSE</t>
  </si>
  <si>
    <t>CARNEIRO</t>
  </si>
  <si>
    <t>AMANDINE</t>
  </si>
  <si>
    <t>LASSUE</t>
  </si>
  <si>
    <t>LOUIS</t>
  </si>
  <si>
    <t>VICTOR</t>
  </si>
  <si>
    <t>ALIROL</t>
  </si>
  <si>
    <t>MAILLET</t>
  </si>
  <si>
    <t>PAULINE</t>
  </si>
  <si>
    <t>COUTIAUX</t>
  </si>
  <si>
    <t>VIOLETTE</t>
  </si>
  <si>
    <t>FENET</t>
  </si>
  <si>
    <t>MATEO</t>
  </si>
  <si>
    <t>LEFEBVRE</t>
  </si>
  <si>
    <t>LISA</t>
  </si>
  <si>
    <t>SOUDAN</t>
  </si>
  <si>
    <t>AUGUSTIN</t>
  </si>
  <si>
    <t>ANTHIME</t>
  </si>
  <si>
    <t>GABRIEL</t>
  </si>
  <si>
    <t>MARTEL</t>
  </si>
  <si>
    <t>THOMAS</t>
  </si>
  <si>
    <t>LEA</t>
  </si>
  <si>
    <t>COCHET</t>
  </si>
  <si>
    <t>MARCEL</t>
  </si>
  <si>
    <t>DELELIS</t>
  </si>
  <si>
    <t>EMILE</t>
  </si>
  <si>
    <t>SOBKOWIAK</t>
  </si>
  <si>
    <t>CONSTANT</t>
  </si>
  <si>
    <t>DESMEDT</t>
  </si>
  <si>
    <t>TITOUAN</t>
  </si>
  <si>
    <t>CHARLES</t>
  </si>
  <si>
    <t>SOUILLIART</t>
  </si>
  <si>
    <t>JOSEPH</t>
  </si>
  <si>
    <t>DAMARY GAIFFOULINE</t>
  </si>
  <si>
    <t>WILLIAM</t>
  </si>
  <si>
    <t>BLEUET</t>
  </si>
  <si>
    <t>PAUL</t>
  </si>
  <si>
    <t>PICAVET</t>
  </si>
  <si>
    <t>TOM</t>
  </si>
  <si>
    <t>BAJARSKAS</t>
  </si>
  <si>
    <t>DARAN</t>
  </si>
  <si>
    <t>CHEMIN</t>
  </si>
  <si>
    <t>ADAM</t>
  </si>
  <si>
    <t>MANTEZ</t>
  </si>
  <si>
    <t>ELISE</t>
  </si>
  <si>
    <t>EDOUARD</t>
  </si>
  <si>
    <t>CAPELLE</t>
  </si>
  <si>
    <t>GASPARD</t>
  </si>
  <si>
    <t>CARPENTIER</t>
  </si>
  <si>
    <t>SIMON</t>
  </si>
  <si>
    <t>LEMIRE</t>
  </si>
  <si>
    <t>GABIN</t>
  </si>
  <si>
    <t>CLAUDIA</t>
  </si>
  <si>
    <t>LIENART</t>
  </si>
  <si>
    <t>MARTIN</t>
  </si>
  <si>
    <t>BELGUITH</t>
  </si>
  <si>
    <t>YASMIN</t>
  </si>
  <si>
    <t>RAMEZ</t>
  </si>
  <si>
    <t>AURIANE-MARIE</t>
  </si>
  <si>
    <t>OMICHESSAN DUPONT</t>
  </si>
  <si>
    <t>MAELLE</t>
  </si>
  <si>
    <t>(3-5)</t>
  </si>
  <si>
    <t>(6-8)</t>
  </si>
  <si>
    <t>(9-11)</t>
  </si>
  <si>
    <t>(12-14)</t>
  </si>
  <si>
    <t>Paiement</t>
  </si>
  <si>
    <t>Nbre</t>
  </si>
  <si>
    <t>MILA</t>
  </si>
  <si>
    <t>TRINEL</t>
  </si>
  <si>
    <t>CASE</t>
  </si>
  <si>
    <t>LILY ROSE</t>
  </si>
  <si>
    <t>DENDIEVEL</t>
  </si>
  <si>
    <t>MAUD</t>
  </si>
  <si>
    <t>MATAGNE</t>
  </si>
  <si>
    <t>AXEL</t>
  </si>
  <si>
    <t>BOURDON</t>
  </si>
  <si>
    <t>PAILLEUX</t>
  </si>
  <si>
    <t>FLAMENT</t>
  </si>
  <si>
    <t>QUENTIN</t>
  </si>
  <si>
    <t>MOREL</t>
  </si>
  <si>
    <t>CARON</t>
  </si>
  <si>
    <t>NATHAN</t>
  </si>
  <si>
    <t>YANIS</t>
  </si>
  <si>
    <t>BOORTE</t>
  </si>
  <si>
    <t>EMY</t>
  </si>
  <si>
    <t>LAMPIN</t>
  </si>
  <si>
    <t>GAUTHIER</t>
  </si>
  <si>
    <t>DELAVAL</t>
  </si>
  <si>
    <t>BAYARD</t>
  </si>
  <si>
    <t>VICTORIA</t>
  </si>
  <si>
    <t>LANGLET</t>
  </si>
  <si>
    <t>ROBIN</t>
  </si>
  <si>
    <t>BAUDELLE</t>
  </si>
  <si>
    <t>JADE</t>
  </si>
  <si>
    <t>DELAFORGE</t>
  </si>
  <si>
    <t>THIBAUD</t>
  </si>
  <si>
    <t>GUNS</t>
  </si>
  <si>
    <t>SELENIA</t>
  </si>
  <si>
    <t>DELECROIX</t>
  </si>
  <si>
    <t>MADISSON</t>
  </si>
  <si>
    <t>MALONE</t>
  </si>
  <si>
    <t>EMMA</t>
  </si>
  <si>
    <t>LEGRAND</t>
  </si>
  <si>
    <t>ABEL</t>
  </si>
  <si>
    <t>MONTIGNY</t>
  </si>
  <si>
    <t>BOULANGER</t>
  </si>
  <si>
    <t>LUBIN</t>
  </si>
  <si>
    <t>DERVAUX</t>
  </si>
  <si>
    <t>CELESTINE</t>
  </si>
  <si>
    <t>DACQUIN</t>
  </si>
  <si>
    <t>ZZOE</t>
  </si>
  <si>
    <t>ALICE</t>
  </si>
  <si>
    <t>CESAR</t>
  </si>
  <si>
    <t>NOYELLE</t>
  </si>
  <si>
    <t>VICTOIRE</t>
  </si>
  <si>
    <t>PETEL</t>
  </si>
  <si>
    <t>ELISA</t>
  </si>
  <si>
    <t>MORSSI</t>
  </si>
  <si>
    <t>CLEMENT</t>
  </si>
  <si>
    <t>KONRADOWSKI</t>
  </si>
  <si>
    <t>ANNA</t>
  </si>
  <si>
    <t>25880B</t>
  </si>
  <si>
    <t>LAMBLIN</t>
  </si>
  <si>
    <t>LOOTEN</t>
  </si>
  <si>
    <t>ELOISE</t>
  </si>
  <si>
    <t>DARTOIS</t>
  </si>
  <si>
    <t>ROMANE</t>
  </si>
  <si>
    <t>CORTON</t>
  </si>
  <si>
    <t>LUCIE</t>
  </si>
  <si>
    <t>GACQUERRE</t>
  </si>
  <si>
    <t>ISMAEL</t>
  </si>
  <si>
    <t>SOMMEVILLE</t>
  </si>
  <si>
    <t>LISON</t>
  </si>
  <si>
    <t>WATTE</t>
  </si>
  <si>
    <t>ENOAH</t>
  </si>
  <si>
    <t>BECQUAERT *</t>
  </si>
  <si>
    <t>PETIT</t>
  </si>
  <si>
    <t>ELIOTT</t>
  </si>
  <si>
    <t>SION</t>
  </si>
  <si>
    <t>DESCAMPS</t>
  </si>
  <si>
    <t>ALIXE</t>
  </si>
  <si>
    <t>FLAMAND</t>
  </si>
  <si>
    <t>JULES</t>
  </si>
  <si>
    <t>NOEMIE</t>
  </si>
  <si>
    <t>Unitaire</t>
  </si>
  <si>
    <t>Prix de revient</t>
  </si>
  <si>
    <t>Prix de vente</t>
  </si>
  <si>
    <t>Marge</t>
  </si>
  <si>
    <t>Quantité</t>
  </si>
  <si>
    <t>3ème</t>
  </si>
  <si>
    <t>4ème</t>
  </si>
  <si>
    <t>5ème</t>
  </si>
  <si>
    <t>6ème</t>
  </si>
  <si>
    <t>TSHIRT</t>
  </si>
  <si>
    <t>LEBRUN</t>
  </si>
  <si>
    <t>LEON</t>
  </si>
  <si>
    <t>CORNU</t>
  </si>
  <si>
    <t>SOEN</t>
  </si>
  <si>
    <t>GOGNEAUX DELPLANQUE</t>
  </si>
  <si>
    <t>LANA</t>
  </si>
  <si>
    <t>GORRIAS</t>
  </si>
  <si>
    <t>BECHU</t>
  </si>
  <si>
    <t>SACHA</t>
  </si>
  <si>
    <t>DELANNOY</t>
  </si>
  <si>
    <t>ANTHYME</t>
  </si>
  <si>
    <t>ROYER</t>
  </si>
  <si>
    <t>MATTEI</t>
  </si>
  <si>
    <t>DUFOUR</t>
  </si>
  <si>
    <t>MARGAUX</t>
  </si>
  <si>
    <t>HUCHETTE</t>
  </si>
  <si>
    <t>ZELIE</t>
  </si>
  <si>
    <t>ROBITAILLE</t>
  </si>
  <si>
    <t>JUSTIN</t>
  </si>
  <si>
    <t>DUJARDIN</t>
  </si>
  <si>
    <t>ZOE</t>
  </si>
  <si>
    <t>DEFFAR</t>
  </si>
  <si>
    <t>YRIS</t>
  </si>
  <si>
    <t>MANON</t>
  </si>
  <si>
    <t>MORLIERE</t>
  </si>
  <si>
    <t>LOUANE</t>
  </si>
  <si>
    <t>EL HADJ</t>
  </si>
  <si>
    <t>LENA</t>
  </si>
  <si>
    <t>BOUCKE</t>
  </si>
  <si>
    <t>LUCILE</t>
  </si>
  <si>
    <t>BACLET</t>
  </si>
  <si>
    <t>ANGIE</t>
  </si>
  <si>
    <t>BLANQUART</t>
  </si>
  <si>
    <t>CAMILLE</t>
  </si>
  <si>
    <t>LEFEVRE</t>
  </si>
  <si>
    <t>DUCHATEL</t>
  </si>
  <si>
    <t>DEVERSENNE</t>
  </si>
  <si>
    <t>LUCAS</t>
  </si>
  <si>
    <t>JULIEN</t>
  </si>
  <si>
    <t>FARDEL</t>
  </si>
  <si>
    <t>NAVEZ</t>
  </si>
  <si>
    <t>CLABAUT SGARD</t>
  </si>
  <si>
    <t>CLEA</t>
  </si>
  <si>
    <t>LOUISE</t>
  </si>
  <si>
    <t>MEURILLON</t>
  </si>
  <si>
    <t>DEROULEZ</t>
  </si>
  <si>
    <t>LOLA</t>
  </si>
  <si>
    <t>LEVEQUE</t>
  </si>
  <si>
    <t>AIMY</t>
  </si>
  <si>
    <t>HALABURA</t>
  </si>
  <si>
    <t>COQUEL MARTIN</t>
  </si>
  <si>
    <t>BONNET</t>
  </si>
  <si>
    <t>FRUCHART DUBOIS</t>
  </si>
  <si>
    <t>ELLIOT</t>
  </si>
  <si>
    <t>BENTIVEGNA</t>
  </si>
  <si>
    <t>ELSA</t>
  </si>
  <si>
    <t>DUVERLIE</t>
  </si>
  <si>
    <t>HENIN</t>
  </si>
  <si>
    <t>JEANNE</t>
  </si>
  <si>
    <t>MASSE</t>
  </si>
  <si>
    <t>AMBRE</t>
  </si>
  <si>
    <t>BLANCHARD</t>
  </si>
  <si>
    <t>NGUYEN</t>
  </si>
  <si>
    <t>ELIANE</t>
  </si>
  <si>
    <t>BOULAS</t>
  </si>
  <si>
    <t>LISZCZYNSKI</t>
  </si>
  <si>
    <t>MAXIME</t>
  </si>
  <si>
    <t>TRUFFAUT</t>
  </si>
  <si>
    <t>FRANCOIS</t>
  </si>
  <si>
    <t>AUGUSTINE</t>
  </si>
  <si>
    <t>BOUQUE</t>
  </si>
  <si>
    <t>LILY</t>
  </si>
  <si>
    <t>COLLEEN</t>
  </si>
  <si>
    <t>GUILLOU</t>
  </si>
  <si>
    <t>DEFFAR MERCIER</t>
  </si>
  <si>
    <t>ROCHE</t>
  </si>
  <si>
    <t>NOLAN</t>
  </si>
  <si>
    <t>VERBRUGGHE</t>
  </si>
  <si>
    <t>THINEO</t>
  </si>
  <si>
    <t>CADIEU</t>
  </si>
  <si>
    <t>BARTHELEMY</t>
  </si>
  <si>
    <t>EVRARD</t>
  </si>
  <si>
    <t>HUGO</t>
  </si>
  <si>
    <t>OLENDER</t>
  </si>
  <si>
    <t>GEORGES HENRI</t>
  </si>
  <si>
    <t>THOBOIS</t>
  </si>
  <si>
    <t>LEBLANC</t>
  </si>
  <si>
    <t>CHERET</t>
  </si>
  <si>
    <t>BASSOM</t>
  </si>
  <si>
    <t>BENOIT</t>
  </si>
  <si>
    <t>WASIELEWSKI</t>
  </si>
  <si>
    <t>EILEEN</t>
  </si>
  <si>
    <t>CRESPEL</t>
  </si>
  <si>
    <t>TIMEO</t>
  </si>
  <si>
    <t>FONTAINE</t>
  </si>
  <si>
    <t>LENNY</t>
  </si>
  <si>
    <t>cheque 62 € au lieu de 66€</t>
  </si>
  <si>
    <t>CORDONNIER</t>
  </si>
  <si>
    <t>Trop reçu 2€</t>
  </si>
  <si>
    <t>TYPHAINE</t>
  </si>
  <si>
    <t>DELVA</t>
  </si>
  <si>
    <t>ROSE</t>
  </si>
  <si>
    <t>MATHILDE</t>
  </si>
  <si>
    <t>CZYRKA</t>
  </si>
  <si>
    <t>LECOMTE</t>
  </si>
  <si>
    <t>LECLERCQ</t>
  </si>
  <si>
    <t>STELLA</t>
  </si>
  <si>
    <t>BIXQUERT</t>
  </si>
  <si>
    <t>ADRIEN</t>
  </si>
  <si>
    <t>Sous-total fourniture</t>
  </si>
  <si>
    <t>Sous-total clé USB</t>
  </si>
  <si>
    <t>Sous-total T-SHIRT</t>
  </si>
  <si>
    <t>TOTAL</t>
  </si>
  <si>
    <t>Observations</t>
  </si>
  <si>
    <t>S-Total</t>
  </si>
  <si>
    <t>S-Total2</t>
  </si>
  <si>
    <t>LUNA</t>
  </si>
  <si>
    <t>DEMAILLY</t>
  </si>
  <si>
    <t>LEO</t>
  </si>
  <si>
    <t>FOURMEAUX - DA SILVA</t>
  </si>
  <si>
    <t>LEPLUS</t>
  </si>
  <si>
    <t>GAETAN</t>
  </si>
  <si>
    <t>COMBLE</t>
  </si>
  <si>
    <t>JADEN</t>
  </si>
  <si>
    <t>manque 24,50 € part de Mme</t>
  </si>
  <si>
    <t>INAYA</t>
  </si>
  <si>
    <t>DEJONGHE</t>
  </si>
  <si>
    <t>LILOU</t>
  </si>
  <si>
    <t>LEROUX</t>
  </si>
  <si>
    <t>AGATHE</t>
  </si>
  <si>
    <t>QUEVAL</t>
  </si>
  <si>
    <t>DEVISSCHER</t>
  </si>
  <si>
    <t>ANTOINE</t>
  </si>
  <si>
    <t>WALDHOFF</t>
  </si>
  <si>
    <t>ELIE</t>
  </si>
  <si>
    <t>LHERNOUT</t>
  </si>
  <si>
    <t>DHANEUS LECERF</t>
  </si>
  <si>
    <t>PERRINE</t>
  </si>
  <si>
    <t>DEZOTEUX</t>
  </si>
  <si>
    <t>HERMENT</t>
  </si>
  <si>
    <t>PETITPAS</t>
  </si>
  <si>
    <t>CZARNECKA</t>
  </si>
  <si>
    <t>POUDROUX</t>
  </si>
  <si>
    <t>BART</t>
  </si>
  <si>
    <t>JOAN</t>
  </si>
  <si>
    <t>DUPLAQUET</t>
  </si>
  <si>
    <t>CELIA</t>
  </si>
  <si>
    <t>GAQUERE</t>
  </si>
  <si>
    <t>CALIMET</t>
  </si>
  <si>
    <t>PHILIPPA</t>
  </si>
  <si>
    <t>ANDRE</t>
  </si>
  <si>
    <t>JEROME</t>
  </si>
  <si>
    <t>LILI</t>
  </si>
  <si>
    <t>LEPRETRE</t>
  </si>
  <si>
    <t>MELINE</t>
  </si>
  <si>
    <t>PLANCKE</t>
  </si>
  <si>
    <t>URBANIAK</t>
  </si>
  <si>
    <t>CASSANDRA</t>
  </si>
  <si>
    <t>LILIAN</t>
  </si>
  <si>
    <t>COURCEL</t>
  </si>
  <si>
    <t>ELEA</t>
  </si>
  <si>
    <t>DELPIERRE</t>
  </si>
  <si>
    <t>CLARISSE</t>
  </si>
  <si>
    <t>DAUBIGNY</t>
  </si>
  <si>
    <t>DEBYSER</t>
  </si>
  <si>
    <t>MAXENCE</t>
  </si>
  <si>
    <t>GANTIEZ</t>
  </si>
  <si>
    <t>DELRUE</t>
  </si>
  <si>
    <t>MASSET</t>
  </si>
  <si>
    <t>CAPUCINE</t>
  </si>
  <si>
    <t>TIRTAINE</t>
  </si>
  <si>
    <t>ROGER</t>
  </si>
  <si>
    <t>LABBE</t>
  </si>
  <si>
    <t>ROUSSEL</t>
  </si>
  <si>
    <t>LOU ANNE</t>
  </si>
  <si>
    <t>LALY</t>
  </si>
  <si>
    <t>VERMEESCH</t>
  </si>
  <si>
    <t>CHARLENE</t>
  </si>
  <si>
    <t>PHILIPPE</t>
  </si>
  <si>
    <t>LEONIE</t>
  </si>
  <si>
    <t>RAPHAEL</t>
  </si>
  <si>
    <t>QUEHEN</t>
  </si>
  <si>
    <t>DORFIN</t>
  </si>
  <si>
    <t>ROMAIN</t>
  </si>
  <si>
    <t>JABLONSKI</t>
  </si>
  <si>
    <t>ROSIAUX</t>
  </si>
  <si>
    <t>MUTEZ</t>
  </si>
  <si>
    <t>JULIA</t>
  </si>
  <si>
    <t>?</t>
  </si>
  <si>
    <t>JONCKHEERE</t>
  </si>
  <si>
    <t>RUSCART</t>
  </si>
  <si>
    <t>FOUCAULT</t>
  </si>
  <si>
    <t>MAILLE</t>
  </si>
  <si>
    <t>THEO</t>
  </si>
  <si>
    <t>MOLMY</t>
  </si>
  <si>
    <t>GRUSON</t>
  </si>
  <si>
    <t>YANN</t>
  </si>
  <si>
    <t>CARLE</t>
  </si>
  <si>
    <t>GABRIELLE</t>
  </si>
  <si>
    <t>JULYETTE</t>
  </si>
  <si>
    <t>COLLET DUFOUR</t>
  </si>
  <si>
    <t>MARCHIO</t>
  </si>
  <si>
    <t>MARINO</t>
  </si>
  <si>
    <t>LIVIO</t>
  </si>
  <si>
    <t>GILLE</t>
  </si>
  <si>
    <t>MARIUS</t>
  </si>
  <si>
    <t>BORDET</t>
  </si>
  <si>
    <t>BERTILLE</t>
  </si>
  <si>
    <t>SOLINE</t>
  </si>
  <si>
    <t>BOUTAL</t>
  </si>
  <si>
    <t>CHARLET</t>
  </si>
  <si>
    <t>KRUSZKA</t>
  </si>
  <si>
    <t>KULAWIK</t>
  </si>
  <si>
    <t>CYRIELLE</t>
  </si>
  <si>
    <t>MORRIEN</t>
  </si>
  <si>
    <t>ALEXIS</t>
  </si>
  <si>
    <t>DUMORTIER</t>
  </si>
  <si>
    <t>EMIE</t>
  </si>
  <si>
    <t>ELIA</t>
  </si>
  <si>
    <t>DUQUENNE</t>
  </si>
  <si>
    <t>ADEL</t>
  </si>
  <si>
    <t>RAMEL</t>
  </si>
  <si>
    <t>LELONG</t>
  </si>
  <si>
    <t>MENEGIZ</t>
  </si>
  <si>
    <t>MILO</t>
  </si>
  <si>
    <t>LECOCQ</t>
  </si>
  <si>
    <t>ROXANE</t>
  </si>
  <si>
    <t>DELOBELLE</t>
  </si>
  <si>
    <t>ASTRID</t>
  </si>
  <si>
    <t>MORDACQ</t>
  </si>
  <si>
    <t>JOUEN</t>
  </si>
  <si>
    <t>ROMY</t>
  </si>
  <si>
    <t>HERNOUT</t>
  </si>
  <si>
    <t>CHARLIE</t>
  </si>
  <si>
    <t>SOPHIE</t>
  </si>
  <si>
    <t>MALEON</t>
  </si>
  <si>
    <t>HENRI</t>
  </si>
  <si>
    <t>ALIX</t>
  </si>
  <si>
    <t>THORE</t>
  </si>
  <si>
    <t>France</t>
  </si>
  <si>
    <t>SENECA</t>
  </si>
  <si>
    <t>SALINGUE</t>
  </si>
  <si>
    <t>PLE</t>
  </si>
  <si>
    <t>TAFFIN</t>
  </si>
  <si>
    <t>CHLOE</t>
  </si>
  <si>
    <t>SEBDA</t>
  </si>
  <si>
    <t>NATHANAEL</t>
  </si>
  <si>
    <t>ELEONORE</t>
  </si>
  <si>
    <t>LHERBIER</t>
  </si>
  <si>
    <t>INES</t>
  </si>
  <si>
    <t>BAYART</t>
  </si>
  <si>
    <t>HU DERAMAUX</t>
  </si>
  <si>
    <t>NOWAK</t>
  </si>
  <si>
    <t>EVA</t>
  </si>
  <si>
    <t>LAGACHE</t>
  </si>
  <si>
    <t>MAHE</t>
  </si>
  <si>
    <t>POUILLE</t>
  </si>
  <si>
    <t>KURACZ</t>
  </si>
  <si>
    <t>MARC ANTOINE</t>
  </si>
  <si>
    <t>CLEMENCE</t>
  </si>
  <si>
    <t>NAFRE</t>
  </si>
  <si>
    <t>HELOISE</t>
  </si>
  <si>
    <t>LEWANDOWSKI</t>
  </si>
  <si>
    <t>ETANN</t>
  </si>
  <si>
    <t>PAMPHILE</t>
  </si>
  <si>
    <t>LELYA</t>
  </si>
  <si>
    <t>HERICOURT</t>
  </si>
  <si>
    <t>SONIA</t>
  </si>
  <si>
    <t>BETOURNE</t>
  </si>
  <si>
    <t>MATTHIAS</t>
  </si>
  <si>
    <t>VERFAILLIE</t>
  </si>
  <si>
    <t>SERET</t>
  </si>
  <si>
    <t>ELAY</t>
  </si>
  <si>
    <t>HAGUE</t>
  </si>
  <si>
    <t>DELLISTE BOHEE</t>
  </si>
  <si>
    <t>TRISTAN</t>
  </si>
  <si>
    <t>HERMAN</t>
  </si>
  <si>
    <t>FREDERIC</t>
  </si>
  <si>
    <t>BASTIEN</t>
  </si>
  <si>
    <t>DERUELLE</t>
  </si>
  <si>
    <t>LUCA</t>
  </si>
  <si>
    <t>KALWENN</t>
  </si>
  <si>
    <t>BOURGEOIS</t>
  </si>
  <si>
    <t>DELEBARRE</t>
  </si>
  <si>
    <t>HOURIEZ</t>
  </si>
  <si>
    <t>EMILIE</t>
  </si>
  <si>
    <t>KYSIE</t>
  </si>
  <si>
    <t>NINA</t>
  </si>
  <si>
    <t>ELON</t>
  </si>
  <si>
    <t>LENOIR</t>
  </si>
  <si>
    <t>LILA</t>
  </si>
  <si>
    <t>FOUQUET</t>
  </si>
  <si>
    <t>RICHIR</t>
  </si>
  <si>
    <t>LUCE</t>
  </si>
  <si>
    <t>BROGNIART</t>
  </si>
  <si>
    <t>GIULOA</t>
  </si>
  <si>
    <t>MARIE / SOUFFLET</t>
  </si>
  <si>
    <t>JANQUIN</t>
  </si>
  <si>
    <t>MEUNIER</t>
  </si>
  <si>
    <t>ALEXANDRE</t>
  </si>
  <si>
    <t>AMELIE</t>
  </si>
  <si>
    <t>GUILAIN</t>
  </si>
  <si>
    <t>CASSANDRE</t>
  </si>
  <si>
    <t>VIANNEY</t>
  </si>
  <si>
    <t>GONTIER</t>
  </si>
  <si>
    <t>JANELLE</t>
  </si>
  <si>
    <t>NINON</t>
  </si>
  <si>
    <t>ANAELLE</t>
  </si>
  <si>
    <t>AUBIN</t>
  </si>
  <si>
    <t>HAMZI LEGRAND</t>
  </si>
  <si>
    <t>SUZANNE</t>
  </si>
  <si>
    <t>PARMENTIER</t>
  </si>
  <si>
    <t>GAJNY</t>
  </si>
  <si>
    <t>POULET GUENIOT</t>
  </si>
  <si>
    <t>DASSONVILLE</t>
  </si>
  <si>
    <t>DOS SANTOS</t>
  </si>
  <si>
    <t>NOLA</t>
  </si>
  <si>
    <t>BERCHE</t>
  </si>
  <si>
    <t>DELACOURT</t>
  </si>
  <si>
    <t>ATHILDE</t>
  </si>
  <si>
    <t>LESAGE</t>
  </si>
  <si>
    <t>ANTONIN</t>
  </si>
  <si>
    <t>DEPRAT</t>
  </si>
  <si>
    <t>HEDIN</t>
  </si>
  <si>
    <t>ALIZE</t>
  </si>
  <si>
    <t>SYS</t>
  </si>
  <si>
    <t>MARGOT</t>
  </si>
  <si>
    <t>STEVENARD</t>
  </si>
  <si>
    <t>CHKIR</t>
  </si>
  <si>
    <t>RAMI</t>
  </si>
  <si>
    <t>THELOLAN</t>
  </si>
  <si>
    <t>MANOE</t>
  </si>
  <si>
    <t>DEPRAT GOLAY</t>
  </si>
  <si>
    <t>LISE</t>
  </si>
  <si>
    <t>DEGARDIN</t>
  </si>
  <si>
    <t>COURCOL</t>
  </si>
  <si>
    <t>CHARLY</t>
  </si>
  <si>
    <t>VARETZ</t>
  </si>
  <si>
    <t>JULIETTE</t>
  </si>
  <si>
    <t>MOINE</t>
  </si>
  <si>
    <t>JURKOWSKI</t>
  </si>
  <si>
    <t>MARECHAL</t>
  </si>
  <si>
    <t>LAGNEAU</t>
  </si>
  <si>
    <t>JARASZKIEWICZ</t>
  </si>
  <si>
    <t>BASILE</t>
  </si>
  <si>
    <t>VREBOS</t>
  </si>
  <si>
    <t>VINCENT</t>
  </si>
  <si>
    <t>APOLLINE</t>
  </si>
  <si>
    <t>BIENCOURT</t>
  </si>
  <si>
    <t>ZELY</t>
  </si>
  <si>
    <t>NINO</t>
  </si>
  <si>
    <t>CUVELIER</t>
  </si>
  <si>
    <t>LINA</t>
  </si>
  <si>
    <t>LIEVROUW</t>
  </si>
  <si>
    <t xml:space="preserve">COURCELLES </t>
  </si>
  <si>
    <t>ANAIS</t>
  </si>
  <si>
    <t>POHIER</t>
  </si>
  <si>
    <t>SINGEZ</t>
  </si>
  <si>
    <t>ALAN</t>
  </si>
  <si>
    <t>DUTHILLEUL</t>
  </si>
  <si>
    <t>NAEL</t>
  </si>
  <si>
    <t>SABBAGH</t>
  </si>
  <si>
    <t>MACKOWIAK</t>
  </si>
  <si>
    <t>KOTKOWIAK</t>
  </si>
  <si>
    <t>PECQUEUR</t>
  </si>
  <si>
    <t>EMILIA</t>
  </si>
  <si>
    <t>LENNA</t>
  </si>
  <si>
    <t>GEORGES DUFOUR</t>
  </si>
  <si>
    <t>BAILLY</t>
  </si>
  <si>
    <t>CAMELIA</t>
  </si>
  <si>
    <t>BRUCHET</t>
  </si>
  <si>
    <t>CANTRAINE</t>
  </si>
  <si>
    <t>SOAN</t>
  </si>
  <si>
    <t>DUBOIS</t>
  </si>
  <si>
    <t>SAMUEL</t>
  </si>
  <si>
    <t>BERNOUF</t>
  </si>
  <si>
    <t>PIERRE</t>
  </si>
  <si>
    <t>BLONDEL</t>
  </si>
  <si>
    <t>AMY</t>
  </si>
  <si>
    <t>HOUYEZ</t>
  </si>
  <si>
    <t>EUGENE</t>
  </si>
  <si>
    <t>FIDELINE</t>
  </si>
  <si>
    <t>SERAPHINE</t>
  </si>
  <si>
    <t>Manque chèque</t>
  </si>
  <si>
    <t>SYNTHESE</t>
  </si>
  <si>
    <t>Sous-total fournitures</t>
  </si>
  <si>
    <t>CROCHET</t>
  </si>
  <si>
    <t>VICTORINE</t>
  </si>
  <si>
    <t>DEMONT DEWEZ</t>
  </si>
  <si>
    <t>PLOT</t>
  </si>
  <si>
    <t>MARIE SOU</t>
  </si>
  <si>
    <t xml:space="preserve">BAILLEUL </t>
  </si>
  <si>
    <t>FOURMESTRAUX</t>
  </si>
  <si>
    <t>GATIEN</t>
  </si>
  <si>
    <t>SMOLIS</t>
  </si>
  <si>
    <t>SALMON</t>
  </si>
  <si>
    <t>PAPEGEAY</t>
  </si>
  <si>
    <t>PAPEGAEY</t>
  </si>
  <si>
    <t>MAELYS</t>
  </si>
  <si>
    <t>HAOUES COURREUR</t>
  </si>
  <si>
    <t>manque 4€ clé usb</t>
  </si>
  <si>
    <t>HUET LEFEBVRE</t>
  </si>
  <si>
    <t>AYMERIC</t>
  </si>
  <si>
    <t>CHIEUX</t>
  </si>
  <si>
    <t>COCQ</t>
  </si>
  <si>
    <t>DECOSTER</t>
  </si>
  <si>
    <t>DENOYELLE</t>
  </si>
  <si>
    <t>POTEL</t>
  </si>
  <si>
    <t>DUSSOSSOY</t>
  </si>
  <si>
    <t>ELEANORE</t>
  </si>
  <si>
    <t>SANSEN</t>
  </si>
  <si>
    <t>LOYSIA</t>
  </si>
  <si>
    <t>HABOURDIN</t>
  </si>
  <si>
    <t>CEUGNART</t>
  </si>
  <si>
    <t>MAE</t>
  </si>
  <si>
    <t>DUFLO</t>
  </si>
  <si>
    <t>DEMANGHON</t>
  </si>
  <si>
    <t>BETEILLE</t>
  </si>
  <si>
    <t>DASSING</t>
  </si>
  <si>
    <t>ATTAGNANT</t>
  </si>
  <si>
    <t>CHOQUET</t>
  </si>
  <si>
    <t>WAYMEL</t>
  </si>
  <si>
    <t>KELVIN</t>
  </si>
  <si>
    <t>CLERY</t>
  </si>
  <si>
    <t>GAULIER</t>
  </si>
  <si>
    <t>LEO PAUL</t>
  </si>
  <si>
    <t>MARIEN</t>
  </si>
  <si>
    <t>NOE</t>
  </si>
  <si>
    <t>MARQUIS</t>
  </si>
  <si>
    <t>DUCROCQ</t>
  </si>
  <si>
    <t>CANDICE</t>
  </si>
  <si>
    <t>TRINQUET</t>
  </si>
  <si>
    <t>LEANDRE</t>
  </si>
  <si>
    <t>LEROY</t>
  </si>
  <si>
    <t>FALLET</t>
  </si>
  <si>
    <t>VILLE</t>
  </si>
  <si>
    <t>FAUSTINE</t>
  </si>
  <si>
    <t>DUPRES</t>
  </si>
  <si>
    <t>DEPLANQUE</t>
  </si>
  <si>
    <t>MATHEO</t>
  </si>
  <si>
    <t>ELENA</t>
  </si>
  <si>
    <t>GOUILLART</t>
  </si>
  <si>
    <t>EMMY</t>
  </si>
  <si>
    <t>JULIELLE</t>
  </si>
  <si>
    <t>JEAN</t>
  </si>
  <si>
    <t>MARCEL VALEMBOIS</t>
  </si>
  <si>
    <t>NELLY</t>
  </si>
  <si>
    <t>FACON</t>
  </si>
  <si>
    <t>DUBEAUREPAIRE</t>
  </si>
  <si>
    <t>LALIE</t>
  </si>
  <si>
    <t>CORRIETTE</t>
  </si>
  <si>
    <t>MATUSZAK</t>
  </si>
  <si>
    <t>GABY</t>
  </si>
  <si>
    <t>LAINE</t>
  </si>
  <si>
    <t>SUEUR</t>
  </si>
  <si>
    <t>LAHEYE</t>
  </si>
  <si>
    <t>TIBO</t>
  </si>
  <si>
    <t>GUILLAUME</t>
  </si>
  <si>
    <t>GOUVERNEUR</t>
  </si>
  <si>
    <t>CAUCHY</t>
  </si>
  <si>
    <t>MESSINA</t>
  </si>
  <si>
    <t>AMANI</t>
  </si>
  <si>
    <t>MARLE</t>
  </si>
  <si>
    <t>LECHEVALIER</t>
  </si>
  <si>
    <t>PERSIAUX</t>
  </si>
  <si>
    <t>CASTAGNOLI</t>
  </si>
  <si>
    <t>FLORENTINE</t>
  </si>
  <si>
    <t>VEHIKA</t>
  </si>
  <si>
    <t>NIUMASI</t>
  </si>
  <si>
    <t>DERVEAUX</t>
  </si>
  <si>
    <t>SINGER</t>
  </si>
  <si>
    <t>SAMYN</t>
  </si>
  <si>
    <t>GUILBERT PERZ</t>
  </si>
  <si>
    <t>FELIX</t>
  </si>
  <si>
    <t>TRIQUET</t>
  </si>
  <si>
    <t>THIBAULT</t>
  </si>
  <si>
    <t>SKALECKI</t>
  </si>
  <si>
    <t>DURTESTE</t>
  </si>
  <si>
    <t>NOLETTE</t>
  </si>
  <si>
    <t>LOEUILLET</t>
  </si>
  <si>
    <t>BODEL</t>
  </si>
  <si>
    <t>CLARA</t>
  </si>
  <si>
    <t>PAILLEZ</t>
  </si>
  <si>
    <t>ELINE</t>
  </si>
  <si>
    <t>VAN GHYSEL TOP</t>
  </si>
  <si>
    <t>CONSTANCE</t>
  </si>
  <si>
    <t>BAILLEUL</t>
  </si>
  <si>
    <t>ETOH DURIEZ</t>
  </si>
  <si>
    <t>MAELYN</t>
  </si>
  <si>
    <t>MATYASZCZYK</t>
  </si>
  <si>
    <t>TIMOTHEE</t>
  </si>
  <si>
    <t>Manque 8€ erreur à cocher CE2 50€ au lieu de CM1 58€</t>
  </si>
  <si>
    <t>MARSIL</t>
  </si>
  <si>
    <t>LEMAITRE</t>
  </si>
  <si>
    <t>DEROSIERE</t>
  </si>
  <si>
    <t>NELLA</t>
  </si>
  <si>
    <t>EVEN</t>
  </si>
  <si>
    <t>CHUDY</t>
  </si>
  <si>
    <t>DEVRED</t>
  </si>
  <si>
    <t>EZEQUIEL</t>
  </si>
  <si>
    <t>CATIAU</t>
  </si>
  <si>
    <t>BAPSTITE</t>
  </si>
  <si>
    <t>VILLAIN</t>
  </si>
  <si>
    <t>BOUVRON</t>
  </si>
  <si>
    <t>MASSON</t>
  </si>
  <si>
    <t>RYBAK</t>
  </si>
  <si>
    <t>GUENDOUZ</t>
  </si>
  <si>
    <t>TREICY</t>
  </si>
  <si>
    <t>RIEM</t>
  </si>
  <si>
    <t>FIEVET</t>
  </si>
  <si>
    <t>AVA</t>
  </si>
  <si>
    <t>AARON</t>
  </si>
  <si>
    <t>DEGUILLEMONT</t>
  </si>
  <si>
    <t>THEETEN</t>
  </si>
  <si>
    <t>Envoi chèque par courrier postal</t>
  </si>
  <si>
    <t>LOMBART</t>
  </si>
  <si>
    <t>ANTHONY</t>
  </si>
  <si>
    <t>JASMINE</t>
  </si>
  <si>
    <t>Paiement en cours vu Mr Cirredu</t>
  </si>
  <si>
    <t>LOURME</t>
  </si>
  <si>
    <t>DAVRINCHE</t>
  </si>
  <si>
    <t>LYLOU</t>
  </si>
  <si>
    <t>JAMART</t>
  </si>
  <si>
    <t>DEMULDER</t>
  </si>
  <si>
    <t>MATHIS</t>
  </si>
  <si>
    <t>PULLY</t>
  </si>
  <si>
    <t>KALY</t>
  </si>
  <si>
    <t>COPIN</t>
  </si>
  <si>
    <t>SEMNI</t>
  </si>
  <si>
    <t>ROMEO</t>
  </si>
  <si>
    <t>Trop perçu 5€</t>
  </si>
  <si>
    <t>MANDIN</t>
  </si>
  <si>
    <t>FLAVIE</t>
  </si>
  <si>
    <t xml:space="preserve">CHARLES </t>
  </si>
  <si>
    <t>BEAUSSART</t>
  </si>
  <si>
    <t>LE BETUEL</t>
  </si>
  <si>
    <t>SWANN</t>
  </si>
  <si>
    <t>DEBOFFE</t>
  </si>
  <si>
    <t>CORDIEZ</t>
  </si>
  <si>
    <t>AURELE</t>
  </si>
  <si>
    <t>MEURIN</t>
  </si>
  <si>
    <t>CELESTIN</t>
  </si>
  <si>
    <t>BOUCHER</t>
  </si>
  <si>
    <t>BRIGE</t>
  </si>
  <si>
    <t>EDEN</t>
  </si>
  <si>
    <t>DELAPLACE</t>
  </si>
  <si>
    <t>LIAM</t>
  </si>
  <si>
    <t>ZBOROWSKI</t>
  </si>
  <si>
    <t>LEDRU</t>
  </si>
  <si>
    <t>ENZO</t>
  </si>
  <si>
    <t>MELISSA</t>
  </si>
  <si>
    <t>DE BARROS</t>
  </si>
  <si>
    <t>BOURET</t>
  </si>
  <si>
    <t>VIVIEN</t>
  </si>
  <si>
    <t>RIVENET</t>
  </si>
  <si>
    <t>MARCEAU</t>
  </si>
  <si>
    <t>GRESELLE</t>
  </si>
  <si>
    <t>LEONORE</t>
  </si>
  <si>
    <t>JANZEGERS</t>
  </si>
  <si>
    <t>DUHAUTOIS</t>
  </si>
  <si>
    <t>WENDZINSKI</t>
  </si>
  <si>
    <t>DELABRE</t>
  </si>
  <si>
    <t>HOCHART</t>
  </si>
  <si>
    <t>BEQUAERT</t>
  </si>
  <si>
    <t>HANNA</t>
  </si>
  <si>
    <t>BERGER</t>
  </si>
  <si>
    <t>BURMY</t>
  </si>
  <si>
    <t>NOAH</t>
  </si>
  <si>
    <t>DOYEN</t>
  </si>
  <si>
    <t>STAN</t>
  </si>
  <si>
    <t>CASTILLE</t>
  </si>
  <si>
    <t>LILIBETH</t>
  </si>
  <si>
    <t>ABIGAELLE</t>
  </si>
  <si>
    <t>MOREAU</t>
  </si>
  <si>
    <t>DELARRE</t>
  </si>
  <si>
    <t>ANGELE</t>
  </si>
  <si>
    <t>BOUVET</t>
  </si>
  <si>
    <t>CORINNE</t>
  </si>
  <si>
    <t>ENSEIGNANTE</t>
  </si>
  <si>
    <t>VASSEUR</t>
  </si>
  <si>
    <t>FELICIE</t>
  </si>
  <si>
    <t>TIAGO</t>
  </si>
  <si>
    <t>FLORY</t>
  </si>
  <si>
    <t>RANDRIAMANDIMBY</t>
  </si>
  <si>
    <t>GANTIER</t>
  </si>
  <si>
    <t>KAZKEZ</t>
  </si>
  <si>
    <t>VANUXEM</t>
  </si>
  <si>
    <t>SAUVAN</t>
  </si>
  <si>
    <t>Manque paiement</t>
  </si>
  <si>
    <t>ENOLA</t>
  </si>
  <si>
    <t>COURTIN</t>
  </si>
  <si>
    <t>NATAEL</t>
  </si>
  <si>
    <t>EDOUART</t>
  </si>
  <si>
    <t>DOYELLE / MOUSSAOUI ZAKIA</t>
  </si>
  <si>
    <t xml:space="preserve"> </t>
  </si>
  <si>
    <t>GAEL</t>
  </si>
  <si>
    <t>COMMANDE 2023/2024</t>
  </si>
  <si>
    <t>CLASSE 3eme</t>
  </si>
  <si>
    <t>CLASSE 4eme</t>
  </si>
  <si>
    <t>CLASSE 5eme</t>
  </si>
  <si>
    <t>CLASSE 6eme</t>
  </si>
  <si>
    <t>CLASSE CM2</t>
  </si>
  <si>
    <t>CLASSE CM1</t>
  </si>
  <si>
    <t>CLASSE CE2</t>
  </si>
  <si>
    <t>CLASSE CE1</t>
  </si>
  <si>
    <t>CLASSE CP</t>
  </si>
  <si>
    <t>CLASSE GS</t>
  </si>
  <si>
    <t>CLASSE MS</t>
  </si>
  <si>
    <t>CLASSE 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</si>
</sst>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\ &quot;€&quot;"/>
  </numFmts>
  <fonts count="11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040C28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4" xfId="0" applyBorder="1"/>
    <xf numFmtId="164" fontId="0" fillId="2" borderId="4" xfId="0" applyNumberFormat="1" applyFill="1" applyBorder="1" applyAlignment="1">
      <alignment horizontal="center"/>
    </xf>
    <xf numFmtId="165" fontId="0" fillId="0" borderId="0" xfId="0" applyNumberFormat="1"/>
    <xf numFmtId="0" fontId="0" fillId="0" borderId="23" xfId="0" applyBorder="1"/>
    <xf numFmtId="0" fontId="0" fillId="2" borderId="10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164" fontId="0" fillId="0" borderId="0" xfId="0" applyNumberFormat="1" applyAlignment="1">
      <alignment horizontal="center"/>
    </xf>
    <xf numFmtId="0" fontId="0" fillId="0" borderId="18" xfId="0" applyBorder="1"/>
    <xf numFmtId="0" fontId="0" fillId="0" borderId="22" xfId="0" applyBorder="1"/>
    <xf numFmtId="0" fontId="0" fillId="0" borderId="20" xfId="0" applyBorder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vertical="center"/>
    </xf>
    <xf numFmtId="165" fontId="5" fillId="0" borderId="12" xfId="0" applyNumberFormat="1" applyFont="1" applyBorder="1" applyAlignment="1">
      <alignment horizontal="center" vertical="center"/>
    </xf>
    <xf numFmtId="165" fontId="5" fillId="0" borderId="13" xfId="0" applyNumberFormat="1" applyFont="1" applyBorder="1" applyAlignment="1">
      <alignment horizontal="center" vertical="center"/>
    </xf>
    <xf numFmtId="0" fontId="4" fillId="0" borderId="33" xfId="0" applyFont="1" applyBorder="1" applyAlignment="1">
      <alignment vertical="center"/>
    </xf>
    <xf numFmtId="0" fontId="4" fillId="0" borderId="21" xfId="0" applyFont="1" applyBorder="1" applyAlignment="1">
      <alignment vertical="center"/>
    </xf>
    <xf numFmtId="165" fontId="5" fillId="0" borderId="27" xfId="0" applyNumberFormat="1" applyFont="1" applyBorder="1" applyAlignment="1">
      <alignment horizontal="center" vertical="center"/>
    </xf>
    <xf numFmtId="165" fontId="5" fillId="0" borderId="10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/>
    </xf>
    <xf numFmtId="164" fontId="6" fillId="0" borderId="10" xfId="0" applyNumberFormat="1" applyFont="1" applyBorder="1" applyAlignment="1">
      <alignment horizontal="center"/>
    </xf>
    <xf numFmtId="164" fontId="6" fillId="0" borderId="2" xfId="0" applyNumberFormat="1" applyFont="1" applyBorder="1" applyAlignment="1">
      <alignment horizontal="center"/>
    </xf>
    <xf numFmtId="164" fontId="7" fillId="2" borderId="29" xfId="0" applyNumberFormat="1" applyFont="1" applyFill="1" applyBorder="1" applyAlignment="1">
      <alignment horizontal="center"/>
    </xf>
    <xf numFmtId="164" fontId="7" fillId="2" borderId="30" xfId="0" applyNumberFormat="1" applyFont="1" applyFill="1" applyBorder="1" applyAlignment="1">
      <alignment horizontal="center"/>
    </xf>
    <xf numFmtId="0" fontId="7" fillId="0" borderId="30" xfId="0" applyFont="1" applyBorder="1" applyAlignment="1">
      <alignment horizontal="center"/>
    </xf>
    <xf numFmtId="164" fontId="7" fillId="2" borderId="14" xfId="0" applyNumberFormat="1" applyFont="1" applyFill="1" applyBorder="1" applyAlignment="1">
      <alignment horizontal="center"/>
    </xf>
    <xf numFmtId="164" fontId="7" fillId="2" borderId="26" xfId="0" applyNumberFormat="1" applyFont="1" applyFill="1" applyBorder="1" applyAlignment="1">
      <alignment horizontal="center"/>
    </xf>
    <xf numFmtId="0" fontId="7" fillId="0" borderId="26" xfId="0" applyFont="1" applyBorder="1" applyAlignment="1">
      <alignment horizontal="center"/>
    </xf>
    <xf numFmtId="164" fontId="7" fillId="2" borderId="12" xfId="0" applyNumberFormat="1" applyFont="1" applyFill="1" applyBorder="1" applyAlignment="1">
      <alignment horizontal="center"/>
    </xf>
    <xf numFmtId="164" fontId="7" fillId="2" borderId="24" xfId="0" applyNumberFormat="1" applyFont="1" applyFill="1" applyBorder="1" applyAlignment="1">
      <alignment horizontal="center"/>
    </xf>
    <xf numFmtId="0" fontId="7" fillId="0" borderId="24" xfId="0" applyFont="1" applyBorder="1" applyAlignment="1">
      <alignment horizontal="center"/>
    </xf>
    <xf numFmtId="164" fontId="7" fillId="2" borderId="13" xfId="0" applyNumberFormat="1" applyFont="1" applyFill="1" applyBorder="1" applyAlignment="1">
      <alignment horizontal="center"/>
    </xf>
    <xf numFmtId="164" fontId="7" fillId="2" borderId="25" xfId="0" applyNumberFormat="1" applyFont="1" applyFill="1" applyBorder="1" applyAlignment="1">
      <alignment horizontal="center"/>
    </xf>
    <xf numFmtId="0" fontId="7" fillId="0" borderId="25" xfId="0" applyFont="1" applyBorder="1" applyAlignment="1">
      <alignment horizontal="center"/>
    </xf>
    <xf numFmtId="164" fontId="7" fillId="2" borderId="27" xfId="0" applyNumberFormat="1" applyFont="1" applyFill="1" applyBorder="1" applyAlignment="1">
      <alignment horizontal="center"/>
    </xf>
    <xf numFmtId="164" fontId="7" fillId="2" borderId="28" xfId="0" applyNumberFormat="1" applyFont="1" applyFill="1" applyBorder="1" applyAlignment="1">
      <alignment horizontal="center"/>
    </xf>
    <xf numFmtId="0" fontId="7" fillId="0" borderId="28" xfId="0" applyFont="1" applyBorder="1" applyAlignment="1">
      <alignment horizontal="center"/>
    </xf>
    <xf numFmtId="164" fontId="6" fillId="2" borderId="10" xfId="0" applyNumberFormat="1" applyFont="1" applyFill="1" applyBorder="1" applyAlignment="1">
      <alignment horizontal="center"/>
    </xf>
    <xf numFmtId="164" fontId="0" fillId="0" borderId="0" xfId="0" applyNumberFormat="1"/>
    <xf numFmtId="164" fontId="0" fillId="4" borderId="0" xfId="0" applyNumberFormat="1" applyFill="1" applyAlignment="1">
      <alignment horizontal="center"/>
    </xf>
    <xf numFmtId="0" fontId="0" fillId="0" borderId="35" xfId="0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0" borderId="32" xfId="0" applyFont="1" applyBorder="1" applyAlignment="1">
      <alignment vertical="center"/>
    </xf>
    <xf numFmtId="0" fontId="4" fillId="0" borderId="9" xfId="0" applyFont="1" applyBorder="1" applyAlignment="1">
      <alignment vertical="center"/>
    </xf>
    <xf numFmtId="0" fontId="4" fillId="0" borderId="31" xfId="0" applyFont="1" applyBorder="1" applyAlignment="1">
      <alignment vertical="center"/>
    </xf>
    <xf numFmtId="0" fontId="4" fillId="0" borderId="11" xfId="0" applyFont="1" applyBorder="1" applyAlignment="1">
      <alignment vertical="center"/>
    </xf>
    <xf numFmtId="0" fontId="5" fillId="0" borderId="6" xfId="0" applyFont="1" applyBorder="1" applyAlignment="1">
      <alignment vertical="center"/>
    </xf>
    <xf numFmtId="0" fontId="5" fillId="0" borderId="34" xfId="0" applyFont="1" applyBorder="1" applyAlignment="1">
      <alignment vertic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165" fontId="10" fillId="2" borderId="4" xfId="0" applyNumberFormat="1" applyFont="1" applyFill="1" applyBorder="1" applyAlignment="1">
      <alignment horizontal="center"/>
    </xf>
    <xf numFmtId="165" fontId="9" fillId="2" borderId="17" xfId="0" applyNumberFormat="1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165" fontId="9" fillId="2" borderId="20" xfId="0" applyNumberFormat="1" applyFont="1" applyFill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5" fontId="10" fillId="2" borderId="4" xfId="0" applyNumberFormat="1" applyFont="1" applyFill="1" applyBorder="1" applyAlignment="1">
      <alignment horizontal="center" vertical="center"/>
    </xf>
    <xf numFmtId="165" fontId="9" fillId="2" borderId="17" xfId="0" applyNumberFormat="1" applyFont="1" applyFill="1" applyBorder="1" applyAlignment="1">
      <alignment horizontal="center" vertical="center"/>
    </xf>
    <xf numFmtId="0" fontId="9" fillId="4" borderId="15" xfId="0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  <xf numFmtId="0" fontId="9" fillId="3" borderId="15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165" fontId="10" fillId="3" borderId="4" xfId="0" applyNumberFormat="1" applyFont="1" applyFill="1" applyBorder="1" applyAlignment="1">
      <alignment horizontal="center" vertical="center"/>
    </xf>
    <xf numFmtId="165" fontId="9" fillId="3" borderId="17" xfId="0" applyNumberFormat="1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165" fontId="10" fillId="5" borderId="4" xfId="0" applyNumberFormat="1" applyFont="1" applyFill="1" applyBorder="1" applyAlignment="1">
      <alignment horizontal="center" vertical="center"/>
    </xf>
    <xf numFmtId="165" fontId="9" fillId="5" borderId="17" xfId="0" applyNumberFormat="1" applyFont="1" applyFill="1" applyBorder="1" applyAlignment="1">
      <alignment horizontal="center" vertical="center"/>
    </xf>
    <xf numFmtId="165" fontId="10" fillId="2" borderId="5" xfId="0" applyNumberFormat="1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165" fontId="9" fillId="2" borderId="1" xfId="0" applyNumberFormat="1" applyFont="1" applyFill="1" applyBorder="1" applyAlignment="1">
      <alignment horizontal="center" vertical="center"/>
    </xf>
    <xf numFmtId="0" fontId="9" fillId="0" borderId="8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7"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5" formatCode="#,##0\ &quot;€&quot;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5" formatCode="#,##0\ &quot;€&quot;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5" formatCode="#,##0\ &quot;€&quot;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3:W630" totalsRowShown="0" headerRowDxfId="1" dataDxfId="2" headerRowBorderDxfId="0" tableBorderDxfId="26">
  <autoFilter ref="A3:W630" xr:uid="{00000000-0009-0000-0100-000002000000}"/>
  <sortState xmlns:xlrd2="http://schemas.microsoft.com/office/spreadsheetml/2017/richdata2" ref="A4:W630">
    <sortCondition ref="A3:A630"/>
  </sortState>
  <tableColumns count="23">
    <tableColumn id="1" xr3:uid="{00000000-0010-0000-0000-000001000000}" name="NOM" dataDxfId="25"/>
    <tableColumn id="2" xr3:uid="{00000000-0010-0000-0000-000002000000}" name="PRENOM" dataDxfId="24"/>
    <tableColumn id="3" xr3:uid="{00000000-0010-0000-0000-000003000000}" name="Fourniture" dataDxfId="23"/>
    <tableColumn id="4" xr3:uid="{00000000-0010-0000-0000-000004000000}" name="Classe" dataDxfId="22"/>
    <tableColumn id="5" xr3:uid="{00000000-0010-0000-0000-000005000000}" name="Paiement" dataDxfId="21"/>
    <tableColumn id="6" xr3:uid="{00000000-0010-0000-0000-000006000000}" name="N° de chèque" dataDxfId="20"/>
    <tableColumn id="7" xr3:uid="{00000000-0010-0000-0000-000007000000}" name="S-Total" dataDxfId="19">
      <calculatedColumnFormula>IF(C4="oui",VLOOKUP(D4,Outils!F$1:G$12,2,FALSE),0)</calculatedColumnFormula>
    </tableColumn>
    <tableColumn id="8" xr3:uid="{00000000-0010-0000-0000-000008000000}" name="Clé USB" dataDxfId="18"/>
    <tableColumn id="9" xr3:uid="{00000000-0010-0000-0000-000009000000}" name="S-Total2" dataDxfId="17">
      <calculatedColumnFormula>IF(H4="oui",G4+4,G4)</calculatedColumnFormula>
    </tableColumn>
    <tableColumn id="10" xr3:uid="{00000000-0010-0000-0000-00000A000000}" name="T-SHIRT" dataDxfId="16"/>
    <tableColumn id="11" xr3:uid="{00000000-0010-0000-0000-00000B000000}" name="Nbre" dataDxfId="15"/>
    <tableColumn id="12" xr3:uid="{00000000-0010-0000-0000-00000C000000}" name="(3-5)" dataDxfId="14"/>
    <tableColumn id="13" xr3:uid="{00000000-0010-0000-0000-00000D000000}" name="(6-8)" dataDxfId="13"/>
    <tableColumn id="14" xr3:uid="{00000000-0010-0000-0000-00000E000000}" name="(9-11)" dataDxfId="12"/>
    <tableColumn id="15" xr3:uid="{00000000-0010-0000-0000-00000F000000}" name="(12-14)" dataDxfId="11"/>
    <tableColumn id="16" xr3:uid="{00000000-0010-0000-0000-000010000000}" name="XS" dataDxfId="10"/>
    <tableColumn id="17" xr3:uid="{00000000-0010-0000-0000-000011000000}" name="S" dataDxfId="9"/>
    <tableColumn id="18" xr3:uid="{00000000-0010-0000-0000-000012000000}" name="M" dataDxfId="8"/>
    <tableColumn id="19" xr3:uid="{00000000-0010-0000-0000-000013000000}" name="L" dataDxfId="7"/>
    <tableColumn id="20" xr3:uid="{00000000-0010-0000-0000-000014000000}" name="XL" dataDxfId="6"/>
    <tableColumn id="21" xr3:uid="{00000000-0010-0000-0000-000015000000}" name="2XL" dataDxfId="5"/>
    <tableColumn id="24" xr3:uid="{00000000-0010-0000-0000-000018000000}" name="TOTAL" dataDxfId="4">
      <calculatedColumnFormula>IF(J4="oui",I4+K4*10,I4)</calculatedColumnFormula>
    </tableColumn>
    <tableColumn id="25" xr3:uid="{00000000-0010-0000-0000-000019000000}" name="Observations" dataDxfId="3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W646"/>
  <sheetViews>
    <sheetView tabSelected="1" zoomScaleNormal="100" workbookViewId="0">
      <pane ySplit="3" topLeftCell="A4" activePane="bottomLeft" state="frozen"/>
      <selection pane="bottomLeft" activeCell="W1" sqref="W1"/>
    </sheetView>
  </sheetViews>
  <sheetFormatPr baseColWidth="10" defaultRowHeight="14.4" x14ac:dyDescent="0.3"/>
  <cols>
    <col min="1" max="1" width="18.44140625" bestFit="1" customWidth="1"/>
    <col min="2" max="2" width="10.6640625" bestFit="1" customWidth="1"/>
    <col min="3" max="3" width="8.21875" customWidth="1"/>
    <col min="4" max="4" width="8.88671875" bestFit="1" customWidth="1"/>
    <col min="5" max="5" width="10.44140625" customWidth="1"/>
    <col min="6" max="6" width="10.33203125" customWidth="1"/>
    <col min="7" max="7" width="9.77734375" customWidth="1"/>
    <col min="8" max="8" width="8" customWidth="1"/>
    <col min="9" max="9" width="7.88671875" customWidth="1"/>
    <col min="10" max="10" width="8.109375" customWidth="1"/>
    <col min="11" max="11" width="5.33203125" customWidth="1"/>
    <col min="12" max="21" width="5.77734375" customWidth="1"/>
    <col min="22" max="22" width="8.5546875" customWidth="1"/>
    <col min="23" max="23" width="35.109375" bestFit="1" customWidth="1"/>
  </cols>
  <sheetData>
    <row r="1" spans="1:23" ht="31.2" customHeight="1" thickBot="1" x14ac:dyDescent="0.55000000000000004">
      <c r="A1" s="46" t="s">
        <v>20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8"/>
    </row>
    <row r="2" spans="1:23" ht="15" thickBot="1" x14ac:dyDescent="0.35"/>
    <row r="3" spans="1:23" ht="15" customHeight="1" thickBot="1" x14ac:dyDescent="0.35">
      <c r="A3" s="92" t="s">
        <v>0</v>
      </c>
      <c r="B3" s="71" t="s">
        <v>1</v>
      </c>
      <c r="C3" s="71" t="s">
        <v>33</v>
      </c>
      <c r="D3" s="71" t="s">
        <v>34</v>
      </c>
      <c r="E3" s="71" t="s">
        <v>123</v>
      </c>
      <c r="F3" s="71" t="s">
        <v>35</v>
      </c>
      <c r="G3" s="72" t="s">
        <v>326</v>
      </c>
      <c r="H3" s="71" t="s">
        <v>36</v>
      </c>
      <c r="I3" s="72" t="s">
        <v>327</v>
      </c>
      <c r="J3" s="71" t="s">
        <v>18</v>
      </c>
      <c r="K3" s="71" t="s">
        <v>124</v>
      </c>
      <c r="L3" s="75" t="s">
        <v>119</v>
      </c>
      <c r="M3" s="75" t="s">
        <v>120</v>
      </c>
      <c r="N3" s="75" t="s">
        <v>121</v>
      </c>
      <c r="O3" s="75" t="s">
        <v>122</v>
      </c>
      <c r="P3" s="71" t="s">
        <v>25</v>
      </c>
      <c r="Q3" s="71" t="s">
        <v>26</v>
      </c>
      <c r="R3" s="71" t="s">
        <v>27</v>
      </c>
      <c r="S3" s="71" t="s">
        <v>28</v>
      </c>
      <c r="T3" s="71" t="s">
        <v>29</v>
      </c>
      <c r="U3" s="71" t="s">
        <v>30</v>
      </c>
      <c r="V3" s="93" t="s">
        <v>324</v>
      </c>
      <c r="W3" s="94" t="s">
        <v>325</v>
      </c>
    </row>
    <row r="4" spans="1:23" x14ac:dyDescent="0.3">
      <c r="A4" s="73" t="s">
        <v>64</v>
      </c>
      <c r="B4" s="74" t="s">
        <v>50</v>
      </c>
      <c r="C4" s="74" t="s">
        <v>16</v>
      </c>
      <c r="D4" s="74" t="s">
        <v>2</v>
      </c>
      <c r="E4" s="74" t="s">
        <v>15</v>
      </c>
      <c r="F4" s="74">
        <v>152436</v>
      </c>
      <c r="G4" s="91">
        <f>IF(C4="oui",VLOOKUP(D4,Outils!F$1:G$12,2,FALSE),0)</f>
        <v>45</v>
      </c>
      <c r="H4" s="74" t="s">
        <v>16</v>
      </c>
      <c r="I4" s="91">
        <f t="shared" ref="I4:I67" si="0">IF(H4="oui",G4+4,G4)</f>
        <v>49</v>
      </c>
      <c r="J4" s="74" t="s">
        <v>17</v>
      </c>
      <c r="K4" s="74"/>
      <c r="L4" s="74"/>
      <c r="M4" s="74"/>
      <c r="N4" s="74"/>
      <c r="O4" s="74"/>
      <c r="P4" s="74"/>
      <c r="Q4" s="74"/>
      <c r="R4" s="74"/>
      <c r="S4" s="74"/>
      <c r="T4" s="74"/>
      <c r="U4" s="74"/>
      <c r="V4" s="76">
        <f>IF(J4="oui",I4+K4*10,I4)</f>
        <v>49</v>
      </c>
      <c r="W4" s="64"/>
    </row>
    <row r="5" spans="1:23" x14ac:dyDescent="0.3">
      <c r="A5" s="77" t="s">
        <v>362</v>
      </c>
      <c r="B5" s="78" t="s">
        <v>105</v>
      </c>
      <c r="C5" s="78" t="s">
        <v>16</v>
      </c>
      <c r="D5" s="78" t="s">
        <v>4</v>
      </c>
      <c r="E5" s="78" t="s">
        <v>15</v>
      </c>
      <c r="F5" s="78">
        <v>4108027</v>
      </c>
      <c r="G5" s="79">
        <f>IF(C5="oui",VLOOKUP(D5,Outils!F$1:G$12,2,FALSE),0)</f>
        <v>62</v>
      </c>
      <c r="H5" s="78" t="s">
        <v>17</v>
      </c>
      <c r="I5" s="79">
        <f t="shared" si="0"/>
        <v>62</v>
      </c>
      <c r="J5" s="78" t="s">
        <v>17</v>
      </c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80">
        <f>IF(J5="oui",I5+K5*10,I5)</f>
        <v>62</v>
      </c>
      <c r="W5" s="66"/>
    </row>
    <row r="6" spans="1:23" x14ac:dyDescent="0.3">
      <c r="A6" s="77" t="s">
        <v>362</v>
      </c>
      <c r="B6" s="78" t="s">
        <v>410</v>
      </c>
      <c r="C6" s="78" t="s">
        <v>16</v>
      </c>
      <c r="D6" s="78" t="s">
        <v>11</v>
      </c>
      <c r="E6" s="78" t="s">
        <v>15</v>
      </c>
      <c r="F6" s="78">
        <v>4108026</v>
      </c>
      <c r="G6" s="79">
        <f>IF(C6="oui",VLOOKUP(D6,Outils!F$1:G$12,2,FALSE),0)</f>
        <v>38</v>
      </c>
      <c r="H6" s="78" t="s">
        <v>17</v>
      </c>
      <c r="I6" s="79">
        <f t="shared" si="0"/>
        <v>38</v>
      </c>
      <c r="J6" s="78" t="s">
        <v>17</v>
      </c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80">
        <f>IF(J6="oui",I6+K6*10,I6)</f>
        <v>38</v>
      </c>
      <c r="W6" s="66"/>
    </row>
    <row r="7" spans="1:23" x14ac:dyDescent="0.3">
      <c r="A7" s="77" t="s">
        <v>362</v>
      </c>
      <c r="B7" s="78" t="s">
        <v>270</v>
      </c>
      <c r="C7" s="78" t="s">
        <v>16</v>
      </c>
      <c r="D7" s="78" t="s">
        <v>11</v>
      </c>
      <c r="E7" s="78" t="s">
        <v>15</v>
      </c>
      <c r="F7" s="78">
        <v>4108026</v>
      </c>
      <c r="G7" s="79">
        <f>IF(C7="oui",VLOOKUP(D7,Outils!F$1:G$12,2,FALSE),0)</f>
        <v>38</v>
      </c>
      <c r="H7" s="78" t="s">
        <v>17</v>
      </c>
      <c r="I7" s="79">
        <f t="shared" si="0"/>
        <v>38</v>
      </c>
      <c r="J7" s="78" t="s">
        <v>17</v>
      </c>
      <c r="K7" s="78"/>
      <c r="L7" s="78"/>
      <c r="M7" s="78"/>
      <c r="N7" s="78"/>
      <c r="O7" s="78"/>
      <c r="P7" s="78"/>
      <c r="Q7" s="78"/>
      <c r="R7" s="78"/>
      <c r="S7" s="78"/>
      <c r="T7" s="78"/>
      <c r="U7" s="78"/>
      <c r="V7" s="80">
        <f>IF(J7="oui",I7+K7*10,I7)</f>
        <v>38</v>
      </c>
      <c r="W7" s="66"/>
    </row>
    <row r="8" spans="1:23" x14ac:dyDescent="0.3">
      <c r="A8" s="77" t="s">
        <v>631</v>
      </c>
      <c r="B8" s="78" t="s">
        <v>283</v>
      </c>
      <c r="C8" s="78" t="s">
        <v>16</v>
      </c>
      <c r="D8" s="78" t="s">
        <v>5</v>
      </c>
      <c r="E8" s="78" t="s">
        <v>15</v>
      </c>
      <c r="F8" s="78">
        <v>8804248</v>
      </c>
      <c r="G8" s="79">
        <f>IF(C8="oui",VLOOKUP(D8,Outils!F$1:G$12,2,FALSE),0)</f>
        <v>62</v>
      </c>
      <c r="H8" s="78" t="s">
        <v>16</v>
      </c>
      <c r="I8" s="79">
        <f t="shared" si="0"/>
        <v>66</v>
      </c>
      <c r="J8" s="78" t="s">
        <v>17</v>
      </c>
      <c r="K8" s="78"/>
      <c r="L8" s="78"/>
      <c r="M8" s="78"/>
      <c r="N8" s="78"/>
      <c r="O8" s="78"/>
      <c r="P8" s="78"/>
      <c r="Q8" s="78"/>
      <c r="R8" s="78"/>
      <c r="S8" s="78"/>
      <c r="T8" s="78"/>
      <c r="U8" s="78"/>
      <c r="V8" s="80">
        <f>IF(J8="oui",I8+K8*10,I8)</f>
        <v>66</v>
      </c>
      <c r="W8" s="66"/>
    </row>
    <row r="9" spans="1:23" x14ac:dyDescent="0.3">
      <c r="A9" s="77" t="s">
        <v>242</v>
      </c>
      <c r="B9" s="78" t="s">
        <v>243</v>
      </c>
      <c r="C9" s="78" t="s">
        <v>16</v>
      </c>
      <c r="D9" s="78" t="s">
        <v>7</v>
      </c>
      <c r="E9" s="78" t="s">
        <v>15</v>
      </c>
      <c r="F9" s="78">
        <v>1000111</v>
      </c>
      <c r="G9" s="79">
        <f>IF(C9="oui",VLOOKUP(D9,Outils!F$1:G$12,2,FALSE),0)</f>
        <v>58</v>
      </c>
      <c r="H9" s="78" t="s">
        <v>17</v>
      </c>
      <c r="I9" s="79">
        <f t="shared" si="0"/>
        <v>58</v>
      </c>
      <c r="J9" s="78" t="s">
        <v>17</v>
      </c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80">
        <f>IF(J9="oui",I9+K9*10,I9)</f>
        <v>58</v>
      </c>
      <c r="W9" s="66"/>
    </row>
    <row r="10" spans="1:23" x14ac:dyDescent="0.3">
      <c r="A10" s="77" t="s">
        <v>698</v>
      </c>
      <c r="B10" s="78" t="s">
        <v>239</v>
      </c>
      <c r="C10" s="78" t="s">
        <v>16</v>
      </c>
      <c r="D10" s="78" t="s">
        <v>6</v>
      </c>
      <c r="E10" s="78" t="s">
        <v>15</v>
      </c>
      <c r="F10" s="78">
        <v>7665101</v>
      </c>
      <c r="G10" s="79">
        <f>IF(C10="oui",VLOOKUP(D10,Outils!F$1:G$12,2,FALSE),0)</f>
        <v>58</v>
      </c>
      <c r="H10" s="78" t="s">
        <v>17</v>
      </c>
      <c r="I10" s="79">
        <f t="shared" si="0"/>
        <v>58</v>
      </c>
      <c r="J10" s="78" t="s">
        <v>17</v>
      </c>
      <c r="K10" s="78"/>
      <c r="L10" s="78"/>
      <c r="M10" s="78"/>
      <c r="N10" s="78"/>
      <c r="O10" s="78"/>
      <c r="P10" s="78"/>
      <c r="Q10" s="78"/>
      <c r="R10" s="78"/>
      <c r="S10" s="78"/>
      <c r="T10" s="78"/>
      <c r="U10" s="78"/>
      <c r="V10" s="80">
        <f>IF(J10="oui",I10+K10*10,I10)</f>
        <v>58</v>
      </c>
      <c r="W10" s="66"/>
    </row>
    <row r="11" spans="1:23" x14ac:dyDescent="0.3">
      <c r="A11" s="77" t="s">
        <v>698</v>
      </c>
      <c r="B11" s="78" t="s">
        <v>51</v>
      </c>
      <c r="C11" s="78" t="s">
        <v>16</v>
      </c>
      <c r="D11" s="78" t="s">
        <v>4</v>
      </c>
      <c r="E11" s="78" t="s">
        <v>15</v>
      </c>
      <c r="F11" s="78">
        <v>783180</v>
      </c>
      <c r="G11" s="79">
        <f>IF(C11="oui",VLOOKUP(D11,Outils!F$1:G$12,2,FALSE),0)</f>
        <v>62</v>
      </c>
      <c r="H11" s="78" t="s">
        <v>16</v>
      </c>
      <c r="I11" s="79">
        <f t="shared" si="0"/>
        <v>66</v>
      </c>
      <c r="J11" s="78" t="s">
        <v>17</v>
      </c>
      <c r="K11" s="78"/>
      <c r="L11" s="78"/>
      <c r="M11" s="78"/>
      <c r="N11" s="78"/>
      <c r="O11" s="78"/>
      <c r="P11" s="78"/>
      <c r="Q11" s="78"/>
      <c r="R11" s="78"/>
      <c r="S11" s="78"/>
      <c r="T11" s="78"/>
      <c r="U11" s="78"/>
      <c r="V11" s="80">
        <f>IF(J11="oui",I11+K11*10,I11)</f>
        <v>66</v>
      </c>
      <c r="W11" s="66"/>
    </row>
    <row r="12" spans="1:23" x14ac:dyDescent="0.3">
      <c r="A12" s="77" t="s">
        <v>603</v>
      </c>
      <c r="B12" s="78" t="s">
        <v>235</v>
      </c>
      <c r="C12" s="78" t="s">
        <v>16</v>
      </c>
      <c r="D12" s="78" t="s">
        <v>3</v>
      </c>
      <c r="E12" s="78" t="s">
        <v>15</v>
      </c>
      <c r="F12" s="78">
        <v>9879421</v>
      </c>
      <c r="G12" s="79">
        <f>IF(C12="oui",VLOOKUP(D12,Outils!F$1:G$12,2,FALSE),0)</f>
        <v>49</v>
      </c>
      <c r="H12" s="78" t="s">
        <v>17</v>
      </c>
      <c r="I12" s="79">
        <f t="shared" si="0"/>
        <v>49</v>
      </c>
      <c r="J12" s="78" t="s">
        <v>17</v>
      </c>
      <c r="K12" s="78"/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80">
        <f>IF(J12="oui",I12+K12*10,I12)</f>
        <v>49</v>
      </c>
      <c r="W12" s="66"/>
    </row>
    <row r="13" spans="1:23" x14ac:dyDescent="0.3">
      <c r="A13" s="77" t="s">
        <v>580</v>
      </c>
      <c r="B13" s="78" t="s">
        <v>51</v>
      </c>
      <c r="C13" s="78" t="s">
        <v>16</v>
      </c>
      <c r="D13" s="78" t="s">
        <v>11</v>
      </c>
      <c r="E13" s="78" t="s">
        <v>15</v>
      </c>
      <c r="F13" s="78">
        <v>4035029</v>
      </c>
      <c r="G13" s="79">
        <f>IF(C13="oui",VLOOKUP(D13,Outils!F$1:G$12,2,FALSE),0)</f>
        <v>38</v>
      </c>
      <c r="H13" s="78" t="s">
        <v>17</v>
      </c>
      <c r="I13" s="79">
        <f t="shared" si="0"/>
        <v>38</v>
      </c>
      <c r="J13" s="78" t="s">
        <v>17</v>
      </c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80">
        <f>IF(J13="oui",I13+K13*10,I13)</f>
        <v>38</v>
      </c>
      <c r="W13" s="66"/>
    </row>
    <row r="14" spans="1:23" x14ac:dyDescent="0.3">
      <c r="A14" s="77" t="s">
        <v>97</v>
      </c>
      <c r="B14" s="78" t="s">
        <v>98</v>
      </c>
      <c r="C14" s="78" t="s">
        <v>16</v>
      </c>
      <c r="D14" s="78" t="s">
        <v>3</v>
      </c>
      <c r="E14" s="78" t="s">
        <v>15</v>
      </c>
      <c r="F14" s="78">
        <v>309</v>
      </c>
      <c r="G14" s="79">
        <f>IF(C14="oui",VLOOKUP(D14,Outils!F$1:G$12,2,FALSE),0)</f>
        <v>49</v>
      </c>
      <c r="H14" s="78" t="s">
        <v>17</v>
      </c>
      <c r="I14" s="79">
        <f t="shared" si="0"/>
        <v>49</v>
      </c>
      <c r="J14" s="78" t="s">
        <v>16</v>
      </c>
      <c r="K14" s="78">
        <v>1</v>
      </c>
      <c r="L14" s="78"/>
      <c r="M14" s="78"/>
      <c r="N14" s="78"/>
      <c r="O14" s="78"/>
      <c r="P14" s="78">
        <v>1</v>
      </c>
      <c r="Q14" s="78"/>
      <c r="R14" s="78"/>
      <c r="S14" s="78"/>
      <c r="T14" s="78"/>
      <c r="U14" s="78"/>
      <c r="V14" s="80">
        <f>IF(J14="oui",I14+K14*10,I14)</f>
        <v>59</v>
      </c>
      <c r="W14" s="66"/>
    </row>
    <row r="15" spans="1:23" x14ac:dyDescent="0.3">
      <c r="A15" s="77" t="s">
        <v>355</v>
      </c>
      <c r="B15" s="78" t="s">
        <v>356</v>
      </c>
      <c r="C15" s="78" t="s">
        <v>16</v>
      </c>
      <c r="D15" s="78" t="s">
        <v>4</v>
      </c>
      <c r="E15" s="78" t="s">
        <v>15</v>
      </c>
      <c r="F15" s="78">
        <v>1331</v>
      </c>
      <c r="G15" s="79">
        <f>IF(C15="oui",VLOOKUP(D15,Outils!F$1:G$12,2,FALSE),0)</f>
        <v>62</v>
      </c>
      <c r="H15" s="78" t="s">
        <v>16</v>
      </c>
      <c r="I15" s="79">
        <f t="shared" si="0"/>
        <v>66</v>
      </c>
      <c r="J15" s="78" t="s">
        <v>17</v>
      </c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80">
        <f>IF(J15="oui",I15+K15*10,I15)</f>
        <v>66</v>
      </c>
      <c r="W15" s="66"/>
    </row>
    <row r="16" spans="1:23" x14ac:dyDescent="0.3">
      <c r="A16" s="77" t="s">
        <v>300</v>
      </c>
      <c r="B16" s="78" t="s">
        <v>301</v>
      </c>
      <c r="C16" s="78" t="s">
        <v>16</v>
      </c>
      <c r="D16" s="78" t="s">
        <v>4</v>
      </c>
      <c r="E16" s="78" t="s">
        <v>15</v>
      </c>
      <c r="F16" s="78">
        <v>2256972</v>
      </c>
      <c r="G16" s="79">
        <f>IF(C16="oui",VLOOKUP(D16,Outils!F$1:G$12,2,FALSE),0)</f>
        <v>62</v>
      </c>
      <c r="H16" s="78" t="s">
        <v>17</v>
      </c>
      <c r="I16" s="79">
        <f t="shared" si="0"/>
        <v>62</v>
      </c>
      <c r="J16" s="78" t="s">
        <v>17</v>
      </c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80">
        <f>IF(J16="oui",I16+K16*10,I16)</f>
        <v>62</v>
      </c>
      <c r="W16" s="66"/>
    </row>
    <row r="17" spans="1:23" x14ac:dyDescent="0.3">
      <c r="A17" s="77" t="s">
        <v>490</v>
      </c>
      <c r="B17" s="78" t="s">
        <v>176</v>
      </c>
      <c r="C17" s="78" t="s">
        <v>16</v>
      </c>
      <c r="D17" s="78" t="s">
        <v>5</v>
      </c>
      <c r="E17" s="78" t="s">
        <v>15</v>
      </c>
      <c r="F17" s="78">
        <v>1860822</v>
      </c>
      <c r="G17" s="79">
        <f>IF(C17="oui",VLOOKUP(D17,Outils!F$1:G$12,2,FALSE),0)</f>
        <v>62</v>
      </c>
      <c r="H17" s="78" t="s">
        <v>16</v>
      </c>
      <c r="I17" s="79">
        <f t="shared" si="0"/>
        <v>66</v>
      </c>
      <c r="J17" s="78" t="s">
        <v>17</v>
      </c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80">
        <f>IF(J17="oui",I17+K17*10,I17)</f>
        <v>66</v>
      </c>
      <c r="W17" s="66"/>
    </row>
    <row r="18" spans="1:23" x14ac:dyDescent="0.3">
      <c r="A18" s="77" t="s">
        <v>490</v>
      </c>
      <c r="B18" s="78" t="s">
        <v>387</v>
      </c>
      <c r="C18" s="78" t="s">
        <v>16</v>
      </c>
      <c r="D18" s="78" t="s">
        <v>8</v>
      </c>
      <c r="E18" s="78" t="s">
        <v>15</v>
      </c>
      <c r="F18" s="78">
        <v>663</v>
      </c>
      <c r="G18" s="79">
        <f>IF(C18="oui",VLOOKUP(D18,Outils!F$1:G$12,2,FALSE),0)</f>
        <v>50</v>
      </c>
      <c r="H18" s="78" t="s">
        <v>17</v>
      </c>
      <c r="I18" s="79">
        <f t="shared" si="0"/>
        <v>50</v>
      </c>
      <c r="J18" s="78" t="s">
        <v>16</v>
      </c>
      <c r="K18" s="78">
        <v>3</v>
      </c>
      <c r="L18" s="78">
        <v>1</v>
      </c>
      <c r="M18" s="78"/>
      <c r="N18" s="78">
        <v>1</v>
      </c>
      <c r="O18" s="78"/>
      <c r="P18" s="78"/>
      <c r="Q18" s="78"/>
      <c r="R18" s="78">
        <v>1</v>
      </c>
      <c r="S18" s="78"/>
      <c r="T18" s="78"/>
      <c r="U18" s="78"/>
      <c r="V18" s="80">
        <f>IF(J18="oui",I18+K18*10,I18)</f>
        <v>80</v>
      </c>
      <c r="W18" s="66"/>
    </row>
    <row r="19" spans="1:23" x14ac:dyDescent="0.3">
      <c r="A19" s="77" t="s">
        <v>490</v>
      </c>
      <c r="B19" s="78" t="s">
        <v>499</v>
      </c>
      <c r="C19" s="78" t="s">
        <v>16</v>
      </c>
      <c r="D19" s="78" t="s">
        <v>13</v>
      </c>
      <c r="E19" s="78" t="s">
        <v>15</v>
      </c>
      <c r="F19" s="78">
        <v>664</v>
      </c>
      <c r="G19" s="79">
        <f>IF(C19="oui",VLOOKUP(D19,Outils!F$1:G$12,2,FALSE),0)</f>
        <v>28</v>
      </c>
      <c r="H19" s="78" t="s">
        <v>17</v>
      </c>
      <c r="I19" s="79">
        <f t="shared" si="0"/>
        <v>28</v>
      </c>
      <c r="J19" s="78" t="s">
        <v>17</v>
      </c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80">
        <f>IF(J19="oui",I19+K19*10,I19)</f>
        <v>28</v>
      </c>
      <c r="W19" s="66"/>
    </row>
    <row r="20" spans="1:23" x14ac:dyDescent="0.3">
      <c r="A20" s="77" t="s">
        <v>150</v>
      </c>
      <c r="B20" s="78" t="s">
        <v>151</v>
      </c>
      <c r="C20" s="78" t="s">
        <v>16</v>
      </c>
      <c r="D20" s="78" t="s">
        <v>4</v>
      </c>
      <c r="E20" s="78" t="s">
        <v>15</v>
      </c>
      <c r="F20" s="78">
        <v>524</v>
      </c>
      <c r="G20" s="79">
        <f>IF(C20="oui",VLOOKUP(D20,Outils!F$1:G$12,2,FALSE),0)</f>
        <v>62</v>
      </c>
      <c r="H20" s="78" t="s">
        <v>17</v>
      </c>
      <c r="I20" s="79">
        <f t="shared" si="0"/>
        <v>62</v>
      </c>
      <c r="J20" s="78" t="s">
        <v>17</v>
      </c>
      <c r="K20" s="78"/>
      <c r="L20" s="78"/>
      <c r="M20" s="78"/>
      <c r="N20" s="78"/>
      <c r="O20" s="78"/>
      <c r="P20" s="78"/>
      <c r="Q20" s="78"/>
      <c r="R20" s="78"/>
      <c r="S20" s="78"/>
      <c r="T20" s="78"/>
      <c r="U20" s="78"/>
      <c r="V20" s="80">
        <f>IF(J20="oui",I20+K20*10,I20)</f>
        <v>62</v>
      </c>
      <c r="W20" s="66"/>
    </row>
    <row r="21" spans="1:23" x14ac:dyDescent="0.3">
      <c r="A21" s="81" t="s">
        <v>146</v>
      </c>
      <c r="B21" s="78" t="s">
        <v>147</v>
      </c>
      <c r="C21" s="78" t="s">
        <v>16</v>
      </c>
      <c r="D21" s="78" t="s">
        <v>3</v>
      </c>
      <c r="E21" s="78" t="s">
        <v>15</v>
      </c>
      <c r="F21" s="78">
        <v>5417611</v>
      </c>
      <c r="G21" s="79">
        <f>IF(C21="oui",VLOOKUP(D21,Outils!F$1:G$12,2,FALSE),0)</f>
        <v>49</v>
      </c>
      <c r="H21" s="78" t="s">
        <v>17</v>
      </c>
      <c r="I21" s="79">
        <f t="shared" si="0"/>
        <v>49</v>
      </c>
      <c r="J21" s="78" t="s">
        <v>17</v>
      </c>
      <c r="K21" s="78"/>
      <c r="L21" s="78"/>
      <c r="M21" s="78"/>
      <c r="N21" s="78"/>
      <c r="O21" s="78"/>
      <c r="P21" s="78"/>
      <c r="Q21" s="78"/>
      <c r="R21" s="78"/>
      <c r="S21" s="78"/>
      <c r="T21" s="78"/>
      <c r="U21" s="78"/>
      <c r="V21" s="80">
        <f>IF(J21="oui",I21+K21*10,I21)</f>
        <v>49</v>
      </c>
      <c r="W21" s="66"/>
    </row>
    <row r="22" spans="1:23" x14ac:dyDescent="0.3">
      <c r="A22" s="77" t="s">
        <v>462</v>
      </c>
      <c r="B22" s="78" t="s">
        <v>50</v>
      </c>
      <c r="C22" s="78" t="s">
        <v>16</v>
      </c>
      <c r="D22" s="78" t="s">
        <v>9</v>
      </c>
      <c r="E22" s="78" t="s">
        <v>15</v>
      </c>
      <c r="F22" s="78">
        <v>7487327</v>
      </c>
      <c r="G22" s="79">
        <f>IF(C22="oui",VLOOKUP(D22,Outils!F$1:G$12,2,FALSE),0)</f>
        <v>61</v>
      </c>
      <c r="H22" s="78" t="s">
        <v>17</v>
      </c>
      <c r="I22" s="79">
        <f t="shared" si="0"/>
        <v>61</v>
      </c>
      <c r="J22" s="78" t="s">
        <v>17</v>
      </c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80">
        <f>IF(J22="oui",I22+K22*10,I22)</f>
        <v>61</v>
      </c>
      <c r="W22" s="66"/>
    </row>
    <row r="23" spans="1:23" x14ac:dyDescent="0.3">
      <c r="A23" s="77" t="s">
        <v>462</v>
      </c>
      <c r="B23" s="78" t="s">
        <v>195</v>
      </c>
      <c r="C23" s="78" t="s">
        <v>16</v>
      </c>
      <c r="D23" s="78" t="s">
        <v>6</v>
      </c>
      <c r="E23" s="78" t="s">
        <v>15</v>
      </c>
      <c r="F23" s="78">
        <v>7487328</v>
      </c>
      <c r="G23" s="79">
        <f>IF(C23="oui",VLOOKUP(D23,Outils!F$1:G$12,2,FALSE),0)</f>
        <v>58</v>
      </c>
      <c r="H23" s="78" t="s">
        <v>17</v>
      </c>
      <c r="I23" s="79">
        <f t="shared" si="0"/>
        <v>58</v>
      </c>
      <c r="J23" s="78" t="s">
        <v>17</v>
      </c>
      <c r="K23" s="78"/>
      <c r="L23" s="78"/>
      <c r="M23" s="78"/>
      <c r="N23" s="78"/>
      <c r="O23" s="78"/>
      <c r="P23" s="78"/>
      <c r="Q23" s="78"/>
      <c r="R23" s="78"/>
      <c r="S23" s="78"/>
      <c r="T23" s="78"/>
      <c r="U23" s="78"/>
      <c r="V23" s="80">
        <f>IF(J23="oui",I23+K23*10,I23)</f>
        <v>58</v>
      </c>
      <c r="W23" s="66"/>
    </row>
    <row r="24" spans="1:23" x14ac:dyDescent="0.3">
      <c r="A24" s="77" t="s">
        <v>746</v>
      </c>
      <c r="B24" s="78" t="s">
        <v>807</v>
      </c>
      <c r="C24" s="78" t="s">
        <v>16</v>
      </c>
      <c r="D24" s="78" t="s">
        <v>4</v>
      </c>
      <c r="E24" s="78" t="s">
        <v>15</v>
      </c>
      <c r="F24" s="78">
        <v>5780412</v>
      </c>
      <c r="G24" s="79">
        <f>IF(C24="oui",VLOOKUP(D24,Outils!F$1:G$12,2,FALSE),0)</f>
        <v>62</v>
      </c>
      <c r="H24" s="78" t="s">
        <v>16</v>
      </c>
      <c r="I24" s="79">
        <f t="shared" si="0"/>
        <v>66</v>
      </c>
      <c r="J24" s="78" t="s">
        <v>16</v>
      </c>
      <c r="K24" s="78">
        <v>2</v>
      </c>
      <c r="L24" s="78"/>
      <c r="M24" s="78"/>
      <c r="N24" s="78"/>
      <c r="O24" s="78">
        <v>1</v>
      </c>
      <c r="P24" s="78"/>
      <c r="Q24" s="78"/>
      <c r="R24" s="78">
        <v>1</v>
      </c>
      <c r="S24" s="78"/>
      <c r="T24" s="78"/>
      <c r="U24" s="78"/>
      <c r="V24" s="80">
        <f>IF(J24="oui",I24+K24*10,I24)</f>
        <v>86</v>
      </c>
      <c r="W24" s="66"/>
    </row>
    <row r="25" spans="1:23" x14ac:dyDescent="0.3">
      <c r="A25" s="77" t="s">
        <v>219</v>
      </c>
      <c r="B25" s="78" t="s">
        <v>220</v>
      </c>
      <c r="C25" s="78" t="s">
        <v>16</v>
      </c>
      <c r="D25" s="78" t="s">
        <v>12</v>
      </c>
      <c r="E25" s="78" t="s">
        <v>15</v>
      </c>
      <c r="F25" s="78">
        <v>98</v>
      </c>
      <c r="G25" s="79">
        <f>IF(C25="oui",VLOOKUP(D25,Outils!F$1:G$12,2,FALSE),0)</f>
        <v>43</v>
      </c>
      <c r="H25" s="78" t="s">
        <v>17</v>
      </c>
      <c r="I25" s="79">
        <f t="shared" si="0"/>
        <v>43</v>
      </c>
      <c r="J25" s="78" t="s">
        <v>17</v>
      </c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80">
        <f>IF(J25="oui",I25+K25*10,I25)</f>
        <v>43</v>
      </c>
      <c r="W25" s="66"/>
    </row>
    <row r="26" spans="1:23" x14ac:dyDescent="0.3">
      <c r="A26" s="77" t="s">
        <v>219</v>
      </c>
      <c r="B26" s="78" t="s">
        <v>151</v>
      </c>
      <c r="C26" s="78" t="s">
        <v>16</v>
      </c>
      <c r="D26" s="78" t="s">
        <v>9</v>
      </c>
      <c r="E26" s="78" t="s">
        <v>15</v>
      </c>
      <c r="F26" s="78">
        <v>97</v>
      </c>
      <c r="G26" s="79">
        <f>IF(C26="oui",VLOOKUP(D26,Outils!F$1:G$12,2,FALSE),0)</f>
        <v>61</v>
      </c>
      <c r="H26" s="78" t="s">
        <v>17</v>
      </c>
      <c r="I26" s="79">
        <f t="shared" si="0"/>
        <v>61</v>
      </c>
      <c r="J26" s="78" t="s">
        <v>17</v>
      </c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80">
        <f>IF(J26="oui",I26+K26*10,I26)</f>
        <v>61</v>
      </c>
      <c r="W26" s="66"/>
    </row>
    <row r="27" spans="1:23" x14ac:dyDescent="0.3">
      <c r="A27" s="77" t="s">
        <v>193</v>
      </c>
      <c r="B27" s="78" t="s">
        <v>169</v>
      </c>
      <c r="C27" s="78" t="s">
        <v>16</v>
      </c>
      <c r="D27" s="78" t="s">
        <v>8</v>
      </c>
      <c r="E27" s="78" t="s">
        <v>15</v>
      </c>
      <c r="F27" s="78">
        <v>2494034</v>
      </c>
      <c r="G27" s="79">
        <f>IF(C27="oui",VLOOKUP(D27,Outils!F$1:G$12,2,FALSE),0)</f>
        <v>50</v>
      </c>
      <c r="H27" s="78" t="s">
        <v>17</v>
      </c>
      <c r="I27" s="79">
        <f t="shared" si="0"/>
        <v>50</v>
      </c>
      <c r="J27" s="78" t="s">
        <v>17</v>
      </c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80">
        <f>IF(J27="oui",I27+K27*10,I27)</f>
        <v>50</v>
      </c>
      <c r="W27" s="66"/>
    </row>
    <row r="28" spans="1:23" x14ac:dyDescent="0.3">
      <c r="A28" s="77" t="s">
        <v>113</v>
      </c>
      <c r="B28" s="78" t="s">
        <v>114</v>
      </c>
      <c r="C28" s="78" t="s">
        <v>16</v>
      </c>
      <c r="D28" s="78" t="s">
        <v>9</v>
      </c>
      <c r="E28" s="78" t="s">
        <v>15</v>
      </c>
      <c r="F28" s="78">
        <v>13</v>
      </c>
      <c r="G28" s="79">
        <f>IF(C28="oui",VLOOKUP(D28,Outils!F$1:G$12,2,FALSE),0)</f>
        <v>61</v>
      </c>
      <c r="H28" s="78" t="s">
        <v>17</v>
      </c>
      <c r="I28" s="79">
        <f t="shared" si="0"/>
        <v>61</v>
      </c>
      <c r="J28" s="78" t="s">
        <v>17</v>
      </c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80">
        <f>IF(J28="oui",I28+K28*10,I28)</f>
        <v>61</v>
      </c>
      <c r="W28" s="66"/>
    </row>
    <row r="29" spans="1:23" x14ac:dyDescent="0.3">
      <c r="A29" s="77" t="s">
        <v>54</v>
      </c>
      <c r="B29" s="78" t="s">
        <v>55</v>
      </c>
      <c r="C29" s="78" t="s">
        <v>16</v>
      </c>
      <c r="D29" s="78" t="s">
        <v>5</v>
      </c>
      <c r="E29" s="78" t="s">
        <v>15</v>
      </c>
      <c r="F29" s="78">
        <v>3425002</v>
      </c>
      <c r="G29" s="79">
        <f>IF(C29="oui",VLOOKUP(D29,Outils!F$1:G$12,2,FALSE),0)</f>
        <v>62</v>
      </c>
      <c r="H29" s="78" t="s">
        <v>16</v>
      </c>
      <c r="I29" s="79">
        <f t="shared" si="0"/>
        <v>66</v>
      </c>
      <c r="J29" s="78" t="s">
        <v>17</v>
      </c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80">
        <f>IF(J29="oui",I29+K29*10,I29)</f>
        <v>66</v>
      </c>
      <c r="W29" s="66"/>
    </row>
    <row r="30" spans="1:23" x14ac:dyDescent="0.3">
      <c r="A30" s="77" t="s">
        <v>266</v>
      </c>
      <c r="B30" s="78" t="s">
        <v>267</v>
      </c>
      <c r="C30" s="78" t="s">
        <v>16</v>
      </c>
      <c r="D30" s="78" t="s">
        <v>3</v>
      </c>
      <c r="E30" s="78" t="s">
        <v>15</v>
      </c>
      <c r="F30" s="78">
        <v>6865824</v>
      </c>
      <c r="G30" s="79">
        <f>IF(C30="oui",VLOOKUP(D30,Outils!F$1:G$12,2,FALSE),0)</f>
        <v>49</v>
      </c>
      <c r="H30" s="78" t="s">
        <v>17</v>
      </c>
      <c r="I30" s="79">
        <f t="shared" si="0"/>
        <v>49</v>
      </c>
      <c r="J30" s="78" t="s">
        <v>17</v>
      </c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80">
        <f>IF(J30="oui",I30+K30*10,I30)</f>
        <v>49</v>
      </c>
      <c r="W30" s="66"/>
    </row>
    <row r="31" spans="1:23" x14ac:dyDescent="0.3">
      <c r="A31" s="77" t="s">
        <v>775</v>
      </c>
      <c r="B31" s="78" t="s">
        <v>776</v>
      </c>
      <c r="C31" s="78" t="s">
        <v>16</v>
      </c>
      <c r="D31" s="78" t="s">
        <v>7</v>
      </c>
      <c r="E31" s="78" t="s">
        <v>15</v>
      </c>
      <c r="F31" s="78">
        <v>1814</v>
      </c>
      <c r="G31" s="79">
        <f>IF(C31="oui",VLOOKUP(D31,Outils!F$1:G$12,2,FALSE),0)</f>
        <v>58</v>
      </c>
      <c r="H31" s="78" t="s">
        <v>17</v>
      </c>
      <c r="I31" s="79">
        <f t="shared" si="0"/>
        <v>58</v>
      </c>
      <c r="J31" s="78" t="s">
        <v>17</v>
      </c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80">
        <f>IF(J31="oui",I31+K31*10,I31)</f>
        <v>58</v>
      </c>
      <c r="W31" s="66"/>
    </row>
    <row r="32" spans="1:23" x14ac:dyDescent="0.3">
      <c r="A32" s="77" t="s">
        <v>529</v>
      </c>
      <c r="B32" s="78" t="s">
        <v>159</v>
      </c>
      <c r="C32" s="78" t="s">
        <v>16</v>
      </c>
      <c r="D32" s="78" t="s">
        <v>4</v>
      </c>
      <c r="E32" s="78" t="s">
        <v>15</v>
      </c>
      <c r="F32" s="78">
        <v>8000388</v>
      </c>
      <c r="G32" s="79">
        <f>IF(C32="oui",VLOOKUP(D32,Outils!F$1:G$12,2,FALSE),0)</f>
        <v>62</v>
      </c>
      <c r="H32" s="78" t="s">
        <v>17</v>
      </c>
      <c r="I32" s="79">
        <f t="shared" si="0"/>
        <v>62</v>
      </c>
      <c r="J32" s="78" t="s">
        <v>17</v>
      </c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80">
        <f>IF(J32="oui",I32+K32*10,I32)</f>
        <v>62</v>
      </c>
      <c r="W32" s="66"/>
    </row>
    <row r="33" spans="1:23" x14ac:dyDescent="0.3">
      <c r="A33" s="77" t="s">
        <v>529</v>
      </c>
      <c r="B33" s="78" t="s">
        <v>220</v>
      </c>
      <c r="C33" s="78" t="s">
        <v>16</v>
      </c>
      <c r="D33" s="78" t="s">
        <v>8</v>
      </c>
      <c r="E33" s="78" t="s">
        <v>15</v>
      </c>
      <c r="F33" s="78">
        <v>8000387</v>
      </c>
      <c r="G33" s="79">
        <f>IF(C33="oui",VLOOKUP(D33,Outils!F$1:G$12,2,FALSE),0)</f>
        <v>50</v>
      </c>
      <c r="H33" s="78" t="s">
        <v>17</v>
      </c>
      <c r="I33" s="79">
        <f t="shared" si="0"/>
        <v>50</v>
      </c>
      <c r="J33" s="78" t="s">
        <v>17</v>
      </c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8"/>
      <c r="V33" s="80">
        <f>IF(J33="oui",I33+K33*10,I33)</f>
        <v>50</v>
      </c>
      <c r="W33" s="66"/>
    </row>
    <row r="34" spans="1:23" x14ac:dyDescent="0.3">
      <c r="A34" s="77" t="s">
        <v>777</v>
      </c>
      <c r="B34" s="78" t="s">
        <v>449</v>
      </c>
      <c r="C34" s="78" t="s">
        <v>16</v>
      </c>
      <c r="D34" s="78" t="s">
        <v>8</v>
      </c>
      <c r="E34" s="78" t="s">
        <v>15</v>
      </c>
      <c r="F34" s="78">
        <v>8932849</v>
      </c>
      <c r="G34" s="79">
        <f>IF(C34="oui",VLOOKUP(D34,Outils!F$1:G$12,2,FALSE),0)</f>
        <v>50</v>
      </c>
      <c r="H34" s="78" t="s">
        <v>17</v>
      </c>
      <c r="I34" s="79">
        <f t="shared" si="0"/>
        <v>50</v>
      </c>
      <c r="J34" s="78" t="s">
        <v>17</v>
      </c>
      <c r="K34" s="78"/>
      <c r="L34" s="78"/>
      <c r="M34" s="78"/>
      <c r="N34" s="78"/>
      <c r="O34" s="78"/>
      <c r="P34" s="78"/>
      <c r="Q34" s="78"/>
      <c r="R34" s="78"/>
      <c r="S34" s="78"/>
      <c r="T34" s="78"/>
      <c r="U34" s="78"/>
      <c r="V34" s="80">
        <f>IF(J34="oui",I34+K34*10,I34)</f>
        <v>50</v>
      </c>
      <c r="W34" s="66"/>
    </row>
    <row r="35" spans="1:23" x14ac:dyDescent="0.3">
      <c r="A35" s="77" t="s">
        <v>587</v>
      </c>
      <c r="B35" s="78" t="s">
        <v>588</v>
      </c>
      <c r="C35" s="78" t="s">
        <v>16</v>
      </c>
      <c r="D35" s="78" t="s">
        <v>6</v>
      </c>
      <c r="E35" s="78" t="s">
        <v>15</v>
      </c>
      <c r="F35" s="78">
        <v>1505694</v>
      </c>
      <c r="G35" s="79">
        <f>IF(C35="oui",VLOOKUP(D35,Outils!F$1:G$12,2,FALSE),0)</f>
        <v>58</v>
      </c>
      <c r="H35" s="78" t="s">
        <v>17</v>
      </c>
      <c r="I35" s="79">
        <f t="shared" si="0"/>
        <v>58</v>
      </c>
      <c r="J35" s="78" t="s">
        <v>16</v>
      </c>
      <c r="K35" s="78">
        <v>1</v>
      </c>
      <c r="L35" s="78"/>
      <c r="M35" s="78"/>
      <c r="N35" s="78"/>
      <c r="O35" s="78">
        <v>1</v>
      </c>
      <c r="P35" s="78"/>
      <c r="Q35" s="78"/>
      <c r="R35" s="78"/>
      <c r="S35" s="78"/>
      <c r="T35" s="78"/>
      <c r="U35" s="78"/>
      <c r="V35" s="80">
        <f>IF(J35="oui",I35+K35*10,I35)</f>
        <v>68</v>
      </c>
      <c r="W35" s="66"/>
    </row>
    <row r="36" spans="1:23" x14ac:dyDescent="0.3">
      <c r="A36" s="77" t="s">
        <v>587</v>
      </c>
      <c r="B36" s="78" t="s">
        <v>427</v>
      </c>
      <c r="C36" s="78" t="s">
        <v>16</v>
      </c>
      <c r="D36" s="78" t="s">
        <v>7</v>
      </c>
      <c r="E36" s="78" t="s">
        <v>15</v>
      </c>
      <c r="F36" s="78">
        <v>1505693</v>
      </c>
      <c r="G36" s="79">
        <f>IF(C36="oui",VLOOKUP(D36,Outils!F$1:G$12,2,FALSE),0)</f>
        <v>58</v>
      </c>
      <c r="H36" s="78" t="s">
        <v>17</v>
      </c>
      <c r="I36" s="79">
        <f t="shared" si="0"/>
        <v>58</v>
      </c>
      <c r="J36" s="78" t="s">
        <v>16</v>
      </c>
      <c r="K36" s="78">
        <v>1</v>
      </c>
      <c r="L36" s="78"/>
      <c r="M36" s="78"/>
      <c r="N36" s="78">
        <v>1</v>
      </c>
      <c r="O36" s="78"/>
      <c r="P36" s="78"/>
      <c r="Q36" s="78"/>
      <c r="R36" s="78"/>
      <c r="S36" s="78"/>
      <c r="T36" s="78"/>
      <c r="U36" s="78"/>
      <c r="V36" s="80">
        <f>IF(J36="oui",I36+K36*10,I36)</f>
        <v>68</v>
      </c>
      <c r="W36" s="66"/>
    </row>
    <row r="37" spans="1:23" x14ac:dyDescent="0.3">
      <c r="A37" s="77" t="s">
        <v>629</v>
      </c>
      <c r="B37" s="78" t="s">
        <v>78</v>
      </c>
      <c r="C37" s="78" t="s">
        <v>16</v>
      </c>
      <c r="D37" s="78" t="s">
        <v>5</v>
      </c>
      <c r="E37" s="78" t="s">
        <v>15</v>
      </c>
      <c r="F37" s="78">
        <v>1423</v>
      </c>
      <c r="G37" s="79">
        <f>IF(C37="oui",VLOOKUP(D37,Outils!F$1:G$12,2,FALSE),0)</f>
        <v>62</v>
      </c>
      <c r="H37" s="78" t="s">
        <v>16</v>
      </c>
      <c r="I37" s="79">
        <f t="shared" si="0"/>
        <v>66</v>
      </c>
      <c r="J37" s="78" t="s">
        <v>16</v>
      </c>
      <c r="K37" s="78">
        <v>1</v>
      </c>
      <c r="L37" s="78"/>
      <c r="M37" s="78"/>
      <c r="N37" s="78"/>
      <c r="O37" s="78"/>
      <c r="P37" s="78">
        <v>1</v>
      </c>
      <c r="Q37" s="78"/>
      <c r="R37" s="78"/>
      <c r="S37" s="78"/>
      <c r="T37" s="78"/>
      <c r="U37" s="78"/>
      <c r="V37" s="80">
        <f>IF(J37="oui",I37+K37*10,I37)</f>
        <v>76</v>
      </c>
      <c r="W37" s="66"/>
    </row>
    <row r="38" spans="1:23" x14ac:dyDescent="0.3">
      <c r="A38" s="77" t="s">
        <v>480</v>
      </c>
      <c r="B38" s="78" t="s">
        <v>481</v>
      </c>
      <c r="C38" s="78" t="s">
        <v>16</v>
      </c>
      <c r="D38" s="78" t="s">
        <v>2</v>
      </c>
      <c r="E38" s="78" t="s">
        <v>15</v>
      </c>
      <c r="F38" s="78">
        <v>5</v>
      </c>
      <c r="G38" s="79">
        <f>IF(C38="oui",VLOOKUP(D38,Outils!F$1:G$12,2,FALSE),0)</f>
        <v>45</v>
      </c>
      <c r="H38" s="78" t="s">
        <v>17</v>
      </c>
      <c r="I38" s="79">
        <f t="shared" si="0"/>
        <v>45</v>
      </c>
      <c r="J38" s="78" t="s">
        <v>17</v>
      </c>
      <c r="K38" s="78"/>
      <c r="L38" s="78"/>
      <c r="M38" s="78"/>
      <c r="N38" s="78"/>
      <c r="O38" s="78"/>
      <c r="P38" s="78"/>
      <c r="Q38" s="78"/>
      <c r="R38" s="78"/>
      <c r="S38" s="78"/>
      <c r="T38" s="78"/>
      <c r="U38" s="78"/>
      <c r="V38" s="80">
        <f>IF(J38="oui",I38+K38*10,I38)</f>
        <v>45</v>
      </c>
      <c r="W38" s="66"/>
    </row>
    <row r="39" spans="1:23" x14ac:dyDescent="0.3">
      <c r="A39" s="77" t="s">
        <v>560</v>
      </c>
      <c r="B39" s="78" t="s">
        <v>561</v>
      </c>
      <c r="C39" s="78" t="s">
        <v>16</v>
      </c>
      <c r="D39" s="78" t="s">
        <v>7</v>
      </c>
      <c r="E39" s="78" t="s">
        <v>15</v>
      </c>
      <c r="F39" s="78">
        <v>560</v>
      </c>
      <c r="G39" s="79">
        <f>IF(C39="oui",VLOOKUP(D39,Outils!F$1:G$12,2,FALSE),0)</f>
        <v>58</v>
      </c>
      <c r="H39" s="78" t="s">
        <v>17</v>
      </c>
      <c r="I39" s="79">
        <f t="shared" si="0"/>
        <v>58</v>
      </c>
      <c r="J39" s="78" t="s">
        <v>17</v>
      </c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80">
        <f>IF(J39="oui",I39+K39*10,I39)</f>
        <v>58</v>
      </c>
      <c r="W39" s="66"/>
    </row>
    <row r="40" spans="1:23" x14ac:dyDescent="0.3">
      <c r="A40" s="77" t="s">
        <v>560</v>
      </c>
      <c r="B40" s="78" t="s">
        <v>562</v>
      </c>
      <c r="C40" s="78" t="s">
        <v>16</v>
      </c>
      <c r="D40" s="78" t="s">
        <v>7</v>
      </c>
      <c r="E40" s="78" t="s">
        <v>15</v>
      </c>
      <c r="F40" s="78">
        <v>562</v>
      </c>
      <c r="G40" s="79">
        <f>IF(C40="oui",VLOOKUP(D40,Outils!F$1:G$12,2,FALSE),0)</f>
        <v>58</v>
      </c>
      <c r="H40" s="78" t="s">
        <v>17</v>
      </c>
      <c r="I40" s="79">
        <f t="shared" si="0"/>
        <v>58</v>
      </c>
      <c r="J40" s="78" t="s">
        <v>17</v>
      </c>
      <c r="K40" s="78"/>
      <c r="L40" s="78"/>
      <c r="M40" s="78"/>
      <c r="N40" s="78"/>
      <c r="O40" s="78"/>
      <c r="P40" s="78"/>
      <c r="Q40" s="78"/>
      <c r="R40" s="78"/>
      <c r="S40" s="78"/>
      <c r="T40" s="78"/>
      <c r="U40" s="78"/>
      <c r="V40" s="80">
        <f>IF(J40="oui",I40+K40*10,I40)</f>
        <v>58</v>
      </c>
      <c r="W40" s="66"/>
    </row>
    <row r="41" spans="1:23" x14ac:dyDescent="0.3">
      <c r="A41" s="77" t="s">
        <v>319</v>
      </c>
      <c r="B41" s="78" t="s">
        <v>320</v>
      </c>
      <c r="C41" s="78" t="s">
        <v>17</v>
      </c>
      <c r="D41" s="78" t="s">
        <v>3</v>
      </c>
      <c r="E41" s="78" t="s">
        <v>15</v>
      </c>
      <c r="F41" s="78">
        <v>8725605</v>
      </c>
      <c r="G41" s="79">
        <f>IF(C41="oui",VLOOKUP(D41,Outils!F$1:G$12,2,FALSE),0)</f>
        <v>0</v>
      </c>
      <c r="H41" s="78" t="s">
        <v>17</v>
      </c>
      <c r="I41" s="79">
        <f t="shared" si="0"/>
        <v>0</v>
      </c>
      <c r="J41" s="78" t="s">
        <v>16</v>
      </c>
      <c r="K41" s="78">
        <v>1</v>
      </c>
      <c r="L41" s="78"/>
      <c r="M41" s="78"/>
      <c r="N41" s="78"/>
      <c r="O41" s="78"/>
      <c r="P41" s="78"/>
      <c r="Q41" s="78">
        <v>1</v>
      </c>
      <c r="R41" s="78"/>
      <c r="S41" s="78"/>
      <c r="T41" s="78"/>
      <c r="U41" s="78"/>
      <c r="V41" s="80">
        <f>IF(J41="oui",I41+K41*10,I41)</f>
        <v>10</v>
      </c>
      <c r="W41" s="66"/>
    </row>
    <row r="42" spans="1:23" x14ac:dyDescent="0.3">
      <c r="A42" s="77" t="s">
        <v>49</v>
      </c>
      <c r="B42" s="78" t="s">
        <v>50</v>
      </c>
      <c r="C42" s="78" t="s">
        <v>16</v>
      </c>
      <c r="D42" s="78" t="s">
        <v>3</v>
      </c>
      <c r="E42" s="78" t="s">
        <v>15</v>
      </c>
      <c r="F42" s="78">
        <v>5331457</v>
      </c>
      <c r="G42" s="79">
        <f>IF(C42="oui",VLOOKUP(D42,Outils!F$1:G$12,2,FALSE),0)</f>
        <v>49</v>
      </c>
      <c r="H42" s="78" t="s">
        <v>17</v>
      </c>
      <c r="I42" s="79">
        <f t="shared" si="0"/>
        <v>49</v>
      </c>
      <c r="J42" s="78" t="s">
        <v>17</v>
      </c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80">
        <f>IF(J42="oui",I42+K42*10,I42)</f>
        <v>49</v>
      </c>
      <c r="W42" s="66"/>
    </row>
    <row r="43" spans="1:23" x14ac:dyDescent="0.3">
      <c r="A43" s="77" t="s">
        <v>273</v>
      </c>
      <c r="B43" s="78" t="s">
        <v>151</v>
      </c>
      <c r="C43" s="78" t="s">
        <v>16</v>
      </c>
      <c r="D43" s="78" t="s">
        <v>3</v>
      </c>
      <c r="E43" s="78" t="s">
        <v>15</v>
      </c>
      <c r="F43" s="78">
        <v>676515</v>
      </c>
      <c r="G43" s="79">
        <f>IF(C43="oui",VLOOKUP(D43,Outils!F$1:G$12,2,FALSE),0)</f>
        <v>49</v>
      </c>
      <c r="H43" s="78" t="s">
        <v>17</v>
      </c>
      <c r="I43" s="79">
        <f t="shared" si="0"/>
        <v>49</v>
      </c>
      <c r="J43" s="78" t="s">
        <v>17</v>
      </c>
      <c r="K43" s="78"/>
      <c r="L43" s="78"/>
      <c r="M43" s="78"/>
      <c r="N43" s="78"/>
      <c r="O43" s="78"/>
      <c r="P43" s="78"/>
      <c r="Q43" s="78"/>
      <c r="R43" s="78"/>
      <c r="S43" s="78"/>
      <c r="T43" s="78"/>
      <c r="U43" s="78"/>
      <c r="V43" s="80">
        <f>IF(J43="oui",I43+K43*10,I43)</f>
        <v>49</v>
      </c>
      <c r="W43" s="66"/>
    </row>
    <row r="44" spans="1:23" x14ac:dyDescent="0.3">
      <c r="A44" s="77" t="s">
        <v>244</v>
      </c>
      <c r="B44" s="78" t="s">
        <v>245</v>
      </c>
      <c r="C44" s="78" t="s">
        <v>16</v>
      </c>
      <c r="D44" s="78" t="s">
        <v>6</v>
      </c>
      <c r="E44" s="78" t="s">
        <v>15</v>
      </c>
      <c r="F44" s="78">
        <v>2000469</v>
      </c>
      <c r="G44" s="79">
        <f>IF(C44="oui",VLOOKUP(D44,Outils!F$1:G$12,2,FALSE),0)</f>
        <v>58</v>
      </c>
      <c r="H44" s="78" t="s">
        <v>17</v>
      </c>
      <c r="I44" s="79">
        <f t="shared" si="0"/>
        <v>58</v>
      </c>
      <c r="J44" s="78" t="s">
        <v>17</v>
      </c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80">
        <f>IF(J44="oui",I44+K44*10,I44)</f>
        <v>58</v>
      </c>
      <c r="W44" s="66"/>
    </row>
    <row r="45" spans="1:23" x14ac:dyDescent="0.3">
      <c r="A45" s="77" t="s">
        <v>244</v>
      </c>
      <c r="B45" s="78" t="s">
        <v>330</v>
      </c>
      <c r="C45" s="78" t="s">
        <v>16</v>
      </c>
      <c r="D45" s="78" t="s">
        <v>8</v>
      </c>
      <c r="E45" s="78" t="s">
        <v>15</v>
      </c>
      <c r="F45" s="78">
        <v>335</v>
      </c>
      <c r="G45" s="79">
        <f>IF(C45="oui",VLOOKUP(D45,Outils!F$1:G$12,2,FALSE),0)</f>
        <v>50</v>
      </c>
      <c r="H45" s="78" t="s">
        <v>17</v>
      </c>
      <c r="I45" s="79">
        <f t="shared" si="0"/>
        <v>50</v>
      </c>
      <c r="J45" s="78" t="s">
        <v>17</v>
      </c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80">
        <f>IF(J45="oui",I45+K45*10,I45)</f>
        <v>50</v>
      </c>
      <c r="W45" s="66"/>
    </row>
    <row r="46" spans="1:23" x14ac:dyDescent="0.3">
      <c r="A46" s="77" t="s">
        <v>93</v>
      </c>
      <c r="B46" s="78" t="s">
        <v>94</v>
      </c>
      <c r="C46" s="78" t="s">
        <v>16</v>
      </c>
      <c r="D46" s="78" t="s">
        <v>5</v>
      </c>
      <c r="E46" s="78" t="s">
        <v>15</v>
      </c>
      <c r="F46" s="78">
        <v>31408351</v>
      </c>
      <c r="G46" s="79">
        <f>IF(C46="oui",VLOOKUP(D46,Outils!F$1:G$12,2,FALSE),0)</f>
        <v>62</v>
      </c>
      <c r="H46" s="78" t="s">
        <v>17</v>
      </c>
      <c r="I46" s="79">
        <f t="shared" si="0"/>
        <v>62</v>
      </c>
      <c r="J46" s="78" t="s">
        <v>17</v>
      </c>
      <c r="K46" s="78"/>
      <c r="L46" s="78"/>
      <c r="M46" s="78"/>
      <c r="N46" s="78"/>
      <c r="O46" s="78"/>
      <c r="P46" s="78"/>
      <c r="Q46" s="78"/>
      <c r="R46" s="78"/>
      <c r="S46" s="78"/>
      <c r="T46" s="78"/>
      <c r="U46" s="78"/>
      <c r="V46" s="80">
        <f>IF(J46="oui",I46+K46*10,I46)</f>
        <v>62</v>
      </c>
      <c r="W46" s="66"/>
    </row>
    <row r="47" spans="1:23" x14ac:dyDescent="0.3">
      <c r="A47" s="77" t="s">
        <v>52</v>
      </c>
      <c r="B47" s="78" t="s">
        <v>53</v>
      </c>
      <c r="C47" s="78" t="s">
        <v>16</v>
      </c>
      <c r="D47" s="78" t="s">
        <v>12</v>
      </c>
      <c r="E47" s="78" t="s">
        <v>15</v>
      </c>
      <c r="F47" s="78">
        <v>1000345</v>
      </c>
      <c r="G47" s="79">
        <f>IF(C47="oui",VLOOKUP(D47,Outils!F$1:G$12,2,FALSE),0)</f>
        <v>43</v>
      </c>
      <c r="H47" s="78" t="s">
        <v>17</v>
      </c>
      <c r="I47" s="79">
        <f t="shared" si="0"/>
        <v>43</v>
      </c>
      <c r="J47" s="78" t="s">
        <v>17</v>
      </c>
      <c r="K47" s="78"/>
      <c r="L47" s="78"/>
      <c r="M47" s="78"/>
      <c r="N47" s="78"/>
      <c r="O47" s="78"/>
      <c r="P47" s="78"/>
      <c r="Q47" s="78"/>
      <c r="R47" s="78"/>
      <c r="S47" s="78"/>
      <c r="T47" s="78"/>
      <c r="U47" s="78"/>
      <c r="V47" s="80">
        <f>IF(J47="oui",I47+K47*10,I47)</f>
        <v>43</v>
      </c>
      <c r="W47" s="66"/>
    </row>
    <row r="48" spans="1:23" x14ac:dyDescent="0.3">
      <c r="A48" s="77" t="s">
        <v>589</v>
      </c>
      <c r="B48" s="78" t="s">
        <v>590</v>
      </c>
      <c r="C48" s="78" t="s">
        <v>16</v>
      </c>
      <c r="D48" s="78" t="s">
        <v>2</v>
      </c>
      <c r="E48" s="78" t="s">
        <v>15</v>
      </c>
      <c r="F48" s="78">
        <v>1522</v>
      </c>
      <c r="G48" s="79">
        <f>IF(C48="oui",VLOOKUP(D48,Outils!F$1:G$12,2,FALSE),0)</f>
        <v>45</v>
      </c>
      <c r="H48" s="78" t="s">
        <v>17</v>
      </c>
      <c r="I48" s="79">
        <f t="shared" si="0"/>
        <v>45</v>
      </c>
      <c r="J48" s="78" t="s">
        <v>17</v>
      </c>
      <c r="K48" s="78"/>
      <c r="L48" s="78"/>
      <c r="M48" s="78"/>
      <c r="N48" s="78"/>
      <c r="O48" s="78"/>
      <c r="P48" s="78"/>
      <c r="Q48" s="78"/>
      <c r="R48" s="78"/>
      <c r="S48" s="78"/>
      <c r="T48" s="78"/>
      <c r="U48" s="78"/>
      <c r="V48" s="80">
        <f>IF(J48="oui",I48+K48*10,I48)</f>
        <v>45</v>
      </c>
      <c r="W48" s="66"/>
    </row>
    <row r="49" spans="1:23" x14ac:dyDescent="0.3">
      <c r="A49" s="77" t="s">
        <v>589</v>
      </c>
      <c r="B49" s="78" t="s">
        <v>449</v>
      </c>
      <c r="C49" s="78" t="s">
        <v>16</v>
      </c>
      <c r="D49" s="78" t="s">
        <v>6</v>
      </c>
      <c r="E49" s="78" t="s">
        <v>15</v>
      </c>
      <c r="F49" s="78">
        <v>1522</v>
      </c>
      <c r="G49" s="79">
        <f>IF(C49="oui",VLOOKUP(D49,Outils!F$1:G$12,2,FALSE),0)</f>
        <v>58</v>
      </c>
      <c r="H49" s="78" t="s">
        <v>17</v>
      </c>
      <c r="I49" s="79">
        <f t="shared" si="0"/>
        <v>58</v>
      </c>
      <c r="J49" s="78" t="s">
        <v>17</v>
      </c>
      <c r="K49" s="78"/>
      <c r="L49" s="78"/>
      <c r="M49" s="78"/>
      <c r="N49" s="78"/>
      <c r="O49" s="78"/>
      <c r="P49" s="78"/>
      <c r="Q49" s="78"/>
      <c r="R49" s="78"/>
      <c r="S49" s="78"/>
      <c r="T49" s="78"/>
      <c r="U49" s="78"/>
      <c r="V49" s="80">
        <f>IF(J49="oui",I49+K49*10,I49)</f>
        <v>58</v>
      </c>
      <c r="W49" s="66"/>
    </row>
    <row r="50" spans="1:23" x14ac:dyDescent="0.3">
      <c r="A50" s="77" t="s">
        <v>692</v>
      </c>
      <c r="B50" s="78" t="s">
        <v>693</v>
      </c>
      <c r="C50" s="78" t="s">
        <v>16</v>
      </c>
      <c r="D50" s="78" t="s">
        <v>5</v>
      </c>
      <c r="E50" s="78" t="s">
        <v>15</v>
      </c>
      <c r="F50" s="78">
        <v>622</v>
      </c>
      <c r="G50" s="79">
        <f>IF(C50="oui",VLOOKUP(D50,Outils!F$1:G$12,2,FALSE),0)</f>
        <v>62</v>
      </c>
      <c r="H50" s="78" t="s">
        <v>16</v>
      </c>
      <c r="I50" s="79">
        <f t="shared" si="0"/>
        <v>66</v>
      </c>
      <c r="J50" s="78" t="s">
        <v>17</v>
      </c>
      <c r="K50" s="78"/>
      <c r="L50" s="78"/>
      <c r="M50" s="78"/>
      <c r="N50" s="78"/>
      <c r="O50" s="78"/>
      <c r="P50" s="78"/>
      <c r="Q50" s="78"/>
      <c r="R50" s="78"/>
      <c r="S50" s="78"/>
      <c r="T50" s="78"/>
      <c r="U50" s="78"/>
      <c r="V50" s="80">
        <f>IF(J50="oui",I50+K50*10,I50)</f>
        <v>66</v>
      </c>
      <c r="W50" s="66"/>
    </row>
    <row r="51" spans="1:23" x14ac:dyDescent="0.3">
      <c r="A51" s="77" t="s">
        <v>263</v>
      </c>
      <c r="B51" s="78" t="s">
        <v>267</v>
      </c>
      <c r="C51" s="78" t="s">
        <v>16</v>
      </c>
      <c r="D51" s="78" t="s">
        <v>2</v>
      </c>
      <c r="E51" s="78" t="s">
        <v>15</v>
      </c>
      <c r="F51" s="78">
        <v>8399908</v>
      </c>
      <c r="G51" s="79">
        <f>IF(C51="oui",VLOOKUP(D51,Outils!F$1:G$12,2,FALSE),0)</f>
        <v>45</v>
      </c>
      <c r="H51" s="78" t="s">
        <v>17</v>
      </c>
      <c r="I51" s="79">
        <f t="shared" si="0"/>
        <v>45</v>
      </c>
      <c r="J51" s="78" t="s">
        <v>17</v>
      </c>
      <c r="K51" s="78"/>
      <c r="L51" s="78"/>
      <c r="M51" s="78"/>
      <c r="N51" s="78"/>
      <c r="O51" s="78"/>
      <c r="P51" s="78"/>
      <c r="Q51" s="78"/>
      <c r="R51" s="78"/>
      <c r="S51" s="78"/>
      <c r="T51" s="78"/>
      <c r="U51" s="78"/>
      <c r="V51" s="80">
        <f>IF(J51="oui",I51+K51*10,I51)</f>
        <v>45</v>
      </c>
      <c r="W51" s="66"/>
    </row>
    <row r="52" spans="1:23" x14ac:dyDescent="0.3">
      <c r="A52" s="77" t="s">
        <v>141</v>
      </c>
      <c r="B52" s="78" t="s">
        <v>142</v>
      </c>
      <c r="C52" s="78" t="s">
        <v>16</v>
      </c>
      <c r="D52" s="78" t="s">
        <v>3</v>
      </c>
      <c r="E52" s="78" t="s">
        <v>15</v>
      </c>
      <c r="F52" s="78">
        <v>5662380</v>
      </c>
      <c r="G52" s="79">
        <f>IF(C52="oui",VLOOKUP(D52,Outils!F$1:G$12,2,FALSE),0)</f>
        <v>49</v>
      </c>
      <c r="H52" s="78" t="s">
        <v>16</v>
      </c>
      <c r="I52" s="79">
        <f t="shared" si="0"/>
        <v>53</v>
      </c>
      <c r="J52" s="78" t="s">
        <v>17</v>
      </c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80">
        <f>IF(J52="oui",I52+K52*10,I52)</f>
        <v>53</v>
      </c>
      <c r="W52" s="66"/>
    </row>
    <row r="53" spans="1:23" x14ac:dyDescent="0.3">
      <c r="A53" s="77" t="s">
        <v>141</v>
      </c>
      <c r="B53" s="78" t="s">
        <v>48</v>
      </c>
      <c r="C53" s="78" t="s">
        <v>16</v>
      </c>
      <c r="D53" s="78" t="s">
        <v>10</v>
      </c>
      <c r="E53" s="78" t="s">
        <v>15</v>
      </c>
      <c r="F53" s="78">
        <v>5661379</v>
      </c>
      <c r="G53" s="79">
        <f>IF(C53="oui",VLOOKUP(D53,Outils!F$1:G$12,2,FALSE),0)</f>
        <v>46</v>
      </c>
      <c r="H53" s="78" t="s">
        <v>17</v>
      </c>
      <c r="I53" s="79">
        <f t="shared" si="0"/>
        <v>46</v>
      </c>
      <c r="J53" s="78" t="s">
        <v>17</v>
      </c>
      <c r="K53" s="78"/>
      <c r="L53" s="78"/>
      <c r="M53" s="78"/>
      <c r="N53" s="78"/>
      <c r="O53" s="78"/>
      <c r="P53" s="78"/>
      <c r="Q53" s="78"/>
      <c r="R53" s="78"/>
      <c r="S53" s="78"/>
      <c r="T53" s="78"/>
      <c r="U53" s="78"/>
      <c r="V53" s="80">
        <f>IF(J53="oui",I53+K53*10,I53)</f>
        <v>46</v>
      </c>
      <c r="W53" s="66"/>
    </row>
    <row r="54" spans="1:23" x14ac:dyDescent="0.3">
      <c r="A54" s="77" t="s">
        <v>418</v>
      </c>
      <c r="B54" s="78" t="s">
        <v>195</v>
      </c>
      <c r="C54" s="78" t="s">
        <v>16</v>
      </c>
      <c r="D54" s="78" t="s">
        <v>12</v>
      </c>
      <c r="E54" s="78" t="s">
        <v>15</v>
      </c>
      <c r="F54" s="78">
        <v>238</v>
      </c>
      <c r="G54" s="79">
        <f>IF(C54="oui",VLOOKUP(D54,Outils!F$1:G$12,2,FALSE),0)</f>
        <v>43</v>
      </c>
      <c r="H54" s="78" t="s">
        <v>17</v>
      </c>
      <c r="I54" s="79">
        <f t="shared" si="0"/>
        <v>43</v>
      </c>
      <c r="J54" s="78" t="s">
        <v>17</v>
      </c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80">
        <f>IF(J54="oui",I54+K54*10,I54)</f>
        <v>43</v>
      </c>
      <c r="W54" s="66"/>
    </row>
    <row r="55" spans="1:23" x14ac:dyDescent="0.3">
      <c r="A55" s="77" t="s">
        <v>418</v>
      </c>
      <c r="B55" s="78" t="s">
        <v>497</v>
      </c>
      <c r="C55" s="78" t="s">
        <v>16</v>
      </c>
      <c r="D55" s="78" t="s">
        <v>8</v>
      </c>
      <c r="E55" s="78" t="s">
        <v>15</v>
      </c>
      <c r="F55" s="78">
        <v>222</v>
      </c>
      <c r="G55" s="79">
        <f>IF(C55="oui",VLOOKUP(D55,Outils!F$1:G$12,2,FALSE),0)</f>
        <v>50</v>
      </c>
      <c r="H55" s="78" t="s">
        <v>17</v>
      </c>
      <c r="I55" s="79">
        <f t="shared" si="0"/>
        <v>50</v>
      </c>
      <c r="J55" s="78" t="s">
        <v>17</v>
      </c>
      <c r="K55" s="78"/>
      <c r="L55" s="78"/>
      <c r="M55" s="78"/>
      <c r="N55" s="78"/>
      <c r="O55" s="78"/>
      <c r="P55" s="78"/>
      <c r="Q55" s="78"/>
      <c r="R55" s="78"/>
      <c r="S55" s="78"/>
      <c r="T55" s="78"/>
      <c r="U55" s="78"/>
      <c r="V55" s="80">
        <f>IF(J55="oui",I55+K55*10,I55)</f>
        <v>50</v>
      </c>
      <c r="W55" s="66"/>
    </row>
    <row r="56" spans="1:23" x14ac:dyDescent="0.3">
      <c r="A56" s="77" t="s">
        <v>754</v>
      </c>
      <c r="B56" s="78" t="s">
        <v>96</v>
      </c>
      <c r="C56" s="78" t="s">
        <v>16</v>
      </c>
      <c r="D56" s="78" t="s">
        <v>4</v>
      </c>
      <c r="E56" s="78" t="s">
        <v>15</v>
      </c>
      <c r="F56" s="78">
        <v>2694964</v>
      </c>
      <c r="G56" s="79">
        <f>IF(C56="oui",VLOOKUP(D56,Outils!F$1:G$12,2,FALSE),0)</f>
        <v>62</v>
      </c>
      <c r="H56" s="78" t="s">
        <v>16</v>
      </c>
      <c r="I56" s="79">
        <f t="shared" si="0"/>
        <v>66</v>
      </c>
      <c r="J56" s="78" t="s">
        <v>16</v>
      </c>
      <c r="K56" s="78">
        <v>2</v>
      </c>
      <c r="L56" s="78"/>
      <c r="M56" s="78"/>
      <c r="N56" s="78"/>
      <c r="O56" s="78">
        <v>1</v>
      </c>
      <c r="P56" s="78"/>
      <c r="Q56" s="78"/>
      <c r="R56" s="78">
        <v>1</v>
      </c>
      <c r="S56" s="78"/>
      <c r="T56" s="78"/>
      <c r="U56" s="78"/>
      <c r="V56" s="80">
        <f>IF(J56="oui",I56+K56*10,I56)</f>
        <v>86</v>
      </c>
      <c r="W56" s="66"/>
    </row>
    <row r="57" spans="1:23" x14ac:dyDescent="0.3">
      <c r="A57" s="77" t="s">
        <v>754</v>
      </c>
      <c r="B57" s="78" t="s">
        <v>128</v>
      </c>
      <c r="C57" s="78" t="s">
        <v>16</v>
      </c>
      <c r="D57" s="78" t="s">
        <v>5</v>
      </c>
      <c r="E57" s="78" t="s">
        <v>15</v>
      </c>
      <c r="F57" s="78">
        <v>2694964</v>
      </c>
      <c r="G57" s="79">
        <f>IF(C57="oui",VLOOKUP(D57,Outils!F$1:G$12,2,FALSE),0)</f>
        <v>62</v>
      </c>
      <c r="H57" s="78" t="s">
        <v>16</v>
      </c>
      <c r="I57" s="79">
        <f t="shared" si="0"/>
        <v>66</v>
      </c>
      <c r="J57" s="78" t="s">
        <v>17</v>
      </c>
      <c r="K57" s="78"/>
      <c r="L57" s="78"/>
      <c r="M57" s="78"/>
      <c r="N57" s="78"/>
      <c r="O57" s="78"/>
      <c r="P57" s="78"/>
      <c r="Q57" s="78"/>
      <c r="R57" s="78"/>
      <c r="S57" s="78"/>
      <c r="T57" s="78"/>
      <c r="U57" s="78"/>
      <c r="V57" s="80">
        <f>IF(J57="oui",I57+K57*10,I57)</f>
        <v>66</v>
      </c>
      <c r="W57" s="66"/>
    </row>
    <row r="58" spans="1:23" x14ac:dyDescent="0.3">
      <c r="A58" s="77" t="s">
        <v>240</v>
      </c>
      <c r="B58" s="78" t="s">
        <v>241</v>
      </c>
      <c r="C58" s="78" t="s">
        <v>16</v>
      </c>
      <c r="D58" s="78" t="s">
        <v>7</v>
      </c>
      <c r="E58" s="78" t="s">
        <v>15</v>
      </c>
      <c r="F58" s="78">
        <v>148</v>
      </c>
      <c r="G58" s="79">
        <f>IF(C58="oui",VLOOKUP(D58,Outils!F$1:G$12,2,FALSE),0)</f>
        <v>58</v>
      </c>
      <c r="H58" s="78" t="s">
        <v>16</v>
      </c>
      <c r="I58" s="79">
        <f t="shared" si="0"/>
        <v>62</v>
      </c>
      <c r="J58" s="78" t="s">
        <v>17</v>
      </c>
      <c r="K58" s="78"/>
      <c r="L58" s="78"/>
      <c r="M58" s="78"/>
      <c r="N58" s="78"/>
      <c r="O58" s="78"/>
      <c r="P58" s="78"/>
      <c r="Q58" s="78"/>
      <c r="R58" s="78"/>
      <c r="S58" s="78"/>
      <c r="T58" s="78"/>
      <c r="U58" s="78"/>
      <c r="V58" s="80">
        <f>IF(J58="oui",I58+K58*10,I58)</f>
        <v>62</v>
      </c>
      <c r="W58" s="66"/>
    </row>
    <row r="59" spans="1:23" x14ac:dyDescent="0.3">
      <c r="A59" s="77" t="s">
        <v>163</v>
      </c>
      <c r="B59" s="78" t="s">
        <v>164</v>
      </c>
      <c r="C59" s="78" t="s">
        <v>16</v>
      </c>
      <c r="D59" s="78" t="s">
        <v>9</v>
      </c>
      <c r="E59" s="78" t="s">
        <v>15</v>
      </c>
      <c r="F59" s="78">
        <v>2256665</v>
      </c>
      <c r="G59" s="79">
        <f>IF(C59="oui",VLOOKUP(D59,Outils!F$1:G$12,2,FALSE),0)</f>
        <v>61</v>
      </c>
      <c r="H59" s="78" t="s">
        <v>17</v>
      </c>
      <c r="I59" s="79">
        <f t="shared" si="0"/>
        <v>61</v>
      </c>
      <c r="J59" s="78" t="s">
        <v>17</v>
      </c>
      <c r="K59" s="78"/>
      <c r="L59" s="78"/>
      <c r="M59" s="78"/>
      <c r="N59" s="78"/>
      <c r="O59" s="78"/>
      <c r="P59" s="78"/>
      <c r="Q59" s="78"/>
      <c r="R59" s="78"/>
      <c r="S59" s="78"/>
      <c r="T59" s="78"/>
      <c r="U59" s="78"/>
      <c r="V59" s="80">
        <f>IF(J59="oui",I59+K59*10,I59)</f>
        <v>61</v>
      </c>
      <c r="W59" s="66"/>
    </row>
    <row r="60" spans="1:23" x14ac:dyDescent="0.3">
      <c r="A60" s="77" t="s">
        <v>163</v>
      </c>
      <c r="B60" s="78" t="s">
        <v>311</v>
      </c>
      <c r="C60" s="78" t="s">
        <v>16</v>
      </c>
      <c r="D60" s="78" t="s">
        <v>5</v>
      </c>
      <c r="E60" s="78" t="s">
        <v>15</v>
      </c>
      <c r="F60" s="78">
        <v>2256666</v>
      </c>
      <c r="G60" s="79">
        <f>IF(C60="oui",VLOOKUP(D60,Outils!F$1:G$12,2,FALSE),0)</f>
        <v>62</v>
      </c>
      <c r="H60" s="78" t="s">
        <v>17</v>
      </c>
      <c r="I60" s="79">
        <f t="shared" si="0"/>
        <v>62</v>
      </c>
      <c r="J60" s="78" t="s">
        <v>17</v>
      </c>
      <c r="K60" s="78"/>
      <c r="L60" s="78"/>
      <c r="M60" s="78"/>
      <c r="N60" s="78"/>
      <c r="O60" s="78"/>
      <c r="P60" s="78"/>
      <c r="Q60" s="78"/>
      <c r="R60" s="78"/>
      <c r="S60" s="78"/>
      <c r="T60" s="78"/>
      <c r="U60" s="78"/>
      <c r="V60" s="80">
        <f>IF(J60="oui",I60+K60*10,I60)</f>
        <v>62</v>
      </c>
      <c r="W60" s="66"/>
    </row>
    <row r="61" spans="1:23" x14ac:dyDescent="0.3">
      <c r="A61" s="77" t="s">
        <v>276</v>
      </c>
      <c r="B61" s="78" t="s">
        <v>200</v>
      </c>
      <c r="C61" s="78" t="s">
        <v>16</v>
      </c>
      <c r="D61" s="78" t="s">
        <v>3</v>
      </c>
      <c r="E61" s="78" t="s">
        <v>15</v>
      </c>
      <c r="F61" s="78">
        <v>6984037</v>
      </c>
      <c r="G61" s="79">
        <f>IF(C61="oui",VLOOKUP(D61,Outils!F$1:G$12,2,FALSE),0)</f>
        <v>49</v>
      </c>
      <c r="H61" s="78" t="s">
        <v>16</v>
      </c>
      <c r="I61" s="79">
        <f t="shared" si="0"/>
        <v>53</v>
      </c>
      <c r="J61" s="78" t="s">
        <v>17</v>
      </c>
      <c r="K61" s="78"/>
      <c r="L61" s="78"/>
      <c r="M61" s="78"/>
      <c r="N61" s="78"/>
      <c r="O61" s="78"/>
      <c r="P61" s="78"/>
      <c r="Q61" s="78"/>
      <c r="R61" s="78"/>
      <c r="S61" s="78"/>
      <c r="T61" s="78"/>
      <c r="U61" s="78"/>
      <c r="V61" s="80">
        <f>IF(J61="oui",I61+K61*10,I61)</f>
        <v>53</v>
      </c>
      <c r="W61" s="66"/>
    </row>
    <row r="62" spans="1:23" x14ac:dyDescent="0.3">
      <c r="A62" s="77" t="s">
        <v>282</v>
      </c>
      <c r="B62" s="78" t="s">
        <v>283</v>
      </c>
      <c r="C62" s="78" t="s">
        <v>16</v>
      </c>
      <c r="D62" s="78" t="s">
        <v>3</v>
      </c>
      <c r="E62" s="78" t="s">
        <v>15</v>
      </c>
      <c r="F62" s="78">
        <v>1341</v>
      </c>
      <c r="G62" s="79">
        <f>IF(C62="oui",VLOOKUP(D62,Outils!F$1:G$12,2,FALSE),0)</f>
        <v>49</v>
      </c>
      <c r="H62" s="78" t="s">
        <v>17</v>
      </c>
      <c r="I62" s="79">
        <f t="shared" si="0"/>
        <v>49</v>
      </c>
      <c r="J62" s="78" t="s">
        <v>17</v>
      </c>
      <c r="K62" s="78"/>
      <c r="L62" s="78"/>
      <c r="M62" s="78"/>
      <c r="N62" s="78"/>
      <c r="O62" s="78"/>
      <c r="P62" s="78"/>
      <c r="Q62" s="78"/>
      <c r="R62" s="78"/>
      <c r="S62" s="78"/>
      <c r="T62" s="78"/>
      <c r="U62" s="78"/>
      <c r="V62" s="80">
        <f>IF(J62="oui",I62+K62*10,I62)</f>
        <v>49</v>
      </c>
      <c r="W62" s="66"/>
    </row>
    <row r="63" spans="1:23" x14ac:dyDescent="0.3">
      <c r="A63" s="77" t="s">
        <v>133</v>
      </c>
      <c r="B63" s="78" t="s">
        <v>66</v>
      </c>
      <c r="C63" s="78" t="s">
        <v>16</v>
      </c>
      <c r="D63" s="78" t="s">
        <v>2</v>
      </c>
      <c r="E63" s="78" t="s">
        <v>15</v>
      </c>
      <c r="F63" s="78">
        <v>3000581</v>
      </c>
      <c r="G63" s="79">
        <f>IF(C63="oui",VLOOKUP(D63,Outils!F$1:G$12,2,FALSE),0)</f>
        <v>45</v>
      </c>
      <c r="H63" s="78" t="s">
        <v>17</v>
      </c>
      <c r="I63" s="79">
        <f t="shared" si="0"/>
        <v>45</v>
      </c>
      <c r="J63" s="78" t="s">
        <v>17</v>
      </c>
      <c r="K63" s="78"/>
      <c r="L63" s="78"/>
      <c r="M63" s="78"/>
      <c r="N63" s="78"/>
      <c r="O63" s="78"/>
      <c r="P63" s="78"/>
      <c r="Q63" s="78"/>
      <c r="R63" s="78"/>
      <c r="S63" s="78"/>
      <c r="T63" s="78"/>
      <c r="U63" s="78"/>
      <c r="V63" s="80">
        <f>IF(J63="oui",I63+K63*10,I63)</f>
        <v>45</v>
      </c>
      <c r="W63" s="66"/>
    </row>
    <row r="64" spans="1:23" x14ac:dyDescent="0.3">
      <c r="A64" s="77" t="s">
        <v>764</v>
      </c>
      <c r="B64" s="78" t="s">
        <v>765</v>
      </c>
      <c r="C64" s="78" t="s">
        <v>16</v>
      </c>
      <c r="D64" s="78" t="s">
        <v>6</v>
      </c>
      <c r="E64" s="78" t="s">
        <v>15</v>
      </c>
      <c r="F64" s="78">
        <v>4551043</v>
      </c>
      <c r="G64" s="79">
        <f>IF(C64="oui",VLOOKUP(D64,Outils!F$1:G$12,2,FALSE),0)</f>
        <v>58</v>
      </c>
      <c r="H64" s="78" t="s">
        <v>17</v>
      </c>
      <c r="I64" s="79">
        <f t="shared" si="0"/>
        <v>58</v>
      </c>
      <c r="J64" s="78" t="s">
        <v>17</v>
      </c>
      <c r="K64" s="78"/>
      <c r="L64" s="78"/>
      <c r="M64" s="78"/>
      <c r="N64" s="78"/>
      <c r="O64" s="78"/>
      <c r="P64" s="78"/>
      <c r="Q64" s="78"/>
      <c r="R64" s="78"/>
      <c r="S64" s="78"/>
      <c r="T64" s="78"/>
      <c r="U64" s="78"/>
      <c r="V64" s="80">
        <f>IF(J64="oui",I64+K64*10,I64)</f>
        <v>58</v>
      </c>
      <c r="W64" s="66"/>
    </row>
    <row r="65" spans="1:23" x14ac:dyDescent="0.3">
      <c r="A65" s="77" t="s">
        <v>764</v>
      </c>
      <c r="B65" s="78" t="s">
        <v>42</v>
      </c>
      <c r="C65" s="78" t="s">
        <v>16</v>
      </c>
      <c r="D65" s="78" t="s">
        <v>7</v>
      </c>
      <c r="E65" s="78" t="s">
        <v>15</v>
      </c>
      <c r="F65" s="78">
        <v>4551043</v>
      </c>
      <c r="G65" s="79">
        <f>IF(C65="oui",VLOOKUP(D65,Outils!F$1:G$12,2,FALSE),0)</f>
        <v>58</v>
      </c>
      <c r="H65" s="78" t="s">
        <v>17</v>
      </c>
      <c r="I65" s="79">
        <f t="shared" si="0"/>
        <v>58</v>
      </c>
      <c r="J65" s="78" t="s">
        <v>17</v>
      </c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80">
        <f>IF(J65="oui",I65+K65*10,I65)</f>
        <v>58</v>
      </c>
      <c r="W65" s="66"/>
    </row>
    <row r="66" spans="1:23" x14ac:dyDescent="0.3">
      <c r="A66" s="77" t="s">
        <v>764</v>
      </c>
      <c r="B66" s="78" t="s">
        <v>753</v>
      </c>
      <c r="C66" s="78" t="s">
        <v>16</v>
      </c>
      <c r="D66" s="78" t="s">
        <v>9</v>
      </c>
      <c r="E66" s="78" t="s">
        <v>15</v>
      </c>
      <c r="F66" s="78">
        <v>4551043</v>
      </c>
      <c r="G66" s="79">
        <f>IF(C66="oui",VLOOKUP(D66,Outils!F$1:G$12,2,FALSE),0)</f>
        <v>61</v>
      </c>
      <c r="H66" s="78" t="s">
        <v>17</v>
      </c>
      <c r="I66" s="79">
        <f t="shared" si="0"/>
        <v>61</v>
      </c>
      <c r="J66" s="78" t="s">
        <v>17</v>
      </c>
      <c r="K66" s="78"/>
      <c r="L66" s="78"/>
      <c r="M66" s="78"/>
      <c r="N66" s="78"/>
      <c r="O66" s="78"/>
      <c r="P66" s="78"/>
      <c r="Q66" s="78"/>
      <c r="R66" s="78"/>
      <c r="S66" s="78"/>
      <c r="T66" s="78"/>
      <c r="U66" s="78"/>
      <c r="V66" s="80">
        <f>IF(J66="oui",I66+K66*10,I66)</f>
        <v>61</v>
      </c>
      <c r="W66" s="66"/>
    </row>
    <row r="67" spans="1:23" x14ac:dyDescent="0.3">
      <c r="A67" s="77" t="s">
        <v>764</v>
      </c>
      <c r="B67" s="78" t="s">
        <v>644</v>
      </c>
      <c r="C67" s="78" t="s">
        <v>16</v>
      </c>
      <c r="D67" s="78" t="s">
        <v>13</v>
      </c>
      <c r="E67" s="78" t="s">
        <v>15</v>
      </c>
      <c r="F67" s="78">
        <v>4551043</v>
      </c>
      <c r="G67" s="79">
        <f>IF(C67="oui",VLOOKUP(D67,Outils!F$1:G$12,2,FALSE),0)</f>
        <v>28</v>
      </c>
      <c r="H67" s="78" t="s">
        <v>17</v>
      </c>
      <c r="I67" s="79">
        <f t="shared" si="0"/>
        <v>28</v>
      </c>
      <c r="J67" s="78" t="s">
        <v>17</v>
      </c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80">
        <f>IF(J67="oui",I67+K67*10,I67)</f>
        <v>28</v>
      </c>
      <c r="W67" s="66"/>
    </row>
    <row r="68" spans="1:23" x14ac:dyDescent="0.3">
      <c r="A68" s="82" t="s">
        <v>494</v>
      </c>
      <c r="B68" s="78" t="s">
        <v>112</v>
      </c>
      <c r="C68" s="78" t="s">
        <v>16</v>
      </c>
      <c r="D68" s="78" t="s">
        <v>4</v>
      </c>
      <c r="E68" s="78" t="s">
        <v>15</v>
      </c>
      <c r="F68" s="78">
        <v>6880181</v>
      </c>
      <c r="G68" s="79">
        <f>IF(C68="oui",VLOOKUP(D68,Outils!F$1:G$12,2,FALSE),0)</f>
        <v>62</v>
      </c>
      <c r="H68" s="78" t="s">
        <v>17</v>
      </c>
      <c r="I68" s="79">
        <f t="shared" ref="I68:I131" si="1">IF(H68="oui",G68+4,G68)</f>
        <v>62</v>
      </c>
      <c r="J68" s="78" t="s">
        <v>17</v>
      </c>
      <c r="K68" s="78"/>
      <c r="L68" s="78"/>
      <c r="M68" s="78"/>
      <c r="N68" s="78"/>
      <c r="O68" s="78"/>
      <c r="P68" s="78"/>
      <c r="Q68" s="78"/>
      <c r="R68" s="78"/>
      <c r="S68" s="78"/>
      <c r="T68" s="78"/>
      <c r="U68" s="78"/>
      <c r="V68" s="80">
        <f>IF(J68="oui",I68+K68*10,I68)</f>
        <v>62</v>
      </c>
      <c r="W68" s="66"/>
    </row>
    <row r="69" spans="1:23" x14ac:dyDescent="0.3">
      <c r="A69" s="77" t="s">
        <v>421</v>
      </c>
      <c r="B69" s="78" t="s">
        <v>255</v>
      </c>
      <c r="C69" s="78" t="s">
        <v>16</v>
      </c>
      <c r="D69" s="78" t="s">
        <v>13</v>
      </c>
      <c r="E69" s="78" t="s">
        <v>15</v>
      </c>
      <c r="F69" s="78">
        <v>109</v>
      </c>
      <c r="G69" s="79">
        <f>IF(C69="oui",VLOOKUP(D69,Outils!F$1:G$12,2,FALSE),0)</f>
        <v>28</v>
      </c>
      <c r="H69" s="78" t="s">
        <v>17</v>
      </c>
      <c r="I69" s="79">
        <f t="shared" si="1"/>
        <v>28</v>
      </c>
      <c r="J69" s="78" t="s">
        <v>17</v>
      </c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80">
        <f>IF(J69="oui",I69+K69*10,I69)</f>
        <v>28</v>
      </c>
      <c r="W69" s="66"/>
    </row>
    <row r="70" spans="1:23" x14ac:dyDescent="0.3">
      <c r="A70" s="77" t="s">
        <v>788</v>
      </c>
      <c r="B70" s="78" t="s">
        <v>789</v>
      </c>
      <c r="C70" s="78" t="s">
        <v>17</v>
      </c>
      <c r="D70" s="78" t="s">
        <v>790</v>
      </c>
      <c r="E70" s="78" t="s">
        <v>15</v>
      </c>
      <c r="F70" s="78">
        <v>9383584</v>
      </c>
      <c r="G70" s="79">
        <f>IF(C70="oui",VLOOKUP(D70,Outils!F$1:G$12,2,FALSE),0)</f>
        <v>0</v>
      </c>
      <c r="H70" s="78" t="s">
        <v>17</v>
      </c>
      <c r="I70" s="79">
        <f t="shared" si="1"/>
        <v>0</v>
      </c>
      <c r="J70" s="78" t="s">
        <v>16</v>
      </c>
      <c r="K70" s="78">
        <v>1</v>
      </c>
      <c r="L70" s="78"/>
      <c r="M70" s="78"/>
      <c r="N70" s="78"/>
      <c r="O70" s="78"/>
      <c r="P70" s="78"/>
      <c r="Q70" s="78">
        <v>1</v>
      </c>
      <c r="R70" s="78"/>
      <c r="S70" s="78"/>
      <c r="T70" s="78"/>
      <c r="U70" s="78"/>
      <c r="V70" s="80">
        <f>IF(J70="oui",I70+K70*10,I70)</f>
        <v>10</v>
      </c>
      <c r="W70" s="66"/>
    </row>
    <row r="71" spans="1:23" x14ac:dyDescent="0.3">
      <c r="A71" s="77" t="s">
        <v>715</v>
      </c>
      <c r="B71" s="78" t="s">
        <v>562</v>
      </c>
      <c r="C71" s="78" t="s">
        <v>16</v>
      </c>
      <c r="D71" s="78" t="s">
        <v>10</v>
      </c>
      <c r="E71" s="78" t="s">
        <v>15</v>
      </c>
      <c r="F71" s="78">
        <v>5482885</v>
      </c>
      <c r="G71" s="79">
        <f>IF(C71="oui",VLOOKUP(D71,Outils!F$1:G$12,2,FALSE),0)</f>
        <v>46</v>
      </c>
      <c r="H71" s="78" t="s">
        <v>17</v>
      </c>
      <c r="I71" s="79">
        <f t="shared" si="1"/>
        <v>46</v>
      </c>
      <c r="J71" s="78" t="s">
        <v>17</v>
      </c>
      <c r="K71" s="78"/>
      <c r="L71" s="78"/>
      <c r="M71" s="78"/>
      <c r="N71" s="78"/>
      <c r="O71" s="78"/>
      <c r="P71" s="78"/>
      <c r="Q71" s="78"/>
      <c r="R71" s="78"/>
      <c r="S71" s="78"/>
      <c r="T71" s="78"/>
      <c r="U71" s="78"/>
      <c r="V71" s="80">
        <f>IF(J71="oui",I71+K71*10,I71)</f>
        <v>46</v>
      </c>
      <c r="W71" s="66"/>
    </row>
    <row r="72" spans="1:23" x14ac:dyDescent="0.3">
      <c r="A72" s="77" t="s">
        <v>755</v>
      </c>
      <c r="B72" s="78" t="s">
        <v>756</v>
      </c>
      <c r="C72" s="78" t="s">
        <v>16</v>
      </c>
      <c r="D72" s="78" t="s">
        <v>5</v>
      </c>
      <c r="E72" s="78" t="s">
        <v>15</v>
      </c>
      <c r="F72" s="78">
        <v>196</v>
      </c>
      <c r="G72" s="79">
        <f>IF(C72="oui",VLOOKUP(D72,Outils!F$1:G$12,2,FALSE),0)</f>
        <v>62</v>
      </c>
      <c r="H72" s="78" t="s">
        <v>17</v>
      </c>
      <c r="I72" s="79">
        <f t="shared" si="1"/>
        <v>62</v>
      </c>
      <c r="J72" s="78" t="s">
        <v>17</v>
      </c>
      <c r="K72" s="78"/>
      <c r="L72" s="78"/>
      <c r="M72" s="78"/>
      <c r="N72" s="78"/>
      <c r="O72" s="78"/>
      <c r="P72" s="78"/>
      <c r="Q72" s="78"/>
      <c r="R72" s="78"/>
      <c r="S72" s="78"/>
      <c r="T72" s="78"/>
      <c r="U72" s="78"/>
      <c r="V72" s="80">
        <f>IF(J72="oui",I72+K72*10,I72)</f>
        <v>62</v>
      </c>
      <c r="W72" s="66"/>
    </row>
    <row r="73" spans="1:23" x14ac:dyDescent="0.3">
      <c r="A73" s="77" t="s">
        <v>47</v>
      </c>
      <c r="B73" s="78" t="s">
        <v>48</v>
      </c>
      <c r="C73" s="78" t="s">
        <v>16</v>
      </c>
      <c r="D73" s="78" t="s">
        <v>5</v>
      </c>
      <c r="E73" s="78" t="s">
        <v>15</v>
      </c>
      <c r="F73" s="78">
        <v>1721067</v>
      </c>
      <c r="G73" s="79">
        <f>IF(C73="oui",VLOOKUP(D73,Outils!F$1:G$12,2,FALSE),0)</f>
        <v>62</v>
      </c>
      <c r="H73" s="78" t="s">
        <v>16</v>
      </c>
      <c r="I73" s="79">
        <f t="shared" si="1"/>
        <v>66</v>
      </c>
      <c r="J73" s="78" t="s">
        <v>17</v>
      </c>
      <c r="K73" s="78"/>
      <c r="L73" s="78"/>
      <c r="M73" s="78"/>
      <c r="N73" s="78"/>
      <c r="O73" s="78"/>
      <c r="P73" s="78"/>
      <c r="Q73" s="78"/>
      <c r="R73" s="78"/>
      <c r="S73" s="78"/>
      <c r="T73" s="78"/>
      <c r="U73" s="78"/>
      <c r="V73" s="80">
        <f>IF(J73="oui",I73+K73*10,I73)</f>
        <v>66</v>
      </c>
      <c r="W73" s="66"/>
    </row>
    <row r="74" spans="1:23" x14ac:dyDescent="0.3">
      <c r="A74" s="77" t="s">
        <v>506</v>
      </c>
      <c r="B74" s="78" t="s">
        <v>507</v>
      </c>
      <c r="C74" s="78" t="s">
        <v>16</v>
      </c>
      <c r="D74" s="78" t="s">
        <v>6</v>
      </c>
      <c r="E74" s="78" t="s">
        <v>15</v>
      </c>
      <c r="F74" s="78">
        <v>400023</v>
      </c>
      <c r="G74" s="79">
        <f>IF(C74="oui",VLOOKUP(D74,Outils!F$1:G$12,2,FALSE),0)</f>
        <v>58</v>
      </c>
      <c r="H74" s="78" t="s">
        <v>17</v>
      </c>
      <c r="I74" s="79">
        <f t="shared" si="1"/>
        <v>58</v>
      </c>
      <c r="J74" s="78" t="s">
        <v>17</v>
      </c>
      <c r="K74" s="78"/>
      <c r="L74" s="78"/>
      <c r="M74" s="78"/>
      <c r="N74" s="78"/>
      <c r="O74" s="78"/>
      <c r="P74" s="78"/>
      <c r="Q74" s="78"/>
      <c r="R74" s="78"/>
      <c r="S74" s="78"/>
      <c r="T74" s="78"/>
      <c r="U74" s="78"/>
      <c r="V74" s="80">
        <f>IF(J74="oui",I74+K74*10,I74)</f>
        <v>58</v>
      </c>
      <c r="W74" s="66"/>
    </row>
    <row r="75" spans="1:23" x14ac:dyDescent="0.3">
      <c r="A75" s="77" t="s">
        <v>582</v>
      </c>
      <c r="B75" s="78" t="s">
        <v>103</v>
      </c>
      <c r="C75" s="78" t="s">
        <v>16</v>
      </c>
      <c r="D75" s="78" t="s">
        <v>12</v>
      </c>
      <c r="E75" s="78" t="s">
        <v>15</v>
      </c>
      <c r="F75" s="78">
        <v>7153162</v>
      </c>
      <c r="G75" s="79">
        <f>IF(C75="oui",VLOOKUP(D75,Outils!F$1:G$12,2,FALSE),0)</f>
        <v>43</v>
      </c>
      <c r="H75" s="78" t="s">
        <v>17</v>
      </c>
      <c r="I75" s="79">
        <f t="shared" si="1"/>
        <v>43</v>
      </c>
      <c r="J75" s="78" t="s">
        <v>17</v>
      </c>
      <c r="K75" s="78"/>
      <c r="L75" s="78"/>
      <c r="M75" s="78"/>
      <c r="N75" s="78"/>
      <c r="O75" s="78"/>
      <c r="P75" s="78"/>
      <c r="Q75" s="78"/>
      <c r="R75" s="78"/>
      <c r="S75" s="78"/>
      <c r="T75" s="78"/>
      <c r="U75" s="78"/>
      <c r="V75" s="80">
        <f>IF(J75="oui",I75+K75*10,I75)</f>
        <v>43</v>
      </c>
      <c r="W75" s="66"/>
    </row>
    <row r="76" spans="1:23" x14ac:dyDescent="0.3">
      <c r="A76" s="77" t="s">
        <v>43</v>
      </c>
      <c r="B76" s="78" t="s">
        <v>44</v>
      </c>
      <c r="C76" s="78" t="s">
        <v>16</v>
      </c>
      <c r="D76" s="78" t="s">
        <v>5</v>
      </c>
      <c r="E76" s="78" t="s">
        <v>15</v>
      </c>
      <c r="F76" s="78">
        <v>149305</v>
      </c>
      <c r="G76" s="79">
        <f>IF(C76="oui",VLOOKUP(D76,Outils!F$1:G$12,2,FALSE),0)</f>
        <v>62</v>
      </c>
      <c r="H76" s="78" t="s">
        <v>16</v>
      </c>
      <c r="I76" s="79">
        <f t="shared" si="1"/>
        <v>66</v>
      </c>
      <c r="J76" s="78" t="s">
        <v>17</v>
      </c>
      <c r="K76" s="78"/>
      <c r="L76" s="78"/>
      <c r="M76" s="78"/>
      <c r="N76" s="78"/>
      <c r="O76" s="78"/>
      <c r="P76" s="78"/>
      <c r="Q76" s="78"/>
      <c r="R76" s="78"/>
      <c r="S76" s="78"/>
      <c r="T76" s="78"/>
      <c r="U76" s="78"/>
      <c r="V76" s="80">
        <f>IF(J76="oui",I76+K76*10,I76)</f>
        <v>66</v>
      </c>
      <c r="W76" s="66"/>
    </row>
    <row r="77" spans="1:23" x14ac:dyDescent="0.3">
      <c r="A77" s="77" t="s">
        <v>778</v>
      </c>
      <c r="B77" s="78" t="s">
        <v>330</v>
      </c>
      <c r="C77" s="78" t="s">
        <v>16</v>
      </c>
      <c r="D77" s="78" t="s">
        <v>9</v>
      </c>
      <c r="E77" s="78" t="s">
        <v>15</v>
      </c>
      <c r="F77" s="78">
        <v>92</v>
      </c>
      <c r="G77" s="79">
        <f>IF(C77="oui",VLOOKUP(D77,Outils!F$1:G$12,2,FALSE),0)</f>
        <v>61</v>
      </c>
      <c r="H77" s="78" t="s">
        <v>17</v>
      </c>
      <c r="I77" s="79">
        <f t="shared" si="1"/>
        <v>61</v>
      </c>
      <c r="J77" s="78" t="s">
        <v>17</v>
      </c>
      <c r="K77" s="78"/>
      <c r="L77" s="78"/>
      <c r="M77" s="78"/>
      <c r="N77" s="78"/>
      <c r="O77" s="78"/>
      <c r="P77" s="78"/>
      <c r="Q77" s="78"/>
      <c r="R77" s="78"/>
      <c r="S77" s="78"/>
      <c r="T77" s="78"/>
      <c r="U77" s="78"/>
      <c r="V77" s="80">
        <f>IF(J77="oui",I77+K77*10,I77)</f>
        <v>61</v>
      </c>
      <c r="W77" s="66"/>
    </row>
    <row r="78" spans="1:23" x14ac:dyDescent="0.3">
      <c r="A78" s="77" t="s">
        <v>291</v>
      </c>
      <c r="B78" s="78" t="s">
        <v>245</v>
      </c>
      <c r="C78" s="78" t="s">
        <v>16</v>
      </c>
      <c r="D78" s="78" t="s">
        <v>4</v>
      </c>
      <c r="E78" s="78" t="s">
        <v>15</v>
      </c>
      <c r="F78" s="78">
        <v>3878734</v>
      </c>
      <c r="G78" s="79">
        <f>IF(C78="oui",VLOOKUP(D78,Outils!F$1:G$12,2,FALSE),0)</f>
        <v>62</v>
      </c>
      <c r="H78" s="78" t="s">
        <v>17</v>
      </c>
      <c r="I78" s="79">
        <f t="shared" si="1"/>
        <v>62</v>
      </c>
      <c r="J78" s="78" t="s">
        <v>17</v>
      </c>
      <c r="K78" s="78"/>
      <c r="L78" s="78"/>
      <c r="M78" s="78"/>
      <c r="N78" s="78"/>
      <c r="O78" s="78"/>
      <c r="P78" s="78"/>
      <c r="Q78" s="78"/>
      <c r="R78" s="78"/>
      <c r="S78" s="78"/>
      <c r="T78" s="78"/>
      <c r="U78" s="78"/>
      <c r="V78" s="80">
        <f>IF(J78="oui",I78+K78*10,I78)</f>
        <v>62</v>
      </c>
      <c r="W78" s="66"/>
    </row>
    <row r="79" spans="1:23" x14ac:dyDescent="0.3">
      <c r="A79" s="81" t="s">
        <v>360</v>
      </c>
      <c r="B79" s="78" t="s">
        <v>361</v>
      </c>
      <c r="C79" s="78" t="s">
        <v>16</v>
      </c>
      <c r="D79" s="78" t="s">
        <v>4</v>
      </c>
      <c r="E79" s="78" t="s">
        <v>15</v>
      </c>
      <c r="F79" s="78">
        <v>4039179</v>
      </c>
      <c r="G79" s="79">
        <f>IF(C79="oui",VLOOKUP(D79,Outils!F$1:G$12,2,FALSE),0)</f>
        <v>62</v>
      </c>
      <c r="H79" s="78" t="s">
        <v>17</v>
      </c>
      <c r="I79" s="79">
        <f t="shared" si="1"/>
        <v>62</v>
      </c>
      <c r="J79" s="78" t="s">
        <v>17</v>
      </c>
      <c r="K79" s="78"/>
      <c r="L79" s="78"/>
      <c r="M79" s="78"/>
      <c r="N79" s="78"/>
      <c r="O79" s="78"/>
      <c r="P79" s="78"/>
      <c r="Q79" s="78"/>
      <c r="R79" s="78"/>
      <c r="S79" s="78"/>
      <c r="T79" s="78"/>
      <c r="U79" s="78"/>
      <c r="V79" s="80">
        <f>IF(J79="oui",I79+K79*10,I79)</f>
        <v>62</v>
      </c>
      <c r="W79" s="66"/>
    </row>
    <row r="80" spans="1:23" x14ac:dyDescent="0.3">
      <c r="A80" s="77" t="s">
        <v>583</v>
      </c>
      <c r="B80" s="78" t="s">
        <v>88</v>
      </c>
      <c r="C80" s="78" t="s">
        <v>16</v>
      </c>
      <c r="D80" s="78" t="s">
        <v>12</v>
      </c>
      <c r="E80" s="78" t="s">
        <v>15</v>
      </c>
      <c r="F80" s="78">
        <v>915560</v>
      </c>
      <c r="G80" s="79">
        <f>IF(C80="oui",VLOOKUP(D80,Outils!F$1:G$12,2,FALSE),0)</f>
        <v>43</v>
      </c>
      <c r="H80" s="78" t="s">
        <v>16</v>
      </c>
      <c r="I80" s="79">
        <f t="shared" si="1"/>
        <v>47</v>
      </c>
      <c r="J80" s="78" t="s">
        <v>17</v>
      </c>
      <c r="K80" s="78"/>
      <c r="L80" s="78"/>
      <c r="M80" s="78"/>
      <c r="N80" s="78"/>
      <c r="O80" s="78"/>
      <c r="P80" s="78"/>
      <c r="Q80" s="78"/>
      <c r="R80" s="78"/>
      <c r="S80" s="78"/>
      <c r="T80" s="78"/>
      <c r="U80" s="78"/>
      <c r="V80" s="80">
        <f>IF(J80="oui",I80+K80*10,I80)</f>
        <v>47</v>
      </c>
      <c r="W80" s="66"/>
    </row>
    <row r="81" spans="1:23" x14ac:dyDescent="0.3">
      <c r="A81" s="77" t="s">
        <v>104</v>
      </c>
      <c r="B81" s="78" t="s">
        <v>105</v>
      </c>
      <c r="C81" s="78" t="s">
        <v>16</v>
      </c>
      <c r="D81" s="78" t="s">
        <v>10</v>
      </c>
      <c r="E81" s="78" t="s">
        <v>15</v>
      </c>
      <c r="F81" s="78">
        <v>1944589</v>
      </c>
      <c r="G81" s="79">
        <f>IF(C81="oui",VLOOKUP(D81,Outils!F$1:G$12,2,FALSE),0)</f>
        <v>46</v>
      </c>
      <c r="H81" s="78" t="s">
        <v>17</v>
      </c>
      <c r="I81" s="79">
        <f t="shared" si="1"/>
        <v>46</v>
      </c>
      <c r="J81" s="78" t="s">
        <v>16</v>
      </c>
      <c r="K81" s="78">
        <v>3</v>
      </c>
      <c r="L81" s="78"/>
      <c r="M81" s="78">
        <v>1</v>
      </c>
      <c r="N81" s="78"/>
      <c r="O81" s="78"/>
      <c r="P81" s="78"/>
      <c r="Q81" s="78"/>
      <c r="R81" s="78"/>
      <c r="S81" s="78">
        <v>1</v>
      </c>
      <c r="T81" s="78"/>
      <c r="U81" s="78">
        <v>1</v>
      </c>
      <c r="V81" s="80">
        <f>IF(J81="oui",I81+K81*10,I81)</f>
        <v>76</v>
      </c>
      <c r="W81" s="66"/>
    </row>
    <row r="82" spans="1:23" x14ac:dyDescent="0.3">
      <c r="A82" s="77" t="s">
        <v>409</v>
      </c>
      <c r="B82" s="78" t="s">
        <v>281</v>
      </c>
      <c r="C82" s="78" t="s">
        <v>16</v>
      </c>
      <c r="D82" s="78" t="s">
        <v>11</v>
      </c>
      <c r="E82" s="78" t="s">
        <v>15</v>
      </c>
      <c r="F82" s="78">
        <v>4411489</v>
      </c>
      <c r="G82" s="79">
        <f>IF(C82="oui",VLOOKUP(D82,Outils!F$1:G$12,2,FALSE),0)</f>
        <v>38</v>
      </c>
      <c r="H82" s="78" t="s">
        <v>17</v>
      </c>
      <c r="I82" s="79">
        <f t="shared" si="1"/>
        <v>38</v>
      </c>
      <c r="J82" s="78" t="s">
        <v>17</v>
      </c>
      <c r="K82" s="78"/>
      <c r="L82" s="78"/>
      <c r="M82" s="78"/>
      <c r="N82" s="78"/>
      <c r="O82" s="78"/>
      <c r="P82" s="78"/>
      <c r="Q82" s="78"/>
      <c r="R82" s="78"/>
      <c r="S82" s="78"/>
      <c r="T82" s="78"/>
      <c r="U82" s="78"/>
      <c r="V82" s="80">
        <f>IF(J82="oui",I82+K82*10,I82)</f>
        <v>38</v>
      </c>
      <c r="W82" s="66"/>
    </row>
    <row r="83" spans="1:23" x14ac:dyDescent="0.3">
      <c r="A83" s="77" t="s">
        <v>409</v>
      </c>
      <c r="B83" s="78" t="s">
        <v>419</v>
      </c>
      <c r="C83" s="78" t="s">
        <v>16</v>
      </c>
      <c r="D83" s="78" t="s">
        <v>12</v>
      </c>
      <c r="E83" s="78" t="s">
        <v>15</v>
      </c>
      <c r="F83" s="78">
        <v>4411490</v>
      </c>
      <c r="G83" s="79">
        <f>IF(C83="oui",VLOOKUP(D83,Outils!F$1:G$12,2,FALSE),0)</f>
        <v>43</v>
      </c>
      <c r="H83" s="78" t="s">
        <v>17</v>
      </c>
      <c r="I83" s="79">
        <f t="shared" si="1"/>
        <v>43</v>
      </c>
      <c r="J83" s="78" t="s">
        <v>17</v>
      </c>
      <c r="K83" s="78"/>
      <c r="L83" s="78"/>
      <c r="M83" s="78"/>
      <c r="N83" s="78"/>
      <c r="O83" s="78"/>
      <c r="P83" s="78"/>
      <c r="Q83" s="78"/>
      <c r="R83" s="78"/>
      <c r="S83" s="78"/>
      <c r="T83" s="78"/>
      <c r="U83" s="78"/>
      <c r="V83" s="80">
        <f>IF(J83="oui",I83+K83*10,I83)</f>
        <v>43</v>
      </c>
      <c r="W83" s="66"/>
    </row>
    <row r="84" spans="1:23" x14ac:dyDescent="0.3">
      <c r="A84" s="77" t="s">
        <v>59</v>
      </c>
      <c r="B84" s="78" t="s">
        <v>60</v>
      </c>
      <c r="C84" s="78" t="s">
        <v>16</v>
      </c>
      <c r="D84" s="78" t="s">
        <v>5</v>
      </c>
      <c r="E84" s="78" t="s">
        <v>15</v>
      </c>
      <c r="F84" s="78">
        <v>1932511</v>
      </c>
      <c r="G84" s="79">
        <f>IF(C84="oui",VLOOKUP(D84,Outils!F$1:G$12,2,FALSE),0)</f>
        <v>62</v>
      </c>
      <c r="H84" s="78" t="s">
        <v>17</v>
      </c>
      <c r="I84" s="79">
        <f t="shared" si="1"/>
        <v>62</v>
      </c>
      <c r="J84" s="78" t="s">
        <v>17</v>
      </c>
      <c r="K84" s="78"/>
      <c r="L84" s="78"/>
      <c r="M84" s="78"/>
      <c r="N84" s="78"/>
      <c r="O84" s="78"/>
      <c r="P84" s="78"/>
      <c r="Q84" s="78"/>
      <c r="R84" s="78"/>
      <c r="S84" s="78"/>
      <c r="T84" s="78"/>
      <c r="U84" s="78"/>
      <c r="V84" s="80">
        <f>IF(J84="oui",I84+K84*10,I84)</f>
        <v>62</v>
      </c>
      <c r="W84" s="66"/>
    </row>
    <row r="85" spans="1:23" x14ac:dyDescent="0.3">
      <c r="A85" s="77" t="s">
        <v>138</v>
      </c>
      <c r="B85" s="78" t="s">
        <v>139</v>
      </c>
      <c r="C85" s="78" t="s">
        <v>16</v>
      </c>
      <c r="D85" s="78" t="s">
        <v>3</v>
      </c>
      <c r="E85" s="78" t="s">
        <v>15</v>
      </c>
      <c r="F85" s="78">
        <v>20</v>
      </c>
      <c r="G85" s="79">
        <f>IF(C85="oui",VLOOKUP(D85,Outils!F$1:G$12,2,FALSE),0)</f>
        <v>49</v>
      </c>
      <c r="H85" s="78" t="s">
        <v>17</v>
      </c>
      <c r="I85" s="79">
        <f t="shared" si="1"/>
        <v>49</v>
      </c>
      <c r="J85" s="78" t="s">
        <v>17</v>
      </c>
      <c r="K85" s="78"/>
      <c r="L85" s="78"/>
      <c r="M85" s="78"/>
      <c r="N85" s="78"/>
      <c r="O85" s="78"/>
      <c r="P85" s="78"/>
      <c r="Q85" s="78"/>
      <c r="R85" s="78"/>
      <c r="S85" s="78"/>
      <c r="T85" s="78"/>
      <c r="U85" s="78"/>
      <c r="V85" s="80">
        <f>IF(J85="oui",I85+K85*10,I85)</f>
        <v>49</v>
      </c>
      <c r="W85" s="66"/>
    </row>
    <row r="86" spans="1:23" x14ac:dyDescent="0.3">
      <c r="A86" s="77" t="s">
        <v>138</v>
      </c>
      <c r="B86" s="78" t="s">
        <v>592</v>
      </c>
      <c r="C86" s="78" t="s">
        <v>16</v>
      </c>
      <c r="D86" s="78" t="s">
        <v>2</v>
      </c>
      <c r="E86" s="78" t="s">
        <v>15</v>
      </c>
      <c r="F86" s="78">
        <v>6890785</v>
      </c>
      <c r="G86" s="79">
        <f>IF(C86="oui",VLOOKUP(D86,Outils!F$1:G$12,2,FALSE),0)</f>
        <v>45</v>
      </c>
      <c r="H86" s="78" t="s">
        <v>17</v>
      </c>
      <c r="I86" s="79">
        <f t="shared" si="1"/>
        <v>45</v>
      </c>
      <c r="J86" s="78" t="s">
        <v>17</v>
      </c>
      <c r="K86" s="78"/>
      <c r="L86" s="78"/>
      <c r="M86" s="78"/>
      <c r="N86" s="78"/>
      <c r="O86" s="78"/>
      <c r="P86" s="78"/>
      <c r="Q86" s="78"/>
      <c r="R86" s="78"/>
      <c r="S86" s="78"/>
      <c r="T86" s="78"/>
      <c r="U86" s="78"/>
      <c r="V86" s="80">
        <f>IF(J86="oui",I86+K86*10,I86)</f>
        <v>45</v>
      </c>
      <c r="W86" s="66"/>
    </row>
    <row r="87" spans="1:23" x14ac:dyDescent="0.3">
      <c r="A87" s="77" t="s">
        <v>138</v>
      </c>
      <c r="B87" s="78" t="s">
        <v>448</v>
      </c>
      <c r="C87" s="78" t="s">
        <v>16</v>
      </c>
      <c r="D87" s="78" t="s">
        <v>9</v>
      </c>
      <c r="E87" s="78" t="s">
        <v>15</v>
      </c>
      <c r="F87" s="78">
        <v>6890785</v>
      </c>
      <c r="G87" s="79">
        <f>IF(C87="oui",VLOOKUP(D87,Outils!F$1:G$12,2,FALSE),0)</f>
        <v>61</v>
      </c>
      <c r="H87" s="78" t="s">
        <v>17</v>
      </c>
      <c r="I87" s="79">
        <f t="shared" si="1"/>
        <v>61</v>
      </c>
      <c r="J87" s="78" t="s">
        <v>17</v>
      </c>
      <c r="K87" s="78"/>
      <c r="L87" s="78"/>
      <c r="M87" s="78"/>
      <c r="N87" s="78"/>
      <c r="O87" s="78"/>
      <c r="P87" s="78"/>
      <c r="Q87" s="78"/>
      <c r="R87" s="78"/>
      <c r="S87" s="78"/>
      <c r="T87" s="78"/>
      <c r="U87" s="78"/>
      <c r="V87" s="80">
        <f>IF(J87="oui",I87+K87*10,I87)</f>
        <v>61</v>
      </c>
      <c r="W87" s="66"/>
    </row>
    <row r="88" spans="1:23" x14ac:dyDescent="0.3">
      <c r="A88" s="77" t="s">
        <v>138</v>
      </c>
      <c r="B88" s="78" t="s">
        <v>784</v>
      </c>
      <c r="C88" s="78" t="s">
        <v>16</v>
      </c>
      <c r="D88" s="78" t="s">
        <v>12</v>
      </c>
      <c r="E88" s="78" t="s">
        <v>15</v>
      </c>
      <c r="F88" s="78">
        <v>7696175</v>
      </c>
      <c r="G88" s="79">
        <f>IF(C88="oui",VLOOKUP(D88,Outils!F$1:G$12,2,FALSE),0)</f>
        <v>43</v>
      </c>
      <c r="H88" s="78" t="s">
        <v>17</v>
      </c>
      <c r="I88" s="79">
        <f t="shared" si="1"/>
        <v>43</v>
      </c>
      <c r="J88" s="78" t="s">
        <v>17</v>
      </c>
      <c r="K88" s="78"/>
      <c r="L88" s="78"/>
      <c r="M88" s="78"/>
      <c r="N88" s="78"/>
      <c r="O88" s="78"/>
      <c r="P88" s="78"/>
      <c r="Q88" s="78"/>
      <c r="R88" s="78"/>
      <c r="S88" s="78"/>
      <c r="T88" s="78"/>
      <c r="U88" s="78"/>
      <c r="V88" s="80">
        <f>IF(J88="oui",I88+K88*10,I88)</f>
        <v>43</v>
      </c>
      <c r="W88" s="66"/>
    </row>
    <row r="89" spans="1:23" x14ac:dyDescent="0.3">
      <c r="A89" s="77" t="s">
        <v>106</v>
      </c>
      <c r="B89" s="78" t="s">
        <v>107</v>
      </c>
      <c r="C89" s="78" t="s">
        <v>16</v>
      </c>
      <c r="D89" s="78" t="s">
        <v>11</v>
      </c>
      <c r="E89" s="78" t="s">
        <v>15</v>
      </c>
      <c r="F89" s="78">
        <v>144</v>
      </c>
      <c r="G89" s="79">
        <f>IF(C89="oui",VLOOKUP(D89,Outils!F$1:G$12,2,FALSE),0)</f>
        <v>38</v>
      </c>
      <c r="H89" s="78" t="s">
        <v>17</v>
      </c>
      <c r="I89" s="79">
        <f t="shared" si="1"/>
        <v>38</v>
      </c>
      <c r="J89" s="78" t="s">
        <v>17</v>
      </c>
      <c r="K89" s="78"/>
      <c r="L89" s="78"/>
      <c r="M89" s="78"/>
      <c r="N89" s="78"/>
      <c r="O89" s="78"/>
      <c r="P89" s="78"/>
      <c r="Q89" s="78"/>
      <c r="R89" s="78"/>
      <c r="S89" s="78"/>
      <c r="T89" s="78"/>
      <c r="U89" s="78"/>
      <c r="V89" s="80">
        <f>IF(J89="oui",I89+K89*10,I89)</f>
        <v>38</v>
      </c>
      <c r="W89" s="66"/>
    </row>
    <row r="90" spans="1:23" x14ac:dyDescent="0.3">
      <c r="A90" s="77" t="s">
        <v>106</v>
      </c>
      <c r="B90" s="78" t="s">
        <v>249</v>
      </c>
      <c r="C90" s="78" t="s">
        <v>16</v>
      </c>
      <c r="D90" s="78" t="s">
        <v>3</v>
      </c>
      <c r="E90" s="78" t="s">
        <v>15</v>
      </c>
      <c r="F90" s="78">
        <v>6724875</v>
      </c>
      <c r="G90" s="79">
        <f>IF(C90="oui",VLOOKUP(D90,Outils!F$1:G$12,2,FALSE),0)</f>
        <v>49</v>
      </c>
      <c r="H90" s="78" t="s">
        <v>16</v>
      </c>
      <c r="I90" s="79">
        <f t="shared" si="1"/>
        <v>53</v>
      </c>
      <c r="J90" s="78" t="s">
        <v>17</v>
      </c>
      <c r="K90" s="78"/>
      <c r="L90" s="78"/>
      <c r="M90" s="78"/>
      <c r="N90" s="78"/>
      <c r="O90" s="78"/>
      <c r="P90" s="78"/>
      <c r="Q90" s="78"/>
      <c r="R90" s="78"/>
      <c r="S90" s="78"/>
      <c r="T90" s="78"/>
      <c r="U90" s="78"/>
      <c r="V90" s="80">
        <f>IF(J90="oui",I90+K90*10,I90)</f>
        <v>53</v>
      </c>
      <c r="W90" s="66"/>
    </row>
    <row r="91" spans="1:23" x14ac:dyDescent="0.3">
      <c r="A91" s="77" t="s">
        <v>127</v>
      </c>
      <c r="B91" s="78" t="s">
        <v>128</v>
      </c>
      <c r="C91" s="78" t="s">
        <v>16</v>
      </c>
      <c r="D91" s="78" t="s">
        <v>4</v>
      </c>
      <c r="E91" s="78" t="s">
        <v>15</v>
      </c>
      <c r="F91" s="78">
        <v>3966643</v>
      </c>
      <c r="G91" s="79">
        <f>IF(C91="oui",VLOOKUP(D91,Outils!F$1:G$12,2,FALSE),0)</f>
        <v>62</v>
      </c>
      <c r="H91" s="78" t="s">
        <v>17</v>
      </c>
      <c r="I91" s="79">
        <f t="shared" si="1"/>
        <v>62</v>
      </c>
      <c r="J91" s="78" t="s">
        <v>17</v>
      </c>
      <c r="K91" s="78"/>
      <c r="L91" s="78"/>
      <c r="M91" s="78"/>
      <c r="N91" s="78"/>
      <c r="O91" s="78"/>
      <c r="P91" s="78"/>
      <c r="Q91" s="78"/>
      <c r="R91" s="78"/>
      <c r="S91" s="78"/>
      <c r="T91" s="78"/>
      <c r="U91" s="78"/>
      <c r="V91" s="80">
        <f>IF(J91="oui",I91+K91*10,I91)</f>
        <v>62</v>
      </c>
      <c r="W91" s="66"/>
    </row>
    <row r="92" spans="1:23" x14ac:dyDescent="0.3">
      <c r="A92" s="77" t="s">
        <v>677</v>
      </c>
      <c r="B92" s="78" t="s">
        <v>270</v>
      </c>
      <c r="C92" s="78" t="s">
        <v>16</v>
      </c>
      <c r="D92" s="78" t="s">
        <v>4</v>
      </c>
      <c r="E92" s="78" t="s">
        <v>14</v>
      </c>
      <c r="F92" s="78"/>
      <c r="G92" s="79">
        <f>IF(C92="oui",VLOOKUP(D92,Outils!F$1:G$12,2,FALSE),0)</f>
        <v>62</v>
      </c>
      <c r="H92" s="78" t="s">
        <v>17</v>
      </c>
      <c r="I92" s="79">
        <f t="shared" si="1"/>
        <v>62</v>
      </c>
      <c r="J92" s="78" t="s">
        <v>17</v>
      </c>
      <c r="K92" s="78"/>
      <c r="L92" s="78"/>
      <c r="M92" s="78"/>
      <c r="N92" s="78"/>
      <c r="O92" s="78"/>
      <c r="P92" s="78"/>
      <c r="Q92" s="78"/>
      <c r="R92" s="78"/>
      <c r="S92" s="78"/>
      <c r="T92" s="78"/>
      <c r="U92" s="78"/>
      <c r="V92" s="80">
        <f>IF(J92="oui",I92+K92*10,I92)</f>
        <v>62</v>
      </c>
      <c r="W92" s="66"/>
    </row>
    <row r="93" spans="1:23" x14ac:dyDescent="0.3">
      <c r="A93" s="77" t="s">
        <v>712</v>
      </c>
      <c r="B93" s="78" t="s">
        <v>283</v>
      </c>
      <c r="C93" s="78" t="s">
        <v>16</v>
      </c>
      <c r="D93" s="78" t="s">
        <v>9</v>
      </c>
      <c r="E93" s="78" t="s">
        <v>15</v>
      </c>
      <c r="F93" s="78">
        <v>8486891</v>
      </c>
      <c r="G93" s="79">
        <f>IF(C93="oui",VLOOKUP(D93,Outils!F$1:G$12,2,FALSE),0)</f>
        <v>61</v>
      </c>
      <c r="H93" s="78" t="s">
        <v>17</v>
      </c>
      <c r="I93" s="79">
        <f t="shared" si="1"/>
        <v>61</v>
      </c>
      <c r="J93" s="78" t="s">
        <v>17</v>
      </c>
      <c r="K93" s="78"/>
      <c r="L93" s="78"/>
      <c r="M93" s="78"/>
      <c r="N93" s="78"/>
      <c r="O93" s="78"/>
      <c r="P93" s="78"/>
      <c r="Q93" s="78"/>
      <c r="R93" s="78"/>
      <c r="S93" s="78"/>
      <c r="T93" s="78"/>
      <c r="U93" s="78"/>
      <c r="V93" s="80">
        <f>IF(J93="oui",I93+K93*10,I93)</f>
        <v>61</v>
      </c>
      <c r="W93" s="66"/>
    </row>
    <row r="94" spans="1:23" x14ac:dyDescent="0.3">
      <c r="A94" s="77" t="s">
        <v>37</v>
      </c>
      <c r="B94" s="78" t="s">
        <v>38</v>
      </c>
      <c r="C94" s="78" t="s">
        <v>16</v>
      </c>
      <c r="D94" s="78" t="s">
        <v>7</v>
      </c>
      <c r="E94" s="78" t="s">
        <v>15</v>
      </c>
      <c r="F94" s="78">
        <v>7930616</v>
      </c>
      <c r="G94" s="79">
        <f>IF(C94="oui",VLOOKUP(D94,Outils!F$1:G$12,2,FALSE),0)</f>
        <v>58</v>
      </c>
      <c r="H94" s="78" t="s">
        <v>17</v>
      </c>
      <c r="I94" s="79">
        <f t="shared" si="1"/>
        <v>58</v>
      </c>
      <c r="J94" s="78" t="s">
        <v>17</v>
      </c>
      <c r="K94" s="78"/>
      <c r="L94" s="78"/>
      <c r="M94" s="78"/>
      <c r="N94" s="78"/>
      <c r="O94" s="78"/>
      <c r="P94" s="78"/>
      <c r="Q94" s="78"/>
      <c r="R94" s="78"/>
      <c r="S94" s="78"/>
      <c r="T94" s="78"/>
      <c r="U94" s="78"/>
      <c r="V94" s="80">
        <f>IF(J94="oui",I94+K94*10,I94)</f>
        <v>58</v>
      </c>
      <c r="W94" s="66"/>
    </row>
    <row r="95" spans="1:23" x14ac:dyDescent="0.3">
      <c r="A95" s="77" t="s">
        <v>671</v>
      </c>
      <c r="B95" s="78" t="s">
        <v>339</v>
      </c>
      <c r="C95" s="78" t="s">
        <v>16</v>
      </c>
      <c r="D95" s="78" t="s">
        <v>4</v>
      </c>
      <c r="E95" s="78" t="s">
        <v>15</v>
      </c>
      <c r="F95" s="78">
        <v>6693246</v>
      </c>
      <c r="G95" s="79">
        <f>IF(C95="oui",VLOOKUP(D95,Outils!F$1:G$12,2,FALSE),0)</f>
        <v>62</v>
      </c>
      <c r="H95" s="78" t="s">
        <v>17</v>
      </c>
      <c r="I95" s="79">
        <f t="shared" si="1"/>
        <v>62</v>
      </c>
      <c r="J95" s="78" t="s">
        <v>17</v>
      </c>
      <c r="K95" s="78"/>
      <c r="L95" s="78"/>
      <c r="M95" s="78"/>
      <c r="N95" s="78"/>
      <c r="O95" s="78"/>
      <c r="P95" s="78"/>
      <c r="Q95" s="78"/>
      <c r="R95" s="78"/>
      <c r="S95" s="78"/>
      <c r="T95" s="78"/>
      <c r="U95" s="78"/>
      <c r="V95" s="80">
        <f>IF(J95="oui",I95+K95*10,I95)</f>
        <v>62</v>
      </c>
      <c r="W95" s="66"/>
    </row>
    <row r="96" spans="1:23" x14ac:dyDescent="0.3">
      <c r="A96" s="77" t="s">
        <v>625</v>
      </c>
      <c r="B96" s="78" t="s">
        <v>626</v>
      </c>
      <c r="C96" s="78" t="s">
        <v>16</v>
      </c>
      <c r="D96" s="78" t="s">
        <v>5</v>
      </c>
      <c r="E96" s="78" t="s">
        <v>15</v>
      </c>
      <c r="F96" s="78">
        <v>1343198</v>
      </c>
      <c r="G96" s="79">
        <f>IF(C96="oui",VLOOKUP(D96,Outils!F$1:G$12,2,FALSE),0)</f>
        <v>62</v>
      </c>
      <c r="H96" s="78" t="s">
        <v>16</v>
      </c>
      <c r="I96" s="79">
        <f t="shared" si="1"/>
        <v>66</v>
      </c>
      <c r="J96" s="78" t="s">
        <v>17</v>
      </c>
      <c r="K96" s="78"/>
      <c r="L96" s="78"/>
      <c r="M96" s="78"/>
      <c r="N96" s="78"/>
      <c r="O96" s="78"/>
      <c r="P96" s="78"/>
      <c r="Q96" s="78"/>
      <c r="R96" s="78"/>
      <c r="S96" s="78"/>
      <c r="T96" s="78"/>
      <c r="U96" s="78"/>
      <c r="V96" s="80">
        <f>IF(J96="oui",I96+K96*10,I96)</f>
        <v>66</v>
      </c>
      <c r="W96" s="66"/>
    </row>
    <row r="97" spans="1:23" x14ac:dyDescent="0.3">
      <c r="A97" s="77" t="s">
        <v>745</v>
      </c>
      <c r="B97" s="78" t="s">
        <v>74</v>
      </c>
      <c r="C97" s="78" t="s">
        <v>16</v>
      </c>
      <c r="D97" s="78" t="s">
        <v>3</v>
      </c>
      <c r="E97" s="78" t="s">
        <v>15</v>
      </c>
      <c r="F97" s="78">
        <v>2000345</v>
      </c>
      <c r="G97" s="79">
        <f>IF(C97="oui",VLOOKUP(D97,Outils!F$1:G$12,2,FALSE),0)</f>
        <v>49</v>
      </c>
      <c r="H97" s="78" t="s">
        <v>17</v>
      </c>
      <c r="I97" s="79">
        <f t="shared" si="1"/>
        <v>49</v>
      </c>
      <c r="J97" s="78" t="s">
        <v>17</v>
      </c>
      <c r="K97" s="78"/>
      <c r="L97" s="78"/>
      <c r="M97" s="78"/>
      <c r="N97" s="78"/>
      <c r="O97" s="78"/>
      <c r="P97" s="78"/>
      <c r="Q97" s="78"/>
      <c r="R97" s="78"/>
      <c r="S97" s="78"/>
      <c r="T97" s="78"/>
      <c r="U97" s="78"/>
      <c r="V97" s="80">
        <f>IF(J97="oui",I97+K97*10,I97)</f>
        <v>49</v>
      </c>
      <c r="W97" s="66"/>
    </row>
    <row r="98" spans="1:23" x14ac:dyDescent="0.3">
      <c r="A98" s="77" t="s">
        <v>745</v>
      </c>
      <c r="B98" s="78" t="s">
        <v>794</v>
      </c>
      <c r="C98" s="78" t="s">
        <v>16</v>
      </c>
      <c r="D98" s="78" t="s">
        <v>8</v>
      </c>
      <c r="E98" s="78" t="s">
        <v>15</v>
      </c>
      <c r="F98" s="78">
        <v>2000345</v>
      </c>
      <c r="G98" s="79">
        <f>IF(C98="oui",VLOOKUP(D98,Outils!F$1:G$12,2,FALSE),0)</f>
        <v>50</v>
      </c>
      <c r="H98" s="78" t="s">
        <v>17</v>
      </c>
      <c r="I98" s="79">
        <f t="shared" si="1"/>
        <v>50</v>
      </c>
      <c r="J98" s="78" t="s">
        <v>17</v>
      </c>
      <c r="K98" s="78"/>
      <c r="L98" s="78"/>
      <c r="M98" s="78"/>
      <c r="N98" s="78"/>
      <c r="O98" s="78"/>
      <c r="P98" s="78"/>
      <c r="Q98" s="78"/>
      <c r="R98" s="78"/>
      <c r="S98" s="78"/>
      <c r="T98" s="78"/>
      <c r="U98" s="78"/>
      <c r="V98" s="80">
        <f>IF(J98="oui",I98+K98*10,I98)</f>
        <v>50</v>
      </c>
      <c r="W98" s="66"/>
    </row>
    <row r="99" spans="1:23" x14ac:dyDescent="0.3">
      <c r="A99" s="77" t="s">
        <v>422</v>
      </c>
      <c r="B99" s="78" t="s">
        <v>53</v>
      </c>
      <c r="C99" s="78" t="s">
        <v>16</v>
      </c>
      <c r="D99" s="78" t="s">
        <v>13</v>
      </c>
      <c r="E99" s="78" t="s">
        <v>15</v>
      </c>
      <c r="F99" s="78">
        <v>2271</v>
      </c>
      <c r="G99" s="79">
        <f>IF(C99="oui",VLOOKUP(D99,Outils!F$1:G$12,2,FALSE),0)</f>
        <v>28</v>
      </c>
      <c r="H99" s="78" t="s">
        <v>17</v>
      </c>
      <c r="I99" s="79">
        <f t="shared" si="1"/>
        <v>28</v>
      </c>
      <c r="J99" s="78" t="s">
        <v>17</v>
      </c>
      <c r="K99" s="78"/>
      <c r="L99" s="78"/>
      <c r="M99" s="78"/>
      <c r="N99" s="78"/>
      <c r="O99" s="78"/>
      <c r="P99" s="78"/>
      <c r="Q99" s="78"/>
      <c r="R99" s="78"/>
      <c r="S99" s="78"/>
      <c r="T99" s="78"/>
      <c r="U99" s="78"/>
      <c r="V99" s="80">
        <f>IF(J99="oui",I99+K99*10,I99)</f>
        <v>28</v>
      </c>
      <c r="W99" s="66"/>
    </row>
    <row r="100" spans="1:23" x14ac:dyDescent="0.3">
      <c r="A100" s="77" t="s">
        <v>422</v>
      </c>
      <c r="B100" s="78" t="s">
        <v>533</v>
      </c>
      <c r="C100" s="78" t="s">
        <v>16</v>
      </c>
      <c r="D100" s="78" t="s">
        <v>4</v>
      </c>
      <c r="E100" s="78" t="s">
        <v>15</v>
      </c>
      <c r="F100" s="78">
        <v>327754</v>
      </c>
      <c r="G100" s="79">
        <f>IF(C100="oui",VLOOKUP(D100,Outils!F$1:G$12,2,FALSE),0)</f>
        <v>62</v>
      </c>
      <c r="H100" s="78" t="s">
        <v>16</v>
      </c>
      <c r="I100" s="79">
        <f t="shared" si="1"/>
        <v>66</v>
      </c>
      <c r="J100" s="78" t="s">
        <v>17</v>
      </c>
      <c r="K100" s="78"/>
      <c r="L100" s="78"/>
      <c r="M100" s="78"/>
      <c r="N100" s="78"/>
      <c r="O100" s="78"/>
      <c r="P100" s="78"/>
      <c r="Q100" s="78"/>
      <c r="R100" s="78"/>
      <c r="S100" s="78"/>
      <c r="T100" s="78"/>
      <c r="U100" s="78"/>
      <c r="V100" s="80">
        <f>IF(J100="oui",I100+K100*10,I100)</f>
        <v>66</v>
      </c>
      <c r="W100" s="66"/>
    </row>
    <row r="101" spans="1:23" x14ac:dyDescent="0.3">
      <c r="A101" s="77" t="s">
        <v>99</v>
      </c>
      <c r="B101" s="78" t="s">
        <v>100</v>
      </c>
      <c r="C101" s="78" t="s">
        <v>16</v>
      </c>
      <c r="D101" s="78" t="s">
        <v>12</v>
      </c>
      <c r="E101" s="78" t="s">
        <v>15</v>
      </c>
      <c r="F101" s="78">
        <v>2086</v>
      </c>
      <c r="G101" s="79">
        <f>IF(C101="oui",VLOOKUP(D101,Outils!F$1:G$12,2,FALSE),0)</f>
        <v>43</v>
      </c>
      <c r="H101" s="78" t="s">
        <v>17</v>
      </c>
      <c r="I101" s="79">
        <f t="shared" si="1"/>
        <v>43</v>
      </c>
      <c r="J101" s="78" t="s">
        <v>17</v>
      </c>
      <c r="K101" s="78"/>
      <c r="L101" s="78"/>
      <c r="M101" s="78"/>
      <c r="N101" s="78"/>
      <c r="O101" s="78"/>
      <c r="P101" s="78"/>
      <c r="Q101" s="78"/>
      <c r="R101" s="78"/>
      <c r="S101" s="78"/>
      <c r="T101" s="78"/>
      <c r="U101" s="78"/>
      <c r="V101" s="80">
        <f>IF(J101="oui",I101+K101*10,I101)</f>
        <v>43</v>
      </c>
      <c r="W101" s="66"/>
    </row>
    <row r="102" spans="1:23" x14ac:dyDescent="0.3">
      <c r="A102" s="77" t="s">
        <v>299</v>
      </c>
      <c r="B102" s="78" t="s">
        <v>149</v>
      </c>
      <c r="C102" s="78" t="s">
        <v>16</v>
      </c>
      <c r="D102" s="78" t="s">
        <v>4</v>
      </c>
      <c r="E102" s="78" t="s">
        <v>15</v>
      </c>
      <c r="F102" s="78">
        <v>5000699</v>
      </c>
      <c r="G102" s="79">
        <f>IF(C102="oui",VLOOKUP(D102,Outils!F$1:G$12,2,FALSE),0)</f>
        <v>62</v>
      </c>
      <c r="H102" s="78" t="s">
        <v>16</v>
      </c>
      <c r="I102" s="79">
        <f t="shared" si="1"/>
        <v>66</v>
      </c>
      <c r="J102" s="78" t="s">
        <v>17</v>
      </c>
      <c r="K102" s="78"/>
      <c r="L102" s="78"/>
      <c r="M102" s="78"/>
      <c r="N102" s="78"/>
      <c r="O102" s="78"/>
      <c r="P102" s="78"/>
      <c r="Q102" s="78"/>
      <c r="R102" s="78"/>
      <c r="S102" s="78"/>
      <c r="T102" s="78"/>
      <c r="U102" s="78"/>
      <c r="V102" s="80">
        <f>IF(J102="oui",I102+K102*10,I102)</f>
        <v>66</v>
      </c>
      <c r="W102" s="66"/>
    </row>
    <row r="103" spans="1:23" x14ac:dyDescent="0.3">
      <c r="A103" s="77" t="s">
        <v>615</v>
      </c>
      <c r="B103" s="78" t="s">
        <v>139</v>
      </c>
      <c r="C103" s="78" t="s">
        <v>16</v>
      </c>
      <c r="D103" s="78" t="s">
        <v>5</v>
      </c>
      <c r="E103" s="78" t="s">
        <v>14</v>
      </c>
      <c r="F103" s="78"/>
      <c r="G103" s="79">
        <f>IF(C103="oui",VLOOKUP(D103,Outils!F$1:G$12,2,FALSE),0)</f>
        <v>62</v>
      </c>
      <c r="H103" s="78" t="s">
        <v>16</v>
      </c>
      <c r="I103" s="79">
        <f t="shared" si="1"/>
        <v>66</v>
      </c>
      <c r="J103" s="78" t="s">
        <v>17</v>
      </c>
      <c r="K103" s="78"/>
      <c r="L103" s="78"/>
      <c r="M103" s="78"/>
      <c r="N103" s="78"/>
      <c r="O103" s="78"/>
      <c r="P103" s="78"/>
      <c r="Q103" s="78"/>
      <c r="R103" s="78"/>
      <c r="S103" s="78"/>
      <c r="T103" s="78"/>
      <c r="U103" s="78"/>
      <c r="V103" s="80">
        <f>IF(J103="oui",I103+K103*10,I103)</f>
        <v>66</v>
      </c>
      <c r="W103" s="66"/>
    </row>
    <row r="104" spans="1:23" x14ac:dyDescent="0.3">
      <c r="A104" s="77" t="s">
        <v>540</v>
      </c>
      <c r="B104" s="78" t="s">
        <v>541</v>
      </c>
      <c r="C104" s="78" t="s">
        <v>16</v>
      </c>
      <c r="D104" s="78" t="s">
        <v>5</v>
      </c>
      <c r="E104" s="78" t="s">
        <v>15</v>
      </c>
      <c r="F104" s="78">
        <v>1650064</v>
      </c>
      <c r="G104" s="79">
        <f>IF(C104="oui",VLOOKUP(D104,Outils!F$1:G$12,2,FALSE),0)</f>
        <v>62</v>
      </c>
      <c r="H104" s="78" t="s">
        <v>16</v>
      </c>
      <c r="I104" s="79">
        <f t="shared" si="1"/>
        <v>66</v>
      </c>
      <c r="J104" s="78" t="s">
        <v>17</v>
      </c>
      <c r="K104" s="78"/>
      <c r="L104" s="78"/>
      <c r="M104" s="78"/>
      <c r="N104" s="78"/>
      <c r="O104" s="78"/>
      <c r="P104" s="78"/>
      <c r="Q104" s="78"/>
      <c r="R104" s="78"/>
      <c r="S104" s="78"/>
      <c r="T104" s="78"/>
      <c r="U104" s="78"/>
      <c r="V104" s="80">
        <f>IF(J104="oui",I104+K104*10,I104)</f>
        <v>66</v>
      </c>
      <c r="W104" s="66"/>
    </row>
    <row r="105" spans="1:23" x14ac:dyDescent="0.3">
      <c r="A105" s="77" t="s">
        <v>632</v>
      </c>
      <c r="B105" s="78" t="s">
        <v>159</v>
      </c>
      <c r="C105" s="78" t="s">
        <v>16</v>
      </c>
      <c r="D105" s="78" t="s">
        <v>5</v>
      </c>
      <c r="E105" s="78" t="s">
        <v>15</v>
      </c>
      <c r="F105" s="78">
        <v>813</v>
      </c>
      <c r="G105" s="79">
        <f>IF(C105="oui",VLOOKUP(D105,Outils!F$1:G$12,2,FALSE),0)</f>
        <v>62</v>
      </c>
      <c r="H105" s="78" t="s">
        <v>16</v>
      </c>
      <c r="I105" s="79">
        <f t="shared" si="1"/>
        <v>66</v>
      </c>
      <c r="J105" s="78" t="s">
        <v>17</v>
      </c>
      <c r="K105" s="78"/>
      <c r="L105" s="78"/>
      <c r="M105" s="78"/>
      <c r="N105" s="78"/>
      <c r="O105" s="78"/>
      <c r="P105" s="78"/>
      <c r="Q105" s="78"/>
      <c r="R105" s="78"/>
      <c r="S105" s="78"/>
      <c r="T105" s="78"/>
      <c r="U105" s="78"/>
      <c r="V105" s="80">
        <f>IF(J105="oui",I105+K105*10,I105)</f>
        <v>66</v>
      </c>
      <c r="W105" s="66"/>
    </row>
    <row r="106" spans="1:23" x14ac:dyDescent="0.3">
      <c r="A106" s="77" t="s">
        <v>709</v>
      </c>
      <c r="B106" s="78" t="s">
        <v>172</v>
      </c>
      <c r="C106" s="78" t="s">
        <v>16</v>
      </c>
      <c r="D106" s="78" t="s">
        <v>8</v>
      </c>
      <c r="E106" s="78" t="s">
        <v>15</v>
      </c>
      <c r="F106" s="78">
        <v>9000089</v>
      </c>
      <c r="G106" s="79">
        <f>IF(C106="oui",VLOOKUP(D106,Outils!F$1:G$12,2,FALSE),0)</f>
        <v>50</v>
      </c>
      <c r="H106" s="78" t="s">
        <v>17</v>
      </c>
      <c r="I106" s="79">
        <f t="shared" si="1"/>
        <v>50</v>
      </c>
      <c r="J106" s="78" t="s">
        <v>17</v>
      </c>
      <c r="K106" s="78"/>
      <c r="L106" s="78"/>
      <c r="M106" s="78"/>
      <c r="N106" s="78"/>
      <c r="O106" s="78"/>
      <c r="P106" s="78"/>
      <c r="Q106" s="78"/>
      <c r="R106" s="78"/>
      <c r="S106" s="78"/>
      <c r="T106" s="78"/>
      <c r="U106" s="78"/>
      <c r="V106" s="80">
        <f>IF(J106="oui",I106+K106*10,I106)</f>
        <v>50</v>
      </c>
      <c r="W106" s="66"/>
    </row>
    <row r="107" spans="1:23" x14ac:dyDescent="0.3">
      <c r="A107" s="77" t="s">
        <v>253</v>
      </c>
      <c r="B107" s="78" t="s">
        <v>42</v>
      </c>
      <c r="C107" s="78" t="s">
        <v>16</v>
      </c>
      <c r="D107" s="78" t="s">
        <v>6</v>
      </c>
      <c r="E107" s="78" t="s">
        <v>15</v>
      </c>
      <c r="F107" s="78">
        <v>7774534</v>
      </c>
      <c r="G107" s="79">
        <f>IF(C107="oui",VLOOKUP(D107,Outils!F$1:G$12,2,FALSE),0)</f>
        <v>58</v>
      </c>
      <c r="H107" s="78" t="s">
        <v>17</v>
      </c>
      <c r="I107" s="79">
        <f t="shared" si="1"/>
        <v>58</v>
      </c>
      <c r="J107" s="78" t="s">
        <v>17</v>
      </c>
      <c r="K107" s="78"/>
      <c r="L107" s="78"/>
      <c r="M107" s="78"/>
      <c r="N107" s="78"/>
      <c r="O107" s="78"/>
      <c r="P107" s="78"/>
      <c r="Q107" s="78"/>
      <c r="R107" s="78"/>
      <c r="S107" s="78"/>
      <c r="T107" s="78"/>
      <c r="U107" s="78"/>
      <c r="V107" s="80">
        <f>IF(J107="oui",I107+K107*10,I107)</f>
        <v>58</v>
      </c>
      <c r="W107" s="66"/>
    </row>
    <row r="108" spans="1:23" x14ac:dyDescent="0.3">
      <c r="A108" s="77" t="s">
        <v>635</v>
      </c>
      <c r="B108" s="78" t="s">
        <v>159</v>
      </c>
      <c r="C108" s="78" t="s">
        <v>16</v>
      </c>
      <c r="D108" s="78" t="s">
        <v>5</v>
      </c>
      <c r="E108" s="78" t="s">
        <v>15</v>
      </c>
      <c r="F108" s="78">
        <v>2169</v>
      </c>
      <c r="G108" s="79">
        <f>IF(C108="oui",VLOOKUP(D108,Outils!F$1:G$12,2,FALSE),0)</f>
        <v>62</v>
      </c>
      <c r="H108" s="78" t="s">
        <v>16</v>
      </c>
      <c r="I108" s="79">
        <f t="shared" si="1"/>
        <v>66</v>
      </c>
      <c r="J108" s="78" t="s">
        <v>17</v>
      </c>
      <c r="K108" s="78"/>
      <c r="L108" s="78"/>
      <c r="M108" s="78"/>
      <c r="N108" s="78"/>
      <c r="O108" s="78"/>
      <c r="P108" s="78"/>
      <c r="Q108" s="78"/>
      <c r="R108" s="78"/>
      <c r="S108" s="78"/>
      <c r="T108" s="78"/>
      <c r="U108" s="78"/>
      <c r="V108" s="80">
        <f>IF(J108="oui",I108+K108*10,I108)</f>
        <v>66</v>
      </c>
      <c r="W108" s="66"/>
    </row>
    <row r="109" spans="1:23" x14ac:dyDescent="0.3">
      <c r="A109" s="77" t="s">
        <v>80</v>
      </c>
      <c r="B109" s="78" t="s">
        <v>81</v>
      </c>
      <c r="C109" s="78" t="s">
        <v>16</v>
      </c>
      <c r="D109" s="78" t="s">
        <v>6</v>
      </c>
      <c r="E109" s="78" t="s">
        <v>15</v>
      </c>
      <c r="F109" s="78">
        <v>3016413</v>
      </c>
      <c r="G109" s="79">
        <f>IF(C109="oui",VLOOKUP(D109,Outils!F$1:G$12,2,FALSE),0)</f>
        <v>58</v>
      </c>
      <c r="H109" s="78" t="s">
        <v>17</v>
      </c>
      <c r="I109" s="79">
        <f t="shared" si="1"/>
        <v>58</v>
      </c>
      <c r="J109" s="78" t="s">
        <v>17</v>
      </c>
      <c r="K109" s="78"/>
      <c r="L109" s="78"/>
      <c r="M109" s="78"/>
      <c r="N109" s="78"/>
      <c r="O109" s="78"/>
      <c r="P109" s="78"/>
      <c r="Q109" s="78"/>
      <c r="R109" s="78"/>
      <c r="S109" s="78"/>
      <c r="T109" s="78"/>
      <c r="U109" s="78"/>
      <c r="V109" s="80">
        <f>IF(J109="oui",I109+K109*10,I109)</f>
        <v>58</v>
      </c>
      <c r="W109" s="66"/>
    </row>
    <row r="110" spans="1:23" x14ac:dyDescent="0.3">
      <c r="A110" s="77" t="s">
        <v>80</v>
      </c>
      <c r="B110" s="78" t="s">
        <v>110</v>
      </c>
      <c r="C110" s="78" t="s">
        <v>16</v>
      </c>
      <c r="D110" s="78" t="s">
        <v>8</v>
      </c>
      <c r="E110" s="78" t="s">
        <v>15</v>
      </c>
      <c r="F110" s="78">
        <v>3016413</v>
      </c>
      <c r="G110" s="79">
        <f>IF(C110="oui",VLOOKUP(D110,Outils!F$1:G$12,2,FALSE),0)</f>
        <v>50</v>
      </c>
      <c r="H110" s="78" t="s">
        <v>17</v>
      </c>
      <c r="I110" s="79">
        <f t="shared" si="1"/>
        <v>50</v>
      </c>
      <c r="J110" s="78" t="s">
        <v>17</v>
      </c>
      <c r="K110" s="78"/>
      <c r="L110" s="78"/>
      <c r="M110" s="78"/>
      <c r="N110" s="78"/>
      <c r="O110" s="78"/>
      <c r="P110" s="78"/>
      <c r="Q110" s="78"/>
      <c r="R110" s="78"/>
      <c r="S110" s="78"/>
      <c r="T110" s="78"/>
      <c r="U110" s="78"/>
      <c r="V110" s="80">
        <f>IF(J110="oui",I110+K110*10,I110)</f>
        <v>50</v>
      </c>
      <c r="W110" s="66"/>
    </row>
    <row r="111" spans="1:23" x14ac:dyDescent="0.3">
      <c r="A111" s="77" t="s">
        <v>616</v>
      </c>
      <c r="B111" s="78" t="s">
        <v>174</v>
      </c>
      <c r="C111" s="78" t="s">
        <v>16</v>
      </c>
      <c r="D111" s="78" t="s">
        <v>5</v>
      </c>
      <c r="E111" s="78" t="s">
        <v>15</v>
      </c>
      <c r="F111" s="78">
        <v>2596012</v>
      </c>
      <c r="G111" s="79">
        <f>IF(C111="oui",VLOOKUP(D111,Outils!F$1:G$12,2,FALSE),0)</f>
        <v>62</v>
      </c>
      <c r="H111" s="78" t="s">
        <v>16</v>
      </c>
      <c r="I111" s="79">
        <f t="shared" si="1"/>
        <v>66</v>
      </c>
      <c r="J111" s="78" t="s">
        <v>17</v>
      </c>
      <c r="K111" s="78"/>
      <c r="L111" s="78"/>
      <c r="M111" s="78"/>
      <c r="N111" s="78"/>
      <c r="O111" s="78"/>
      <c r="P111" s="78"/>
      <c r="Q111" s="78"/>
      <c r="R111" s="78"/>
      <c r="S111" s="78"/>
      <c r="T111" s="78"/>
      <c r="U111" s="78"/>
      <c r="V111" s="80">
        <f>IF(J111="oui",I111+K111*10,I111)</f>
        <v>66</v>
      </c>
      <c r="W111" s="66"/>
    </row>
    <row r="112" spans="1:23" x14ac:dyDescent="0.3">
      <c r="A112" s="77" t="s">
        <v>412</v>
      </c>
      <c r="B112" s="78" t="s">
        <v>62</v>
      </c>
      <c r="C112" s="78" t="s">
        <v>16</v>
      </c>
      <c r="D112" s="78" t="s">
        <v>11</v>
      </c>
      <c r="E112" s="78" t="s">
        <v>15</v>
      </c>
      <c r="F112" s="78">
        <v>6791565</v>
      </c>
      <c r="G112" s="79">
        <f>IF(C112="oui",VLOOKUP(D112,Outils!F$1:G$12,2,FALSE),0)</f>
        <v>38</v>
      </c>
      <c r="H112" s="78" t="s">
        <v>17</v>
      </c>
      <c r="I112" s="79">
        <f t="shared" si="1"/>
        <v>38</v>
      </c>
      <c r="J112" s="78" t="s">
        <v>17</v>
      </c>
      <c r="K112" s="78"/>
      <c r="L112" s="78"/>
      <c r="M112" s="78"/>
      <c r="N112" s="78"/>
      <c r="O112" s="78"/>
      <c r="P112" s="78"/>
      <c r="Q112" s="78"/>
      <c r="R112" s="78"/>
      <c r="S112" s="78"/>
      <c r="T112" s="78"/>
      <c r="U112" s="78"/>
      <c r="V112" s="80">
        <f>IF(J112="oui",I112+K112*10,I112)</f>
        <v>38</v>
      </c>
      <c r="W112" s="66"/>
    </row>
    <row r="113" spans="1:23" x14ac:dyDescent="0.3">
      <c r="A113" s="77" t="s">
        <v>334</v>
      </c>
      <c r="B113" s="78" t="s">
        <v>335</v>
      </c>
      <c r="C113" s="78" t="s">
        <v>16</v>
      </c>
      <c r="D113" s="78" t="s">
        <v>3</v>
      </c>
      <c r="E113" s="78" t="s">
        <v>15</v>
      </c>
      <c r="F113" s="78">
        <v>180</v>
      </c>
      <c r="G113" s="79">
        <f>IF(C113="oui",VLOOKUP(D113,Outils!F$1:G$12,2,FALSE),0)</f>
        <v>49</v>
      </c>
      <c r="H113" s="78" t="s">
        <v>17</v>
      </c>
      <c r="I113" s="79">
        <f t="shared" si="1"/>
        <v>49</v>
      </c>
      <c r="J113" s="78" t="s">
        <v>16</v>
      </c>
      <c r="K113" s="78">
        <v>2</v>
      </c>
      <c r="L113" s="78"/>
      <c r="M113" s="78"/>
      <c r="N113" s="78"/>
      <c r="O113" s="78"/>
      <c r="P113" s="78"/>
      <c r="Q113" s="78"/>
      <c r="R113" s="78"/>
      <c r="S113" s="78">
        <v>1</v>
      </c>
      <c r="T113" s="78"/>
      <c r="U113" s="78">
        <v>1</v>
      </c>
      <c r="V113" s="80">
        <f>IF(J113="oui",I113+K113*10,I113)</f>
        <v>69</v>
      </c>
      <c r="W113" s="66"/>
    </row>
    <row r="114" spans="1:23" x14ac:dyDescent="0.3">
      <c r="A114" s="77" t="s">
        <v>334</v>
      </c>
      <c r="B114" s="78" t="s">
        <v>62</v>
      </c>
      <c r="C114" s="78" t="s">
        <v>16</v>
      </c>
      <c r="D114" s="78" t="s">
        <v>2</v>
      </c>
      <c r="E114" s="78" t="s">
        <v>15</v>
      </c>
      <c r="F114" s="78">
        <v>6526449</v>
      </c>
      <c r="G114" s="79">
        <f>IF(C114="oui",VLOOKUP(D114,Outils!F$1:G$12,2,FALSE),0)</f>
        <v>45</v>
      </c>
      <c r="H114" s="78" t="s">
        <v>17</v>
      </c>
      <c r="I114" s="79">
        <f t="shared" si="1"/>
        <v>45</v>
      </c>
      <c r="J114" s="78" t="s">
        <v>17</v>
      </c>
      <c r="K114" s="78"/>
      <c r="L114" s="78"/>
      <c r="M114" s="78"/>
      <c r="N114" s="78"/>
      <c r="O114" s="78"/>
      <c r="P114" s="78"/>
      <c r="Q114" s="78"/>
      <c r="R114" s="78"/>
      <c r="S114" s="78"/>
      <c r="T114" s="78"/>
      <c r="U114" s="78"/>
      <c r="V114" s="80">
        <f>IF(J114="oui",I114+K114*10,I114)</f>
        <v>45</v>
      </c>
      <c r="W114" s="66"/>
    </row>
    <row r="115" spans="1:23" x14ac:dyDescent="0.3">
      <c r="A115" s="77" t="s">
        <v>334</v>
      </c>
      <c r="B115" s="78" t="s">
        <v>520</v>
      </c>
      <c r="C115" s="78" t="s">
        <v>16</v>
      </c>
      <c r="D115" s="78" t="s">
        <v>4</v>
      </c>
      <c r="E115" s="78" t="s">
        <v>15</v>
      </c>
      <c r="F115" s="78">
        <v>6526449</v>
      </c>
      <c r="G115" s="79">
        <f>IF(C115="oui",VLOOKUP(D115,Outils!F$1:G$12,2,FALSE),0)</f>
        <v>62</v>
      </c>
      <c r="H115" s="78" t="s">
        <v>17</v>
      </c>
      <c r="I115" s="79">
        <f t="shared" si="1"/>
        <v>62</v>
      </c>
      <c r="J115" s="78" t="s">
        <v>17</v>
      </c>
      <c r="K115" s="78"/>
      <c r="L115" s="78"/>
      <c r="M115" s="78"/>
      <c r="N115" s="78"/>
      <c r="O115" s="78"/>
      <c r="P115" s="78"/>
      <c r="Q115" s="78"/>
      <c r="R115" s="78"/>
      <c r="S115" s="78"/>
      <c r="T115" s="78"/>
      <c r="U115" s="78"/>
      <c r="V115" s="80">
        <f>IF(J115="oui",I115+K115*10,I115)</f>
        <v>62</v>
      </c>
      <c r="W115" s="66"/>
    </row>
    <row r="116" spans="1:23" x14ac:dyDescent="0.3">
      <c r="A116" s="77" t="s">
        <v>739</v>
      </c>
      <c r="B116" s="78" t="s">
        <v>610</v>
      </c>
      <c r="C116" s="78" t="s">
        <v>16</v>
      </c>
      <c r="D116" s="78" t="s">
        <v>2</v>
      </c>
      <c r="E116" s="78" t="s">
        <v>15</v>
      </c>
      <c r="F116" s="78">
        <v>3438007</v>
      </c>
      <c r="G116" s="79">
        <f>IF(C116="oui",VLOOKUP(D116,Outils!F$1:G$12,2,FALSE),0)</f>
        <v>45</v>
      </c>
      <c r="H116" s="78" t="s">
        <v>17</v>
      </c>
      <c r="I116" s="79">
        <f t="shared" si="1"/>
        <v>45</v>
      </c>
      <c r="J116" s="78" t="s">
        <v>17</v>
      </c>
      <c r="K116" s="78"/>
      <c r="L116" s="78"/>
      <c r="M116" s="78"/>
      <c r="N116" s="78"/>
      <c r="O116" s="78"/>
      <c r="P116" s="78"/>
      <c r="Q116" s="78"/>
      <c r="R116" s="78"/>
      <c r="S116" s="78"/>
      <c r="T116" s="78"/>
      <c r="U116" s="78"/>
      <c r="V116" s="80">
        <f>IF(J116="oui",I116+K116*10,I116)</f>
        <v>45</v>
      </c>
      <c r="W116" s="66"/>
    </row>
    <row r="117" spans="1:23" x14ac:dyDescent="0.3">
      <c r="A117" s="77" t="s">
        <v>262</v>
      </c>
      <c r="B117" s="78" t="s">
        <v>220</v>
      </c>
      <c r="C117" s="78" t="s">
        <v>16</v>
      </c>
      <c r="D117" s="78" t="s">
        <v>2</v>
      </c>
      <c r="E117" s="78" t="s">
        <v>15</v>
      </c>
      <c r="F117" s="78">
        <v>3954551</v>
      </c>
      <c r="G117" s="79">
        <f>IF(C117="oui",VLOOKUP(D117,Outils!F$1:G$12,2,FALSE),0)</f>
        <v>45</v>
      </c>
      <c r="H117" s="78" t="s">
        <v>17</v>
      </c>
      <c r="I117" s="79">
        <f t="shared" si="1"/>
        <v>45</v>
      </c>
      <c r="J117" s="78" t="s">
        <v>17</v>
      </c>
      <c r="K117" s="78"/>
      <c r="L117" s="78"/>
      <c r="M117" s="78"/>
      <c r="N117" s="78"/>
      <c r="O117" s="78"/>
      <c r="P117" s="78"/>
      <c r="Q117" s="78"/>
      <c r="R117" s="78"/>
      <c r="S117" s="78"/>
      <c r="T117" s="78"/>
      <c r="U117" s="78"/>
      <c r="V117" s="80">
        <f>IF(J117="oui",I117+K117*10,I117)</f>
        <v>45</v>
      </c>
      <c r="W117" s="66"/>
    </row>
    <row r="118" spans="1:23" x14ac:dyDescent="0.3">
      <c r="A118" s="77" t="s">
        <v>750</v>
      </c>
      <c r="B118" s="78" t="s">
        <v>751</v>
      </c>
      <c r="C118" s="78" t="s">
        <v>16</v>
      </c>
      <c r="D118" s="78" t="s">
        <v>4</v>
      </c>
      <c r="E118" s="78" t="s">
        <v>15</v>
      </c>
      <c r="F118" s="78">
        <v>21</v>
      </c>
      <c r="G118" s="79">
        <f>IF(C118="oui",VLOOKUP(D118,Outils!F$1:G$12,2,FALSE),0)</f>
        <v>62</v>
      </c>
      <c r="H118" s="78" t="s">
        <v>17</v>
      </c>
      <c r="I118" s="79">
        <f t="shared" si="1"/>
        <v>62</v>
      </c>
      <c r="J118" s="78" t="s">
        <v>17</v>
      </c>
      <c r="K118" s="78"/>
      <c r="L118" s="78"/>
      <c r="M118" s="78"/>
      <c r="N118" s="78"/>
      <c r="O118" s="78"/>
      <c r="P118" s="78"/>
      <c r="Q118" s="78"/>
      <c r="R118" s="78"/>
      <c r="S118" s="78"/>
      <c r="T118" s="78"/>
      <c r="U118" s="78"/>
      <c r="V118" s="80">
        <f>IF(J118="oui",I118+K118*10,I118)</f>
        <v>62</v>
      </c>
      <c r="W118" s="66"/>
    </row>
    <row r="119" spans="1:23" x14ac:dyDescent="0.3">
      <c r="A119" s="77" t="s">
        <v>750</v>
      </c>
      <c r="B119" s="78" t="s">
        <v>769</v>
      </c>
      <c r="C119" s="78" t="s">
        <v>16</v>
      </c>
      <c r="D119" s="78" t="s">
        <v>6</v>
      </c>
      <c r="E119" s="78" t="s">
        <v>15</v>
      </c>
      <c r="F119" s="78">
        <v>20</v>
      </c>
      <c r="G119" s="79">
        <f>IF(C119="oui",VLOOKUP(D119,Outils!F$1:G$12,2,FALSE),0)</f>
        <v>58</v>
      </c>
      <c r="H119" s="78" t="s">
        <v>17</v>
      </c>
      <c r="I119" s="79">
        <f t="shared" si="1"/>
        <v>58</v>
      </c>
      <c r="J119" s="78" t="s">
        <v>17</v>
      </c>
      <c r="K119" s="78"/>
      <c r="L119" s="78"/>
      <c r="M119" s="78"/>
      <c r="N119" s="78"/>
      <c r="O119" s="78"/>
      <c r="P119" s="78"/>
      <c r="Q119" s="78"/>
      <c r="R119" s="78"/>
      <c r="S119" s="78"/>
      <c r="T119" s="78"/>
      <c r="U119" s="78"/>
      <c r="V119" s="80">
        <f>IF(J119="oui",I119+K119*10,I119)</f>
        <v>58</v>
      </c>
      <c r="W119" s="66"/>
    </row>
    <row r="120" spans="1:23" x14ac:dyDescent="0.3">
      <c r="A120" s="83" t="s">
        <v>309</v>
      </c>
      <c r="B120" s="84" t="s">
        <v>178</v>
      </c>
      <c r="C120" s="84" t="s">
        <v>16</v>
      </c>
      <c r="D120" s="84" t="s">
        <v>5</v>
      </c>
      <c r="E120" s="84" t="s">
        <v>14</v>
      </c>
      <c r="F120" s="84"/>
      <c r="G120" s="85">
        <f>IF(C120="oui",VLOOKUP(D120,Outils!F$1:G$12,2,FALSE),0)</f>
        <v>62</v>
      </c>
      <c r="H120" s="84" t="s">
        <v>16</v>
      </c>
      <c r="I120" s="85">
        <f t="shared" si="1"/>
        <v>66</v>
      </c>
      <c r="J120" s="84" t="s">
        <v>17</v>
      </c>
      <c r="K120" s="84"/>
      <c r="L120" s="84"/>
      <c r="M120" s="84"/>
      <c r="N120" s="84"/>
      <c r="O120" s="84"/>
      <c r="P120" s="84"/>
      <c r="Q120" s="84"/>
      <c r="R120" s="84"/>
      <c r="S120" s="84"/>
      <c r="T120" s="84"/>
      <c r="U120" s="84"/>
      <c r="V120" s="86">
        <f>IF(J120="oui",I120+K120*10,I120)</f>
        <v>66</v>
      </c>
      <c r="W120" s="69" t="s">
        <v>310</v>
      </c>
    </row>
    <row r="121" spans="1:23" x14ac:dyDescent="0.3">
      <c r="A121" s="77" t="s">
        <v>214</v>
      </c>
      <c r="B121" s="78" t="s">
        <v>215</v>
      </c>
      <c r="C121" s="78" t="s">
        <v>16</v>
      </c>
      <c r="D121" s="78" t="s">
        <v>13</v>
      </c>
      <c r="E121" s="78" t="s">
        <v>15</v>
      </c>
      <c r="F121" s="78">
        <v>6905757</v>
      </c>
      <c r="G121" s="79">
        <f>IF(C121="oui",VLOOKUP(D121,Outils!F$1:G$12,2,FALSE),0)</f>
        <v>28</v>
      </c>
      <c r="H121" s="78" t="s">
        <v>17</v>
      </c>
      <c r="I121" s="79">
        <f t="shared" si="1"/>
        <v>28</v>
      </c>
      <c r="J121" s="78" t="s">
        <v>17</v>
      </c>
      <c r="K121" s="78"/>
      <c r="L121" s="78"/>
      <c r="M121" s="78"/>
      <c r="N121" s="78"/>
      <c r="O121" s="78"/>
      <c r="P121" s="78"/>
      <c r="Q121" s="78"/>
      <c r="R121" s="78"/>
      <c r="S121" s="78"/>
      <c r="T121" s="78"/>
      <c r="U121" s="78"/>
      <c r="V121" s="80">
        <f>IF(J121="oui",I121+K121*10,I121)</f>
        <v>28</v>
      </c>
      <c r="W121" s="66"/>
    </row>
    <row r="122" spans="1:23" x14ac:dyDescent="0.3">
      <c r="A122" s="77" t="s">
        <v>214</v>
      </c>
      <c r="B122" s="78" t="s">
        <v>224</v>
      </c>
      <c r="C122" s="78" t="s">
        <v>16</v>
      </c>
      <c r="D122" s="78" t="s">
        <v>10</v>
      </c>
      <c r="E122" s="78" t="s">
        <v>15</v>
      </c>
      <c r="F122" s="78">
        <v>6905756</v>
      </c>
      <c r="G122" s="79">
        <f>IF(C122="oui",VLOOKUP(D122,Outils!F$1:G$12,2,FALSE),0)</f>
        <v>46</v>
      </c>
      <c r="H122" s="78" t="s">
        <v>17</v>
      </c>
      <c r="I122" s="79">
        <f t="shared" si="1"/>
        <v>46</v>
      </c>
      <c r="J122" s="78" t="s">
        <v>17</v>
      </c>
      <c r="K122" s="78"/>
      <c r="L122" s="78"/>
      <c r="M122" s="78"/>
      <c r="N122" s="78"/>
      <c r="O122" s="78"/>
      <c r="P122" s="78"/>
      <c r="Q122" s="78"/>
      <c r="R122" s="78"/>
      <c r="S122" s="78"/>
      <c r="T122" s="78"/>
      <c r="U122" s="78"/>
      <c r="V122" s="80">
        <f>IF(J122="oui",I122+K122*10,I122)</f>
        <v>46</v>
      </c>
      <c r="W122" s="66"/>
    </row>
    <row r="123" spans="1:23" x14ac:dyDescent="0.3">
      <c r="A123" s="77" t="s">
        <v>662</v>
      </c>
      <c r="B123" s="78" t="s">
        <v>545</v>
      </c>
      <c r="C123" s="78" t="s">
        <v>16</v>
      </c>
      <c r="D123" s="78" t="s">
        <v>5</v>
      </c>
      <c r="E123" s="78" t="s">
        <v>15</v>
      </c>
      <c r="F123" s="78">
        <v>588</v>
      </c>
      <c r="G123" s="79">
        <f>IF(C123="oui",VLOOKUP(D123,Outils!F$1:G$12,2,FALSE),0)</f>
        <v>62</v>
      </c>
      <c r="H123" s="78" t="s">
        <v>17</v>
      </c>
      <c r="I123" s="79">
        <f t="shared" si="1"/>
        <v>62</v>
      </c>
      <c r="J123" s="78" t="s">
        <v>17</v>
      </c>
      <c r="K123" s="78"/>
      <c r="L123" s="78"/>
      <c r="M123" s="78"/>
      <c r="N123" s="78"/>
      <c r="O123" s="78"/>
      <c r="P123" s="78"/>
      <c r="Q123" s="78"/>
      <c r="R123" s="78"/>
      <c r="S123" s="78"/>
      <c r="T123" s="78"/>
      <c r="U123" s="78"/>
      <c r="V123" s="80">
        <f>IF(J123="oui",I123+K123*10,I123)</f>
        <v>62</v>
      </c>
      <c r="W123" s="66"/>
    </row>
    <row r="124" spans="1:23" x14ac:dyDescent="0.3">
      <c r="A124" s="77" t="s">
        <v>662</v>
      </c>
      <c r="B124" s="78" t="s">
        <v>320</v>
      </c>
      <c r="C124" s="78" t="s">
        <v>16</v>
      </c>
      <c r="D124" s="78" t="s">
        <v>2</v>
      </c>
      <c r="E124" s="78" t="s">
        <v>15</v>
      </c>
      <c r="F124" s="78">
        <v>588</v>
      </c>
      <c r="G124" s="79">
        <f>IF(C124="oui",VLOOKUP(D124,Outils!F$1:G$12,2,FALSE),0)</f>
        <v>45</v>
      </c>
      <c r="H124" s="78" t="s">
        <v>17</v>
      </c>
      <c r="I124" s="79">
        <f t="shared" si="1"/>
        <v>45</v>
      </c>
      <c r="J124" s="78" t="s">
        <v>17</v>
      </c>
      <c r="K124" s="78"/>
      <c r="L124" s="78"/>
      <c r="M124" s="78"/>
      <c r="N124" s="78"/>
      <c r="O124" s="78"/>
      <c r="P124" s="78"/>
      <c r="Q124" s="78"/>
      <c r="R124" s="78"/>
      <c r="S124" s="78"/>
      <c r="T124" s="78"/>
      <c r="U124" s="78"/>
      <c r="V124" s="80">
        <f>IF(J124="oui",I124+K124*10,I124)</f>
        <v>45</v>
      </c>
      <c r="W124" s="66"/>
    </row>
    <row r="125" spans="1:23" x14ac:dyDescent="0.3">
      <c r="A125" s="81" t="s">
        <v>185</v>
      </c>
      <c r="B125" s="78" t="s">
        <v>186</v>
      </c>
      <c r="C125" s="78" t="s">
        <v>16</v>
      </c>
      <c r="D125" s="78" t="s">
        <v>7</v>
      </c>
      <c r="E125" s="78" t="s">
        <v>15</v>
      </c>
      <c r="F125" s="78">
        <v>146</v>
      </c>
      <c r="G125" s="79">
        <f>IF(C125="oui",VLOOKUP(D125,Outils!F$1:G$12,2,FALSE),0)</f>
        <v>58</v>
      </c>
      <c r="H125" s="78" t="s">
        <v>17</v>
      </c>
      <c r="I125" s="79">
        <f t="shared" si="1"/>
        <v>58</v>
      </c>
      <c r="J125" s="78" t="s">
        <v>17</v>
      </c>
      <c r="K125" s="78"/>
      <c r="L125" s="78"/>
      <c r="M125" s="78"/>
      <c r="N125" s="78"/>
      <c r="O125" s="78"/>
      <c r="P125" s="78"/>
      <c r="Q125" s="78"/>
      <c r="R125" s="78"/>
      <c r="S125" s="78"/>
      <c r="T125" s="78"/>
      <c r="U125" s="78"/>
      <c r="V125" s="80">
        <f>IF(J125="oui",I125+K125*10,I125)</f>
        <v>58</v>
      </c>
      <c r="W125" s="66"/>
    </row>
    <row r="126" spans="1:23" x14ac:dyDescent="0.3">
      <c r="A126" s="77" t="s">
        <v>371</v>
      </c>
      <c r="B126" s="78" t="s">
        <v>372</v>
      </c>
      <c r="C126" s="78" t="s">
        <v>16</v>
      </c>
      <c r="D126" s="78" t="s">
        <v>5</v>
      </c>
      <c r="E126" s="78" t="s">
        <v>15</v>
      </c>
      <c r="F126" s="78">
        <v>4931405</v>
      </c>
      <c r="G126" s="79">
        <f>IF(C126="oui",VLOOKUP(D126,Outils!F$1:G$12,2,FALSE),0)</f>
        <v>62</v>
      </c>
      <c r="H126" s="78" t="s">
        <v>16</v>
      </c>
      <c r="I126" s="79">
        <f t="shared" si="1"/>
        <v>66</v>
      </c>
      <c r="J126" s="78" t="s">
        <v>16</v>
      </c>
      <c r="K126" s="78">
        <v>1</v>
      </c>
      <c r="L126" s="78"/>
      <c r="M126" s="78"/>
      <c r="N126" s="78"/>
      <c r="O126" s="78">
        <v>1</v>
      </c>
      <c r="P126" s="78"/>
      <c r="Q126" s="78"/>
      <c r="R126" s="78"/>
      <c r="S126" s="78"/>
      <c r="T126" s="78"/>
      <c r="U126" s="78"/>
      <c r="V126" s="80">
        <f>IF(J126="oui",I126+K126*10,I126)</f>
        <v>76</v>
      </c>
      <c r="W126" s="66"/>
    </row>
    <row r="127" spans="1:23" x14ac:dyDescent="0.3">
      <c r="A127" s="77" t="s">
        <v>566</v>
      </c>
      <c r="B127" s="78" t="s">
        <v>461</v>
      </c>
      <c r="C127" s="78" t="s">
        <v>16</v>
      </c>
      <c r="D127" s="78" t="s">
        <v>8</v>
      </c>
      <c r="E127" s="78" t="s">
        <v>15</v>
      </c>
      <c r="F127" s="78">
        <v>4789332</v>
      </c>
      <c r="G127" s="79">
        <f>IF(C127="oui",VLOOKUP(D127,Outils!F$1:G$12,2,FALSE),0)</f>
        <v>50</v>
      </c>
      <c r="H127" s="78" t="s">
        <v>17</v>
      </c>
      <c r="I127" s="79">
        <f t="shared" si="1"/>
        <v>50</v>
      </c>
      <c r="J127" s="78" t="s">
        <v>17</v>
      </c>
      <c r="K127" s="78"/>
      <c r="L127" s="78"/>
      <c r="M127" s="78"/>
      <c r="N127" s="78"/>
      <c r="O127" s="78"/>
      <c r="P127" s="78"/>
      <c r="Q127" s="78"/>
      <c r="R127" s="78"/>
      <c r="S127" s="78"/>
      <c r="T127" s="78"/>
      <c r="U127" s="78"/>
      <c r="V127" s="80">
        <f>IF(J127="oui",I127+K127*10,I127)</f>
        <v>50</v>
      </c>
      <c r="W127" s="66"/>
    </row>
    <row r="128" spans="1:23" x14ac:dyDescent="0.3">
      <c r="A128" s="77" t="s">
        <v>566</v>
      </c>
      <c r="B128" s="78" t="s">
        <v>584</v>
      </c>
      <c r="C128" s="78" t="s">
        <v>16</v>
      </c>
      <c r="D128" s="78" t="s">
        <v>13</v>
      </c>
      <c r="E128" s="78" t="s">
        <v>15</v>
      </c>
      <c r="F128" s="78">
        <v>4789333</v>
      </c>
      <c r="G128" s="79">
        <f>IF(C128="oui",VLOOKUP(D128,Outils!F$1:G$12,2,FALSE),0)</f>
        <v>28</v>
      </c>
      <c r="H128" s="78" t="s">
        <v>17</v>
      </c>
      <c r="I128" s="79">
        <f t="shared" si="1"/>
        <v>28</v>
      </c>
      <c r="J128" s="78" t="s">
        <v>17</v>
      </c>
      <c r="K128" s="78"/>
      <c r="L128" s="78"/>
      <c r="M128" s="78"/>
      <c r="N128" s="78"/>
      <c r="O128" s="78"/>
      <c r="P128" s="78"/>
      <c r="Q128" s="78"/>
      <c r="R128" s="78"/>
      <c r="S128" s="78"/>
      <c r="T128" s="78"/>
      <c r="U128" s="78"/>
      <c r="V128" s="80">
        <f>IF(J128="oui",I128+K128*10,I128)</f>
        <v>28</v>
      </c>
      <c r="W128" s="66"/>
    </row>
    <row r="129" spans="1:23" x14ac:dyDescent="0.3">
      <c r="A129" s="77" t="s">
        <v>547</v>
      </c>
      <c r="B129" s="78" t="s">
        <v>294</v>
      </c>
      <c r="C129" s="78" t="s">
        <v>16</v>
      </c>
      <c r="D129" s="78" t="s">
        <v>6</v>
      </c>
      <c r="E129" s="78" t="s">
        <v>15</v>
      </c>
      <c r="F129" s="78">
        <v>923239</v>
      </c>
      <c r="G129" s="79">
        <f>IF(C129="oui",VLOOKUP(D129,Outils!F$1:G$12,2,FALSE),0)</f>
        <v>58</v>
      </c>
      <c r="H129" s="78" t="s">
        <v>17</v>
      </c>
      <c r="I129" s="79">
        <f t="shared" si="1"/>
        <v>58</v>
      </c>
      <c r="J129" s="78" t="s">
        <v>17</v>
      </c>
      <c r="K129" s="78"/>
      <c r="L129" s="78"/>
      <c r="M129" s="78"/>
      <c r="N129" s="78"/>
      <c r="O129" s="78"/>
      <c r="P129" s="78"/>
      <c r="Q129" s="78"/>
      <c r="R129" s="78"/>
      <c r="S129" s="78"/>
      <c r="T129" s="78"/>
      <c r="U129" s="78"/>
      <c r="V129" s="80">
        <f>IF(J129="oui",I129+K129*10,I129)</f>
        <v>58</v>
      </c>
      <c r="W129" s="66"/>
    </row>
    <row r="130" spans="1:23" x14ac:dyDescent="0.3">
      <c r="A130" s="77" t="s">
        <v>802</v>
      </c>
      <c r="B130" s="78" t="s">
        <v>446</v>
      </c>
      <c r="C130" s="78" t="s">
        <v>16</v>
      </c>
      <c r="D130" s="78" t="s">
        <v>3</v>
      </c>
      <c r="E130" s="78" t="s">
        <v>15</v>
      </c>
      <c r="F130" s="78">
        <v>5466597</v>
      </c>
      <c r="G130" s="79">
        <f>IF(C130="oui",VLOOKUP(D130,Outils!F$1:G$12,2,FALSE),0)</f>
        <v>49</v>
      </c>
      <c r="H130" s="78" t="s">
        <v>17</v>
      </c>
      <c r="I130" s="79">
        <f t="shared" si="1"/>
        <v>49</v>
      </c>
      <c r="J130" s="78" t="s">
        <v>17</v>
      </c>
      <c r="K130" s="78"/>
      <c r="L130" s="78"/>
      <c r="M130" s="78"/>
      <c r="N130" s="78"/>
      <c r="O130" s="78"/>
      <c r="P130" s="78"/>
      <c r="Q130" s="78"/>
      <c r="R130" s="78"/>
      <c r="S130" s="78"/>
      <c r="T130" s="78"/>
      <c r="U130" s="78"/>
      <c r="V130" s="80">
        <f>IF(J130="oui",I130+K130*10,I130)</f>
        <v>49</v>
      </c>
      <c r="W130" s="66"/>
    </row>
    <row r="131" spans="1:23" x14ac:dyDescent="0.3">
      <c r="A131" s="77" t="s">
        <v>67</v>
      </c>
      <c r="B131" s="78" t="s">
        <v>68</v>
      </c>
      <c r="C131" s="78" t="s">
        <v>16</v>
      </c>
      <c r="D131" s="78" t="s">
        <v>3</v>
      </c>
      <c r="E131" s="78" t="s">
        <v>15</v>
      </c>
      <c r="F131" s="78">
        <v>2000333</v>
      </c>
      <c r="G131" s="79">
        <f>IF(C131="oui",VLOOKUP(D131,Outils!F$1:G$12,2,FALSE),0)</f>
        <v>49</v>
      </c>
      <c r="H131" s="78" t="s">
        <v>17</v>
      </c>
      <c r="I131" s="79">
        <f t="shared" si="1"/>
        <v>49</v>
      </c>
      <c r="J131" s="78" t="s">
        <v>17</v>
      </c>
      <c r="K131" s="78"/>
      <c r="L131" s="78"/>
      <c r="M131" s="78"/>
      <c r="N131" s="78"/>
      <c r="O131" s="78"/>
      <c r="P131" s="78"/>
      <c r="Q131" s="78"/>
      <c r="R131" s="78"/>
      <c r="S131" s="78"/>
      <c r="T131" s="78"/>
      <c r="U131" s="78"/>
      <c r="V131" s="80">
        <f>IF(J131="oui",I131+K131*10,I131)</f>
        <v>49</v>
      </c>
      <c r="W131" s="66"/>
    </row>
    <row r="132" spans="1:23" x14ac:dyDescent="0.3">
      <c r="A132" s="77" t="s">
        <v>304</v>
      </c>
      <c r="B132" s="78" t="s">
        <v>103</v>
      </c>
      <c r="C132" s="78" t="s">
        <v>16</v>
      </c>
      <c r="D132" s="78" t="s">
        <v>4</v>
      </c>
      <c r="E132" s="78" t="s">
        <v>15</v>
      </c>
      <c r="F132" s="78">
        <v>302940</v>
      </c>
      <c r="G132" s="79">
        <f>IF(C132="oui",VLOOKUP(D132,Outils!F$1:G$12,2,FALSE),0)</f>
        <v>62</v>
      </c>
      <c r="H132" s="78" t="s">
        <v>17</v>
      </c>
      <c r="I132" s="79">
        <f t="shared" ref="I132:I195" si="2">IF(H132="oui",G132+4,G132)</f>
        <v>62</v>
      </c>
      <c r="J132" s="78" t="s">
        <v>17</v>
      </c>
      <c r="K132" s="78"/>
      <c r="L132" s="78"/>
      <c r="M132" s="78"/>
      <c r="N132" s="78"/>
      <c r="O132" s="78"/>
      <c r="P132" s="78"/>
      <c r="Q132" s="78"/>
      <c r="R132" s="78"/>
      <c r="S132" s="78"/>
      <c r="T132" s="78"/>
      <c r="U132" s="78"/>
      <c r="V132" s="80">
        <f>IF(J132="oui",I132+K132*10,I132)</f>
        <v>62</v>
      </c>
      <c r="W132" s="66"/>
    </row>
    <row r="133" spans="1:23" x14ac:dyDescent="0.3">
      <c r="A133" s="77" t="s">
        <v>304</v>
      </c>
      <c r="B133" s="78" t="s">
        <v>314</v>
      </c>
      <c r="C133" s="78" t="s">
        <v>16</v>
      </c>
      <c r="D133" s="78" t="s">
        <v>5</v>
      </c>
      <c r="E133" s="78" t="s">
        <v>15</v>
      </c>
      <c r="F133" s="78">
        <v>3001325</v>
      </c>
      <c r="G133" s="79">
        <f>IF(C133="oui",VLOOKUP(D133,Outils!F$1:G$12,2,FALSE),0)</f>
        <v>62</v>
      </c>
      <c r="H133" s="78" t="s">
        <v>16</v>
      </c>
      <c r="I133" s="79">
        <f t="shared" si="2"/>
        <v>66</v>
      </c>
      <c r="J133" s="78" t="s">
        <v>17</v>
      </c>
      <c r="K133" s="78"/>
      <c r="L133" s="78"/>
      <c r="M133" s="78"/>
      <c r="N133" s="78"/>
      <c r="O133" s="78"/>
      <c r="P133" s="78"/>
      <c r="Q133" s="78"/>
      <c r="R133" s="78"/>
      <c r="S133" s="78"/>
      <c r="T133" s="78"/>
      <c r="U133" s="78"/>
      <c r="V133" s="80">
        <f>IF(J133="oui",I133+K133*10,I133)</f>
        <v>66</v>
      </c>
      <c r="W133" s="66"/>
    </row>
    <row r="134" spans="1:23" x14ac:dyDescent="0.3">
      <c r="A134" s="77" t="s">
        <v>39</v>
      </c>
      <c r="B134" s="78" t="s">
        <v>40</v>
      </c>
      <c r="C134" s="78" t="s">
        <v>16</v>
      </c>
      <c r="D134" s="78" t="s">
        <v>10</v>
      </c>
      <c r="E134" s="78" t="s">
        <v>15</v>
      </c>
      <c r="F134" s="78">
        <v>926</v>
      </c>
      <c r="G134" s="79">
        <f>IF(C134="oui",VLOOKUP(D134,Outils!F$1:G$12,2,FALSE),0)</f>
        <v>46</v>
      </c>
      <c r="H134" s="78" t="s">
        <v>17</v>
      </c>
      <c r="I134" s="79">
        <f t="shared" si="2"/>
        <v>46</v>
      </c>
      <c r="J134" s="78" t="s">
        <v>17</v>
      </c>
      <c r="K134" s="78"/>
      <c r="L134" s="78"/>
      <c r="M134" s="78"/>
      <c r="N134" s="78"/>
      <c r="O134" s="78"/>
      <c r="P134" s="78"/>
      <c r="Q134" s="78"/>
      <c r="R134" s="78"/>
      <c r="S134" s="78"/>
      <c r="T134" s="78"/>
      <c r="U134" s="78"/>
      <c r="V134" s="80">
        <f>IF(J134="oui",I134+K134*10,I134)</f>
        <v>46</v>
      </c>
      <c r="W134" s="66"/>
    </row>
    <row r="135" spans="1:23" x14ac:dyDescent="0.3">
      <c r="A135" s="77" t="s">
        <v>39</v>
      </c>
      <c r="B135" s="78" t="s">
        <v>51</v>
      </c>
      <c r="C135" s="78" t="s">
        <v>16</v>
      </c>
      <c r="D135" s="78" t="s">
        <v>2</v>
      </c>
      <c r="E135" s="78" t="s">
        <v>15</v>
      </c>
      <c r="F135" s="78">
        <v>926</v>
      </c>
      <c r="G135" s="79">
        <f>IF(C135="oui",VLOOKUP(D135,Outils!F$1:G$12,2,FALSE),0)</f>
        <v>45</v>
      </c>
      <c r="H135" s="78" t="s">
        <v>17</v>
      </c>
      <c r="I135" s="79">
        <f t="shared" si="2"/>
        <v>45</v>
      </c>
      <c r="J135" s="78" t="s">
        <v>17</v>
      </c>
      <c r="K135" s="78"/>
      <c r="L135" s="78"/>
      <c r="M135" s="78"/>
      <c r="N135" s="78"/>
      <c r="O135" s="78"/>
      <c r="P135" s="78"/>
      <c r="Q135" s="78"/>
      <c r="R135" s="78"/>
      <c r="S135" s="78"/>
      <c r="T135" s="78"/>
      <c r="U135" s="78"/>
      <c r="V135" s="80">
        <f>IF(J135="oui",I135+K135*10,I135)</f>
        <v>45</v>
      </c>
      <c r="W135" s="66"/>
    </row>
    <row r="136" spans="1:23" x14ac:dyDescent="0.3">
      <c r="A136" s="77" t="s">
        <v>598</v>
      </c>
      <c r="B136" s="78" t="s">
        <v>599</v>
      </c>
      <c r="C136" s="78" t="s">
        <v>16</v>
      </c>
      <c r="D136" s="78" t="s">
        <v>2</v>
      </c>
      <c r="E136" s="78" t="s">
        <v>14</v>
      </c>
      <c r="F136" s="78"/>
      <c r="G136" s="79">
        <f>IF(C136="oui",VLOOKUP(D136,Outils!F$1:G$12,2,FALSE),0)</f>
        <v>45</v>
      </c>
      <c r="H136" s="78" t="s">
        <v>17</v>
      </c>
      <c r="I136" s="79">
        <f t="shared" si="2"/>
        <v>45</v>
      </c>
      <c r="J136" s="78" t="s">
        <v>17</v>
      </c>
      <c r="K136" s="78"/>
      <c r="L136" s="78"/>
      <c r="M136" s="78"/>
      <c r="N136" s="78"/>
      <c r="O136" s="78"/>
      <c r="P136" s="78"/>
      <c r="Q136" s="78"/>
      <c r="R136" s="78"/>
      <c r="S136" s="78"/>
      <c r="T136" s="78"/>
      <c r="U136" s="78"/>
      <c r="V136" s="80">
        <f>IF(J136="oui",I136+K136*10,I136)</f>
        <v>45</v>
      </c>
      <c r="W136" s="66"/>
    </row>
    <row r="137" spans="1:23" x14ac:dyDescent="0.3">
      <c r="A137" s="77" t="s">
        <v>598</v>
      </c>
      <c r="B137" s="78" t="s">
        <v>644</v>
      </c>
      <c r="C137" s="78" t="s">
        <v>16</v>
      </c>
      <c r="D137" s="78" t="s">
        <v>6</v>
      </c>
      <c r="E137" s="78" t="s">
        <v>14</v>
      </c>
      <c r="F137" s="78"/>
      <c r="G137" s="79">
        <f>IF(C137="oui",VLOOKUP(D137,Outils!F$1:G$12,2,FALSE),0)</f>
        <v>58</v>
      </c>
      <c r="H137" s="78" t="s">
        <v>17</v>
      </c>
      <c r="I137" s="79">
        <f t="shared" si="2"/>
        <v>58</v>
      </c>
      <c r="J137" s="78" t="s">
        <v>17</v>
      </c>
      <c r="K137" s="78"/>
      <c r="L137" s="78"/>
      <c r="M137" s="78"/>
      <c r="N137" s="78"/>
      <c r="O137" s="78"/>
      <c r="P137" s="78"/>
      <c r="Q137" s="78"/>
      <c r="R137" s="78"/>
      <c r="S137" s="78"/>
      <c r="T137" s="78"/>
      <c r="U137" s="78"/>
      <c r="V137" s="80">
        <f>IF(J137="oui",I137+K137*10,I137)</f>
        <v>58</v>
      </c>
      <c r="W137" s="66"/>
    </row>
    <row r="138" spans="1:23" x14ac:dyDescent="0.3">
      <c r="A138" s="77" t="s">
        <v>563</v>
      </c>
      <c r="B138" s="78" t="s">
        <v>564</v>
      </c>
      <c r="C138" s="78" t="s">
        <v>16</v>
      </c>
      <c r="D138" s="78" t="s">
        <v>8</v>
      </c>
      <c r="E138" s="78" t="s">
        <v>15</v>
      </c>
      <c r="F138" s="78">
        <v>876</v>
      </c>
      <c r="G138" s="79">
        <f>IF(C138="oui",VLOOKUP(D138,Outils!F$1:G$12,2,FALSE),0)</f>
        <v>50</v>
      </c>
      <c r="H138" s="78" t="s">
        <v>17</v>
      </c>
      <c r="I138" s="79">
        <f t="shared" si="2"/>
        <v>50</v>
      </c>
      <c r="J138" s="78" t="s">
        <v>17</v>
      </c>
      <c r="K138" s="78"/>
      <c r="L138" s="78"/>
      <c r="M138" s="78"/>
      <c r="N138" s="78"/>
      <c r="O138" s="78"/>
      <c r="P138" s="78"/>
      <c r="Q138" s="78"/>
      <c r="R138" s="78"/>
      <c r="S138" s="78"/>
      <c r="T138" s="78"/>
      <c r="U138" s="78"/>
      <c r="V138" s="80">
        <f>IF(J138="oui",I138+K138*10,I138)</f>
        <v>50</v>
      </c>
      <c r="W138" s="66"/>
    </row>
    <row r="139" spans="1:23" x14ac:dyDescent="0.3">
      <c r="A139" s="77" t="s">
        <v>353</v>
      </c>
      <c r="B139" s="78" t="s">
        <v>50</v>
      </c>
      <c r="C139" s="78" t="s">
        <v>16</v>
      </c>
      <c r="D139" s="78" t="s">
        <v>4</v>
      </c>
      <c r="E139" s="78" t="s">
        <v>15</v>
      </c>
      <c r="F139" s="78">
        <v>220</v>
      </c>
      <c r="G139" s="79">
        <f>IF(C139="oui",VLOOKUP(D139,Outils!F$1:G$12,2,FALSE),0)</f>
        <v>62</v>
      </c>
      <c r="H139" s="78" t="s">
        <v>16</v>
      </c>
      <c r="I139" s="79">
        <f t="shared" si="2"/>
        <v>66</v>
      </c>
      <c r="J139" s="78" t="s">
        <v>17</v>
      </c>
      <c r="K139" s="78"/>
      <c r="L139" s="78"/>
      <c r="M139" s="78"/>
      <c r="N139" s="78"/>
      <c r="O139" s="78"/>
      <c r="P139" s="78"/>
      <c r="Q139" s="78"/>
      <c r="R139" s="78"/>
      <c r="S139" s="78"/>
      <c r="T139" s="78"/>
      <c r="U139" s="78"/>
      <c r="V139" s="80">
        <f>IF(J139="oui",I139+K139*10,I139)</f>
        <v>66</v>
      </c>
      <c r="W139" s="66"/>
    </row>
    <row r="140" spans="1:23" x14ac:dyDescent="0.3">
      <c r="A140" s="77" t="s">
        <v>315</v>
      </c>
      <c r="B140" s="78" t="s">
        <v>232</v>
      </c>
      <c r="C140" s="78" t="s">
        <v>16</v>
      </c>
      <c r="D140" s="78" t="s">
        <v>5</v>
      </c>
      <c r="E140" s="78" t="s">
        <v>15</v>
      </c>
      <c r="F140" s="78">
        <v>87</v>
      </c>
      <c r="G140" s="79">
        <f>IF(C140="oui",VLOOKUP(D140,Outils!F$1:G$12,2,FALSE),0)</f>
        <v>62</v>
      </c>
      <c r="H140" s="78" t="s">
        <v>16</v>
      </c>
      <c r="I140" s="79">
        <f t="shared" si="2"/>
        <v>66</v>
      </c>
      <c r="J140" s="78" t="s">
        <v>17</v>
      </c>
      <c r="K140" s="78"/>
      <c r="L140" s="78"/>
      <c r="M140" s="78"/>
      <c r="N140" s="78"/>
      <c r="O140" s="78"/>
      <c r="P140" s="78"/>
      <c r="Q140" s="78"/>
      <c r="R140" s="78"/>
      <c r="S140" s="78"/>
      <c r="T140" s="78"/>
      <c r="U140" s="78"/>
      <c r="V140" s="80">
        <f>IF(J140="oui",I140+K140*10,I140)</f>
        <v>66</v>
      </c>
      <c r="W140" s="66"/>
    </row>
    <row r="141" spans="1:23" x14ac:dyDescent="0.3">
      <c r="A141" s="77" t="s">
        <v>167</v>
      </c>
      <c r="B141" s="78" t="s">
        <v>94</v>
      </c>
      <c r="C141" s="78" t="s">
        <v>16</v>
      </c>
      <c r="D141" s="78" t="s">
        <v>13</v>
      </c>
      <c r="E141" s="78" t="s">
        <v>15</v>
      </c>
      <c r="F141" s="78">
        <v>2</v>
      </c>
      <c r="G141" s="79">
        <f>IF(C141="oui",VLOOKUP(D141,Outils!F$1:G$12,2,FALSE),0)</f>
        <v>28</v>
      </c>
      <c r="H141" s="78" t="s">
        <v>17</v>
      </c>
      <c r="I141" s="79">
        <f t="shared" si="2"/>
        <v>28</v>
      </c>
      <c r="J141" s="78" t="s">
        <v>17</v>
      </c>
      <c r="K141" s="78"/>
      <c r="L141" s="78"/>
      <c r="M141" s="78"/>
      <c r="N141" s="78"/>
      <c r="O141" s="78"/>
      <c r="P141" s="78"/>
      <c r="Q141" s="78"/>
      <c r="R141" s="78"/>
      <c r="S141" s="78"/>
      <c r="T141" s="78"/>
      <c r="U141" s="78"/>
      <c r="V141" s="80">
        <f>IF(J141="oui",I141+K141*10,I141)</f>
        <v>28</v>
      </c>
      <c r="W141" s="66"/>
    </row>
    <row r="142" spans="1:23" x14ac:dyDescent="0.3">
      <c r="A142" s="77" t="s">
        <v>167</v>
      </c>
      <c r="B142" s="78" t="s">
        <v>169</v>
      </c>
      <c r="C142" s="78" t="s">
        <v>16</v>
      </c>
      <c r="D142" s="78" t="s">
        <v>7</v>
      </c>
      <c r="E142" s="78" t="s">
        <v>15</v>
      </c>
      <c r="F142" s="78">
        <v>3</v>
      </c>
      <c r="G142" s="79">
        <f>IF(C142="oui",VLOOKUP(D142,Outils!F$1:G$12,2,FALSE),0)</f>
        <v>58</v>
      </c>
      <c r="H142" s="78" t="s">
        <v>17</v>
      </c>
      <c r="I142" s="79">
        <f t="shared" si="2"/>
        <v>58</v>
      </c>
      <c r="J142" s="78" t="s">
        <v>17</v>
      </c>
      <c r="K142" s="78"/>
      <c r="L142" s="78"/>
      <c r="M142" s="78"/>
      <c r="N142" s="78"/>
      <c r="O142" s="78"/>
      <c r="P142" s="78"/>
      <c r="Q142" s="78"/>
      <c r="R142" s="78"/>
      <c r="S142" s="78"/>
      <c r="T142" s="78"/>
      <c r="U142" s="78"/>
      <c r="V142" s="80">
        <f>IF(J142="oui",I142+K142*10,I142)</f>
        <v>58</v>
      </c>
      <c r="W142" s="66"/>
    </row>
    <row r="143" spans="1:23" x14ac:dyDescent="0.3">
      <c r="A143" s="77" t="s">
        <v>91</v>
      </c>
      <c r="B143" s="78" t="s">
        <v>92</v>
      </c>
      <c r="C143" s="78" t="s">
        <v>16</v>
      </c>
      <c r="D143" s="78" t="s">
        <v>3</v>
      </c>
      <c r="E143" s="78" t="s">
        <v>15</v>
      </c>
      <c r="F143" s="78">
        <v>8468028</v>
      </c>
      <c r="G143" s="79">
        <f>IF(C143="oui",VLOOKUP(D143,Outils!F$1:G$12,2,FALSE),0)</f>
        <v>49</v>
      </c>
      <c r="H143" s="78" t="s">
        <v>17</v>
      </c>
      <c r="I143" s="79">
        <f t="shared" si="2"/>
        <v>49</v>
      </c>
      <c r="J143" s="78" t="s">
        <v>17</v>
      </c>
      <c r="K143" s="78"/>
      <c r="L143" s="78"/>
      <c r="M143" s="78"/>
      <c r="N143" s="78"/>
      <c r="O143" s="78"/>
      <c r="P143" s="78"/>
      <c r="Q143" s="78"/>
      <c r="R143" s="78"/>
      <c r="S143" s="78"/>
      <c r="T143" s="78"/>
      <c r="U143" s="78"/>
      <c r="V143" s="80">
        <f>IF(J143="oui",I143+K143*10,I143)</f>
        <v>49</v>
      </c>
      <c r="W143" s="66"/>
    </row>
    <row r="144" spans="1:23" x14ac:dyDescent="0.3">
      <c r="A144" s="77" t="s">
        <v>45</v>
      </c>
      <c r="B144" s="78" t="s">
        <v>46</v>
      </c>
      <c r="C144" s="78" t="s">
        <v>16</v>
      </c>
      <c r="D144" s="78" t="s">
        <v>7</v>
      </c>
      <c r="E144" s="78" t="s">
        <v>15</v>
      </c>
      <c r="F144" s="78">
        <v>6301731</v>
      </c>
      <c r="G144" s="79">
        <f>IF(C144="oui",VLOOKUP(D144,Outils!F$1:G$12,2,FALSE),0)</f>
        <v>58</v>
      </c>
      <c r="H144" s="78" t="s">
        <v>17</v>
      </c>
      <c r="I144" s="79">
        <f t="shared" si="2"/>
        <v>58</v>
      </c>
      <c r="J144" s="78" t="s">
        <v>17</v>
      </c>
      <c r="K144" s="78"/>
      <c r="L144" s="78"/>
      <c r="M144" s="78"/>
      <c r="N144" s="78"/>
      <c r="O144" s="78"/>
      <c r="P144" s="78"/>
      <c r="Q144" s="78"/>
      <c r="R144" s="78"/>
      <c r="S144" s="78"/>
      <c r="T144" s="78"/>
      <c r="U144" s="78"/>
      <c r="V144" s="80">
        <f>IF(J144="oui",I144+K144*10,I144)</f>
        <v>58</v>
      </c>
      <c r="W144" s="66"/>
    </row>
    <row r="145" spans="1:23" x14ac:dyDescent="0.3">
      <c r="A145" s="77" t="s">
        <v>183</v>
      </c>
      <c r="B145" s="78" t="s">
        <v>184</v>
      </c>
      <c r="C145" s="78" t="s">
        <v>16</v>
      </c>
      <c r="D145" s="78" t="s">
        <v>11</v>
      </c>
      <c r="E145" s="78" t="s">
        <v>15</v>
      </c>
      <c r="F145" s="78">
        <v>2207</v>
      </c>
      <c r="G145" s="79">
        <f>IF(C145="oui",VLOOKUP(D145,Outils!F$1:G$12,2,FALSE),0)</f>
        <v>38</v>
      </c>
      <c r="H145" s="78" t="s">
        <v>17</v>
      </c>
      <c r="I145" s="79">
        <f t="shared" si="2"/>
        <v>38</v>
      </c>
      <c r="J145" s="78" t="s">
        <v>17</v>
      </c>
      <c r="K145" s="78"/>
      <c r="L145" s="78"/>
      <c r="M145" s="78"/>
      <c r="N145" s="78"/>
      <c r="O145" s="78"/>
      <c r="P145" s="78"/>
      <c r="Q145" s="78"/>
      <c r="R145" s="78"/>
      <c r="S145" s="78"/>
      <c r="T145" s="78"/>
      <c r="U145" s="78"/>
      <c r="V145" s="80">
        <f>IF(J145="oui",I145+K145*10,I145)</f>
        <v>38</v>
      </c>
      <c r="W145" s="66"/>
    </row>
    <row r="146" spans="1:23" x14ac:dyDescent="0.3">
      <c r="A146" s="83" t="s">
        <v>183</v>
      </c>
      <c r="B146" s="84" t="s">
        <v>176</v>
      </c>
      <c r="C146" s="84" t="s">
        <v>16</v>
      </c>
      <c r="D146" s="84" t="s">
        <v>3</v>
      </c>
      <c r="E146" s="84" t="s">
        <v>15</v>
      </c>
      <c r="F146" s="84">
        <v>2208</v>
      </c>
      <c r="G146" s="85">
        <f>IF(C146="oui",VLOOKUP(D146,Outils!F$1:G$12,2,FALSE),0)</f>
        <v>49</v>
      </c>
      <c r="H146" s="84" t="s">
        <v>17</v>
      </c>
      <c r="I146" s="85">
        <f t="shared" si="2"/>
        <v>49</v>
      </c>
      <c r="J146" s="84" t="s">
        <v>17</v>
      </c>
      <c r="K146" s="84"/>
      <c r="L146" s="84"/>
      <c r="M146" s="84"/>
      <c r="N146" s="84"/>
      <c r="O146" s="84"/>
      <c r="P146" s="84"/>
      <c r="Q146" s="84"/>
      <c r="R146" s="84"/>
      <c r="S146" s="84"/>
      <c r="T146" s="84"/>
      <c r="U146" s="84"/>
      <c r="V146" s="86">
        <f>IF(J146="oui",I146+K146*10,I146)</f>
        <v>49</v>
      </c>
      <c r="W146" s="69" t="s">
        <v>336</v>
      </c>
    </row>
    <row r="147" spans="1:23" x14ac:dyDescent="0.3">
      <c r="A147" s="77" t="s">
        <v>630</v>
      </c>
      <c r="B147" s="78" t="s">
        <v>235</v>
      </c>
      <c r="C147" s="78" t="s">
        <v>16</v>
      </c>
      <c r="D147" s="78" t="s">
        <v>5</v>
      </c>
      <c r="E147" s="78" t="s">
        <v>15</v>
      </c>
      <c r="F147" s="78">
        <v>1771805</v>
      </c>
      <c r="G147" s="79">
        <f>IF(C147="oui",VLOOKUP(D147,Outils!F$1:G$12,2,FALSE),0)</f>
        <v>62</v>
      </c>
      <c r="H147" s="78" t="s">
        <v>16</v>
      </c>
      <c r="I147" s="79">
        <f t="shared" si="2"/>
        <v>66</v>
      </c>
      <c r="J147" s="78" t="s">
        <v>17</v>
      </c>
      <c r="K147" s="78"/>
      <c r="L147" s="78"/>
      <c r="M147" s="78"/>
      <c r="N147" s="78"/>
      <c r="O147" s="78"/>
      <c r="P147" s="78"/>
      <c r="Q147" s="78"/>
      <c r="R147" s="78"/>
      <c r="S147" s="78"/>
      <c r="T147" s="78"/>
      <c r="U147" s="78"/>
      <c r="V147" s="80">
        <f>IF(J147="oui",I147+K147*10,I147)</f>
        <v>66</v>
      </c>
      <c r="W147" s="66"/>
    </row>
    <row r="148" spans="1:23" x14ac:dyDescent="0.3">
      <c r="A148" s="77" t="s">
        <v>526</v>
      </c>
      <c r="B148" s="78" t="s">
        <v>186</v>
      </c>
      <c r="C148" s="78" t="s">
        <v>16</v>
      </c>
      <c r="D148" s="78" t="s">
        <v>3</v>
      </c>
      <c r="E148" s="78" t="s">
        <v>15</v>
      </c>
      <c r="F148" s="78">
        <v>1000229</v>
      </c>
      <c r="G148" s="79">
        <f>IF(C148="oui",VLOOKUP(D148,Outils!F$1:G$12,2,FALSE),0)</f>
        <v>49</v>
      </c>
      <c r="H148" s="78" t="s">
        <v>17</v>
      </c>
      <c r="I148" s="79">
        <f t="shared" si="2"/>
        <v>49</v>
      </c>
      <c r="J148" s="78" t="s">
        <v>17</v>
      </c>
      <c r="K148" s="78"/>
      <c r="L148" s="78"/>
      <c r="M148" s="78"/>
      <c r="N148" s="78"/>
      <c r="O148" s="78"/>
      <c r="P148" s="78"/>
      <c r="Q148" s="78"/>
      <c r="R148" s="78"/>
      <c r="S148" s="78"/>
      <c r="T148" s="78"/>
      <c r="U148" s="78"/>
      <c r="V148" s="80">
        <f>IF(J148="oui",I148+K148*10,I148)</f>
        <v>49</v>
      </c>
      <c r="W148" s="66"/>
    </row>
    <row r="149" spans="1:23" x14ac:dyDescent="0.3">
      <c r="A149" s="77" t="s">
        <v>526</v>
      </c>
      <c r="B149" s="78" t="s">
        <v>548</v>
      </c>
      <c r="C149" s="78" t="s">
        <v>16</v>
      </c>
      <c r="D149" s="78" t="s">
        <v>6</v>
      </c>
      <c r="E149" s="78" t="s">
        <v>15</v>
      </c>
      <c r="F149" s="78">
        <v>1000228</v>
      </c>
      <c r="G149" s="79">
        <f>IF(C149="oui",VLOOKUP(D149,Outils!F$1:G$12,2,FALSE),0)</f>
        <v>58</v>
      </c>
      <c r="H149" s="78" t="s">
        <v>17</v>
      </c>
      <c r="I149" s="79">
        <f t="shared" si="2"/>
        <v>58</v>
      </c>
      <c r="J149" s="78" t="s">
        <v>17</v>
      </c>
      <c r="K149" s="78"/>
      <c r="L149" s="78"/>
      <c r="M149" s="78"/>
      <c r="N149" s="78"/>
      <c r="O149" s="78"/>
      <c r="P149" s="78"/>
      <c r="Q149" s="78"/>
      <c r="R149" s="78"/>
      <c r="S149" s="78"/>
      <c r="T149" s="78"/>
      <c r="U149" s="78"/>
      <c r="V149" s="80">
        <f>IF(J149="oui",I149+K149*10,I149)</f>
        <v>58</v>
      </c>
      <c r="W149" s="66"/>
    </row>
    <row r="150" spans="1:23" x14ac:dyDescent="0.3">
      <c r="A150" s="77" t="s">
        <v>375</v>
      </c>
      <c r="B150" s="78" t="s">
        <v>151</v>
      </c>
      <c r="C150" s="78" t="s">
        <v>16</v>
      </c>
      <c r="D150" s="78" t="s">
        <v>5</v>
      </c>
      <c r="E150" s="78" t="s">
        <v>15</v>
      </c>
      <c r="F150" s="78">
        <v>3026011</v>
      </c>
      <c r="G150" s="79">
        <f>IF(C150="oui",VLOOKUP(D150,Outils!F$1:G$12,2,FALSE),0)</f>
        <v>62</v>
      </c>
      <c r="H150" s="78" t="s">
        <v>16</v>
      </c>
      <c r="I150" s="79">
        <f t="shared" si="2"/>
        <v>66</v>
      </c>
      <c r="J150" s="78" t="s">
        <v>17</v>
      </c>
      <c r="K150" s="78"/>
      <c r="L150" s="78"/>
      <c r="M150" s="78"/>
      <c r="N150" s="78"/>
      <c r="O150" s="78"/>
      <c r="P150" s="78"/>
      <c r="Q150" s="78"/>
      <c r="R150" s="78"/>
      <c r="S150" s="78"/>
      <c r="T150" s="78"/>
      <c r="U150" s="78"/>
      <c r="V150" s="80">
        <f>IF(J150="oui",I150+K150*10,I150)</f>
        <v>66</v>
      </c>
      <c r="W150" s="66"/>
    </row>
    <row r="151" spans="1:23" x14ac:dyDescent="0.3">
      <c r="A151" s="77" t="s">
        <v>732</v>
      </c>
      <c r="B151" s="78" t="s">
        <v>733</v>
      </c>
      <c r="C151" s="78" t="s">
        <v>16</v>
      </c>
      <c r="D151" s="78" t="s">
        <v>2</v>
      </c>
      <c r="E151" s="78" t="s">
        <v>14</v>
      </c>
      <c r="F151" s="78"/>
      <c r="G151" s="79">
        <f>IF(C151="oui",VLOOKUP(D151,Outils!F$1:G$12,2,FALSE),0)</f>
        <v>45</v>
      </c>
      <c r="H151" s="78" t="s">
        <v>17</v>
      </c>
      <c r="I151" s="79">
        <f t="shared" si="2"/>
        <v>45</v>
      </c>
      <c r="J151" s="78" t="s">
        <v>17</v>
      </c>
      <c r="K151" s="78"/>
      <c r="L151" s="78"/>
      <c r="M151" s="78"/>
      <c r="N151" s="78"/>
      <c r="O151" s="78"/>
      <c r="P151" s="78"/>
      <c r="Q151" s="78"/>
      <c r="R151" s="78"/>
      <c r="S151" s="78"/>
      <c r="T151" s="78"/>
      <c r="U151" s="78"/>
      <c r="V151" s="80">
        <f>IF(J151="oui",I151+K151*10,I151)</f>
        <v>45</v>
      </c>
      <c r="W151" s="66"/>
    </row>
    <row r="152" spans="1:23" x14ac:dyDescent="0.3">
      <c r="A152" s="77" t="s">
        <v>732</v>
      </c>
      <c r="B152" s="78" t="s">
        <v>235</v>
      </c>
      <c r="C152" s="78" t="s">
        <v>16</v>
      </c>
      <c r="D152" s="78" t="s">
        <v>4</v>
      </c>
      <c r="E152" s="78" t="s">
        <v>14</v>
      </c>
      <c r="F152" s="78"/>
      <c r="G152" s="79">
        <f>IF(C152="oui",VLOOKUP(D152,Outils!F$1:G$12,2,FALSE),0)</f>
        <v>62</v>
      </c>
      <c r="H152" s="78" t="s">
        <v>17</v>
      </c>
      <c r="I152" s="79">
        <f t="shared" si="2"/>
        <v>62</v>
      </c>
      <c r="J152" s="78" t="s">
        <v>17</v>
      </c>
      <c r="K152" s="78"/>
      <c r="L152" s="78"/>
      <c r="M152" s="78"/>
      <c r="N152" s="78"/>
      <c r="O152" s="78"/>
      <c r="P152" s="78"/>
      <c r="Q152" s="78"/>
      <c r="R152" s="78"/>
      <c r="S152" s="78"/>
      <c r="T152" s="78"/>
      <c r="U152" s="78"/>
      <c r="V152" s="80">
        <f>IF(J152="oui",I152+K152*10,I152)</f>
        <v>62</v>
      </c>
      <c r="W152" s="66"/>
    </row>
    <row r="153" spans="1:23" x14ac:dyDescent="0.3">
      <c r="A153" s="77" t="s">
        <v>763</v>
      </c>
      <c r="B153" s="78" t="s">
        <v>341</v>
      </c>
      <c r="C153" s="78" t="s">
        <v>16</v>
      </c>
      <c r="D153" s="78" t="s">
        <v>5</v>
      </c>
      <c r="E153" s="78" t="s">
        <v>15</v>
      </c>
      <c r="F153" s="78">
        <v>7696174</v>
      </c>
      <c r="G153" s="79">
        <f>IF(C153="oui",VLOOKUP(D153,Outils!F$1:G$12,2,FALSE),0)</f>
        <v>62</v>
      </c>
      <c r="H153" s="78" t="s">
        <v>17</v>
      </c>
      <c r="I153" s="79">
        <f t="shared" si="2"/>
        <v>62</v>
      </c>
      <c r="J153" s="78" t="s">
        <v>17</v>
      </c>
      <c r="K153" s="78"/>
      <c r="L153" s="78"/>
      <c r="M153" s="78"/>
      <c r="N153" s="78"/>
      <c r="O153" s="78"/>
      <c r="P153" s="78"/>
      <c r="Q153" s="78"/>
      <c r="R153" s="78"/>
      <c r="S153" s="78"/>
      <c r="T153" s="78"/>
      <c r="U153" s="78"/>
      <c r="V153" s="80">
        <f>IF(J153="oui",I153+K153*10,I153)</f>
        <v>62</v>
      </c>
      <c r="W153" s="66"/>
    </row>
    <row r="154" spans="1:23" x14ac:dyDescent="0.3">
      <c r="A154" s="77" t="s">
        <v>749</v>
      </c>
      <c r="B154" s="78" t="s">
        <v>96</v>
      </c>
      <c r="C154" s="78" t="s">
        <v>16</v>
      </c>
      <c r="D154" s="78" t="s">
        <v>4</v>
      </c>
      <c r="E154" s="78" t="s">
        <v>15</v>
      </c>
      <c r="F154" s="78">
        <v>3111904</v>
      </c>
      <c r="G154" s="79">
        <f>IF(C154="oui",VLOOKUP(D154,Outils!F$1:G$12,2,FALSE),0)</f>
        <v>62</v>
      </c>
      <c r="H154" s="78" t="s">
        <v>17</v>
      </c>
      <c r="I154" s="79">
        <f t="shared" si="2"/>
        <v>62</v>
      </c>
      <c r="J154" s="78" t="s">
        <v>16</v>
      </c>
      <c r="K154" s="78">
        <v>1</v>
      </c>
      <c r="L154" s="78"/>
      <c r="M154" s="78"/>
      <c r="N154" s="78"/>
      <c r="O154" s="78"/>
      <c r="P154" s="78">
        <v>1</v>
      </c>
      <c r="Q154" s="78"/>
      <c r="R154" s="78"/>
      <c r="S154" s="78"/>
      <c r="T154" s="78"/>
      <c r="U154" s="78"/>
      <c r="V154" s="80">
        <f>IF(J154="oui",I154+K154*10,I154)</f>
        <v>72</v>
      </c>
      <c r="W154" s="66"/>
    </row>
    <row r="155" spans="1:23" x14ac:dyDescent="0.3">
      <c r="A155" s="77" t="s">
        <v>376</v>
      </c>
      <c r="B155" s="78" t="s">
        <v>377</v>
      </c>
      <c r="C155" s="78" t="s">
        <v>16</v>
      </c>
      <c r="D155" s="78" t="s">
        <v>5</v>
      </c>
      <c r="E155" s="78" t="s">
        <v>15</v>
      </c>
      <c r="F155" s="78">
        <v>698</v>
      </c>
      <c r="G155" s="79">
        <f>IF(C155="oui",VLOOKUP(D155,Outils!F$1:G$12,2,FALSE),0)</f>
        <v>62</v>
      </c>
      <c r="H155" s="78" t="s">
        <v>16</v>
      </c>
      <c r="I155" s="79">
        <f t="shared" si="2"/>
        <v>66</v>
      </c>
      <c r="J155" s="78" t="s">
        <v>17</v>
      </c>
      <c r="K155" s="78"/>
      <c r="L155" s="78"/>
      <c r="M155" s="78"/>
      <c r="N155" s="78"/>
      <c r="O155" s="78"/>
      <c r="P155" s="78"/>
      <c r="Q155" s="78"/>
      <c r="R155" s="78"/>
      <c r="S155" s="78"/>
      <c r="T155" s="78"/>
      <c r="U155" s="78"/>
      <c r="V155" s="80">
        <f>IF(J155="oui",I155+K155*10,I155)</f>
        <v>66</v>
      </c>
      <c r="W155" s="66"/>
    </row>
    <row r="156" spans="1:23" x14ac:dyDescent="0.3">
      <c r="A156" s="77" t="s">
        <v>617</v>
      </c>
      <c r="B156" s="78" t="s">
        <v>258</v>
      </c>
      <c r="C156" s="78" t="s">
        <v>16</v>
      </c>
      <c r="D156" s="78" t="s">
        <v>5</v>
      </c>
      <c r="E156" s="78" t="s">
        <v>15</v>
      </c>
      <c r="F156" s="78">
        <v>1022829</v>
      </c>
      <c r="G156" s="79">
        <f>IF(C156="oui",VLOOKUP(D156,Outils!F$1:G$12,2,FALSE),0)</f>
        <v>62</v>
      </c>
      <c r="H156" s="78" t="s">
        <v>17</v>
      </c>
      <c r="I156" s="79">
        <f t="shared" si="2"/>
        <v>62</v>
      </c>
      <c r="J156" s="78" t="s">
        <v>16</v>
      </c>
      <c r="K156" s="78">
        <v>3</v>
      </c>
      <c r="L156" s="78"/>
      <c r="M156" s="78"/>
      <c r="N156" s="78">
        <v>2</v>
      </c>
      <c r="O156" s="78"/>
      <c r="P156" s="78"/>
      <c r="Q156" s="78"/>
      <c r="R156" s="78">
        <v>1</v>
      </c>
      <c r="S156" s="78"/>
      <c r="T156" s="78"/>
      <c r="U156" s="78"/>
      <c r="V156" s="80">
        <f>IF(J156="oui",I156+K156*10,I156)</f>
        <v>92</v>
      </c>
      <c r="W156" s="66"/>
    </row>
    <row r="157" spans="1:23" x14ac:dyDescent="0.3">
      <c r="A157" s="77" t="s">
        <v>233</v>
      </c>
      <c r="B157" s="78" t="s">
        <v>234</v>
      </c>
      <c r="C157" s="78" t="s">
        <v>16</v>
      </c>
      <c r="D157" s="78" t="s">
        <v>8</v>
      </c>
      <c r="E157" s="78" t="s">
        <v>15</v>
      </c>
      <c r="F157" s="78">
        <v>4047339</v>
      </c>
      <c r="G157" s="79">
        <f>IF(C157="oui",VLOOKUP(D157,Outils!F$1:G$12,2,FALSE),0)</f>
        <v>50</v>
      </c>
      <c r="H157" s="78" t="s">
        <v>17</v>
      </c>
      <c r="I157" s="79">
        <f t="shared" si="2"/>
        <v>50</v>
      </c>
      <c r="J157" s="78" t="s">
        <v>17</v>
      </c>
      <c r="K157" s="78"/>
      <c r="L157" s="78"/>
      <c r="M157" s="78"/>
      <c r="N157" s="78"/>
      <c r="O157" s="78"/>
      <c r="P157" s="78"/>
      <c r="Q157" s="78"/>
      <c r="R157" s="78"/>
      <c r="S157" s="78"/>
      <c r="T157" s="78"/>
      <c r="U157" s="78"/>
      <c r="V157" s="80">
        <f>IF(J157="oui",I157+K157*10,I157)</f>
        <v>50</v>
      </c>
      <c r="W157" s="66"/>
    </row>
    <row r="158" spans="1:23" x14ac:dyDescent="0.3">
      <c r="A158" s="77" t="s">
        <v>286</v>
      </c>
      <c r="B158" s="78" t="s">
        <v>140</v>
      </c>
      <c r="C158" s="78" t="s">
        <v>16</v>
      </c>
      <c r="D158" s="78" t="s">
        <v>4</v>
      </c>
      <c r="E158" s="78" t="s">
        <v>15</v>
      </c>
      <c r="F158" s="78">
        <v>4047338</v>
      </c>
      <c r="G158" s="79">
        <f>IF(C158="oui",VLOOKUP(D158,Outils!F$1:G$12,2,FALSE),0)</f>
        <v>62</v>
      </c>
      <c r="H158" s="78" t="s">
        <v>16</v>
      </c>
      <c r="I158" s="79">
        <f t="shared" si="2"/>
        <v>66</v>
      </c>
      <c r="J158" s="78" t="s">
        <v>17</v>
      </c>
      <c r="K158" s="78"/>
      <c r="L158" s="78"/>
      <c r="M158" s="78"/>
      <c r="N158" s="78"/>
      <c r="O158" s="78"/>
      <c r="P158" s="78"/>
      <c r="Q158" s="78"/>
      <c r="R158" s="78"/>
      <c r="S158" s="78"/>
      <c r="T158" s="78"/>
      <c r="U158" s="78"/>
      <c r="V158" s="80">
        <f>IF(J158="oui",I158+K158*10,I158)</f>
        <v>66</v>
      </c>
      <c r="W158" s="66"/>
    </row>
    <row r="159" spans="1:23" x14ac:dyDescent="0.3">
      <c r="A159" s="77" t="s">
        <v>546</v>
      </c>
      <c r="B159" s="78" t="s">
        <v>63</v>
      </c>
      <c r="C159" s="78" t="s">
        <v>16</v>
      </c>
      <c r="D159" s="78" t="s">
        <v>6</v>
      </c>
      <c r="E159" s="78" t="s">
        <v>15</v>
      </c>
      <c r="F159" s="78">
        <v>1183</v>
      </c>
      <c r="G159" s="79">
        <f>IF(C159="oui",VLOOKUP(D159,Outils!F$1:G$12,2,FALSE),0)</f>
        <v>58</v>
      </c>
      <c r="H159" s="78" t="s">
        <v>17</v>
      </c>
      <c r="I159" s="79">
        <f t="shared" si="2"/>
        <v>58</v>
      </c>
      <c r="J159" s="78" t="s">
        <v>17</v>
      </c>
      <c r="K159" s="78"/>
      <c r="L159" s="78"/>
      <c r="M159" s="78"/>
      <c r="N159" s="78"/>
      <c r="O159" s="78"/>
      <c r="P159" s="78"/>
      <c r="Q159" s="78"/>
      <c r="R159" s="78"/>
      <c r="S159" s="78"/>
      <c r="T159" s="78"/>
      <c r="U159" s="78"/>
      <c r="V159" s="80">
        <f>IF(J159="oui",I159+K159*10,I159)</f>
        <v>58</v>
      </c>
      <c r="W159" s="66"/>
    </row>
    <row r="160" spans="1:23" x14ac:dyDescent="0.3">
      <c r="A160" s="77" t="s">
        <v>724</v>
      </c>
      <c r="B160" s="78" t="s">
        <v>392</v>
      </c>
      <c r="C160" s="78" t="s">
        <v>16</v>
      </c>
      <c r="D160" s="78" t="s">
        <v>4</v>
      </c>
      <c r="E160" s="78" t="s">
        <v>15</v>
      </c>
      <c r="F160" s="78">
        <v>8000018</v>
      </c>
      <c r="G160" s="79">
        <f>IF(C160="oui",VLOOKUP(D160,Outils!F$1:G$12,2,FALSE),0)</f>
        <v>62</v>
      </c>
      <c r="H160" s="78" t="s">
        <v>17</v>
      </c>
      <c r="I160" s="79">
        <f t="shared" si="2"/>
        <v>62</v>
      </c>
      <c r="J160" s="78" t="s">
        <v>16</v>
      </c>
      <c r="K160" s="78">
        <v>1</v>
      </c>
      <c r="L160" s="78"/>
      <c r="M160" s="78"/>
      <c r="N160" s="78"/>
      <c r="O160" s="78">
        <v>1</v>
      </c>
      <c r="P160" s="78"/>
      <c r="Q160" s="78"/>
      <c r="R160" s="78"/>
      <c r="S160" s="78"/>
      <c r="T160" s="78"/>
      <c r="U160" s="78"/>
      <c r="V160" s="80">
        <f>IF(J160="oui",I160+K160*10,I160)</f>
        <v>72</v>
      </c>
      <c r="W160" s="66"/>
    </row>
    <row r="161" spans="1:23" x14ac:dyDescent="0.3">
      <c r="A161" s="77" t="s">
        <v>338</v>
      </c>
      <c r="B161" s="78" t="s">
        <v>339</v>
      </c>
      <c r="C161" s="78" t="s">
        <v>16</v>
      </c>
      <c r="D161" s="78" t="s">
        <v>3</v>
      </c>
      <c r="E161" s="78" t="s">
        <v>15</v>
      </c>
      <c r="F161" s="78">
        <v>7792481</v>
      </c>
      <c r="G161" s="79">
        <f>IF(C161="oui",VLOOKUP(D161,Outils!F$1:G$12,2,FALSE),0)</f>
        <v>49</v>
      </c>
      <c r="H161" s="78" t="s">
        <v>17</v>
      </c>
      <c r="I161" s="79">
        <f t="shared" si="2"/>
        <v>49</v>
      </c>
      <c r="J161" s="78" t="s">
        <v>17</v>
      </c>
      <c r="K161" s="78"/>
      <c r="L161" s="78"/>
      <c r="M161" s="78"/>
      <c r="N161" s="78"/>
      <c r="O161" s="78"/>
      <c r="P161" s="78"/>
      <c r="Q161" s="78"/>
      <c r="R161" s="78"/>
      <c r="S161" s="78"/>
      <c r="T161" s="78"/>
      <c r="U161" s="78"/>
      <c r="V161" s="80">
        <f>IF(J161="oui",I161+K161*10,I161)</f>
        <v>49</v>
      </c>
      <c r="W161" s="66"/>
    </row>
    <row r="162" spans="1:23" x14ac:dyDescent="0.3">
      <c r="A162" s="77" t="s">
        <v>773</v>
      </c>
      <c r="B162" s="78" t="s">
        <v>100</v>
      </c>
      <c r="C162" s="78" t="s">
        <v>16</v>
      </c>
      <c r="D162" s="78" t="s">
        <v>7</v>
      </c>
      <c r="E162" s="78" t="s">
        <v>14</v>
      </c>
      <c r="F162" s="78"/>
      <c r="G162" s="79">
        <f>IF(C162="oui",VLOOKUP(D162,Outils!F$1:G$12,2,FALSE),0)</f>
        <v>58</v>
      </c>
      <c r="H162" s="78" t="s">
        <v>17</v>
      </c>
      <c r="I162" s="79">
        <f t="shared" si="2"/>
        <v>58</v>
      </c>
      <c r="J162" s="78" t="s">
        <v>17</v>
      </c>
      <c r="K162" s="78"/>
      <c r="L162" s="78"/>
      <c r="M162" s="78"/>
      <c r="N162" s="78"/>
      <c r="O162" s="78"/>
      <c r="P162" s="78"/>
      <c r="Q162" s="78"/>
      <c r="R162" s="78"/>
      <c r="S162" s="78"/>
      <c r="T162" s="78"/>
      <c r="U162" s="78"/>
      <c r="V162" s="80">
        <f>IF(J162="oui",I162+K162*10,I162)</f>
        <v>58</v>
      </c>
      <c r="W162" s="66"/>
    </row>
    <row r="163" spans="1:23" x14ac:dyDescent="0.3">
      <c r="A163" s="77" t="s">
        <v>530</v>
      </c>
      <c r="B163" s="78" t="s">
        <v>531</v>
      </c>
      <c r="C163" s="78" t="s">
        <v>16</v>
      </c>
      <c r="D163" s="78" t="s">
        <v>4</v>
      </c>
      <c r="E163" s="78" t="s">
        <v>15</v>
      </c>
      <c r="F163" s="78">
        <v>182</v>
      </c>
      <c r="G163" s="79">
        <f>IF(C163="oui",VLOOKUP(D163,Outils!F$1:G$12,2,FALSE),0)</f>
        <v>62</v>
      </c>
      <c r="H163" s="78" t="s">
        <v>17</v>
      </c>
      <c r="I163" s="79">
        <f t="shared" si="2"/>
        <v>62</v>
      </c>
      <c r="J163" s="78" t="s">
        <v>17</v>
      </c>
      <c r="K163" s="78"/>
      <c r="L163" s="78"/>
      <c r="M163" s="78"/>
      <c r="N163" s="78"/>
      <c r="O163" s="78"/>
      <c r="P163" s="78"/>
      <c r="Q163" s="78"/>
      <c r="R163" s="78"/>
      <c r="S163" s="78"/>
      <c r="T163" s="78"/>
      <c r="U163" s="78"/>
      <c r="V163" s="80">
        <f>IF(J163="oui",I163+K163*10,I163)</f>
        <v>62</v>
      </c>
      <c r="W163" s="66"/>
    </row>
    <row r="164" spans="1:23" x14ac:dyDescent="0.3">
      <c r="A164" s="82" t="s">
        <v>152</v>
      </c>
      <c r="B164" s="78" t="s">
        <v>153</v>
      </c>
      <c r="C164" s="78" t="s">
        <v>16</v>
      </c>
      <c r="D164" s="78" t="s">
        <v>5</v>
      </c>
      <c r="E164" s="78" t="s">
        <v>15</v>
      </c>
      <c r="F164" s="78">
        <v>846</v>
      </c>
      <c r="G164" s="79">
        <f>IF(C164="oui",VLOOKUP(D164,Outils!F$1:G$12,2,FALSE),0)</f>
        <v>62</v>
      </c>
      <c r="H164" s="78" t="s">
        <v>16</v>
      </c>
      <c r="I164" s="79">
        <f t="shared" si="2"/>
        <v>66</v>
      </c>
      <c r="J164" s="78" t="s">
        <v>16</v>
      </c>
      <c r="K164" s="78">
        <v>1</v>
      </c>
      <c r="L164" s="78"/>
      <c r="M164" s="78"/>
      <c r="N164" s="78"/>
      <c r="O164" s="78">
        <v>1</v>
      </c>
      <c r="P164" s="78"/>
      <c r="Q164" s="78"/>
      <c r="R164" s="78"/>
      <c r="S164" s="78"/>
      <c r="T164" s="78"/>
      <c r="U164" s="78"/>
      <c r="V164" s="80">
        <f>IF(J164="oui",I164+K164*10,I164)</f>
        <v>76</v>
      </c>
      <c r="W164" s="66"/>
    </row>
    <row r="165" spans="1:23" x14ac:dyDescent="0.3">
      <c r="A165" s="77" t="s">
        <v>152</v>
      </c>
      <c r="B165" s="78" t="s">
        <v>151</v>
      </c>
      <c r="C165" s="78" t="s">
        <v>16</v>
      </c>
      <c r="D165" s="78" t="s">
        <v>7</v>
      </c>
      <c r="E165" s="78" t="s">
        <v>15</v>
      </c>
      <c r="F165" s="78">
        <v>847</v>
      </c>
      <c r="G165" s="79">
        <f>IF(C165="oui",VLOOKUP(D165,Outils!F$1:G$12,2,FALSE),0)</f>
        <v>58</v>
      </c>
      <c r="H165" s="78" t="s">
        <v>16</v>
      </c>
      <c r="I165" s="79">
        <f t="shared" si="2"/>
        <v>62</v>
      </c>
      <c r="J165" s="78" t="s">
        <v>16</v>
      </c>
      <c r="K165" s="78">
        <v>1</v>
      </c>
      <c r="L165" s="78"/>
      <c r="M165" s="78"/>
      <c r="N165" s="78">
        <v>1</v>
      </c>
      <c r="O165" s="78"/>
      <c r="P165" s="78"/>
      <c r="Q165" s="78"/>
      <c r="R165" s="78"/>
      <c r="S165" s="78"/>
      <c r="T165" s="78"/>
      <c r="U165" s="78"/>
      <c r="V165" s="80">
        <f>IF(J165="oui",I165+K165*10,I165)</f>
        <v>72</v>
      </c>
      <c r="W165" s="66"/>
    </row>
    <row r="166" spans="1:23" x14ac:dyDescent="0.3">
      <c r="A166" s="77" t="s">
        <v>221</v>
      </c>
      <c r="B166" s="78" t="s">
        <v>222</v>
      </c>
      <c r="C166" s="78" t="s">
        <v>16</v>
      </c>
      <c r="D166" s="78" t="s">
        <v>11</v>
      </c>
      <c r="E166" s="78" t="s">
        <v>15</v>
      </c>
      <c r="F166" s="78">
        <v>9852934</v>
      </c>
      <c r="G166" s="79">
        <f>IF(C166="oui",VLOOKUP(D166,Outils!F$1:G$12,2,FALSE),0)</f>
        <v>38</v>
      </c>
      <c r="H166" s="78" t="s">
        <v>17</v>
      </c>
      <c r="I166" s="79">
        <f t="shared" si="2"/>
        <v>38</v>
      </c>
      <c r="J166" s="78" t="s">
        <v>16</v>
      </c>
      <c r="K166" s="78">
        <v>1</v>
      </c>
      <c r="L166" s="78"/>
      <c r="M166" s="78">
        <v>1</v>
      </c>
      <c r="N166" s="78"/>
      <c r="O166" s="78"/>
      <c r="P166" s="78"/>
      <c r="Q166" s="78"/>
      <c r="R166" s="78"/>
      <c r="S166" s="78"/>
      <c r="T166" s="78"/>
      <c r="U166" s="78"/>
      <c r="V166" s="80">
        <f>IF(J166="oui",I166+K166*10,I166)</f>
        <v>48</v>
      </c>
      <c r="W166" s="66"/>
    </row>
    <row r="167" spans="1:23" x14ac:dyDescent="0.3">
      <c r="A167" s="77" t="s">
        <v>221</v>
      </c>
      <c r="B167" s="78" t="s">
        <v>254</v>
      </c>
      <c r="C167" s="78" t="s">
        <v>16</v>
      </c>
      <c r="D167" s="78" t="s">
        <v>6</v>
      </c>
      <c r="E167" s="78" t="s">
        <v>15</v>
      </c>
      <c r="F167" s="78">
        <v>9852934</v>
      </c>
      <c r="G167" s="79">
        <f>IF(C167="oui",VLOOKUP(D167,Outils!F$1:G$12,2,FALSE),0)</f>
        <v>58</v>
      </c>
      <c r="H167" s="78" t="s">
        <v>17</v>
      </c>
      <c r="I167" s="79">
        <f t="shared" si="2"/>
        <v>58</v>
      </c>
      <c r="J167" s="78" t="s">
        <v>16</v>
      </c>
      <c r="K167" s="78">
        <v>1</v>
      </c>
      <c r="L167" s="78"/>
      <c r="M167" s="78"/>
      <c r="N167" s="78"/>
      <c r="O167" s="78">
        <v>1</v>
      </c>
      <c r="P167" s="78"/>
      <c r="Q167" s="78"/>
      <c r="R167" s="78"/>
      <c r="S167" s="78"/>
      <c r="T167" s="78"/>
      <c r="U167" s="78"/>
      <c r="V167" s="80">
        <f>IF(J167="oui",I167+K167*10,I167)</f>
        <v>68</v>
      </c>
      <c r="W167" s="66"/>
    </row>
    <row r="168" spans="1:23" x14ac:dyDescent="0.3">
      <c r="A168" s="77" t="s">
        <v>221</v>
      </c>
      <c r="B168" s="78" t="s">
        <v>449</v>
      </c>
      <c r="C168" s="78" t="s">
        <v>16</v>
      </c>
      <c r="D168" s="78" t="s">
        <v>13</v>
      </c>
      <c r="E168" s="78" t="s">
        <v>14</v>
      </c>
      <c r="F168" s="78"/>
      <c r="G168" s="79">
        <f>IF(C168="oui",VLOOKUP(D168,Outils!F$1:G$12,2,FALSE),0)</f>
        <v>28</v>
      </c>
      <c r="H168" s="78" t="s">
        <v>17</v>
      </c>
      <c r="I168" s="79">
        <f t="shared" si="2"/>
        <v>28</v>
      </c>
      <c r="J168" s="78" t="s">
        <v>17</v>
      </c>
      <c r="K168" s="78"/>
      <c r="L168" s="78"/>
      <c r="M168" s="78"/>
      <c r="N168" s="78"/>
      <c r="O168" s="78"/>
      <c r="P168" s="78"/>
      <c r="Q168" s="78"/>
      <c r="R168" s="78"/>
      <c r="S168" s="78"/>
      <c r="T168" s="78"/>
      <c r="U168" s="78"/>
      <c r="V168" s="80">
        <f>IF(J168="oui",I168+K168*10,I168)</f>
        <v>28</v>
      </c>
      <c r="W168" s="66"/>
    </row>
    <row r="169" spans="1:23" x14ac:dyDescent="0.3">
      <c r="A169" s="77" t="s">
        <v>221</v>
      </c>
      <c r="B169" s="78" t="s">
        <v>112</v>
      </c>
      <c r="C169" s="78" t="s">
        <v>16</v>
      </c>
      <c r="D169" s="78" t="s">
        <v>12</v>
      </c>
      <c r="E169" s="78" t="s">
        <v>14</v>
      </c>
      <c r="F169" s="78"/>
      <c r="G169" s="79">
        <f>IF(C169="oui",VLOOKUP(D169,Outils!F$1:G$12,2,FALSE),0)</f>
        <v>43</v>
      </c>
      <c r="H169" s="78" t="s">
        <v>17</v>
      </c>
      <c r="I169" s="79">
        <f t="shared" si="2"/>
        <v>43</v>
      </c>
      <c r="J169" s="78" t="s">
        <v>17</v>
      </c>
      <c r="K169" s="78"/>
      <c r="L169" s="78"/>
      <c r="M169" s="78"/>
      <c r="N169" s="78"/>
      <c r="O169" s="78"/>
      <c r="P169" s="78"/>
      <c r="Q169" s="78"/>
      <c r="R169" s="78"/>
      <c r="S169" s="78"/>
      <c r="T169" s="78"/>
      <c r="U169" s="78"/>
      <c r="V169" s="80">
        <f>IF(J169="oui",I169+K169*10,I169)</f>
        <v>43</v>
      </c>
      <c r="W169" s="66"/>
    </row>
    <row r="170" spans="1:23" x14ac:dyDescent="0.3">
      <c r="A170" s="77" t="s">
        <v>221</v>
      </c>
      <c r="B170" s="78" t="s">
        <v>313</v>
      </c>
      <c r="C170" s="78" t="s">
        <v>16</v>
      </c>
      <c r="D170" s="78" t="s">
        <v>5</v>
      </c>
      <c r="E170" s="78" t="s">
        <v>15</v>
      </c>
      <c r="F170" s="78">
        <v>2006064</v>
      </c>
      <c r="G170" s="79">
        <f>IF(C170="oui",VLOOKUP(D170,Outils!F$1:G$12,2,FALSE),0)</f>
        <v>62</v>
      </c>
      <c r="H170" s="78" t="s">
        <v>16</v>
      </c>
      <c r="I170" s="79">
        <f t="shared" si="2"/>
        <v>66</v>
      </c>
      <c r="J170" s="78" t="s">
        <v>17</v>
      </c>
      <c r="K170" s="78"/>
      <c r="L170" s="78"/>
      <c r="M170" s="78"/>
      <c r="N170" s="78"/>
      <c r="O170" s="78"/>
      <c r="P170" s="78"/>
      <c r="Q170" s="78"/>
      <c r="R170" s="78"/>
      <c r="S170" s="78"/>
      <c r="T170" s="78"/>
      <c r="U170" s="78"/>
      <c r="V170" s="80">
        <f>IF(J170="oui",I170+K170*10,I170)</f>
        <v>66</v>
      </c>
      <c r="W170" s="66"/>
    </row>
    <row r="171" spans="1:23" x14ac:dyDescent="0.3">
      <c r="A171" s="77" t="s">
        <v>757</v>
      </c>
      <c r="B171" s="78" t="s">
        <v>758</v>
      </c>
      <c r="C171" s="78" t="s">
        <v>16</v>
      </c>
      <c r="D171" s="78" t="s">
        <v>5</v>
      </c>
      <c r="E171" s="78" t="s">
        <v>15</v>
      </c>
      <c r="F171" s="78">
        <v>171</v>
      </c>
      <c r="G171" s="79">
        <f>IF(C171="oui",VLOOKUP(D171,Outils!F$1:G$12,2,FALSE),0)</f>
        <v>62</v>
      </c>
      <c r="H171" s="78" t="s">
        <v>16</v>
      </c>
      <c r="I171" s="79">
        <f t="shared" si="2"/>
        <v>66</v>
      </c>
      <c r="J171" s="78" t="s">
        <v>17</v>
      </c>
      <c r="K171" s="78"/>
      <c r="L171" s="78"/>
      <c r="M171" s="78"/>
      <c r="N171" s="78"/>
      <c r="O171" s="78"/>
      <c r="P171" s="78"/>
      <c r="Q171" s="78"/>
      <c r="R171" s="78"/>
      <c r="S171" s="78"/>
      <c r="T171" s="78"/>
      <c r="U171" s="78"/>
      <c r="V171" s="80">
        <f>IF(J171="oui",I171+K171*10,I171)</f>
        <v>66</v>
      </c>
      <c r="W171" s="66"/>
    </row>
    <row r="172" spans="1:23" x14ac:dyDescent="0.3">
      <c r="A172" s="77" t="s">
        <v>757</v>
      </c>
      <c r="B172" s="78" t="s">
        <v>364</v>
      </c>
      <c r="C172" s="78" t="s">
        <v>16</v>
      </c>
      <c r="D172" s="78" t="s">
        <v>9</v>
      </c>
      <c r="E172" s="78" t="s">
        <v>15</v>
      </c>
      <c r="F172" s="78">
        <v>170</v>
      </c>
      <c r="G172" s="79">
        <f>IF(C172="oui",VLOOKUP(D172,Outils!F$1:G$12,2,FALSE),0)</f>
        <v>61</v>
      </c>
      <c r="H172" s="78" t="s">
        <v>17</v>
      </c>
      <c r="I172" s="79">
        <f t="shared" si="2"/>
        <v>61</v>
      </c>
      <c r="J172" s="78" t="s">
        <v>17</v>
      </c>
      <c r="K172" s="78"/>
      <c r="L172" s="78"/>
      <c r="M172" s="78"/>
      <c r="N172" s="78"/>
      <c r="O172" s="78"/>
      <c r="P172" s="78"/>
      <c r="Q172" s="78"/>
      <c r="R172" s="78"/>
      <c r="S172" s="78"/>
      <c r="T172" s="78"/>
      <c r="U172" s="78"/>
      <c r="V172" s="80">
        <f>IF(J172="oui",I172+K172*10,I172)</f>
        <v>61</v>
      </c>
      <c r="W172" s="66"/>
    </row>
    <row r="173" spans="1:23" x14ac:dyDescent="0.3">
      <c r="A173" s="77" t="s">
        <v>786</v>
      </c>
      <c r="B173" s="78" t="s">
        <v>787</v>
      </c>
      <c r="C173" s="78" t="s">
        <v>16</v>
      </c>
      <c r="D173" s="78" t="s">
        <v>12</v>
      </c>
      <c r="E173" s="78" t="s">
        <v>14</v>
      </c>
      <c r="F173" s="78"/>
      <c r="G173" s="79">
        <f>IF(C173="oui",VLOOKUP(D173,Outils!F$1:G$12,2,FALSE),0)</f>
        <v>43</v>
      </c>
      <c r="H173" s="78" t="s">
        <v>17</v>
      </c>
      <c r="I173" s="79">
        <f t="shared" si="2"/>
        <v>43</v>
      </c>
      <c r="J173" s="78" t="s">
        <v>17</v>
      </c>
      <c r="K173" s="78"/>
      <c r="L173" s="78"/>
      <c r="M173" s="78"/>
      <c r="N173" s="78"/>
      <c r="O173" s="78"/>
      <c r="P173" s="78"/>
      <c r="Q173" s="78"/>
      <c r="R173" s="78"/>
      <c r="S173" s="78"/>
      <c r="T173" s="78"/>
      <c r="U173" s="78"/>
      <c r="V173" s="80">
        <f>IF(J173="oui",I173+K173*10,I173)</f>
        <v>43</v>
      </c>
      <c r="W173" s="66"/>
    </row>
    <row r="174" spans="1:23" x14ac:dyDescent="0.3">
      <c r="A174" s="77" t="s">
        <v>145</v>
      </c>
      <c r="B174" s="78" t="s">
        <v>105</v>
      </c>
      <c r="C174" s="78" t="s">
        <v>16</v>
      </c>
      <c r="D174" s="78" t="s">
        <v>9</v>
      </c>
      <c r="E174" s="78" t="s">
        <v>15</v>
      </c>
      <c r="F174" s="78">
        <v>962</v>
      </c>
      <c r="G174" s="79">
        <f>IF(C174="oui",VLOOKUP(D174,Outils!F$1:G$12,2,FALSE),0)</f>
        <v>61</v>
      </c>
      <c r="H174" s="78" t="s">
        <v>17</v>
      </c>
      <c r="I174" s="79">
        <f t="shared" si="2"/>
        <v>61</v>
      </c>
      <c r="J174" s="78" t="s">
        <v>17</v>
      </c>
      <c r="K174" s="78"/>
      <c r="L174" s="78"/>
      <c r="M174" s="78"/>
      <c r="N174" s="78"/>
      <c r="O174" s="78"/>
      <c r="P174" s="78"/>
      <c r="Q174" s="78"/>
      <c r="R174" s="78"/>
      <c r="S174" s="78"/>
      <c r="T174" s="78"/>
      <c r="U174" s="78"/>
      <c r="V174" s="80">
        <f>IF(J174="oui",I174+K174*10,I174)</f>
        <v>61</v>
      </c>
      <c r="W174" s="66"/>
    </row>
    <row r="175" spans="1:23" x14ac:dyDescent="0.3">
      <c r="A175" s="77" t="s">
        <v>145</v>
      </c>
      <c r="B175" s="78" t="s">
        <v>168</v>
      </c>
      <c r="C175" s="78" t="s">
        <v>16</v>
      </c>
      <c r="D175" s="78" t="s">
        <v>7</v>
      </c>
      <c r="E175" s="78" t="s">
        <v>15</v>
      </c>
      <c r="F175" s="78">
        <v>963</v>
      </c>
      <c r="G175" s="79">
        <f>IF(C175="oui",VLOOKUP(D175,Outils!F$1:G$12,2,FALSE),0)</f>
        <v>58</v>
      </c>
      <c r="H175" s="78" t="s">
        <v>17</v>
      </c>
      <c r="I175" s="79">
        <f t="shared" si="2"/>
        <v>58</v>
      </c>
      <c r="J175" s="78" t="s">
        <v>17</v>
      </c>
      <c r="K175" s="78"/>
      <c r="L175" s="78"/>
      <c r="M175" s="78"/>
      <c r="N175" s="78"/>
      <c r="O175" s="78"/>
      <c r="P175" s="78"/>
      <c r="Q175" s="78"/>
      <c r="R175" s="78"/>
      <c r="S175" s="78"/>
      <c r="T175" s="78"/>
      <c r="U175" s="78"/>
      <c r="V175" s="80">
        <f>IF(J175="oui",I175+K175*10,I175)</f>
        <v>58</v>
      </c>
      <c r="W175" s="66"/>
    </row>
    <row r="176" spans="1:23" x14ac:dyDescent="0.3">
      <c r="A176" s="77" t="s">
        <v>495</v>
      </c>
      <c r="B176" s="78" t="s">
        <v>341</v>
      </c>
      <c r="C176" s="78" t="s">
        <v>16</v>
      </c>
      <c r="D176" s="78" t="s">
        <v>8</v>
      </c>
      <c r="E176" s="78" t="s">
        <v>15</v>
      </c>
      <c r="F176" s="78">
        <v>971</v>
      </c>
      <c r="G176" s="79">
        <f>IF(C176="oui",VLOOKUP(D176,Outils!F$1:G$12,2,FALSE),0)</f>
        <v>50</v>
      </c>
      <c r="H176" s="78" t="s">
        <v>17</v>
      </c>
      <c r="I176" s="79">
        <f t="shared" si="2"/>
        <v>50</v>
      </c>
      <c r="J176" s="78" t="s">
        <v>17</v>
      </c>
      <c r="K176" s="78"/>
      <c r="L176" s="78"/>
      <c r="M176" s="78"/>
      <c r="N176" s="78"/>
      <c r="O176" s="78"/>
      <c r="P176" s="78"/>
      <c r="Q176" s="78"/>
      <c r="R176" s="78"/>
      <c r="S176" s="78"/>
      <c r="T176" s="78"/>
      <c r="U176" s="78"/>
      <c r="V176" s="80">
        <f>IF(J176="oui",I176+K176*10,I176)</f>
        <v>50</v>
      </c>
      <c r="W176" s="66"/>
    </row>
    <row r="177" spans="1:23" x14ac:dyDescent="0.3">
      <c r="A177" s="77" t="s">
        <v>156</v>
      </c>
      <c r="B177" s="78" t="s">
        <v>157</v>
      </c>
      <c r="C177" s="78" t="s">
        <v>16</v>
      </c>
      <c r="D177" s="78" t="s">
        <v>3</v>
      </c>
      <c r="E177" s="78" t="s">
        <v>15</v>
      </c>
      <c r="F177" s="78">
        <v>3423023</v>
      </c>
      <c r="G177" s="79">
        <f>IF(C177="oui",VLOOKUP(D177,Outils!F$1:G$12,2,FALSE),0)</f>
        <v>49</v>
      </c>
      <c r="H177" s="78" t="s">
        <v>16</v>
      </c>
      <c r="I177" s="79">
        <f t="shared" si="2"/>
        <v>53</v>
      </c>
      <c r="J177" s="78" t="s">
        <v>17</v>
      </c>
      <c r="K177" s="78"/>
      <c r="L177" s="78"/>
      <c r="M177" s="78"/>
      <c r="N177" s="78"/>
      <c r="O177" s="78"/>
      <c r="P177" s="78"/>
      <c r="Q177" s="78"/>
      <c r="R177" s="78"/>
      <c r="S177" s="78"/>
      <c r="T177" s="78"/>
      <c r="U177" s="78"/>
      <c r="V177" s="80">
        <f>IF(J177="oui",I177+K177*10,I177)</f>
        <v>53</v>
      </c>
      <c r="W177" s="66"/>
    </row>
    <row r="178" spans="1:23" x14ac:dyDescent="0.3">
      <c r="A178" s="77" t="s">
        <v>156</v>
      </c>
      <c r="B178" s="78" t="s">
        <v>158</v>
      </c>
      <c r="C178" s="78" t="s">
        <v>16</v>
      </c>
      <c r="D178" s="78" t="s">
        <v>6</v>
      </c>
      <c r="E178" s="78" t="s">
        <v>15</v>
      </c>
      <c r="F178" s="78">
        <v>3423023</v>
      </c>
      <c r="G178" s="79">
        <f>IF(C178="oui",VLOOKUP(D178,Outils!F$1:G$12,2,FALSE),0)</f>
        <v>58</v>
      </c>
      <c r="H178" s="78" t="s">
        <v>17</v>
      </c>
      <c r="I178" s="79">
        <f t="shared" si="2"/>
        <v>58</v>
      </c>
      <c r="J178" s="78" t="s">
        <v>17</v>
      </c>
      <c r="K178" s="78"/>
      <c r="L178" s="78"/>
      <c r="M178" s="78"/>
      <c r="N178" s="78"/>
      <c r="O178" s="78"/>
      <c r="P178" s="78"/>
      <c r="Q178" s="78"/>
      <c r="R178" s="78"/>
      <c r="S178" s="78"/>
      <c r="T178" s="78"/>
      <c r="U178" s="78"/>
      <c r="V178" s="80">
        <f>IF(J178="oui",I178+K178*10,I178)</f>
        <v>58</v>
      </c>
      <c r="W178" s="66"/>
    </row>
    <row r="179" spans="1:23" x14ac:dyDescent="0.3">
      <c r="A179" s="77" t="s">
        <v>82</v>
      </c>
      <c r="B179" s="78" t="s">
        <v>83</v>
      </c>
      <c r="C179" s="78" t="s">
        <v>16</v>
      </c>
      <c r="D179" s="78" t="s">
        <v>7</v>
      </c>
      <c r="E179" s="78" t="s">
        <v>15</v>
      </c>
      <c r="F179" s="78">
        <v>545019</v>
      </c>
      <c r="G179" s="79">
        <f>IF(C179="oui",VLOOKUP(D179,Outils!F$1:G$12,2,FALSE),0)</f>
        <v>58</v>
      </c>
      <c r="H179" s="78" t="s">
        <v>17</v>
      </c>
      <c r="I179" s="79">
        <f t="shared" si="2"/>
        <v>58</v>
      </c>
      <c r="J179" s="78" t="s">
        <v>17</v>
      </c>
      <c r="K179" s="78"/>
      <c r="L179" s="78"/>
      <c r="M179" s="78"/>
      <c r="N179" s="78"/>
      <c r="O179" s="78"/>
      <c r="P179" s="78"/>
      <c r="Q179" s="78"/>
      <c r="R179" s="78"/>
      <c r="S179" s="78"/>
      <c r="T179" s="78"/>
      <c r="U179" s="78"/>
      <c r="V179" s="80">
        <f>IF(J179="oui",I179+K179*10,I179)</f>
        <v>58</v>
      </c>
      <c r="W179" s="66"/>
    </row>
    <row r="180" spans="1:23" x14ac:dyDescent="0.3">
      <c r="A180" s="77" t="s">
        <v>82</v>
      </c>
      <c r="B180" s="78" t="s">
        <v>112</v>
      </c>
      <c r="C180" s="78" t="s">
        <v>16</v>
      </c>
      <c r="D180" s="78" t="s">
        <v>4</v>
      </c>
      <c r="E180" s="78" t="s">
        <v>15</v>
      </c>
      <c r="F180" s="78">
        <v>545020</v>
      </c>
      <c r="G180" s="79">
        <f>IF(C180="oui",VLOOKUP(D180,Outils!F$1:G$12,2,FALSE),0)</f>
        <v>62</v>
      </c>
      <c r="H180" s="78" t="s">
        <v>16</v>
      </c>
      <c r="I180" s="79">
        <f t="shared" si="2"/>
        <v>66</v>
      </c>
      <c r="J180" s="78" t="s">
        <v>17</v>
      </c>
      <c r="K180" s="78"/>
      <c r="L180" s="78"/>
      <c r="M180" s="78"/>
      <c r="N180" s="78"/>
      <c r="O180" s="78"/>
      <c r="P180" s="78"/>
      <c r="Q180" s="78"/>
      <c r="R180" s="78"/>
      <c r="S180" s="78"/>
      <c r="T180" s="78"/>
      <c r="U180" s="78"/>
      <c r="V180" s="80">
        <f>IF(J180="oui",I180+K180*10,I180)</f>
        <v>66</v>
      </c>
      <c r="W180" s="66"/>
    </row>
    <row r="181" spans="1:23" x14ac:dyDescent="0.3">
      <c r="A181" s="77" t="s">
        <v>486</v>
      </c>
      <c r="B181" s="78" t="s">
        <v>487</v>
      </c>
      <c r="C181" s="78" t="s">
        <v>16</v>
      </c>
      <c r="D181" s="78" t="s">
        <v>4</v>
      </c>
      <c r="E181" s="78" t="s">
        <v>15</v>
      </c>
      <c r="F181" s="78">
        <v>3455025</v>
      </c>
      <c r="G181" s="79">
        <f>IF(C181="oui",VLOOKUP(D181,Outils!F$1:G$12,2,FALSE),0)</f>
        <v>62</v>
      </c>
      <c r="H181" s="78" t="s">
        <v>17</v>
      </c>
      <c r="I181" s="79">
        <f t="shared" si="2"/>
        <v>62</v>
      </c>
      <c r="J181" s="78" t="s">
        <v>17</v>
      </c>
      <c r="K181" s="78"/>
      <c r="L181" s="78"/>
      <c r="M181" s="78"/>
      <c r="N181" s="78"/>
      <c r="O181" s="78"/>
      <c r="P181" s="78"/>
      <c r="Q181" s="78"/>
      <c r="R181" s="78"/>
      <c r="S181" s="78"/>
      <c r="T181" s="78"/>
      <c r="U181" s="78"/>
      <c r="V181" s="80">
        <f>IF(J181="oui",I181+K181*10,I181)</f>
        <v>62</v>
      </c>
      <c r="W181" s="66"/>
    </row>
    <row r="182" spans="1:23" x14ac:dyDescent="0.3">
      <c r="A182" s="77" t="s">
        <v>439</v>
      </c>
      <c r="B182" s="78" t="s">
        <v>320</v>
      </c>
      <c r="C182" s="78" t="s">
        <v>16</v>
      </c>
      <c r="D182" s="78" t="s">
        <v>4</v>
      </c>
      <c r="E182" s="78" t="s">
        <v>15</v>
      </c>
      <c r="F182" s="78">
        <v>46</v>
      </c>
      <c r="G182" s="79">
        <f>IF(C182="oui",VLOOKUP(D182,Outils!F$1:G$12,2,FALSE),0)</f>
        <v>62</v>
      </c>
      <c r="H182" s="78" t="s">
        <v>17</v>
      </c>
      <c r="I182" s="79">
        <f t="shared" si="2"/>
        <v>62</v>
      </c>
      <c r="J182" s="78" t="s">
        <v>17</v>
      </c>
      <c r="K182" s="78"/>
      <c r="L182" s="78"/>
      <c r="M182" s="78"/>
      <c r="N182" s="78"/>
      <c r="O182" s="78"/>
      <c r="P182" s="78"/>
      <c r="Q182" s="78"/>
      <c r="R182" s="78"/>
      <c r="S182" s="78"/>
      <c r="T182" s="78"/>
      <c r="U182" s="78"/>
      <c r="V182" s="80">
        <f>IF(J182="oui",I182+K182*10,I182)</f>
        <v>62</v>
      </c>
      <c r="W182" s="66"/>
    </row>
    <row r="183" spans="1:23" x14ac:dyDescent="0.3">
      <c r="A183" s="77" t="s">
        <v>373</v>
      </c>
      <c r="B183" s="78" t="s">
        <v>374</v>
      </c>
      <c r="C183" s="78" t="s">
        <v>16</v>
      </c>
      <c r="D183" s="78" t="s">
        <v>5</v>
      </c>
      <c r="E183" s="78" t="s">
        <v>15</v>
      </c>
      <c r="F183" s="78">
        <v>4555985</v>
      </c>
      <c r="G183" s="79">
        <f>IF(C183="oui",VLOOKUP(D183,Outils!F$1:G$12,2,FALSE),0)</f>
        <v>62</v>
      </c>
      <c r="H183" s="78" t="s">
        <v>16</v>
      </c>
      <c r="I183" s="79">
        <f t="shared" si="2"/>
        <v>66</v>
      </c>
      <c r="J183" s="78" t="s">
        <v>17</v>
      </c>
      <c r="K183" s="78"/>
      <c r="L183" s="78"/>
      <c r="M183" s="78"/>
      <c r="N183" s="78"/>
      <c r="O183" s="78"/>
      <c r="P183" s="78"/>
      <c r="Q183" s="78"/>
      <c r="R183" s="78"/>
      <c r="S183" s="78"/>
      <c r="T183" s="78"/>
      <c r="U183" s="78"/>
      <c r="V183" s="80">
        <f>IF(J183="oui",I183+K183*10,I183)</f>
        <v>66</v>
      </c>
      <c r="W183" s="66"/>
    </row>
    <row r="184" spans="1:23" x14ac:dyDescent="0.3">
      <c r="A184" s="77" t="s">
        <v>379</v>
      </c>
      <c r="B184" s="78" t="s">
        <v>50</v>
      </c>
      <c r="C184" s="78" t="s">
        <v>16</v>
      </c>
      <c r="D184" s="78" t="s">
        <v>5</v>
      </c>
      <c r="E184" s="78" t="s">
        <v>15</v>
      </c>
      <c r="F184" s="78">
        <v>6344410</v>
      </c>
      <c r="G184" s="79">
        <f>IF(C184="oui",VLOOKUP(D184,Outils!F$1:G$12,2,FALSE),0)</f>
        <v>62</v>
      </c>
      <c r="H184" s="78" t="s">
        <v>16</v>
      </c>
      <c r="I184" s="79">
        <f t="shared" si="2"/>
        <v>66</v>
      </c>
      <c r="J184" s="78" t="s">
        <v>17</v>
      </c>
      <c r="K184" s="78"/>
      <c r="L184" s="78"/>
      <c r="M184" s="78"/>
      <c r="N184" s="78"/>
      <c r="O184" s="78"/>
      <c r="P184" s="78"/>
      <c r="Q184" s="78"/>
      <c r="R184" s="78"/>
      <c r="S184" s="78"/>
      <c r="T184" s="78"/>
      <c r="U184" s="78"/>
      <c r="V184" s="80">
        <f>IF(J184="oui",I184+K184*10,I184)</f>
        <v>66</v>
      </c>
      <c r="W184" s="66"/>
    </row>
    <row r="185" spans="1:23" x14ac:dyDescent="0.3">
      <c r="A185" s="77" t="s">
        <v>379</v>
      </c>
      <c r="B185" s="78" t="s">
        <v>392</v>
      </c>
      <c r="C185" s="78" t="s">
        <v>16</v>
      </c>
      <c r="D185" s="78" t="s">
        <v>8</v>
      </c>
      <c r="E185" s="78" t="s">
        <v>15</v>
      </c>
      <c r="F185" s="78">
        <v>6344411</v>
      </c>
      <c r="G185" s="79">
        <f>IF(C185="oui",VLOOKUP(D185,Outils!F$1:G$12,2,FALSE),0)</f>
        <v>50</v>
      </c>
      <c r="H185" s="78" t="s">
        <v>17</v>
      </c>
      <c r="I185" s="79">
        <f t="shared" si="2"/>
        <v>50</v>
      </c>
      <c r="J185" s="78" t="s">
        <v>17</v>
      </c>
      <c r="K185" s="78"/>
      <c r="L185" s="78"/>
      <c r="M185" s="78"/>
      <c r="N185" s="78"/>
      <c r="O185" s="78"/>
      <c r="P185" s="78"/>
      <c r="Q185" s="78"/>
      <c r="R185" s="78"/>
      <c r="S185" s="78"/>
      <c r="T185" s="78"/>
      <c r="U185" s="78"/>
      <c r="V185" s="80">
        <f>IF(J185="oui",I185+K185*10,I185)</f>
        <v>50</v>
      </c>
      <c r="W185" s="66"/>
    </row>
    <row r="186" spans="1:23" x14ac:dyDescent="0.3">
      <c r="A186" s="77" t="s">
        <v>312</v>
      </c>
      <c r="B186" s="78" t="s">
        <v>313</v>
      </c>
      <c r="C186" s="78" t="s">
        <v>16</v>
      </c>
      <c r="D186" s="78" t="s">
        <v>5</v>
      </c>
      <c r="E186" s="78" t="s">
        <v>15</v>
      </c>
      <c r="F186" s="78">
        <v>3171550</v>
      </c>
      <c r="G186" s="79">
        <f>IF(C186="oui",VLOOKUP(D186,Outils!F$1:G$12,2,FALSE),0)</f>
        <v>62</v>
      </c>
      <c r="H186" s="78" t="s">
        <v>16</v>
      </c>
      <c r="I186" s="79">
        <f t="shared" si="2"/>
        <v>66</v>
      </c>
      <c r="J186" s="78" t="s">
        <v>16</v>
      </c>
      <c r="K186" s="78">
        <v>1</v>
      </c>
      <c r="L186" s="78"/>
      <c r="M186" s="78"/>
      <c r="N186" s="78">
        <v>1</v>
      </c>
      <c r="O186" s="78"/>
      <c r="P186" s="78"/>
      <c r="Q186" s="78"/>
      <c r="R186" s="78"/>
      <c r="S186" s="78"/>
      <c r="T186" s="78"/>
      <c r="U186" s="78"/>
      <c r="V186" s="80">
        <f>IF(J186="oui",I186+K186*10,I186)</f>
        <v>76</v>
      </c>
      <c r="W186" s="66"/>
    </row>
    <row r="187" spans="1:23" x14ac:dyDescent="0.3">
      <c r="A187" s="77" t="s">
        <v>329</v>
      </c>
      <c r="B187" s="78" t="s">
        <v>118</v>
      </c>
      <c r="C187" s="78" t="s">
        <v>16</v>
      </c>
      <c r="D187" s="78" t="s">
        <v>2</v>
      </c>
      <c r="E187" s="78" t="s">
        <v>15</v>
      </c>
      <c r="F187" s="78">
        <v>43</v>
      </c>
      <c r="G187" s="79">
        <f>IF(C187="oui",VLOOKUP(D187,Outils!F$1:G$12,2,FALSE),0)</f>
        <v>45</v>
      </c>
      <c r="H187" s="78" t="s">
        <v>17</v>
      </c>
      <c r="I187" s="79">
        <f t="shared" si="2"/>
        <v>45</v>
      </c>
      <c r="J187" s="78" t="s">
        <v>17</v>
      </c>
      <c r="K187" s="78"/>
      <c r="L187" s="78"/>
      <c r="M187" s="78"/>
      <c r="N187" s="78"/>
      <c r="O187" s="78"/>
      <c r="P187" s="78"/>
      <c r="Q187" s="78"/>
      <c r="R187" s="78"/>
      <c r="S187" s="78"/>
      <c r="T187" s="78"/>
      <c r="U187" s="78"/>
      <c r="V187" s="80">
        <f>IF(J187="oui",I187+K187*10,I187)</f>
        <v>45</v>
      </c>
      <c r="W187" s="66"/>
    </row>
    <row r="188" spans="1:23" x14ac:dyDescent="0.3">
      <c r="A188" s="77" t="s">
        <v>329</v>
      </c>
      <c r="B188" s="78" t="s">
        <v>387</v>
      </c>
      <c r="C188" s="78" t="s">
        <v>16</v>
      </c>
      <c r="D188" s="78" t="s">
        <v>8</v>
      </c>
      <c r="E188" s="78" t="s">
        <v>15</v>
      </c>
      <c r="F188" s="78">
        <v>44</v>
      </c>
      <c r="G188" s="79">
        <f>IF(C188="oui",VLOOKUP(D188,Outils!F$1:G$12,2,FALSE),0)</f>
        <v>50</v>
      </c>
      <c r="H188" s="78" t="s">
        <v>17</v>
      </c>
      <c r="I188" s="79">
        <f t="shared" si="2"/>
        <v>50</v>
      </c>
      <c r="J188" s="78" t="s">
        <v>17</v>
      </c>
      <c r="K188" s="78"/>
      <c r="L188" s="78"/>
      <c r="M188" s="78"/>
      <c r="N188" s="78"/>
      <c r="O188" s="78"/>
      <c r="P188" s="78"/>
      <c r="Q188" s="78"/>
      <c r="R188" s="78"/>
      <c r="S188" s="78"/>
      <c r="T188" s="78"/>
      <c r="U188" s="78"/>
      <c r="V188" s="80">
        <f>IF(J188="oui",I188+K188*10,I188)</f>
        <v>50</v>
      </c>
      <c r="W188" s="66"/>
    </row>
    <row r="189" spans="1:23" x14ac:dyDescent="0.3">
      <c r="A189" s="77" t="s">
        <v>628</v>
      </c>
      <c r="B189" s="78" t="s">
        <v>107</v>
      </c>
      <c r="C189" s="78" t="s">
        <v>16</v>
      </c>
      <c r="D189" s="78" t="s">
        <v>5</v>
      </c>
      <c r="E189" s="78" t="s">
        <v>15</v>
      </c>
      <c r="F189" s="78">
        <v>494</v>
      </c>
      <c r="G189" s="79">
        <f>IF(C189="oui",VLOOKUP(D189,Outils!F$1:G$12,2,FALSE),0)</f>
        <v>62</v>
      </c>
      <c r="H189" s="78" t="s">
        <v>16</v>
      </c>
      <c r="I189" s="79">
        <f t="shared" si="2"/>
        <v>66</v>
      </c>
      <c r="J189" s="78" t="s">
        <v>17</v>
      </c>
      <c r="K189" s="78"/>
      <c r="L189" s="78"/>
      <c r="M189" s="78"/>
      <c r="N189" s="78"/>
      <c r="O189" s="78"/>
      <c r="P189" s="78"/>
      <c r="Q189" s="78"/>
      <c r="R189" s="78"/>
      <c r="S189" s="78"/>
      <c r="T189" s="78"/>
      <c r="U189" s="78"/>
      <c r="V189" s="80">
        <f>IF(J189="oui",I189+K189*10,I189)</f>
        <v>66</v>
      </c>
      <c r="W189" s="66"/>
    </row>
    <row r="190" spans="1:23" x14ac:dyDescent="0.3">
      <c r="A190" s="77" t="s">
        <v>600</v>
      </c>
      <c r="B190" s="78" t="s">
        <v>78</v>
      </c>
      <c r="C190" s="78" t="s">
        <v>16</v>
      </c>
      <c r="D190" s="78" t="s">
        <v>3</v>
      </c>
      <c r="E190" s="78" t="s">
        <v>15</v>
      </c>
      <c r="F190" s="78">
        <v>984</v>
      </c>
      <c r="G190" s="79">
        <f>IF(C190="oui",VLOOKUP(D190,Outils!F$1:G$12,2,FALSE),0)</f>
        <v>49</v>
      </c>
      <c r="H190" s="78" t="s">
        <v>17</v>
      </c>
      <c r="I190" s="79">
        <f t="shared" si="2"/>
        <v>49</v>
      </c>
      <c r="J190" s="78" t="s">
        <v>17</v>
      </c>
      <c r="K190" s="78"/>
      <c r="L190" s="78"/>
      <c r="M190" s="78"/>
      <c r="N190" s="78"/>
      <c r="O190" s="78"/>
      <c r="P190" s="78"/>
      <c r="Q190" s="78"/>
      <c r="R190" s="78"/>
      <c r="S190" s="78"/>
      <c r="T190" s="78"/>
      <c r="U190" s="78"/>
      <c r="V190" s="80">
        <f>IF(J190="oui",I190+K190*10,I190)</f>
        <v>49</v>
      </c>
      <c r="W190" s="66"/>
    </row>
    <row r="191" spans="1:23" x14ac:dyDescent="0.3">
      <c r="A191" s="77" t="s">
        <v>735</v>
      </c>
      <c r="B191" s="78" t="s">
        <v>736</v>
      </c>
      <c r="C191" s="78" t="s">
        <v>16</v>
      </c>
      <c r="D191" s="78" t="s">
        <v>2</v>
      </c>
      <c r="E191" s="78" t="s">
        <v>15</v>
      </c>
      <c r="F191" s="78">
        <v>3413015</v>
      </c>
      <c r="G191" s="79">
        <f>IF(C191="oui",VLOOKUP(D191,Outils!F$1:G$12,2,FALSE),0)</f>
        <v>45</v>
      </c>
      <c r="H191" s="78" t="s">
        <v>17</v>
      </c>
      <c r="I191" s="79">
        <f t="shared" si="2"/>
        <v>45</v>
      </c>
      <c r="J191" s="78" t="s">
        <v>17</v>
      </c>
      <c r="K191" s="78"/>
      <c r="L191" s="78"/>
      <c r="M191" s="78"/>
      <c r="N191" s="78"/>
      <c r="O191" s="78"/>
      <c r="P191" s="78"/>
      <c r="Q191" s="78"/>
      <c r="R191" s="78"/>
      <c r="S191" s="78"/>
      <c r="T191" s="78"/>
      <c r="U191" s="78"/>
      <c r="V191" s="80">
        <f>IF(J191="oui",I191+K191*10,I191)</f>
        <v>45</v>
      </c>
      <c r="W191" s="66"/>
    </row>
    <row r="192" spans="1:23" x14ac:dyDescent="0.3">
      <c r="A192" s="77" t="s">
        <v>735</v>
      </c>
      <c r="B192" s="78" t="s">
        <v>779</v>
      </c>
      <c r="C192" s="78" t="s">
        <v>16</v>
      </c>
      <c r="D192" s="78" t="s">
        <v>10</v>
      </c>
      <c r="E192" s="78" t="s">
        <v>15</v>
      </c>
      <c r="F192" s="78">
        <v>3413015</v>
      </c>
      <c r="G192" s="79">
        <f>IF(C192="oui",VLOOKUP(D192,Outils!F$1:G$12,2,FALSE),0)</f>
        <v>46</v>
      </c>
      <c r="H192" s="78" t="s">
        <v>17</v>
      </c>
      <c r="I192" s="79">
        <f t="shared" si="2"/>
        <v>46</v>
      </c>
      <c r="J192" s="78" t="s">
        <v>17</v>
      </c>
      <c r="K192" s="78"/>
      <c r="L192" s="78"/>
      <c r="M192" s="78"/>
      <c r="N192" s="78"/>
      <c r="O192" s="78"/>
      <c r="P192" s="78"/>
      <c r="Q192" s="78"/>
      <c r="R192" s="78"/>
      <c r="S192" s="78"/>
      <c r="T192" s="78"/>
      <c r="U192" s="78"/>
      <c r="V192" s="80">
        <f>IF(J192="oui",I192+K192*10,I192)</f>
        <v>46</v>
      </c>
      <c r="W192" s="66"/>
    </row>
    <row r="193" spans="1:23" x14ac:dyDescent="0.3">
      <c r="A193" s="77" t="s">
        <v>129</v>
      </c>
      <c r="B193" s="78" t="s">
        <v>130</v>
      </c>
      <c r="C193" s="78" t="s">
        <v>16</v>
      </c>
      <c r="D193" s="78" t="s">
        <v>5</v>
      </c>
      <c r="E193" s="78" t="s">
        <v>15</v>
      </c>
      <c r="F193" s="78">
        <v>6486412</v>
      </c>
      <c r="G193" s="79">
        <f>IF(C193="oui",VLOOKUP(D193,Outils!F$1:G$12,2,FALSE),0)</f>
        <v>62</v>
      </c>
      <c r="H193" s="78" t="s">
        <v>16</v>
      </c>
      <c r="I193" s="79">
        <f t="shared" si="2"/>
        <v>66</v>
      </c>
      <c r="J193" s="78" t="s">
        <v>16</v>
      </c>
      <c r="K193" s="78">
        <v>1</v>
      </c>
      <c r="L193" s="78"/>
      <c r="M193" s="78"/>
      <c r="N193" s="78"/>
      <c r="O193" s="78">
        <v>1</v>
      </c>
      <c r="P193" s="78"/>
      <c r="Q193" s="78"/>
      <c r="R193" s="78"/>
      <c r="S193" s="78"/>
      <c r="T193" s="78"/>
      <c r="U193" s="78"/>
      <c r="V193" s="80">
        <f>IF(J193="oui",I193+K193*10,I193)</f>
        <v>76</v>
      </c>
      <c r="W193" s="66"/>
    </row>
    <row r="194" spans="1:23" x14ac:dyDescent="0.3">
      <c r="A194" s="77" t="s">
        <v>618</v>
      </c>
      <c r="B194" s="78" t="s">
        <v>405</v>
      </c>
      <c r="C194" s="78" t="s">
        <v>16</v>
      </c>
      <c r="D194" s="78" t="s">
        <v>5</v>
      </c>
      <c r="E194" s="78" t="s">
        <v>15</v>
      </c>
      <c r="F194" s="78">
        <v>3829447</v>
      </c>
      <c r="G194" s="79">
        <f>IF(C194="oui",VLOOKUP(D194,Outils!F$1:G$12,2,FALSE),0)</f>
        <v>62</v>
      </c>
      <c r="H194" s="78" t="s">
        <v>17</v>
      </c>
      <c r="I194" s="79">
        <f t="shared" si="2"/>
        <v>62</v>
      </c>
      <c r="J194" s="78" t="s">
        <v>17</v>
      </c>
      <c r="K194" s="78"/>
      <c r="L194" s="78"/>
      <c r="M194" s="78"/>
      <c r="N194" s="78"/>
      <c r="O194" s="78"/>
      <c r="P194" s="78"/>
      <c r="Q194" s="78"/>
      <c r="R194" s="78"/>
      <c r="S194" s="78"/>
      <c r="T194" s="78"/>
      <c r="U194" s="78"/>
      <c r="V194" s="80">
        <f>IF(J194="oui",I194+K194*10,I194)</f>
        <v>62</v>
      </c>
      <c r="W194" s="66"/>
    </row>
    <row r="195" spans="1:23" x14ac:dyDescent="0.3">
      <c r="A195" s="77" t="s">
        <v>650</v>
      </c>
      <c r="B195" s="78" t="s">
        <v>651</v>
      </c>
      <c r="C195" s="78" t="s">
        <v>16</v>
      </c>
      <c r="D195" s="78" t="s">
        <v>10</v>
      </c>
      <c r="E195" s="78" t="s">
        <v>14</v>
      </c>
      <c r="F195" s="78"/>
      <c r="G195" s="79">
        <f>IF(C195="oui",VLOOKUP(D195,Outils!F$1:G$12,2,FALSE),0)</f>
        <v>46</v>
      </c>
      <c r="H195" s="78" t="s">
        <v>17</v>
      </c>
      <c r="I195" s="79">
        <f t="shared" si="2"/>
        <v>46</v>
      </c>
      <c r="J195" s="78" t="s">
        <v>17</v>
      </c>
      <c r="K195" s="78"/>
      <c r="L195" s="78"/>
      <c r="M195" s="78"/>
      <c r="N195" s="78"/>
      <c r="O195" s="78"/>
      <c r="P195" s="78"/>
      <c r="Q195" s="78"/>
      <c r="R195" s="78"/>
      <c r="S195" s="78"/>
      <c r="T195" s="78"/>
      <c r="U195" s="78"/>
      <c r="V195" s="80">
        <f>IF(J195="oui",I195+K195*10,I195)</f>
        <v>46</v>
      </c>
      <c r="W195" s="66"/>
    </row>
    <row r="196" spans="1:23" x14ac:dyDescent="0.3">
      <c r="A196" s="77" t="s">
        <v>534</v>
      </c>
      <c r="B196" s="78" t="s">
        <v>449</v>
      </c>
      <c r="C196" s="78" t="s">
        <v>16</v>
      </c>
      <c r="D196" s="78" t="s">
        <v>4</v>
      </c>
      <c r="E196" s="78" t="s">
        <v>15</v>
      </c>
      <c r="F196" s="78">
        <v>16</v>
      </c>
      <c r="G196" s="79">
        <f>IF(C196="oui",VLOOKUP(D196,Outils!F$1:G$12,2,FALSE),0)</f>
        <v>62</v>
      </c>
      <c r="H196" s="78" t="s">
        <v>17</v>
      </c>
      <c r="I196" s="79">
        <f t="shared" ref="I196:I259" si="3">IF(H196="oui",G196+4,G196)</f>
        <v>62</v>
      </c>
      <c r="J196" s="78" t="s">
        <v>17</v>
      </c>
      <c r="K196" s="78"/>
      <c r="L196" s="78"/>
      <c r="M196" s="78"/>
      <c r="N196" s="78"/>
      <c r="O196" s="78"/>
      <c r="P196" s="78"/>
      <c r="Q196" s="78"/>
      <c r="R196" s="78"/>
      <c r="S196" s="78"/>
      <c r="T196" s="78"/>
      <c r="U196" s="78"/>
      <c r="V196" s="80">
        <f>IF(J196="oui",I196+K196*10,I196)</f>
        <v>62</v>
      </c>
      <c r="W196" s="66"/>
    </row>
    <row r="197" spans="1:23" x14ac:dyDescent="0.3">
      <c r="A197" s="77" t="s">
        <v>544</v>
      </c>
      <c r="B197" s="78" t="s">
        <v>545</v>
      </c>
      <c r="C197" s="78" t="s">
        <v>16</v>
      </c>
      <c r="D197" s="78" t="s">
        <v>5</v>
      </c>
      <c r="E197" s="78" t="s">
        <v>15</v>
      </c>
      <c r="F197" s="78">
        <v>5</v>
      </c>
      <c r="G197" s="79">
        <f>IF(C197="oui",VLOOKUP(D197,Outils!F$1:G$12,2,FALSE),0)</f>
        <v>62</v>
      </c>
      <c r="H197" s="78" t="s">
        <v>16</v>
      </c>
      <c r="I197" s="79">
        <f t="shared" si="3"/>
        <v>66</v>
      </c>
      <c r="J197" s="78" t="s">
        <v>17</v>
      </c>
      <c r="K197" s="78"/>
      <c r="L197" s="78"/>
      <c r="M197" s="78"/>
      <c r="N197" s="78"/>
      <c r="O197" s="78"/>
      <c r="P197" s="78"/>
      <c r="Q197" s="78"/>
      <c r="R197" s="78"/>
      <c r="S197" s="78"/>
      <c r="T197" s="78"/>
      <c r="U197" s="78"/>
      <c r="V197" s="80">
        <f>IF(J197="oui",I197+K197*10,I197)</f>
        <v>66</v>
      </c>
      <c r="W197" s="66"/>
    </row>
    <row r="198" spans="1:23" x14ac:dyDescent="0.3">
      <c r="A198" s="77" t="s">
        <v>706</v>
      </c>
      <c r="B198" s="78" t="s">
        <v>707</v>
      </c>
      <c r="C198" s="78" t="s">
        <v>16</v>
      </c>
      <c r="D198" s="78" t="s">
        <v>8</v>
      </c>
      <c r="E198" s="78" t="s">
        <v>14</v>
      </c>
      <c r="F198" s="78"/>
      <c r="G198" s="79">
        <f>IF(C198="oui",VLOOKUP(D198,Outils!F$1:G$12,2,FALSE),0)</f>
        <v>50</v>
      </c>
      <c r="H198" s="78" t="s">
        <v>17</v>
      </c>
      <c r="I198" s="79">
        <f t="shared" si="3"/>
        <v>50</v>
      </c>
      <c r="J198" s="78" t="s">
        <v>17</v>
      </c>
      <c r="K198" s="78"/>
      <c r="L198" s="78"/>
      <c r="M198" s="78"/>
      <c r="N198" s="78"/>
      <c r="O198" s="78"/>
      <c r="P198" s="78"/>
      <c r="Q198" s="78"/>
      <c r="R198" s="78"/>
      <c r="S198" s="78"/>
      <c r="T198" s="78"/>
      <c r="U198" s="78"/>
      <c r="V198" s="80">
        <f>IF(J198="oui",I198+K198*10,I198)</f>
        <v>50</v>
      </c>
      <c r="W198" s="66"/>
    </row>
    <row r="199" spans="1:23" x14ac:dyDescent="0.3">
      <c r="A199" s="77" t="s">
        <v>257</v>
      </c>
      <c r="B199" s="78" t="s">
        <v>258</v>
      </c>
      <c r="C199" s="78" t="s">
        <v>16</v>
      </c>
      <c r="D199" s="78" t="s">
        <v>2</v>
      </c>
      <c r="E199" s="78" t="s">
        <v>15</v>
      </c>
      <c r="F199" s="78">
        <v>529</v>
      </c>
      <c r="G199" s="79">
        <f>IF(C199="oui",VLOOKUP(D199,Outils!F$1:G$12,2,FALSE),0)</f>
        <v>45</v>
      </c>
      <c r="H199" s="78" t="s">
        <v>16</v>
      </c>
      <c r="I199" s="79">
        <f t="shared" si="3"/>
        <v>49</v>
      </c>
      <c r="J199" s="78" t="s">
        <v>17</v>
      </c>
      <c r="K199" s="78"/>
      <c r="L199" s="78"/>
      <c r="M199" s="78"/>
      <c r="N199" s="78"/>
      <c r="O199" s="78"/>
      <c r="P199" s="78"/>
      <c r="Q199" s="78"/>
      <c r="R199" s="78"/>
      <c r="S199" s="78"/>
      <c r="T199" s="78"/>
      <c r="U199" s="78"/>
      <c r="V199" s="80">
        <f>IF(J199="oui",I199+K199*10,I199)</f>
        <v>49</v>
      </c>
      <c r="W199" s="66"/>
    </row>
    <row r="200" spans="1:23" x14ac:dyDescent="0.3">
      <c r="A200" s="77" t="s">
        <v>257</v>
      </c>
      <c r="B200" s="78" t="s">
        <v>220</v>
      </c>
      <c r="C200" s="78" t="s">
        <v>16</v>
      </c>
      <c r="D200" s="78" t="s">
        <v>4</v>
      </c>
      <c r="E200" s="78" t="s">
        <v>15</v>
      </c>
      <c r="F200" s="78">
        <v>530</v>
      </c>
      <c r="G200" s="79">
        <f>IF(C200="oui",VLOOKUP(D200,Outils!F$1:G$12,2,FALSE),0)</f>
        <v>62</v>
      </c>
      <c r="H200" s="78" t="s">
        <v>16</v>
      </c>
      <c r="I200" s="79">
        <f t="shared" si="3"/>
        <v>66</v>
      </c>
      <c r="J200" s="78" t="s">
        <v>17</v>
      </c>
      <c r="K200" s="78"/>
      <c r="L200" s="78"/>
      <c r="M200" s="78"/>
      <c r="N200" s="78"/>
      <c r="O200" s="78"/>
      <c r="P200" s="78"/>
      <c r="Q200" s="78"/>
      <c r="R200" s="78"/>
      <c r="S200" s="78"/>
      <c r="T200" s="78"/>
      <c r="U200" s="78"/>
      <c r="V200" s="80">
        <f>IF(J200="oui",I200+K200*10,I200)</f>
        <v>66</v>
      </c>
      <c r="W200" s="66"/>
    </row>
    <row r="201" spans="1:23" x14ac:dyDescent="0.3">
      <c r="A201" s="77" t="s">
        <v>257</v>
      </c>
      <c r="B201" s="78" t="s">
        <v>220</v>
      </c>
      <c r="C201" s="78" t="s">
        <v>17</v>
      </c>
      <c r="D201" s="78" t="s">
        <v>4</v>
      </c>
      <c r="E201" s="78" t="s">
        <v>15</v>
      </c>
      <c r="F201" s="78">
        <v>531</v>
      </c>
      <c r="G201" s="79">
        <f>IF(C201="oui",VLOOKUP(D201,Outils!F$1:G$12,2,FALSE),0)</f>
        <v>0</v>
      </c>
      <c r="H201" s="78" t="s">
        <v>17</v>
      </c>
      <c r="I201" s="79">
        <f t="shared" si="3"/>
        <v>0</v>
      </c>
      <c r="J201" s="78" t="s">
        <v>16</v>
      </c>
      <c r="K201" s="78">
        <v>1</v>
      </c>
      <c r="L201" s="78"/>
      <c r="M201" s="78"/>
      <c r="N201" s="78"/>
      <c r="O201" s="78">
        <v>1</v>
      </c>
      <c r="P201" s="78"/>
      <c r="Q201" s="78"/>
      <c r="R201" s="78"/>
      <c r="S201" s="78"/>
      <c r="T201" s="78"/>
      <c r="U201" s="78"/>
      <c r="V201" s="80">
        <f>IF(J201="oui",I201+K201*10,I201)</f>
        <v>10</v>
      </c>
      <c r="W201" s="66"/>
    </row>
    <row r="202" spans="1:23" x14ac:dyDescent="0.3">
      <c r="A202" s="77" t="s">
        <v>491</v>
      </c>
      <c r="B202" s="78" t="s">
        <v>492</v>
      </c>
      <c r="C202" s="78" t="s">
        <v>16</v>
      </c>
      <c r="D202" s="78" t="s">
        <v>5</v>
      </c>
      <c r="E202" s="78" t="s">
        <v>15</v>
      </c>
      <c r="F202" s="78">
        <v>5103587</v>
      </c>
      <c r="G202" s="79">
        <f>IF(C202="oui",VLOOKUP(D202,Outils!F$1:G$12,2,FALSE),0)</f>
        <v>62</v>
      </c>
      <c r="H202" s="78" t="s">
        <v>16</v>
      </c>
      <c r="I202" s="79">
        <f t="shared" si="3"/>
        <v>66</v>
      </c>
      <c r="J202" s="78" t="s">
        <v>17</v>
      </c>
      <c r="K202" s="78"/>
      <c r="L202" s="78"/>
      <c r="M202" s="78"/>
      <c r="N202" s="78"/>
      <c r="O202" s="78"/>
      <c r="P202" s="78"/>
      <c r="Q202" s="78"/>
      <c r="R202" s="78"/>
      <c r="S202" s="78"/>
      <c r="T202" s="78"/>
      <c r="U202" s="78"/>
      <c r="V202" s="80">
        <f>IF(J202="oui",I202+K202*10,I202)</f>
        <v>66</v>
      </c>
      <c r="W202" s="66"/>
    </row>
    <row r="203" spans="1:23" x14ac:dyDescent="0.3">
      <c r="A203" s="77" t="s">
        <v>165</v>
      </c>
      <c r="B203" s="78" t="s">
        <v>166</v>
      </c>
      <c r="C203" s="78" t="s">
        <v>16</v>
      </c>
      <c r="D203" s="78" t="s">
        <v>7</v>
      </c>
      <c r="E203" s="78" t="s">
        <v>15</v>
      </c>
      <c r="F203" s="78">
        <v>2515677</v>
      </c>
      <c r="G203" s="79">
        <f>IF(C203="oui",VLOOKUP(D203,Outils!F$1:G$12,2,FALSE),0)</f>
        <v>58</v>
      </c>
      <c r="H203" s="78" t="s">
        <v>17</v>
      </c>
      <c r="I203" s="79">
        <f t="shared" si="3"/>
        <v>58</v>
      </c>
      <c r="J203" s="78" t="s">
        <v>16</v>
      </c>
      <c r="K203" s="78">
        <v>2</v>
      </c>
      <c r="L203" s="78"/>
      <c r="M203" s="78"/>
      <c r="N203" s="78">
        <v>1</v>
      </c>
      <c r="O203" s="78"/>
      <c r="P203" s="78"/>
      <c r="Q203" s="78">
        <v>1</v>
      </c>
      <c r="R203" s="78"/>
      <c r="S203" s="78"/>
      <c r="T203" s="78"/>
      <c r="U203" s="78"/>
      <c r="V203" s="80">
        <f>IF(J203="oui",I203+K203*10,I203)</f>
        <v>78</v>
      </c>
      <c r="W203" s="66"/>
    </row>
    <row r="204" spans="1:23" x14ac:dyDescent="0.3">
      <c r="A204" s="77" t="s">
        <v>681</v>
      </c>
      <c r="B204" s="78" t="s">
        <v>258</v>
      </c>
      <c r="C204" s="78" t="s">
        <v>16</v>
      </c>
      <c r="D204" s="78" t="s">
        <v>5</v>
      </c>
      <c r="E204" s="78" t="s">
        <v>14</v>
      </c>
      <c r="F204" s="78"/>
      <c r="G204" s="79">
        <f>IF(C204="oui",VLOOKUP(D204,Outils!F$1:G$12,2,FALSE),0)</f>
        <v>62</v>
      </c>
      <c r="H204" s="78" t="s">
        <v>17</v>
      </c>
      <c r="I204" s="79">
        <f t="shared" si="3"/>
        <v>62</v>
      </c>
      <c r="J204" s="78" t="s">
        <v>17</v>
      </c>
      <c r="K204" s="78"/>
      <c r="L204" s="78"/>
      <c r="M204" s="78"/>
      <c r="N204" s="78"/>
      <c r="O204" s="78"/>
      <c r="P204" s="78"/>
      <c r="Q204" s="78"/>
      <c r="R204" s="78"/>
      <c r="S204" s="78"/>
      <c r="T204" s="78"/>
      <c r="U204" s="78"/>
      <c r="V204" s="80">
        <f>IF(J204="oui",I204+K204*10,I204)</f>
        <v>62</v>
      </c>
      <c r="W204" s="66"/>
    </row>
    <row r="205" spans="1:23" x14ac:dyDescent="0.3">
      <c r="A205" s="77" t="s">
        <v>197</v>
      </c>
      <c r="B205" s="78" t="s">
        <v>198</v>
      </c>
      <c r="C205" s="78" t="s">
        <v>17</v>
      </c>
      <c r="D205" s="78" t="s">
        <v>3</v>
      </c>
      <c r="E205" s="78" t="s">
        <v>14</v>
      </c>
      <c r="F205" s="78"/>
      <c r="G205" s="79">
        <f>IF(C205="oui",VLOOKUP(D205,Outils!F$1:G$12,2,FALSE),0)</f>
        <v>0</v>
      </c>
      <c r="H205" s="78" t="s">
        <v>17</v>
      </c>
      <c r="I205" s="79">
        <f t="shared" si="3"/>
        <v>0</v>
      </c>
      <c r="J205" s="78" t="s">
        <v>16</v>
      </c>
      <c r="K205" s="78">
        <v>1</v>
      </c>
      <c r="L205" s="78"/>
      <c r="M205" s="78"/>
      <c r="N205" s="78"/>
      <c r="O205" s="78">
        <v>1</v>
      </c>
      <c r="P205" s="78"/>
      <c r="Q205" s="78"/>
      <c r="R205" s="78"/>
      <c r="S205" s="78"/>
      <c r="T205" s="78"/>
      <c r="U205" s="78"/>
      <c r="V205" s="80">
        <f>IF(J205="oui",I205+K205*10,I205)</f>
        <v>10</v>
      </c>
      <c r="W205" s="66"/>
    </row>
    <row r="206" spans="1:23" x14ac:dyDescent="0.3">
      <c r="A206" s="77" t="s">
        <v>86</v>
      </c>
      <c r="B206" s="78" t="s">
        <v>87</v>
      </c>
      <c r="C206" s="78" t="s">
        <v>16</v>
      </c>
      <c r="D206" s="78" t="s">
        <v>2</v>
      </c>
      <c r="E206" s="78" t="s">
        <v>15</v>
      </c>
      <c r="F206" s="78">
        <v>4618623</v>
      </c>
      <c r="G206" s="79">
        <f>IF(C206="oui",VLOOKUP(D206,Outils!F$1:G$12,2,FALSE),0)</f>
        <v>45</v>
      </c>
      <c r="H206" s="78" t="s">
        <v>17</v>
      </c>
      <c r="I206" s="79">
        <f t="shared" si="3"/>
        <v>45</v>
      </c>
      <c r="J206" s="78" t="s">
        <v>17</v>
      </c>
      <c r="K206" s="78"/>
      <c r="L206" s="78"/>
      <c r="M206" s="78"/>
      <c r="N206" s="78"/>
      <c r="O206" s="78"/>
      <c r="P206" s="78"/>
      <c r="Q206" s="78"/>
      <c r="R206" s="78"/>
      <c r="S206" s="78"/>
      <c r="T206" s="78"/>
      <c r="U206" s="78"/>
      <c r="V206" s="80">
        <f>IF(J206="oui",I206+K206*10,I206)</f>
        <v>45</v>
      </c>
      <c r="W206" s="66"/>
    </row>
    <row r="207" spans="1:23" x14ac:dyDescent="0.3">
      <c r="A207" s="77" t="s">
        <v>41</v>
      </c>
      <c r="B207" s="78" t="s">
        <v>42</v>
      </c>
      <c r="C207" s="78" t="s">
        <v>16</v>
      </c>
      <c r="D207" s="78" t="s">
        <v>5</v>
      </c>
      <c r="E207" s="78" t="s">
        <v>15</v>
      </c>
      <c r="F207" s="78">
        <v>3572409</v>
      </c>
      <c r="G207" s="79">
        <f>IF(C207="oui",VLOOKUP(D207,Outils!F$1:G$12,2,FALSE),0)</f>
        <v>62</v>
      </c>
      <c r="H207" s="78" t="s">
        <v>16</v>
      </c>
      <c r="I207" s="79">
        <f t="shared" si="3"/>
        <v>66</v>
      </c>
      <c r="J207" s="78" t="s">
        <v>17</v>
      </c>
      <c r="K207" s="78"/>
      <c r="L207" s="78"/>
      <c r="M207" s="78"/>
      <c r="N207" s="78"/>
      <c r="O207" s="78"/>
      <c r="P207" s="78"/>
      <c r="Q207" s="78"/>
      <c r="R207" s="78"/>
      <c r="S207" s="78"/>
      <c r="T207" s="78"/>
      <c r="U207" s="78"/>
      <c r="V207" s="80">
        <f>IF(J207="oui",I207+K207*10,I207)</f>
        <v>66</v>
      </c>
      <c r="W207" s="66"/>
    </row>
    <row r="208" spans="1:23" x14ac:dyDescent="0.3">
      <c r="A208" s="77" t="s">
        <v>248</v>
      </c>
      <c r="B208" s="78" t="s">
        <v>249</v>
      </c>
      <c r="C208" s="78" t="s">
        <v>16</v>
      </c>
      <c r="D208" s="78" t="s">
        <v>6</v>
      </c>
      <c r="E208" s="78" t="s">
        <v>15</v>
      </c>
      <c r="F208" s="78">
        <v>160</v>
      </c>
      <c r="G208" s="79">
        <f>IF(C208="oui",VLOOKUP(D208,Outils!F$1:G$12,2,FALSE),0)</f>
        <v>58</v>
      </c>
      <c r="H208" s="78" t="s">
        <v>17</v>
      </c>
      <c r="I208" s="79">
        <f t="shared" si="3"/>
        <v>58</v>
      </c>
      <c r="J208" s="78" t="s">
        <v>17</v>
      </c>
      <c r="K208" s="78"/>
      <c r="L208" s="78"/>
      <c r="M208" s="78"/>
      <c r="N208" s="78"/>
      <c r="O208" s="78"/>
      <c r="P208" s="78"/>
      <c r="Q208" s="78"/>
      <c r="R208" s="78"/>
      <c r="S208" s="78"/>
      <c r="T208" s="78"/>
      <c r="U208" s="78"/>
      <c r="V208" s="80">
        <f>IF(J208="oui",I208+K208*10,I208)</f>
        <v>58</v>
      </c>
      <c r="W208" s="66"/>
    </row>
    <row r="209" spans="1:23" x14ac:dyDescent="0.3">
      <c r="A209" s="77" t="s">
        <v>343</v>
      </c>
      <c r="B209" s="78" t="s">
        <v>344</v>
      </c>
      <c r="C209" s="78" t="s">
        <v>16</v>
      </c>
      <c r="D209" s="78" t="s">
        <v>3</v>
      </c>
      <c r="E209" s="78" t="s">
        <v>15</v>
      </c>
      <c r="F209" s="78">
        <v>100028</v>
      </c>
      <c r="G209" s="79">
        <f>IF(C209="oui",VLOOKUP(D209,Outils!F$1:G$12,2,FALSE),0)</f>
        <v>49</v>
      </c>
      <c r="H209" s="78" t="s">
        <v>17</v>
      </c>
      <c r="I209" s="79">
        <f t="shared" si="3"/>
        <v>49</v>
      </c>
      <c r="J209" s="78" t="s">
        <v>17</v>
      </c>
      <c r="K209" s="78"/>
      <c r="L209" s="78"/>
      <c r="M209" s="78"/>
      <c r="N209" s="78"/>
      <c r="O209" s="78"/>
      <c r="P209" s="78"/>
      <c r="Q209" s="78"/>
      <c r="R209" s="78"/>
      <c r="S209" s="78"/>
      <c r="T209" s="78"/>
      <c r="U209" s="78"/>
      <c r="V209" s="80">
        <f>IF(J209="oui",I209+K209*10,I209)</f>
        <v>49</v>
      </c>
      <c r="W209" s="66"/>
    </row>
    <row r="210" spans="1:23" x14ac:dyDescent="0.3">
      <c r="A210" s="77" t="s">
        <v>710</v>
      </c>
      <c r="B210" s="78" t="s">
        <v>711</v>
      </c>
      <c r="C210" s="78" t="s">
        <v>16</v>
      </c>
      <c r="D210" s="78" t="s">
        <v>9</v>
      </c>
      <c r="E210" s="78" t="s">
        <v>15</v>
      </c>
      <c r="F210" s="78">
        <v>4858146</v>
      </c>
      <c r="G210" s="79">
        <f>IF(C210="oui",VLOOKUP(D210,Outils!F$1:G$12,2,FALSE),0)</f>
        <v>61</v>
      </c>
      <c r="H210" s="78" t="s">
        <v>17</v>
      </c>
      <c r="I210" s="79">
        <f t="shared" si="3"/>
        <v>61</v>
      </c>
      <c r="J210" s="78" t="s">
        <v>17</v>
      </c>
      <c r="K210" s="78"/>
      <c r="L210" s="78"/>
      <c r="M210" s="78"/>
      <c r="N210" s="78"/>
      <c r="O210" s="78"/>
      <c r="P210" s="78"/>
      <c r="Q210" s="78"/>
      <c r="R210" s="78"/>
      <c r="S210" s="78"/>
      <c r="T210" s="78"/>
      <c r="U210" s="78"/>
      <c r="V210" s="80">
        <f>IF(J210="oui",I210+K210*10,I210)</f>
        <v>61</v>
      </c>
      <c r="W210" s="66"/>
    </row>
    <row r="211" spans="1:23" x14ac:dyDescent="0.3">
      <c r="A211" s="77" t="s">
        <v>350</v>
      </c>
      <c r="B211" s="78" t="s">
        <v>222</v>
      </c>
      <c r="C211" s="78" t="s">
        <v>16</v>
      </c>
      <c r="D211" s="78" t="s">
        <v>4</v>
      </c>
      <c r="E211" s="78" t="s">
        <v>15</v>
      </c>
      <c r="F211" s="78">
        <v>6838760</v>
      </c>
      <c r="G211" s="79">
        <f>IF(C211="oui",VLOOKUP(D211,Outils!F$1:G$12,2,FALSE),0)</f>
        <v>62</v>
      </c>
      <c r="H211" s="78" t="s">
        <v>17</v>
      </c>
      <c r="I211" s="79">
        <f t="shared" si="3"/>
        <v>62</v>
      </c>
      <c r="J211" s="78" t="s">
        <v>17</v>
      </c>
      <c r="K211" s="78"/>
      <c r="L211" s="78"/>
      <c r="M211" s="78"/>
      <c r="N211" s="78"/>
      <c r="O211" s="78"/>
      <c r="P211" s="78"/>
      <c r="Q211" s="78"/>
      <c r="R211" s="78"/>
      <c r="S211" s="78"/>
      <c r="T211" s="78"/>
      <c r="U211" s="78"/>
      <c r="V211" s="80">
        <f>IF(J211="oui",I211+K211*10,I211)</f>
        <v>62</v>
      </c>
      <c r="W211" s="66"/>
    </row>
    <row r="212" spans="1:23" x14ac:dyDescent="0.3">
      <c r="A212" s="77" t="s">
        <v>350</v>
      </c>
      <c r="B212" s="78" t="s">
        <v>392</v>
      </c>
      <c r="C212" s="78" t="s">
        <v>16</v>
      </c>
      <c r="D212" s="78" t="s">
        <v>5</v>
      </c>
      <c r="E212" s="78" t="s">
        <v>15</v>
      </c>
      <c r="F212" s="78">
        <v>4083942</v>
      </c>
      <c r="G212" s="79">
        <f>IF(C212="oui",VLOOKUP(D212,Outils!F$1:G$12,2,FALSE),0)</f>
        <v>62</v>
      </c>
      <c r="H212" s="78" t="s">
        <v>16</v>
      </c>
      <c r="I212" s="79">
        <f t="shared" si="3"/>
        <v>66</v>
      </c>
      <c r="J212" s="78" t="s">
        <v>17</v>
      </c>
      <c r="K212" s="78"/>
      <c r="L212" s="78"/>
      <c r="M212" s="78"/>
      <c r="N212" s="78"/>
      <c r="O212" s="78"/>
      <c r="P212" s="78"/>
      <c r="Q212" s="78"/>
      <c r="R212" s="78"/>
      <c r="S212" s="78"/>
      <c r="T212" s="78"/>
      <c r="U212" s="78"/>
      <c r="V212" s="80">
        <f>IF(J212="oui",I212+K212*10,I212)</f>
        <v>66</v>
      </c>
      <c r="W212" s="66"/>
    </row>
    <row r="213" spans="1:23" x14ac:dyDescent="0.3">
      <c r="A213" s="77" t="s">
        <v>348</v>
      </c>
      <c r="B213" s="78" t="s">
        <v>349</v>
      </c>
      <c r="C213" s="78" t="s">
        <v>16</v>
      </c>
      <c r="D213" s="78" t="s">
        <v>4</v>
      </c>
      <c r="E213" s="78" t="s">
        <v>15</v>
      </c>
      <c r="F213" s="78">
        <v>3872633</v>
      </c>
      <c r="G213" s="79">
        <f>IF(C213="oui",VLOOKUP(D213,Outils!F$1:G$12,2,FALSE),0)</f>
        <v>62</v>
      </c>
      <c r="H213" s="78" t="s">
        <v>17</v>
      </c>
      <c r="I213" s="79">
        <f t="shared" si="3"/>
        <v>62</v>
      </c>
      <c r="J213" s="78" t="s">
        <v>17</v>
      </c>
      <c r="K213" s="78"/>
      <c r="L213" s="78"/>
      <c r="M213" s="78"/>
      <c r="N213" s="78"/>
      <c r="O213" s="78"/>
      <c r="P213" s="78"/>
      <c r="Q213" s="78"/>
      <c r="R213" s="78"/>
      <c r="S213" s="78"/>
      <c r="T213" s="78"/>
      <c r="U213" s="78"/>
      <c r="V213" s="80">
        <f>IF(J213="oui",I213+K213*10,I213)</f>
        <v>62</v>
      </c>
      <c r="W213" s="66"/>
    </row>
    <row r="214" spans="1:23" x14ac:dyDescent="0.3">
      <c r="A214" s="77" t="s">
        <v>394</v>
      </c>
      <c r="B214" s="78" t="s">
        <v>395</v>
      </c>
      <c r="C214" s="78" t="s">
        <v>16</v>
      </c>
      <c r="D214" s="78" t="s">
        <v>8</v>
      </c>
      <c r="E214" s="78" t="s">
        <v>15</v>
      </c>
      <c r="F214" s="78">
        <v>113</v>
      </c>
      <c r="G214" s="79">
        <f>IF(C214="oui",VLOOKUP(D214,Outils!F$1:G$12,2,FALSE),0)</f>
        <v>50</v>
      </c>
      <c r="H214" s="78" t="s">
        <v>17</v>
      </c>
      <c r="I214" s="79">
        <f t="shared" si="3"/>
        <v>50</v>
      </c>
      <c r="J214" s="78" t="s">
        <v>17</v>
      </c>
      <c r="K214" s="78"/>
      <c r="L214" s="78"/>
      <c r="M214" s="78"/>
      <c r="N214" s="78"/>
      <c r="O214" s="78"/>
      <c r="P214" s="78"/>
      <c r="Q214" s="78"/>
      <c r="R214" s="78"/>
      <c r="S214" s="78"/>
      <c r="T214" s="78"/>
      <c r="U214" s="78"/>
      <c r="V214" s="80">
        <f>IF(J214="oui",I214+K214*10,I214)</f>
        <v>50</v>
      </c>
      <c r="W214" s="66"/>
    </row>
    <row r="215" spans="1:23" x14ac:dyDescent="0.3">
      <c r="A215" s="77" t="s">
        <v>394</v>
      </c>
      <c r="B215" s="78" t="s">
        <v>102</v>
      </c>
      <c r="C215" s="78" t="s">
        <v>16</v>
      </c>
      <c r="D215" s="78" t="s">
        <v>10</v>
      </c>
      <c r="E215" s="78" t="s">
        <v>15</v>
      </c>
      <c r="F215" s="78">
        <v>113</v>
      </c>
      <c r="G215" s="79">
        <f>IF(C215="oui",VLOOKUP(D215,Outils!F$1:G$12,2,FALSE),0)</f>
        <v>46</v>
      </c>
      <c r="H215" s="78" t="s">
        <v>17</v>
      </c>
      <c r="I215" s="79">
        <f t="shared" si="3"/>
        <v>46</v>
      </c>
      <c r="J215" s="78" t="s">
        <v>17</v>
      </c>
      <c r="K215" s="78"/>
      <c r="L215" s="78"/>
      <c r="M215" s="78"/>
      <c r="N215" s="78"/>
      <c r="O215" s="78"/>
      <c r="P215" s="78"/>
      <c r="Q215" s="78"/>
      <c r="R215" s="78"/>
      <c r="S215" s="78"/>
      <c r="T215" s="78"/>
      <c r="U215" s="78"/>
      <c r="V215" s="80">
        <f>IF(J215="oui",I215+K215*10,I215)</f>
        <v>46</v>
      </c>
      <c r="W215" s="66"/>
    </row>
    <row r="216" spans="1:23" x14ac:dyDescent="0.3">
      <c r="A216" s="77" t="s">
        <v>527</v>
      </c>
      <c r="B216" s="78" t="s">
        <v>528</v>
      </c>
      <c r="C216" s="78" t="s">
        <v>16</v>
      </c>
      <c r="D216" s="78" t="s">
        <v>4</v>
      </c>
      <c r="E216" s="78" t="s">
        <v>15</v>
      </c>
      <c r="F216" s="78">
        <v>2637036</v>
      </c>
      <c r="G216" s="79">
        <f>IF(C216="oui",VLOOKUP(D216,Outils!F$1:G$12,2,FALSE),0)</f>
        <v>62</v>
      </c>
      <c r="H216" s="78" t="s">
        <v>17</v>
      </c>
      <c r="I216" s="79">
        <f t="shared" si="3"/>
        <v>62</v>
      </c>
      <c r="J216" s="78" t="s">
        <v>17</v>
      </c>
      <c r="K216" s="78"/>
      <c r="L216" s="78"/>
      <c r="M216" s="78"/>
      <c r="N216" s="78"/>
      <c r="O216" s="78"/>
      <c r="P216" s="78"/>
      <c r="Q216" s="78"/>
      <c r="R216" s="78"/>
      <c r="S216" s="78"/>
      <c r="T216" s="78"/>
      <c r="U216" s="78"/>
      <c r="V216" s="80">
        <f>IF(J216="oui",I216+K216*10,I216)</f>
        <v>62</v>
      </c>
      <c r="W216" s="66"/>
    </row>
    <row r="217" spans="1:23" x14ac:dyDescent="0.3">
      <c r="A217" s="81" t="s">
        <v>805</v>
      </c>
      <c r="B217" s="78" t="s">
        <v>330</v>
      </c>
      <c r="C217" s="78" t="s">
        <v>16</v>
      </c>
      <c r="D217" s="78" t="s">
        <v>2</v>
      </c>
      <c r="E217" s="78" t="s">
        <v>15</v>
      </c>
      <c r="F217" s="78">
        <v>2733005</v>
      </c>
      <c r="G217" s="79">
        <f>IF(C217="oui",VLOOKUP(D217,Outils!F$1:G$12,2,FALSE),0)</f>
        <v>45</v>
      </c>
      <c r="H217" s="78" t="s">
        <v>17</v>
      </c>
      <c r="I217" s="79">
        <f t="shared" si="3"/>
        <v>45</v>
      </c>
      <c r="J217" s="78" t="s">
        <v>17</v>
      </c>
      <c r="K217" s="78"/>
      <c r="L217" s="78"/>
      <c r="M217" s="78"/>
      <c r="N217" s="78"/>
      <c r="O217" s="78"/>
      <c r="P217" s="78"/>
      <c r="Q217" s="78"/>
      <c r="R217" s="78"/>
      <c r="S217" s="78"/>
      <c r="T217" s="78"/>
      <c r="U217" s="78"/>
      <c r="V217" s="80">
        <f>IF(J217="oui",I217+K217*10,I217)</f>
        <v>45</v>
      </c>
      <c r="W217" s="66"/>
    </row>
    <row r="218" spans="1:23" x14ac:dyDescent="0.3">
      <c r="A218" s="77" t="s">
        <v>805</v>
      </c>
      <c r="B218" s="78" t="s">
        <v>389</v>
      </c>
      <c r="C218" s="78" t="s">
        <v>16</v>
      </c>
      <c r="D218" s="78" t="s">
        <v>8</v>
      </c>
      <c r="E218" s="78" t="s">
        <v>15</v>
      </c>
      <c r="F218" s="78">
        <v>2733005</v>
      </c>
      <c r="G218" s="79">
        <f>IF(C218="oui",VLOOKUP(D218,Outils!F$1:G$12,2,FALSE),0)</f>
        <v>50</v>
      </c>
      <c r="H218" s="78" t="s">
        <v>17</v>
      </c>
      <c r="I218" s="79">
        <f t="shared" si="3"/>
        <v>50</v>
      </c>
      <c r="J218" s="78" t="s">
        <v>17</v>
      </c>
      <c r="K218" s="78"/>
      <c r="L218" s="78"/>
      <c r="M218" s="78"/>
      <c r="N218" s="78"/>
      <c r="O218" s="78"/>
      <c r="P218" s="78"/>
      <c r="Q218" s="78"/>
      <c r="R218" s="78"/>
      <c r="S218" s="78"/>
      <c r="T218" s="78"/>
      <c r="U218" s="78"/>
      <c r="V218" s="80">
        <f>IF(J218="oui",I218+K218*10,I218)</f>
        <v>50</v>
      </c>
      <c r="W218" s="66"/>
    </row>
    <row r="219" spans="1:23" x14ac:dyDescent="0.3">
      <c r="A219" s="77" t="s">
        <v>780</v>
      </c>
      <c r="B219" s="78" t="s">
        <v>781</v>
      </c>
      <c r="C219" s="78" t="s">
        <v>16</v>
      </c>
      <c r="D219" s="78" t="s">
        <v>10</v>
      </c>
      <c r="E219" s="78" t="s">
        <v>15</v>
      </c>
      <c r="F219" s="78">
        <v>9</v>
      </c>
      <c r="G219" s="79">
        <f>IF(C219="oui",VLOOKUP(D219,Outils!F$1:G$12,2,FALSE),0)</f>
        <v>46</v>
      </c>
      <c r="H219" s="78" t="s">
        <v>17</v>
      </c>
      <c r="I219" s="79">
        <f t="shared" si="3"/>
        <v>46</v>
      </c>
      <c r="J219" s="78" t="s">
        <v>17</v>
      </c>
      <c r="K219" s="78"/>
      <c r="L219" s="78"/>
      <c r="M219" s="78"/>
      <c r="N219" s="78"/>
      <c r="O219" s="78"/>
      <c r="P219" s="78"/>
      <c r="Q219" s="78"/>
      <c r="R219" s="78"/>
      <c r="S219" s="78"/>
      <c r="T219" s="78"/>
      <c r="U219" s="78"/>
      <c r="V219" s="80">
        <f>IF(J219="oui",I219+K219*10,I219)</f>
        <v>46</v>
      </c>
      <c r="W219" s="66"/>
    </row>
    <row r="220" spans="1:23" x14ac:dyDescent="0.3">
      <c r="A220" s="77" t="s">
        <v>660</v>
      </c>
      <c r="B220" s="78" t="s">
        <v>661</v>
      </c>
      <c r="C220" s="78" t="s">
        <v>16</v>
      </c>
      <c r="D220" s="78" t="s">
        <v>2</v>
      </c>
      <c r="E220" s="78" t="s">
        <v>15</v>
      </c>
      <c r="F220" s="78">
        <v>3516271</v>
      </c>
      <c r="G220" s="79">
        <f>IF(C220="oui",VLOOKUP(D220,Outils!F$1:G$12,2,FALSE),0)</f>
        <v>45</v>
      </c>
      <c r="H220" s="78" t="s">
        <v>17</v>
      </c>
      <c r="I220" s="79">
        <f t="shared" si="3"/>
        <v>45</v>
      </c>
      <c r="J220" s="78" t="s">
        <v>17</v>
      </c>
      <c r="K220" s="78"/>
      <c r="L220" s="78"/>
      <c r="M220" s="78"/>
      <c r="N220" s="78"/>
      <c r="O220" s="78"/>
      <c r="P220" s="78"/>
      <c r="Q220" s="78"/>
      <c r="R220" s="78"/>
      <c r="S220" s="78"/>
      <c r="T220" s="78"/>
      <c r="U220" s="78"/>
      <c r="V220" s="80">
        <f>IF(J220="oui",I220+K220*10,I220)</f>
        <v>45</v>
      </c>
      <c r="W220" s="66"/>
    </row>
    <row r="221" spans="1:23" x14ac:dyDescent="0.3">
      <c r="A221" s="77" t="s">
        <v>585</v>
      </c>
      <c r="B221" s="78" t="s">
        <v>586</v>
      </c>
      <c r="C221" s="78" t="s">
        <v>16</v>
      </c>
      <c r="D221" s="78" t="s">
        <v>13</v>
      </c>
      <c r="E221" s="78" t="s">
        <v>15</v>
      </c>
      <c r="F221" s="78">
        <v>7681199</v>
      </c>
      <c r="G221" s="79">
        <f>IF(C221="oui",VLOOKUP(D221,Outils!F$1:G$12,2,FALSE),0)</f>
        <v>28</v>
      </c>
      <c r="H221" s="78" t="s">
        <v>17</v>
      </c>
      <c r="I221" s="79">
        <f t="shared" si="3"/>
        <v>28</v>
      </c>
      <c r="J221" s="78" t="s">
        <v>17</v>
      </c>
      <c r="K221" s="78"/>
      <c r="L221" s="78"/>
      <c r="M221" s="78"/>
      <c r="N221" s="78"/>
      <c r="O221" s="78"/>
      <c r="P221" s="78"/>
      <c r="Q221" s="78"/>
      <c r="R221" s="78"/>
      <c r="S221" s="78"/>
      <c r="T221" s="78"/>
      <c r="U221" s="78"/>
      <c r="V221" s="80">
        <f>IF(J221="oui",I221+K221*10,I221)</f>
        <v>28</v>
      </c>
      <c r="W221" s="66"/>
    </row>
    <row r="222" spans="1:23" x14ac:dyDescent="0.3">
      <c r="A222" s="77" t="s">
        <v>247</v>
      </c>
      <c r="B222" s="78" t="s">
        <v>112</v>
      </c>
      <c r="C222" s="78" t="s">
        <v>16</v>
      </c>
      <c r="D222" s="78" t="s">
        <v>6</v>
      </c>
      <c r="E222" s="78" t="s">
        <v>15</v>
      </c>
      <c r="F222" s="78">
        <v>5992077</v>
      </c>
      <c r="G222" s="79">
        <f>IF(C222="oui",VLOOKUP(D222,Outils!F$1:G$12,2,FALSE),0)</f>
        <v>58</v>
      </c>
      <c r="H222" s="78" t="s">
        <v>17</v>
      </c>
      <c r="I222" s="79">
        <f t="shared" si="3"/>
        <v>58</v>
      </c>
      <c r="J222" s="78" t="s">
        <v>17</v>
      </c>
      <c r="K222" s="78"/>
      <c r="L222" s="78"/>
      <c r="M222" s="78"/>
      <c r="N222" s="78"/>
      <c r="O222" s="78"/>
      <c r="P222" s="78"/>
      <c r="Q222" s="78"/>
      <c r="R222" s="78"/>
      <c r="S222" s="78"/>
      <c r="T222" s="78"/>
      <c r="U222" s="78"/>
      <c r="V222" s="80">
        <f>IF(J222="oui",I222+K222*10,I222)</f>
        <v>58</v>
      </c>
      <c r="W222" s="66"/>
    </row>
    <row r="223" spans="1:23" x14ac:dyDescent="0.3">
      <c r="A223" s="77" t="s">
        <v>641</v>
      </c>
      <c r="B223" s="78" t="s">
        <v>642</v>
      </c>
      <c r="C223" s="78" t="s">
        <v>16</v>
      </c>
      <c r="D223" s="78" t="s">
        <v>6</v>
      </c>
      <c r="E223" s="78" t="s">
        <v>15</v>
      </c>
      <c r="F223" s="78">
        <v>1640508</v>
      </c>
      <c r="G223" s="79">
        <f>IF(C223="oui",VLOOKUP(D223,Outils!F$1:G$12,2,FALSE),0)</f>
        <v>58</v>
      </c>
      <c r="H223" s="78" t="s">
        <v>17</v>
      </c>
      <c r="I223" s="79">
        <f t="shared" si="3"/>
        <v>58</v>
      </c>
      <c r="J223" s="78" t="s">
        <v>16</v>
      </c>
      <c r="K223" s="78">
        <v>1</v>
      </c>
      <c r="L223" s="78"/>
      <c r="M223" s="78"/>
      <c r="N223" s="78"/>
      <c r="O223" s="78">
        <v>1</v>
      </c>
      <c r="P223" s="78"/>
      <c r="Q223" s="78"/>
      <c r="R223" s="78"/>
      <c r="S223" s="78"/>
      <c r="T223" s="78"/>
      <c r="U223" s="78"/>
      <c r="V223" s="80">
        <f>IF(J223="oui",I223+K223*10,I223)</f>
        <v>68</v>
      </c>
      <c r="W223" s="66"/>
    </row>
    <row r="224" spans="1:23" x14ac:dyDescent="0.3">
      <c r="A224" s="77" t="s">
        <v>627</v>
      </c>
      <c r="B224" s="78" t="s">
        <v>220</v>
      </c>
      <c r="C224" s="78" t="s">
        <v>16</v>
      </c>
      <c r="D224" s="78" t="s">
        <v>5</v>
      </c>
      <c r="E224" s="78" t="s">
        <v>15</v>
      </c>
      <c r="F224" s="78">
        <v>407</v>
      </c>
      <c r="G224" s="79">
        <f>IF(C224="oui",VLOOKUP(D224,Outils!F$1:G$12,2,FALSE),0)</f>
        <v>62</v>
      </c>
      <c r="H224" s="78" t="s">
        <v>16</v>
      </c>
      <c r="I224" s="79">
        <f t="shared" si="3"/>
        <v>66</v>
      </c>
      <c r="J224" s="78" t="s">
        <v>17</v>
      </c>
      <c r="K224" s="78"/>
      <c r="L224" s="78"/>
      <c r="M224" s="78"/>
      <c r="N224" s="78"/>
      <c r="O224" s="78"/>
      <c r="P224" s="78"/>
      <c r="Q224" s="78"/>
      <c r="R224" s="78"/>
      <c r="S224" s="78"/>
      <c r="T224" s="78"/>
      <c r="U224" s="78"/>
      <c r="V224" s="80">
        <f>IF(J224="oui",I224+K224*10,I224)</f>
        <v>66</v>
      </c>
      <c r="W224" s="66"/>
    </row>
    <row r="225" spans="1:23" x14ac:dyDescent="0.3">
      <c r="A225" s="77" t="s">
        <v>225</v>
      </c>
      <c r="B225" s="78" t="s">
        <v>250</v>
      </c>
      <c r="C225" s="78" t="s">
        <v>16</v>
      </c>
      <c r="D225" s="78" t="s">
        <v>6</v>
      </c>
      <c r="E225" s="78" t="s">
        <v>15</v>
      </c>
      <c r="F225" s="78">
        <v>2653787</v>
      </c>
      <c r="G225" s="79">
        <f>IF(C225="oui",VLOOKUP(D225,Outils!F$1:G$12,2,FALSE),0)</f>
        <v>58</v>
      </c>
      <c r="H225" s="78" t="s">
        <v>17</v>
      </c>
      <c r="I225" s="79">
        <f t="shared" si="3"/>
        <v>58</v>
      </c>
      <c r="J225" s="78" t="s">
        <v>16</v>
      </c>
      <c r="K225" s="78">
        <v>1</v>
      </c>
      <c r="L225" s="78"/>
      <c r="M225" s="78"/>
      <c r="N225" s="78"/>
      <c r="O225" s="78">
        <v>1</v>
      </c>
      <c r="P225" s="78"/>
      <c r="Q225" s="78"/>
      <c r="R225" s="78"/>
      <c r="S225" s="78"/>
      <c r="T225" s="78"/>
      <c r="U225" s="78"/>
      <c r="V225" s="80">
        <f>IF(J225="oui",I225+K225*10,I225)</f>
        <v>68</v>
      </c>
      <c r="W225" s="66"/>
    </row>
    <row r="226" spans="1:23" x14ac:dyDescent="0.3">
      <c r="A226" s="82" t="s">
        <v>225</v>
      </c>
      <c r="B226" s="78" t="s">
        <v>226</v>
      </c>
      <c r="C226" s="78" t="s">
        <v>16</v>
      </c>
      <c r="D226" s="78" t="s">
        <v>10</v>
      </c>
      <c r="E226" s="78" t="s">
        <v>15</v>
      </c>
      <c r="F226" s="78">
        <v>2653788</v>
      </c>
      <c r="G226" s="79">
        <f>IF(C226="oui",VLOOKUP(D226,Outils!F$1:G$12,2,FALSE),0)</f>
        <v>46</v>
      </c>
      <c r="H226" s="78" t="s">
        <v>17</v>
      </c>
      <c r="I226" s="79">
        <f t="shared" si="3"/>
        <v>46</v>
      </c>
      <c r="J226" s="78" t="s">
        <v>16</v>
      </c>
      <c r="K226" s="78">
        <v>1</v>
      </c>
      <c r="L226" s="78"/>
      <c r="M226" s="78">
        <v>1</v>
      </c>
      <c r="N226" s="78"/>
      <c r="O226" s="78"/>
      <c r="P226" s="78"/>
      <c r="Q226" s="78"/>
      <c r="R226" s="78"/>
      <c r="S226" s="78"/>
      <c r="T226" s="78"/>
      <c r="U226" s="78"/>
      <c r="V226" s="80">
        <f>IF(J226="oui",I226+K226*10,I226)</f>
        <v>56</v>
      </c>
      <c r="W226" s="66"/>
    </row>
    <row r="227" spans="1:23" x14ac:dyDescent="0.3">
      <c r="A227" s="77" t="s">
        <v>771</v>
      </c>
      <c r="B227" s="78" t="s">
        <v>736</v>
      </c>
      <c r="C227" s="78" t="s">
        <v>16</v>
      </c>
      <c r="D227" s="78" t="s">
        <v>6</v>
      </c>
      <c r="E227" s="78" t="s">
        <v>15</v>
      </c>
      <c r="F227" s="78">
        <v>6663536</v>
      </c>
      <c r="G227" s="79">
        <f>IF(C227="oui",VLOOKUP(D227,Outils!F$1:G$12,2,FALSE),0)</f>
        <v>58</v>
      </c>
      <c r="H227" s="78" t="s">
        <v>17</v>
      </c>
      <c r="I227" s="79">
        <f t="shared" si="3"/>
        <v>58</v>
      </c>
      <c r="J227" s="78" t="s">
        <v>17</v>
      </c>
      <c r="K227" s="78"/>
      <c r="L227" s="78"/>
      <c r="M227" s="78"/>
      <c r="N227" s="78"/>
      <c r="O227" s="78"/>
      <c r="P227" s="78"/>
      <c r="Q227" s="78"/>
      <c r="R227" s="78"/>
      <c r="S227" s="78"/>
      <c r="T227" s="78"/>
      <c r="U227" s="78"/>
      <c r="V227" s="80">
        <f>IF(J227="oui",I227+K227*10,I227)</f>
        <v>58</v>
      </c>
      <c r="W227" s="66"/>
    </row>
    <row r="228" spans="1:23" x14ac:dyDescent="0.3">
      <c r="A228" s="77" t="s">
        <v>771</v>
      </c>
      <c r="B228" s="78" t="s">
        <v>294</v>
      </c>
      <c r="C228" s="78" t="s">
        <v>16</v>
      </c>
      <c r="D228" s="78" t="s">
        <v>11</v>
      </c>
      <c r="E228" s="78" t="s">
        <v>15</v>
      </c>
      <c r="F228" s="78">
        <v>6663536</v>
      </c>
      <c r="G228" s="79">
        <f>IF(C228="oui",VLOOKUP(D228,Outils!F$1:G$12,2,FALSE),0)</f>
        <v>38</v>
      </c>
      <c r="H228" s="78" t="s">
        <v>17</v>
      </c>
      <c r="I228" s="79">
        <f t="shared" si="3"/>
        <v>38</v>
      </c>
      <c r="J228" s="78" t="s">
        <v>17</v>
      </c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80">
        <f>IF(J228="oui",I228+K228*10,I228)</f>
        <v>38</v>
      </c>
      <c r="W228" s="66"/>
    </row>
    <row r="229" spans="1:23" x14ac:dyDescent="0.3">
      <c r="A229" s="77" t="s">
        <v>231</v>
      </c>
      <c r="B229" s="78" t="s">
        <v>232</v>
      </c>
      <c r="C229" s="78" t="s">
        <v>16</v>
      </c>
      <c r="D229" s="78" t="s">
        <v>9</v>
      </c>
      <c r="E229" s="78" t="s">
        <v>15</v>
      </c>
      <c r="F229" s="78">
        <v>3</v>
      </c>
      <c r="G229" s="79">
        <f>IF(C229="oui",VLOOKUP(D229,Outils!F$1:G$12,2,FALSE),0)</f>
        <v>61</v>
      </c>
      <c r="H229" s="78" t="s">
        <v>17</v>
      </c>
      <c r="I229" s="79">
        <f t="shared" si="3"/>
        <v>61</v>
      </c>
      <c r="J229" s="78" t="s">
        <v>17</v>
      </c>
      <c r="K229" s="78"/>
      <c r="L229" s="78"/>
      <c r="M229" s="78"/>
      <c r="N229" s="78"/>
      <c r="O229" s="78"/>
      <c r="P229" s="78"/>
      <c r="Q229" s="78"/>
      <c r="R229" s="78"/>
      <c r="S229" s="78"/>
      <c r="T229" s="78"/>
      <c r="U229" s="78"/>
      <c r="V229" s="80">
        <f>IF(J229="oui",I229+K229*10,I229)</f>
        <v>61</v>
      </c>
      <c r="W229" s="66"/>
    </row>
    <row r="230" spans="1:23" x14ac:dyDescent="0.3">
      <c r="A230" s="77" t="s">
        <v>231</v>
      </c>
      <c r="B230" s="78" t="s">
        <v>48</v>
      </c>
      <c r="C230" s="78" t="s">
        <v>16</v>
      </c>
      <c r="D230" s="78" t="s">
        <v>5</v>
      </c>
      <c r="E230" s="78" t="s">
        <v>15</v>
      </c>
      <c r="F230" s="78">
        <v>4</v>
      </c>
      <c r="G230" s="79">
        <f>IF(C230="oui",VLOOKUP(D230,Outils!F$1:G$12,2,FALSE),0)</f>
        <v>62</v>
      </c>
      <c r="H230" s="78" t="s">
        <v>16</v>
      </c>
      <c r="I230" s="79">
        <f t="shared" si="3"/>
        <v>66</v>
      </c>
      <c r="J230" s="78" t="s">
        <v>17</v>
      </c>
      <c r="K230" s="78"/>
      <c r="L230" s="78"/>
      <c r="M230" s="78"/>
      <c r="N230" s="78"/>
      <c r="O230" s="78"/>
      <c r="P230" s="78"/>
      <c r="Q230" s="78"/>
      <c r="R230" s="78"/>
      <c r="S230" s="78"/>
      <c r="T230" s="78"/>
      <c r="U230" s="78"/>
      <c r="V230" s="80">
        <f>IF(J230="oui",I230+K230*10,I230)</f>
        <v>66</v>
      </c>
      <c r="W230" s="66"/>
    </row>
    <row r="231" spans="1:23" x14ac:dyDescent="0.3">
      <c r="A231" s="77" t="s">
        <v>428</v>
      </c>
      <c r="B231" s="78" t="s">
        <v>429</v>
      </c>
      <c r="C231" s="78" t="s">
        <v>16</v>
      </c>
      <c r="D231" s="78" t="s">
        <v>11</v>
      </c>
      <c r="E231" s="78" t="s">
        <v>15</v>
      </c>
      <c r="F231" s="78">
        <v>3990648</v>
      </c>
      <c r="G231" s="79">
        <f>IF(C231="oui",VLOOKUP(D231,Outils!F$1:G$12,2,FALSE),0)</f>
        <v>38</v>
      </c>
      <c r="H231" s="78" t="s">
        <v>17</v>
      </c>
      <c r="I231" s="79">
        <f t="shared" si="3"/>
        <v>38</v>
      </c>
      <c r="J231" s="78" t="s">
        <v>17</v>
      </c>
      <c r="K231" s="78"/>
      <c r="L231" s="78"/>
      <c r="M231" s="78"/>
      <c r="N231" s="78"/>
      <c r="O231" s="78"/>
      <c r="P231" s="78"/>
      <c r="Q231" s="78"/>
      <c r="R231" s="78"/>
      <c r="S231" s="78"/>
      <c r="T231" s="78"/>
      <c r="U231" s="78"/>
      <c r="V231" s="80">
        <f>IF(J231="oui",I231+K231*10,I231)</f>
        <v>38</v>
      </c>
      <c r="W231" s="66"/>
    </row>
    <row r="232" spans="1:23" x14ac:dyDescent="0.3">
      <c r="A232" s="77" t="s">
        <v>428</v>
      </c>
      <c r="B232" s="78" t="s">
        <v>430</v>
      </c>
      <c r="C232" s="78" t="s">
        <v>16</v>
      </c>
      <c r="D232" s="78" t="s">
        <v>8</v>
      </c>
      <c r="E232" s="78" t="s">
        <v>15</v>
      </c>
      <c r="F232" s="78">
        <v>3990647</v>
      </c>
      <c r="G232" s="79">
        <f>IF(C232="oui",VLOOKUP(D232,Outils!F$1:G$12,2,FALSE),0)</f>
        <v>50</v>
      </c>
      <c r="H232" s="78" t="s">
        <v>17</v>
      </c>
      <c r="I232" s="79">
        <f t="shared" si="3"/>
        <v>50</v>
      </c>
      <c r="J232" s="78" t="s">
        <v>17</v>
      </c>
      <c r="K232" s="78"/>
      <c r="L232" s="78"/>
      <c r="M232" s="78"/>
      <c r="N232" s="78"/>
      <c r="O232" s="78"/>
      <c r="P232" s="78"/>
      <c r="Q232" s="78"/>
      <c r="R232" s="78"/>
      <c r="S232" s="78"/>
      <c r="T232" s="78"/>
      <c r="U232" s="78"/>
      <c r="V232" s="80">
        <f>IF(J232="oui",I232+K232*10,I232)</f>
        <v>50</v>
      </c>
      <c r="W232" s="66"/>
    </row>
    <row r="233" spans="1:23" x14ac:dyDescent="0.3">
      <c r="A233" s="77" t="s">
        <v>357</v>
      </c>
      <c r="B233" s="78" t="s">
        <v>358</v>
      </c>
      <c r="C233" s="78" t="s">
        <v>16</v>
      </c>
      <c r="D233" s="78" t="s">
        <v>6</v>
      </c>
      <c r="E233" s="78" t="s">
        <v>15</v>
      </c>
      <c r="F233" s="78">
        <v>9958842</v>
      </c>
      <c r="G233" s="79">
        <f>IF(C233="oui",VLOOKUP(D233,Outils!F$1:G$12,2,FALSE),0)</f>
        <v>58</v>
      </c>
      <c r="H233" s="78" t="s">
        <v>17</v>
      </c>
      <c r="I233" s="79">
        <f t="shared" si="3"/>
        <v>58</v>
      </c>
      <c r="J233" s="78" t="s">
        <v>16</v>
      </c>
      <c r="K233" s="78">
        <v>1</v>
      </c>
      <c r="L233" s="78"/>
      <c r="M233" s="78"/>
      <c r="N233" s="78"/>
      <c r="O233" s="78">
        <v>1</v>
      </c>
      <c r="P233" s="78"/>
      <c r="Q233" s="78"/>
      <c r="R233" s="78"/>
      <c r="S233" s="78"/>
      <c r="T233" s="78"/>
      <c r="U233" s="78"/>
      <c r="V233" s="80">
        <f>IF(J233="oui",I233+K233*10,I233)</f>
        <v>68</v>
      </c>
      <c r="W233" s="66"/>
    </row>
    <row r="234" spans="1:23" x14ac:dyDescent="0.3">
      <c r="A234" s="77" t="s">
        <v>357</v>
      </c>
      <c r="B234" s="78" t="s">
        <v>344</v>
      </c>
      <c r="C234" s="78" t="s">
        <v>16</v>
      </c>
      <c r="D234" s="78" t="s">
        <v>4</v>
      </c>
      <c r="E234" s="78" t="s">
        <v>15</v>
      </c>
      <c r="F234" s="78">
        <v>9958842</v>
      </c>
      <c r="G234" s="79">
        <f>IF(C234="oui",VLOOKUP(D234,Outils!F$1:G$12,2,FALSE),0)</f>
        <v>62</v>
      </c>
      <c r="H234" s="78" t="s">
        <v>17</v>
      </c>
      <c r="I234" s="79">
        <f t="shared" si="3"/>
        <v>62</v>
      </c>
      <c r="J234" s="78" t="s">
        <v>16</v>
      </c>
      <c r="K234" s="78">
        <v>1</v>
      </c>
      <c r="L234" s="78"/>
      <c r="M234" s="78"/>
      <c r="N234" s="78"/>
      <c r="O234" s="78">
        <v>1</v>
      </c>
      <c r="P234" s="78"/>
      <c r="Q234" s="78"/>
      <c r="R234" s="78"/>
      <c r="S234" s="78"/>
      <c r="T234" s="78"/>
      <c r="U234" s="78"/>
      <c r="V234" s="80">
        <f>IF(J234="oui",I234+K234*10,I234)</f>
        <v>72</v>
      </c>
      <c r="W234" s="66"/>
    </row>
    <row r="235" spans="1:23" x14ac:dyDescent="0.3">
      <c r="A235" s="77" t="s">
        <v>649</v>
      </c>
      <c r="B235" s="78" t="s">
        <v>377</v>
      </c>
      <c r="C235" s="78" t="s">
        <v>16</v>
      </c>
      <c r="D235" s="78" t="s">
        <v>10</v>
      </c>
      <c r="E235" s="78" t="s">
        <v>14</v>
      </c>
      <c r="F235" s="78"/>
      <c r="G235" s="79">
        <f>IF(C235="oui",VLOOKUP(D235,Outils!F$1:G$12,2,FALSE),0)</f>
        <v>46</v>
      </c>
      <c r="H235" s="78" t="s">
        <v>16</v>
      </c>
      <c r="I235" s="79">
        <f t="shared" si="3"/>
        <v>50</v>
      </c>
      <c r="J235" s="78" t="s">
        <v>17</v>
      </c>
      <c r="K235" s="78"/>
      <c r="L235" s="78"/>
      <c r="M235" s="78"/>
      <c r="N235" s="78"/>
      <c r="O235" s="78"/>
      <c r="P235" s="78"/>
      <c r="Q235" s="78"/>
      <c r="R235" s="78"/>
      <c r="S235" s="78"/>
      <c r="T235" s="78"/>
      <c r="U235" s="78"/>
      <c r="V235" s="80">
        <f>IF(J235="oui",I235+K235*10,I235)</f>
        <v>50</v>
      </c>
      <c r="W235" s="66"/>
    </row>
    <row r="236" spans="1:23" x14ac:dyDescent="0.3">
      <c r="A236" s="77" t="s">
        <v>431</v>
      </c>
      <c r="B236" s="78" t="s">
        <v>432</v>
      </c>
      <c r="C236" s="78" t="s">
        <v>16</v>
      </c>
      <c r="D236" s="78" t="s">
        <v>6</v>
      </c>
      <c r="E236" s="78" t="s">
        <v>15</v>
      </c>
      <c r="F236" s="78">
        <v>1744</v>
      </c>
      <c r="G236" s="79">
        <f>IF(C236="oui",VLOOKUP(D236,Outils!F$1:G$12,2,FALSE),0)</f>
        <v>58</v>
      </c>
      <c r="H236" s="78" t="s">
        <v>17</v>
      </c>
      <c r="I236" s="79">
        <f t="shared" si="3"/>
        <v>58</v>
      </c>
      <c r="J236" s="78" t="s">
        <v>16</v>
      </c>
      <c r="K236" s="78">
        <v>1</v>
      </c>
      <c r="L236" s="78"/>
      <c r="M236" s="78"/>
      <c r="N236" s="78"/>
      <c r="O236" s="78">
        <v>1</v>
      </c>
      <c r="P236" s="78"/>
      <c r="Q236" s="78"/>
      <c r="R236" s="78"/>
      <c r="S236" s="78"/>
      <c r="T236" s="78"/>
      <c r="U236" s="78"/>
      <c r="V236" s="80">
        <f>IF(J236="oui",I236+K236*10,I236)</f>
        <v>68</v>
      </c>
      <c r="W236" s="66"/>
    </row>
    <row r="237" spans="1:23" x14ac:dyDescent="0.3">
      <c r="A237" s="77" t="s">
        <v>689</v>
      </c>
      <c r="B237" s="78" t="s">
        <v>473</v>
      </c>
      <c r="C237" s="78" t="s">
        <v>16</v>
      </c>
      <c r="D237" s="78" t="s">
        <v>5</v>
      </c>
      <c r="E237" s="78" t="s">
        <v>15</v>
      </c>
      <c r="F237" s="78">
        <v>6951857</v>
      </c>
      <c r="G237" s="79">
        <f>IF(C237="oui",VLOOKUP(D237,Outils!F$1:G$12,2,FALSE),0)</f>
        <v>62</v>
      </c>
      <c r="H237" s="78" t="s">
        <v>16</v>
      </c>
      <c r="I237" s="79">
        <f t="shared" si="3"/>
        <v>66</v>
      </c>
      <c r="J237" s="78" t="s">
        <v>17</v>
      </c>
      <c r="K237" s="78"/>
      <c r="L237" s="78"/>
      <c r="M237" s="78"/>
      <c r="N237" s="78"/>
      <c r="O237" s="78"/>
      <c r="P237" s="78"/>
      <c r="Q237" s="78"/>
      <c r="R237" s="78"/>
      <c r="S237" s="78"/>
      <c r="T237" s="78"/>
      <c r="U237" s="78"/>
      <c r="V237" s="80">
        <f>IF(J237="oui",I237+K237*10,I237)</f>
        <v>66</v>
      </c>
      <c r="W237" s="66"/>
    </row>
    <row r="238" spans="1:23" x14ac:dyDescent="0.3">
      <c r="A238" s="77" t="s">
        <v>689</v>
      </c>
      <c r="B238" s="78" t="s">
        <v>713</v>
      </c>
      <c r="C238" s="78" t="s">
        <v>16</v>
      </c>
      <c r="D238" s="78" t="s">
        <v>9</v>
      </c>
      <c r="E238" s="78" t="s">
        <v>15</v>
      </c>
      <c r="F238" s="78">
        <v>6951857</v>
      </c>
      <c r="G238" s="79">
        <f>IF(C238="oui",VLOOKUP(D238,Outils!F$1:G$12,2,FALSE),0)</f>
        <v>61</v>
      </c>
      <c r="H238" s="78" t="s">
        <v>17</v>
      </c>
      <c r="I238" s="79">
        <f t="shared" si="3"/>
        <v>61</v>
      </c>
      <c r="J238" s="78" t="s">
        <v>17</v>
      </c>
      <c r="K238" s="78"/>
      <c r="L238" s="78"/>
      <c r="M238" s="78"/>
      <c r="N238" s="78"/>
      <c r="O238" s="78"/>
      <c r="P238" s="78"/>
      <c r="Q238" s="78"/>
      <c r="R238" s="78"/>
      <c r="S238" s="78"/>
      <c r="T238" s="78"/>
      <c r="U238" s="78"/>
      <c r="V238" s="80">
        <f>IF(J238="oui",I238+K238*10,I238)</f>
        <v>61</v>
      </c>
      <c r="W238" s="66"/>
    </row>
    <row r="239" spans="1:23" x14ac:dyDescent="0.3">
      <c r="A239" s="77" t="s">
        <v>620</v>
      </c>
      <c r="B239" s="78" t="s">
        <v>621</v>
      </c>
      <c r="C239" s="78" t="s">
        <v>16</v>
      </c>
      <c r="D239" s="78" t="s">
        <v>5</v>
      </c>
      <c r="E239" s="78" t="s">
        <v>15</v>
      </c>
      <c r="F239" s="78">
        <v>380</v>
      </c>
      <c r="G239" s="79">
        <f>IF(C239="oui",VLOOKUP(D239,Outils!F$1:G$12,2,FALSE),0)</f>
        <v>62</v>
      </c>
      <c r="H239" s="78" t="s">
        <v>16</v>
      </c>
      <c r="I239" s="79">
        <f t="shared" si="3"/>
        <v>66</v>
      </c>
      <c r="J239" s="78" t="s">
        <v>17</v>
      </c>
      <c r="K239" s="78"/>
      <c r="L239" s="78"/>
      <c r="M239" s="78"/>
      <c r="N239" s="78"/>
      <c r="O239" s="78"/>
      <c r="P239" s="78"/>
      <c r="Q239" s="78"/>
      <c r="R239" s="78"/>
      <c r="S239" s="78"/>
      <c r="T239" s="78"/>
      <c r="U239" s="78"/>
      <c r="V239" s="80">
        <f>IF(J239="oui",I239+K239*10,I239)</f>
        <v>66</v>
      </c>
      <c r="W239" s="66"/>
    </row>
    <row r="240" spans="1:23" x14ac:dyDescent="0.3">
      <c r="A240" s="77" t="s">
        <v>571</v>
      </c>
      <c r="B240" s="78" t="s">
        <v>572</v>
      </c>
      <c r="C240" s="78" t="s">
        <v>16</v>
      </c>
      <c r="D240" s="78" t="s">
        <v>9</v>
      </c>
      <c r="E240" s="78" t="s">
        <v>15</v>
      </c>
      <c r="F240" s="78">
        <v>998971</v>
      </c>
      <c r="G240" s="79">
        <f>IF(C240="oui",VLOOKUP(D240,Outils!F$1:G$12,2,FALSE),0)</f>
        <v>61</v>
      </c>
      <c r="H240" s="78" t="s">
        <v>17</v>
      </c>
      <c r="I240" s="79">
        <f t="shared" si="3"/>
        <v>61</v>
      </c>
      <c r="J240" s="78" t="s">
        <v>16</v>
      </c>
      <c r="K240" s="78">
        <v>1</v>
      </c>
      <c r="L240" s="78"/>
      <c r="M240" s="78">
        <v>1</v>
      </c>
      <c r="N240" s="78"/>
      <c r="O240" s="78"/>
      <c r="P240" s="78"/>
      <c r="Q240" s="78"/>
      <c r="R240" s="78"/>
      <c r="S240" s="78"/>
      <c r="T240" s="78"/>
      <c r="U240" s="78"/>
      <c r="V240" s="80">
        <f>IF(J240="oui",I240+K240*10,I240)</f>
        <v>71</v>
      </c>
      <c r="W240" s="66"/>
    </row>
    <row r="241" spans="1:23" x14ac:dyDescent="0.3">
      <c r="A241" s="77" t="s">
        <v>571</v>
      </c>
      <c r="B241" s="78" t="s">
        <v>581</v>
      </c>
      <c r="C241" s="78" t="s">
        <v>16</v>
      </c>
      <c r="D241" s="78" t="s">
        <v>12</v>
      </c>
      <c r="E241" s="78" t="s">
        <v>15</v>
      </c>
      <c r="F241" s="78">
        <v>998971</v>
      </c>
      <c r="G241" s="79">
        <f>IF(C241="oui",VLOOKUP(D241,Outils!F$1:G$12,2,FALSE),0)</f>
        <v>43</v>
      </c>
      <c r="H241" s="78" t="s">
        <v>17</v>
      </c>
      <c r="I241" s="79">
        <f t="shared" si="3"/>
        <v>43</v>
      </c>
      <c r="J241" s="78" t="s">
        <v>16</v>
      </c>
      <c r="K241" s="78">
        <v>1</v>
      </c>
      <c r="L241" s="78">
        <v>1</v>
      </c>
      <c r="M241" s="78"/>
      <c r="N241" s="78"/>
      <c r="O241" s="78"/>
      <c r="P241" s="78"/>
      <c r="Q241" s="78"/>
      <c r="R241" s="78"/>
      <c r="S241" s="78"/>
      <c r="T241" s="78"/>
      <c r="U241" s="78"/>
      <c r="V241" s="80">
        <f>IF(J241="oui",I241+K241*10,I241)</f>
        <v>53</v>
      </c>
      <c r="W241" s="66"/>
    </row>
    <row r="242" spans="1:23" x14ac:dyDescent="0.3">
      <c r="A242" s="77" t="s">
        <v>268</v>
      </c>
      <c r="B242" s="78" t="s">
        <v>139</v>
      </c>
      <c r="C242" s="78" t="s">
        <v>16</v>
      </c>
      <c r="D242" s="78" t="s">
        <v>3</v>
      </c>
      <c r="E242" s="78" t="s">
        <v>15</v>
      </c>
      <c r="F242" s="78">
        <v>815195</v>
      </c>
      <c r="G242" s="79">
        <f>IF(C242="oui",VLOOKUP(D242,Outils!F$1:G$12,2,FALSE),0)</f>
        <v>49</v>
      </c>
      <c r="H242" s="78" t="s">
        <v>17</v>
      </c>
      <c r="I242" s="79">
        <f t="shared" si="3"/>
        <v>49</v>
      </c>
      <c r="J242" s="78" t="s">
        <v>17</v>
      </c>
      <c r="K242" s="78"/>
      <c r="L242" s="78"/>
      <c r="M242" s="78"/>
      <c r="N242" s="78"/>
      <c r="O242" s="78"/>
      <c r="P242" s="78"/>
      <c r="Q242" s="78"/>
      <c r="R242" s="78"/>
      <c r="S242" s="78"/>
      <c r="T242" s="78"/>
      <c r="U242" s="78"/>
      <c r="V242" s="80">
        <f>IF(J242="oui",I242+K242*10,I242)</f>
        <v>49</v>
      </c>
      <c r="W242" s="66"/>
    </row>
    <row r="243" spans="1:23" x14ac:dyDescent="0.3">
      <c r="A243" s="77" t="s">
        <v>804</v>
      </c>
      <c r="B243" s="78" t="s">
        <v>51</v>
      </c>
      <c r="C243" s="78" t="s">
        <v>16</v>
      </c>
      <c r="D243" s="78" t="s">
        <v>2</v>
      </c>
      <c r="E243" s="78" t="s">
        <v>15</v>
      </c>
      <c r="F243" s="78">
        <v>2275</v>
      </c>
      <c r="G243" s="79">
        <f>IF(C243="oui",VLOOKUP(D243,Outils!F$1:G$12,2,FALSE),0)</f>
        <v>45</v>
      </c>
      <c r="H243" s="78" t="s">
        <v>17</v>
      </c>
      <c r="I243" s="79">
        <f t="shared" si="3"/>
        <v>45</v>
      </c>
      <c r="J243" s="78" t="s">
        <v>17</v>
      </c>
      <c r="K243" s="78"/>
      <c r="L243" s="78"/>
      <c r="M243" s="78"/>
      <c r="N243" s="78"/>
      <c r="O243" s="78"/>
      <c r="P243" s="78"/>
      <c r="Q243" s="78"/>
      <c r="R243" s="78"/>
      <c r="S243" s="78"/>
      <c r="T243" s="78"/>
      <c r="U243" s="78"/>
      <c r="V243" s="80">
        <f>IF(J243="oui",I243+K243*10,I243)</f>
        <v>45</v>
      </c>
      <c r="W243" s="66"/>
    </row>
    <row r="244" spans="1:23" x14ac:dyDescent="0.3">
      <c r="A244" s="77" t="s">
        <v>103</v>
      </c>
      <c r="B244" s="78" t="s">
        <v>370</v>
      </c>
      <c r="C244" s="78" t="s">
        <v>16</v>
      </c>
      <c r="D244" s="78" t="s">
        <v>2</v>
      </c>
      <c r="E244" s="78" t="s">
        <v>15</v>
      </c>
      <c r="F244" s="78">
        <v>649</v>
      </c>
      <c r="G244" s="79">
        <f>IF(C244="oui",VLOOKUP(D244,Outils!F$1:G$12,2,FALSE),0)</f>
        <v>45</v>
      </c>
      <c r="H244" s="78" t="s">
        <v>16</v>
      </c>
      <c r="I244" s="79">
        <f t="shared" si="3"/>
        <v>49</v>
      </c>
      <c r="J244" s="78" t="s">
        <v>17</v>
      </c>
      <c r="K244" s="78"/>
      <c r="L244" s="78"/>
      <c r="M244" s="78"/>
      <c r="N244" s="78"/>
      <c r="O244" s="78"/>
      <c r="P244" s="78"/>
      <c r="Q244" s="78"/>
      <c r="R244" s="78"/>
      <c r="S244" s="78"/>
      <c r="T244" s="78"/>
      <c r="U244" s="78"/>
      <c r="V244" s="80">
        <f>IF(J244="oui",I244+K244*10,I244)</f>
        <v>49</v>
      </c>
      <c r="W244" s="66"/>
    </row>
    <row r="245" spans="1:23" x14ac:dyDescent="0.3">
      <c r="A245" s="77" t="s">
        <v>238</v>
      </c>
      <c r="B245" s="78" t="s">
        <v>239</v>
      </c>
      <c r="C245" s="78" t="s">
        <v>16</v>
      </c>
      <c r="D245" s="78" t="s">
        <v>7</v>
      </c>
      <c r="E245" s="78" t="s">
        <v>15</v>
      </c>
      <c r="F245" s="78">
        <v>174</v>
      </c>
      <c r="G245" s="79">
        <f>IF(C245="oui",VLOOKUP(D245,Outils!F$1:G$12,2,FALSE),0)</f>
        <v>58</v>
      </c>
      <c r="H245" s="78" t="s">
        <v>17</v>
      </c>
      <c r="I245" s="79">
        <f t="shared" si="3"/>
        <v>58</v>
      </c>
      <c r="J245" s="78" t="s">
        <v>17</v>
      </c>
      <c r="K245" s="78"/>
      <c r="L245" s="78"/>
      <c r="M245" s="78"/>
      <c r="N245" s="78"/>
      <c r="O245" s="78"/>
      <c r="P245" s="78"/>
      <c r="Q245" s="78"/>
      <c r="R245" s="78"/>
      <c r="S245" s="78"/>
      <c r="T245" s="78"/>
      <c r="U245" s="78"/>
      <c r="V245" s="80">
        <f>IF(J245="oui",I245+K245*10,I245)</f>
        <v>58</v>
      </c>
      <c r="W245" s="66"/>
    </row>
    <row r="246" spans="1:23" x14ac:dyDescent="0.3">
      <c r="A246" s="77" t="s">
        <v>699</v>
      </c>
      <c r="B246" s="78" t="s">
        <v>700</v>
      </c>
      <c r="C246" s="78" t="s">
        <v>16</v>
      </c>
      <c r="D246" s="78" t="s">
        <v>6</v>
      </c>
      <c r="E246" s="78" t="s">
        <v>15</v>
      </c>
      <c r="F246" s="78">
        <v>271</v>
      </c>
      <c r="G246" s="79">
        <f>IF(C246="oui",VLOOKUP(D246,Outils!F$1:G$12,2,FALSE),0)</f>
        <v>58</v>
      </c>
      <c r="H246" s="78" t="s">
        <v>17</v>
      </c>
      <c r="I246" s="79">
        <f t="shared" si="3"/>
        <v>58</v>
      </c>
      <c r="J246" s="78" t="s">
        <v>17</v>
      </c>
      <c r="K246" s="78"/>
      <c r="L246" s="78"/>
      <c r="M246" s="78"/>
      <c r="N246" s="78"/>
      <c r="O246" s="78"/>
      <c r="P246" s="78"/>
      <c r="Q246" s="78"/>
      <c r="R246" s="78"/>
      <c r="S246" s="78"/>
      <c r="T246" s="78"/>
      <c r="U246" s="78"/>
      <c r="V246" s="80">
        <f>IF(J246="oui",I246+K246*10,I246)</f>
        <v>58</v>
      </c>
      <c r="W246" s="66"/>
    </row>
    <row r="247" spans="1:23" x14ac:dyDescent="0.3">
      <c r="A247" s="77" t="s">
        <v>293</v>
      </c>
      <c r="B247" s="78" t="s">
        <v>294</v>
      </c>
      <c r="C247" s="78" t="s">
        <v>16</v>
      </c>
      <c r="D247" s="78" t="s">
        <v>4</v>
      </c>
      <c r="E247" s="78" t="s">
        <v>15</v>
      </c>
      <c r="F247" s="78">
        <v>4040740</v>
      </c>
      <c r="G247" s="79">
        <f>IF(C247="oui",VLOOKUP(D247,Outils!F$1:G$12,2,FALSE),0)</f>
        <v>62</v>
      </c>
      <c r="H247" s="78" t="s">
        <v>17</v>
      </c>
      <c r="I247" s="79">
        <f t="shared" si="3"/>
        <v>62</v>
      </c>
      <c r="J247" s="78" t="s">
        <v>17</v>
      </c>
      <c r="K247" s="78"/>
      <c r="L247" s="78"/>
      <c r="M247" s="78"/>
      <c r="N247" s="78"/>
      <c r="O247" s="78"/>
      <c r="P247" s="78"/>
      <c r="Q247" s="78"/>
      <c r="R247" s="78"/>
      <c r="S247" s="78"/>
      <c r="T247" s="78"/>
      <c r="U247" s="78"/>
      <c r="V247" s="80">
        <f>IF(J247="oui",I247+K247*10,I247)</f>
        <v>62</v>
      </c>
      <c r="W247" s="66"/>
    </row>
    <row r="248" spans="1:23" x14ac:dyDescent="0.3">
      <c r="A248" s="77" t="s">
        <v>659</v>
      </c>
      <c r="B248" s="78" t="s">
        <v>471</v>
      </c>
      <c r="C248" s="78" t="s">
        <v>16</v>
      </c>
      <c r="D248" s="78" t="s">
        <v>2</v>
      </c>
      <c r="E248" s="78" t="s">
        <v>15</v>
      </c>
      <c r="F248" s="78">
        <v>5278168</v>
      </c>
      <c r="G248" s="79">
        <f>IF(C248="oui",VLOOKUP(D248,Outils!F$1:G$12,2,FALSE),0)</f>
        <v>45</v>
      </c>
      <c r="H248" s="78" t="s">
        <v>16</v>
      </c>
      <c r="I248" s="79">
        <f t="shared" si="3"/>
        <v>49</v>
      </c>
      <c r="J248" s="78" t="s">
        <v>17</v>
      </c>
      <c r="K248" s="78"/>
      <c r="L248" s="78"/>
      <c r="M248" s="78"/>
      <c r="N248" s="78"/>
      <c r="O248" s="78"/>
      <c r="P248" s="78"/>
      <c r="Q248" s="78"/>
      <c r="R248" s="78"/>
      <c r="S248" s="78"/>
      <c r="T248" s="78"/>
      <c r="U248" s="78"/>
      <c r="V248" s="80">
        <f>IF(J248="oui",I248+K248*10,I248)</f>
        <v>49</v>
      </c>
      <c r="W248" s="66"/>
    </row>
    <row r="249" spans="1:23" x14ac:dyDescent="0.3">
      <c r="A249" s="77" t="s">
        <v>646</v>
      </c>
      <c r="B249" s="78" t="s">
        <v>62</v>
      </c>
      <c r="C249" s="78" t="s">
        <v>16</v>
      </c>
      <c r="D249" s="78" t="s">
        <v>8</v>
      </c>
      <c r="E249" s="78" t="s">
        <v>15</v>
      </c>
      <c r="F249" s="78">
        <v>7417943</v>
      </c>
      <c r="G249" s="79">
        <f>IF(C249="oui",VLOOKUP(D249,Outils!F$1:G$12,2,FALSE),0)</f>
        <v>50</v>
      </c>
      <c r="H249" s="78" t="s">
        <v>16</v>
      </c>
      <c r="I249" s="79">
        <f t="shared" si="3"/>
        <v>54</v>
      </c>
      <c r="J249" s="78" t="s">
        <v>17</v>
      </c>
      <c r="K249" s="78"/>
      <c r="L249" s="78"/>
      <c r="M249" s="78"/>
      <c r="N249" s="78"/>
      <c r="O249" s="78"/>
      <c r="P249" s="78"/>
      <c r="Q249" s="78"/>
      <c r="R249" s="78"/>
      <c r="S249" s="78"/>
      <c r="T249" s="78"/>
      <c r="U249" s="78"/>
      <c r="V249" s="80">
        <f>IF(J249="oui",I249+K249*10,I249)</f>
        <v>54</v>
      </c>
      <c r="W249" s="66"/>
    </row>
    <row r="250" spans="1:23" x14ac:dyDescent="0.3">
      <c r="A250" s="77" t="s">
        <v>646</v>
      </c>
      <c r="B250" s="78" t="s">
        <v>655</v>
      </c>
      <c r="C250" s="78" t="s">
        <v>16</v>
      </c>
      <c r="D250" s="78" t="s">
        <v>11</v>
      </c>
      <c r="E250" s="78" t="s">
        <v>15</v>
      </c>
      <c r="F250" s="78">
        <v>7417943</v>
      </c>
      <c r="G250" s="79">
        <f>IF(C250="oui",VLOOKUP(D250,Outils!F$1:G$12,2,FALSE),0)</f>
        <v>38</v>
      </c>
      <c r="H250" s="78" t="s">
        <v>17</v>
      </c>
      <c r="I250" s="79">
        <f t="shared" si="3"/>
        <v>38</v>
      </c>
      <c r="J250" s="78" t="s">
        <v>17</v>
      </c>
      <c r="K250" s="78"/>
      <c r="L250" s="78"/>
      <c r="M250" s="78"/>
      <c r="N250" s="78"/>
      <c r="O250" s="78"/>
      <c r="P250" s="78"/>
      <c r="Q250" s="78"/>
      <c r="R250" s="78"/>
      <c r="S250" s="78"/>
      <c r="T250" s="78"/>
      <c r="U250" s="78"/>
      <c r="V250" s="80">
        <f>IF(J250="oui",I250+K250*10,I250)</f>
        <v>38</v>
      </c>
      <c r="W250" s="66"/>
    </row>
    <row r="251" spans="1:23" x14ac:dyDescent="0.3">
      <c r="A251" s="77" t="s">
        <v>251</v>
      </c>
      <c r="B251" s="78" t="s">
        <v>228</v>
      </c>
      <c r="C251" s="78" t="s">
        <v>16</v>
      </c>
      <c r="D251" s="78" t="s">
        <v>6</v>
      </c>
      <c r="E251" s="78" t="s">
        <v>15</v>
      </c>
      <c r="F251" s="78">
        <v>900141</v>
      </c>
      <c r="G251" s="79">
        <f>IF(C251="oui",VLOOKUP(D251,Outils!F$1:G$12,2,FALSE),0)</f>
        <v>58</v>
      </c>
      <c r="H251" s="78" t="s">
        <v>17</v>
      </c>
      <c r="I251" s="79">
        <f t="shared" si="3"/>
        <v>58</v>
      </c>
      <c r="J251" s="78" t="s">
        <v>17</v>
      </c>
      <c r="K251" s="78"/>
      <c r="L251" s="78"/>
      <c r="M251" s="78"/>
      <c r="N251" s="78"/>
      <c r="O251" s="78"/>
      <c r="P251" s="78"/>
      <c r="Q251" s="78"/>
      <c r="R251" s="78"/>
      <c r="S251" s="78"/>
      <c r="T251" s="78"/>
      <c r="U251" s="78"/>
      <c r="V251" s="80">
        <f>IF(J251="oui",I251+K251*10,I251)</f>
        <v>58</v>
      </c>
      <c r="W251" s="66"/>
    </row>
    <row r="252" spans="1:23" x14ac:dyDescent="0.3">
      <c r="A252" s="77" t="s">
        <v>251</v>
      </c>
      <c r="B252" s="78" t="s">
        <v>109</v>
      </c>
      <c r="C252" s="78" t="s">
        <v>16</v>
      </c>
      <c r="D252" s="78" t="s">
        <v>4</v>
      </c>
      <c r="E252" s="78" t="s">
        <v>15</v>
      </c>
      <c r="F252" s="78">
        <v>9000140</v>
      </c>
      <c r="G252" s="79">
        <f>IF(C252="oui",VLOOKUP(D252,Outils!F$1:G$12,2,FALSE),0)</f>
        <v>62</v>
      </c>
      <c r="H252" s="78" t="s">
        <v>17</v>
      </c>
      <c r="I252" s="79">
        <f t="shared" si="3"/>
        <v>62</v>
      </c>
      <c r="J252" s="78" t="s">
        <v>17</v>
      </c>
      <c r="K252" s="78"/>
      <c r="L252" s="78"/>
      <c r="M252" s="78"/>
      <c r="N252" s="78"/>
      <c r="O252" s="78"/>
      <c r="P252" s="78"/>
      <c r="Q252" s="78"/>
      <c r="R252" s="78"/>
      <c r="S252" s="78"/>
      <c r="T252" s="78"/>
      <c r="U252" s="78"/>
      <c r="V252" s="80">
        <f>IF(J252="oui",I252+K252*10,I252)</f>
        <v>62</v>
      </c>
      <c r="W252" s="66"/>
    </row>
    <row r="253" spans="1:23" x14ac:dyDescent="0.3">
      <c r="A253" s="77" t="s">
        <v>69</v>
      </c>
      <c r="B253" s="78" t="s">
        <v>70</v>
      </c>
      <c r="C253" s="78" t="s">
        <v>16</v>
      </c>
      <c r="D253" s="78" t="s">
        <v>3</v>
      </c>
      <c r="E253" s="78" t="s">
        <v>15</v>
      </c>
      <c r="F253" s="78">
        <v>4113344</v>
      </c>
      <c r="G253" s="79">
        <f>IF(C253="oui",VLOOKUP(D253,Outils!F$1:G$12,2,FALSE),0)</f>
        <v>49</v>
      </c>
      <c r="H253" s="78" t="s">
        <v>17</v>
      </c>
      <c r="I253" s="79">
        <f t="shared" si="3"/>
        <v>49</v>
      </c>
      <c r="J253" s="78" t="s">
        <v>17</v>
      </c>
      <c r="K253" s="78"/>
      <c r="L253" s="78"/>
      <c r="M253" s="78"/>
      <c r="N253" s="78"/>
      <c r="O253" s="78"/>
      <c r="P253" s="78"/>
      <c r="Q253" s="78"/>
      <c r="R253" s="78"/>
      <c r="S253" s="78"/>
      <c r="T253" s="78"/>
      <c r="U253" s="78"/>
      <c r="V253" s="80">
        <f>IF(J253="oui",I253+K253*10,I253)</f>
        <v>49</v>
      </c>
      <c r="W253" s="66"/>
    </row>
    <row r="254" spans="1:23" x14ac:dyDescent="0.3">
      <c r="A254" s="77" t="s">
        <v>721</v>
      </c>
      <c r="B254" s="78" t="s">
        <v>722</v>
      </c>
      <c r="C254" s="78" t="s">
        <v>16</v>
      </c>
      <c r="D254" s="78" t="s">
        <v>13</v>
      </c>
      <c r="E254" s="78" t="s">
        <v>15</v>
      </c>
      <c r="F254" s="78">
        <v>18</v>
      </c>
      <c r="G254" s="79">
        <f>IF(C254="oui",VLOOKUP(D254,Outils!F$1:G$12,2,FALSE),0)</f>
        <v>28</v>
      </c>
      <c r="H254" s="78" t="s">
        <v>17</v>
      </c>
      <c r="I254" s="79">
        <f t="shared" si="3"/>
        <v>28</v>
      </c>
      <c r="J254" s="78" t="s">
        <v>17</v>
      </c>
      <c r="K254" s="78"/>
      <c r="L254" s="78"/>
      <c r="M254" s="78"/>
      <c r="N254" s="78"/>
      <c r="O254" s="78"/>
      <c r="P254" s="78"/>
      <c r="Q254" s="78"/>
      <c r="R254" s="78"/>
      <c r="S254" s="78"/>
      <c r="T254" s="78"/>
      <c r="U254" s="78"/>
      <c r="V254" s="80">
        <f>IF(J254="oui",I254+K254*10,I254)</f>
        <v>28</v>
      </c>
      <c r="W254" s="66"/>
    </row>
    <row r="255" spans="1:23" x14ac:dyDescent="0.3">
      <c r="A255" s="81" t="s">
        <v>199</v>
      </c>
      <c r="B255" s="78" t="s">
        <v>200</v>
      </c>
      <c r="C255" s="78" t="s">
        <v>16</v>
      </c>
      <c r="D255" s="78" t="s">
        <v>7</v>
      </c>
      <c r="E255" s="78" t="s">
        <v>15</v>
      </c>
      <c r="F255" s="78">
        <v>9917348</v>
      </c>
      <c r="G255" s="79">
        <f>IF(C255="oui",VLOOKUP(D255,Outils!F$1:G$12,2,FALSE),0)</f>
        <v>58</v>
      </c>
      <c r="H255" s="78" t="s">
        <v>17</v>
      </c>
      <c r="I255" s="79">
        <f t="shared" si="3"/>
        <v>58</v>
      </c>
      <c r="J255" s="78" t="s">
        <v>16</v>
      </c>
      <c r="K255" s="78">
        <v>4</v>
      </c>
      <c r="L255" s="78"/>
      <c r="M255" s="78"/>
      <c r="N255" s="78">
        <v>1</v>
      </c>
      <c r="O255" s="78">
        <v>1</v>
      </c>
      <c r="P255" s="78"/>
      <c r="Q255" s="78"/>
      <c r="R255" s="78"/>
      <c r="S255" s="78">
        <v>2</v>
      </c>
      <c r="T255" s="78"/>
      <c r="U255" s="78"/>
      <c r="V255" s="80">
        <f>IF(J255="oui",I255+K255*10,I255)</f>
        <v>98</v>
      </c>
      <c r="W255" s="66"/>
    </row>
    <row r="256" spans="1:23" x14ac:dyDescent="0.3">
      <c r="A256" s="77" t="s">
        <v>199</v>
      </c>
      <c r="B256" s="78" t="s">
        <v>201</v>
      </c>
      <c r="C256" s="78" t="s">
        <v>16</v>
      </c>
      <c r="D256" s="78" t="s">
        <v>4</v>
      </c>
      <c r="E256" s="78" t="s">
        <v>15</v>
      </c>
      <c r="F256" s="78">
        <v>9917348</v>
      </c>
      <c r="G256" s="79">
        <f>IF(C256="oui",VLOOKUP(D256,Outils!F$1:G$12,2,FALSE),0)</f>
        <v>62</v>
      </c>
      <c r="H256" s="78" t="s">
        <v>17</v>
      </c>
      <c r="I256" s="79">
        <f t="shared" si="3"/>
        <v>62</v>
      </c>
      <c r="J256" s="78" t="s">
        <v>17</v>
      </c>
      <c r="K256" s="78"/>
      <c r="L256" s="78"/>
      <c r="M256" s="78"/>
      <c r="N256" s="78"/>
      <c r="O256" s="78"/>
      <c r="P256" s="78"/>
      <c r="Q256" s="78"/>
      <c r="R256" s="78"/>
      <c r="S256" s="78"/>
      <c r="T256" s="78"/>
      <c r="U256" s="78"/>
      <c r="V256" s="80">
        <f>IF(J256="oui",I256+K256*10,I256)</f>
        <v>62</v>
      </c>
      <c r="W256" s="66"/>
    </row>
    <row r="257" spans="1:23" x14ac:dyDescent="0.3">
      <c r="A257" s="77" t="s">
        <v>135</v>
      </c>
      <c r="B257" s="78" t="s">
        <v>136</v>
      </c>
      <c r="C257" s="78" t="s">
        <v>16</v>
      </c>
      <c r="D257" s="78" t="s">
        <v>3</v>
      </c>
      <c r="E257" s="78" t="s">
        <v>15</v>
      </c>
      <c r="F257" s="78">
        <v>2185530</v>
      </c>
      <c r="G257" s="79">
        <f>IF(C257="oui",VLOOKUP(D257,Outils!F$1:G$12,2,FALSE),0)</f>
        <v>49</v>
      </c>
      <c r="H257" s="78" t="s">
        <v>17</v>
      </c>
      <c r="I257" s="79">
        <f t="shared" si="3"/>
        <v>49</v>
      </c>
      <c r="J257" s="78" t="s">
        <v>17</v>
      </c>
      <c r="K257" s="78"/>
      <c r="L257" s="78"/>
      <c r="M257" s="78"/>
      <c r="N257" s="78"/>
      <c r="O257" s="78"/>
      <c r="P257" s="78"/>
      <c r="Q257" s="78"/>
      <c r="R257" s="78"/>
      <c r="S257" s="78"/>
      <c r="T257" s="78"/>
      <c r="U257" s="78"/>
      <c r="V257" s="80">
        <f>IF(J257="oui",I257+K257*10,I257)</f>
        <v>49</v>
      </c>
      <c r="W257" s="66"/>
    </row>
    <row r="258" spans="1:23" x14ac:dyDescent="0.3">
      <c r="A258" s="83" t="s">
        <v>306</v>
      </c>
      <c r="B258" s="84" t="s">
        <v>307</v>
      </c>
      <c r="C258" s="84" t="s">
        <v>16</v>
      </c>
      <c r="D258" s="84" t="s">
        <v>4</v>
      </c>
      <c r="E258" s="84" t="s">
        <v>15</v>
      </c>
      <c r="F258" s="84">
        <v>151</v>
      </c>
      <c r="G258" s="85">
        <f>IF(C258="oui",VLOOKUP(D258,Outils!F$1:G$12,2,FALSE),0)</f>
        <v>62</v>
      </c>
      <c r="H258" s="84" t="s">
        <v>16</v>
      </c>
      <c r="I258" s="85">
        <f t="shared" si="3"/>
        <v>66</v>
      </c>
      <c r="J258" s="84" t="s">
        <v>17</v>
      </c>
      <c r="K258" s="84"/>
      <c r="L258" s="84"/>
      <c r="M258" s="84"/>
      <c r="N258" s="84"/>
      <c r="O258" s="84"/>
      <c r="P258" s="84"/>
      <c r="Q258" s="84"/>
      <c r="R258" s="84"/>
      <c r="S258" s="84"/>
      <c r="T258" s="84"/>
      <c r="U258" s="84"/>
      <c r="V258" s="86">
        <f>IF(J258="oui",I258+K258*10,I258)</f>
        <v>66</v>
      </c>
      <c r="W258" s="69" t="s">
        <v>308</v>
      </c>
    </row>
    <row r="259" spans="1:23" x14ac:dyDescent="0.3">
      <c r="A259" s="77" t="s">
        <v>403</v>
      </c>
      <c r="B259" s="78" t="s">
        <v>245</v>
      </c>
      <c r="C259" s="78" t="s">
        <v>16</v>
      </c>
      <c r="D259" s="78" t="s">
        <v>9</v>
      </c>
      <c r="E259" s="78" t="s">
        <v>15</v>
      </c>
      <c r="F259" s="78">
        <v>3120</v>
      </c>
      <c r="G259" s="79">
        <f>IF(C259="oui",VLOOKUP(D259,Outils!F$1:G$12,2,FALSE),0)</f>
        <v>61</v>
      </c>
      <c r="H259" s="78" t="s">
        <v>17</v>
      </c>
      <c r="I259" s="79">
        <f t="shared" si="3"/>
        <v>61</v>
      </c>
      <c r="J259" s="78" t="s">
        <v>17</v>
      </c>
      <c r="K259" s="78"/>
      <c r="L259" s="78"/>
      <c r="M259" s="78"/>
      <c r="N259" s="78"/>
      <c r="O259" s="78"/>
      <c r="P259" s="78"/>
      <c r="Q259" s="78"/>
      <c r="R259" s="78"/>
      <c r="S259" s="78"/>
      <c r="T259" s="78"/>
      <c r="U259" s="78"/>
      <c r="V259" s="80">
        <f>IF(J259="oui",I259+K259*10,I259)</f>
        <v>61</v>
      </c>
      <c r="W259" s="66"/>
    </row>
    <row r="260" spans="1:23" x14ac:dyDescent="0.3">
      <c r="A260" s="77" t="s">
        <v>503</v>
      </c>
      <c r="B260" s="78" t="s">
        <v>381</v>
      </c>
      <c r="C260" s="78" t="s">
        <v>17</v>
      </c>
      <c r="D260" s="78" t="s">
        <v>2</v>
      </c>
      <c r="E260" s="78" t="s">
        <v>15</v>
      </c>
      <c r="F260" s="78">
        <v>7317512</v>
      </c>
      <c r="G260" s="79">
        <f>IF(C260="oui",VLOOKUP(D260,Outils!F$1:G$12,2,FALSE),0)</f>
        <v>0</v>
      </c>
      <c r="H260" s="78" t="s">
        <v>17</v>
      </c>
      <c r="I260" s="79">
        <f t="shared" ref="I260:I323" si="4">IF(H260="oui",G260+4,G260)</f>
        <v>0</v>
      </c>
      <c r="J260" s="78" t="s">
        <v>16</v>
      </c>
      <c r="K260" s="78">
        <v>1</v>
      </c>
      <c r="L260" s="78"/>
      <c r="M260" s="78"/>
      <c r="N260" s="78"/>
      <c r="O260" s="78"/>
      <c r="P260" s="78">
        <v>1</v>
      </c>
      <c r="Q260" s="78"/>
      <c r="R260" s="78"/>
      <c r="S260" s="78"/>
      <c r="T260" s="78"/>
      <c r="U260" s="78"/>
      <c r="V260" s="80">
        <f>IF(J260="oui",I260+K260*10,I260)</f>
        <v>10</v>
      </c>
      <c r="W260" s="66"/>
    </row>
    <row r="261" spans="1:23" x14ac:dyDescent="0.3">
      <c r="A261" s="77" t="s">
        <v>331</v>
      </c>
      <c r="B261" s="78" t="s">
        <v>270</v>
      </c>
      <c r="C261" s="78" t="s">
        <v>16</v>
      </c>
      <c r="D261" s="78" t="s">
        <v>2</v>
      </c>
      <c r="E261" s="78" t="s">
        <v>15</v>
      </c>
      <c r="F261" s="78">
        <v>3426007</v>
      </c>
      <c r="G261" s="79">
        <f>IF(C261="oui",VLOOKUP(D261,Outils!F$1:G$12,2,FALSE),0)</f>
        <v>45</v>
      </c>
      <c r="H261" s="78" t="s">
        <v>17</v>
      </c>
      <c r="I261" s="79">
        <f t="shared" si="4"/>
        <v>45</v>
      </c>
      <c r="J261" s="78" t="s">
        <v>17</v>
      </c>
      <c r="K261" s="78"/>
      <c r="L261" s="78"/>
      <c r="M261" s="78"/>
      <c r="N261" s="78"/>
      <c r="O261" s="78"/>
      <c r="P261" s="78"/>
      <c r="Q261" s="78"/>
      <c r="R261" s="78"/>
      <c r="S261" s="78"/>
      <c r="T261" s="78"/>
      <c r="U261" s="78"/>
      <c r="V261" s="80">
        <f>IF(J261="oui",I261+K261*10,I261)</f>
        <v>45</v>
      </c>
      <c r="W261" s="66"/>
    </row>
    <row r="262" spans="1:23" x14ac:dyDescent="0.3">
      <c r="A262" s="77" t="s">
        <v>604</v>
      </c>
      <c r="B262" s="78" t="s">
        <v>605</v>
      </c>
      <c r="C262" s="78" t="s">
        <v>16</v>
      </c>
      <c r="D262" s="78" t="s">
        <v>4</v>
      </c>
      <c r="E262" s="78" t="s">
        <v>15</v>
      </c>
      <c r="F262" s="78">
        <v>647</v>
      </c>
      <c r="G262" s="79">
        <f>IF(C262="oui",VLOOKUP(D262,Outils!F$1:G$12,2,FALSE),0)</f>
        <v>62</v>
      </c>
      <c r="H262" s="78" t="s">
        <v>17</v>
      </c>
      <c r="I262" s="79">
        <f t="shared" si="4"/>
        <v>62</v>
      </c>
      <c r="J262" s="78" t="s">
        <v>17</v>
      </c>
      <c r="K262" s="78"/>
      <c r="L262" s="78"/>
      <c r="M262" s="78"/>
      <c r="N262" s="78"/>
      <c r="O262" s="78"/>
      <c r="P262" s="78"/>
      <c r="Q262" s="78"/>
      <c r="R262" s="78"/>
      <c r="S262" s="78"/>
      <c r="T262" s="78"/>
      <c r="U262" s="78"/>
      <c r="V262" s="80">
        <f>IF(J262="oui",I262+K262*10,I262)</f>
        <v>62</v>
      </c>
      <c r="W262" s="66"/>
    </row>
    <row r="263" spans="1:23" x14ac:dyDescent="0.3">
      <c r="A263" s="77" t="s">
        <v>280</v>
      </c>
      <c r="B263" s="78" t="s">
        <v>281</v>
      </c>
      <c r="C263" s="78" t="s">
        <v>16</v>
      </c>
      <c r="D263" s="78" t="s">
        <v>3</v>
      </c>
      <c r="E263" s="78" t="s">
        <v>15</v>
      </c>
      <c r="F263" s="78">
        <v>894924</v>
      </c>
      <c r="G263" s="79">
        <f>IF(C263="oui",VLOOKUP(D263,Outils!F$1:G$12,2,FALSE),0)</f>
        <v>49</v>
      </c>
      <c r="H263" s="78" t="s">
        <v>17</v>
      </c>
      <c r="I263" s="79">
        <f t="shared" si="4"/>
        <v>49</v>
      </c>
      <c r="J263" s="78" t="s">
        <v>17</v>
      </c>
      <c r="K263" s="78"/>
      <c r="L263" s="78"/>
      <c r="M263" s="78"/>
      <c r="N263" s="78"/>
      <c r="O263" s="78"/>
      <c r="P263" s="78"/>
      <c r="Q263" s="78"/>
      <c r="R263" s="78"/>
      <c r="S263" s="78"/>
      <c r="T263" s="78"/>
      <c r="U263" s="78"/>
      <c r="V263" s="80">
        <f>IF(J263="oui",I263+K263*10,I263)</f>
        <v>49</v>
      </c>
      <c r="W263" s="66"/>
    </row>
    <row r="264" spans="1:23" x14ac:dyDescent="0.3">
      <c r="A264" s="77" t="s">
        <v>280</v>
      </c>
      <c r="B264" s="78" t="s">
        <v>328</v>
      </c>
      <c r="C264" s="78" t="s">
        <v>16</v>
      </c>
      <c r="D264" s="78" t="s">
        <v>2</v>
      </c>
      <c r="E264" s="78" t="s">
        <v>15</v>
      </c>
      <c r="F264" s="78">
        <v>3099347</v>
      </c>
      <c r="G264" s="79">
        <f>IF(C264="oui",VLOOKUP(D264,Outils!F$1:G$12,2,FALSE),0)</f>
        <v>45</v>
      </c>
      <c r="H264" s="78" t="s">
        <v>17</v>
      </c>
      <c r="I264" s="79">
        <f t="shared" si="4"/>
        <v>45</v>
      </c>
      <c r="J264" s="78" t="s">
        <v>17</v>
      </c>
      <c r="K264" s="78"/>
      <c r="L264" s="78"/>
      <c r="M264" s="78"/>
      <c r="N264" s="78"/>
      <c r="O264" s="78"/>
      <c r="P264" s="78"/>
      <c r="Q264" s="78"/>
      <c r="R264" s="78"/>
      <c r="S264" s="78"/>
      <c r="T264" s="78"/>
      <c r="U264" s="78"/>
      <c r="V264" s="80">
        <f>IF(J264="oui",I264+K264*10,I264)</f>
        <v>45</v>
      </c>
      <c r="W264" s="66"/>
    </row>
    <row r="265" spans="1:23" x14ac:dyDescent="0.3">
      <c r="A265" s="77" t="s">
        <v>280</v>
      </c>
      <c r="B265" s="78" t="s">
        <v>415</v>
      </c>
      <c r="C265" s="78" t="s">
        <v>16</v>
      </c>
      <c r="D265" s="78" t="s">
        <v>12</v>
      </c>
      <c r="E265" s="78" t="s">
        <v>15</v>
      </c>
      <c r="F265" s="78">
        <v>3099348</v>
      </c>
      <c r="G265" s="79">
        <f>IF(C265="oui",VLOOKUP(D265,Outils!F$1:G$12,2,FALSE),0)</f>
        <v>43</v>
      </c>
      <c r="H265" s="78" t="s">
        <v>17</v>
      </c>
      <c r="I265" s="79">
        <f t="shared" si="4"/>
        <v>43</v>
      </c>
      <c r="J265" s="78" t="s">
        <v>17</v>
      </c>
      <c r="K265" s="78"/>
      <c r="L265" s="78"/>
      <c r="M265" s="78"/>
      <c r="N265" s="78"/>
      <c r="O265" s="78"/>
      <c r="P265" s="78"/>
      <c r="Q265" s="78"/>
      <c r="R265" s="78"/>
      <c r="S265" s="78"/>
      <c r="T265" s="78"/>
      <c r="U265" s="78"/>
      <c r="V265" s="80">
        <f>IF(J265="oui",I265+K265*10,I265)</f>
        <v>43</v>
      </c>
      <c r="W265" s="66"/>
    </row>
    <row r="266" spans="1:23" x14ac:dyDescent="0.3">
      <c r="A266" s="77" t="s">
        <v>264</v>
      </c>
      <c r="B266" s="78" t="s">
        <v>265</v>
      </c>
      <c r="C266" s="78" t="s">
        <v>16</v>
      </c>
      <c r="D266" s="78" t="s">
        <v>3</v>
      </c>
      <c r="E266" s="78" t="s">
        <v>15</v>
      </c>
      <c r="F266" s="78">
        <v>150</v>
      </c>
      <c r="G266" s="79">
        <f>IF(C266="oui",VLOOKUP(D266,Outils!F$1:G$12,2,FALSE),0)</f>
        <v>49</v>
      </c>
      <c r="H266" s="78" t="s">
        <v>17</v>
      </c>
      <c r="I266" s="79">
        <f t="shared" si="4"/>
        <v>49</v>
      </c>
      <c r="J266" s="78" t="s">
        <v>17</v>
      </c>
      <c r="K266" s="78"/>
      <c r="L266" s="78"/>
      <c r="M266" s="78"/>
      <c r="N266" s="78"/>
      <c r="O266" s="78"/>
      <c r="P266" s="78"/>
      <c r="Q266" s="78"/>
      <c r="R266" s="78"/>
      <c r="S266" s="78"/>
      <c r="T266" s="78"/>
      <c r="U266" s="78"/>
      <c r="V266" s="80">
        <f>IF(J266="oui",I266+K266*10,I266)</f>
        <v>49</v>
      </c>
      <c r="W266" s="66"/>
    </row>
    <row r="267" spans="1:23" x14ac:dyDescent="0.3">
      <c r="A267" s="77" t="s">
        <v>187</v>
      </c>
      <c r="B267" s="78" t="s">
        <v>188</v>
      </c>
      <c r="C267" s="78" t="s">
        <v>16</v>
      </c>
      <c r="D267" s="78" t="s">
        <v>4</v>
      </c>
      <c r="E267" s="78" t="s">
        <v>15</v>
      </c>
      <c r="F267" s="78">
        <v>5753303</v>
      </c>
      <c r="G267" s="79">
        <f>IF(C267="oui",VLOOKUP(D267,Outils!F$1:G$12,2,FALSE),0)</f>
        <v>62</v>
      </c>
      <c r="H267" s="78" t="s">
        <v>16</v>
      </c>
      <c r="I267" s="79">
        <f t="shared" si="4"/>
        <v>66</v>
      </c>
      <c r="J267" s="78" t="s">
        <v>17</v>
      </c>
      <c r="K267" s="78"/>
      <c r="L267" s="78"/>
      <c r="M267" s="78"/>
      <c r="N267" s="78"/>
      <c r="O267" s="78"/>
      <c r="P267" s="78"/>
      <c r="Q267" s="78"/>
      <c r="R267" s="78"/>
      <c r="S267" s="78"/>
      <c r="T267" s="78"/>
      <c r="U267" s="78"/>
      <c r="V267" s="80">
        <f>IF(J267="oui",I267+K267*10,I267)</f>
        <v>66</v>
      </c>
      <c r="W267" s="66"/>
    </row>
    <row r="268" spans="1:23" x14ac:dyDescent="0.3">
      <c r="A268" s="77" t="s">
        <v>524</v>
      </c>
      <c r="B268" s="78" t="s">
        <v>249</v>
      </c>
      <c r="C268" s="78" t="s">
        <v>16</v>
      </c>
      <c r="D268" s="78" t="s">
        <v>3</v>
      </c>
      <c r="E268" s="78" t="s">
        <v>15</v>
      </c>
      <c r="F268" s="78">
        <v>26</v>
      </c>
      <c r="G268" s="79">
        <f>IF(C268="oui",VLOOKUP(D268,Outils!F$1:G$12,2,FALSE),0)</f>
        <v>49</v>
      </c>
      <c r="H268" s="78" t="s">
        <v>16</v>
      </c>
      <c r="I268" s="79">
        <f t="shared" si="4"/>
        <v>53</v>
      </c>
      <c r="J268" s="78" t="s">
        <v>17</v>
      </c>
      <c r="K268" s="78"/>
      <c r="L268" s="78"/>
      <c r="M268" s="78"/>
      <c r="N268" s="78"/>
      <c r="O268" s="78"/>
      <c r="P268" s="78"/>
      <c r="Q268" s="78"/>
      <c r="R268" s="78"/>
      <c r="S268" s="78"/>
      <c r="T268" s="78"/>
      <c r="U268" s="78"/>
      <c r="V268" s="80">
        <f>IF(J268="oui",I268+K268*10,I268)</f>
        <v>53</v>
      </c>
      <c r="W268" s="66"/>
    </row>
    <row r="269" spans="1:23" x14ac:dyDescent="0.3">
      <c r="A269" s="77" t="s">
        <v>796</v>
      </c>
      <c r="B269" s="78" t="s">
        <v>51</v>
      </c>
      <c r="C269" s="78" t="s">
        <v>16</v>
      </c>
      <c r="D269" s="78" t="s">
        <v>7</v>
      </c>
      <c r="E269" s="78" t="s">
        <v>15</v>
      </c>
      <c r="F269" s="78">
        <v>1939</v>
      </c>
      <c r="G269" s="79">
        <f>IF(C269="oui",VLOOKUP(D269,Outils!F$1:G$12,2,FALSE),0)</f>
        <v>58</v>
      </c>
      <c r="H269" s="78" t="s">
        <v>17</v>
      </c>
      <c r="I269" s="79">
        <f t="shared" si="4"/>
        <v>58</v>
      </c>
      <c r="J269" s="78" t="s">
        <v>17</v>
      </c>
      <c r="K269" s="78"/>
      <c r="L269" s="78"/>
      <c r="M269" s="78"/>
      <c r="N269" s="78"/>
      <c r="O269" s="78"/>
      <c r="P269" s="78"/>
      <c r="Q269" s="78"/>
      <c r="R269" s="78"/>
      <c r="S269" s="78"/>
      <c r="T269" s="78"/>
      <c r="U269" s="78"/>
      <c r="V269" s="80">
        <f>IF(J269="oui",I269+K269*10,I269)</f>
        <v>58</v>
      </c>
      <c r="W269" s="66"/>
    </row>
    <row r="270" spans="1:23" x14ac:dyDescent="0.3">
      <c r="A270" s="77" t="s">
        <v>378</v>
      </c>
      <c r="B270" s="78" t="s">
        <v>46</v>
      </c>
      <c r="C270" s="78" t="s">
        <v>16</v>
      </c>
      <c r="D270" s="78" t="s">
        <v>5</v>
      </c>
      <c r="E270" s="78" t="s">
        <v>15</v>
      </c>
      <c r="F270" s="78">
        <v>5646532</v>
      </c>
      <c r="G270" s="79">
        <f>IF(C270="oui",VLOOKUP(D270,Outils!F$1:G$12,2,FALSE),0)</f>
        <v>62</v>
      </c>
      <c r="H270" s="78" t="s">
        <v>16</v>
      </c>
      <c r="I270" s="79">
        <f t="shared" si="4"/>
        <v>66</v>
      </c>
      <c r="J270" s="78" t="s">
        <v>17</v>
      </c>
      <c r="K270" s="78"/>
      <c r="L270" s="78"/>
      <c r="M270" s="78"/>
      <c r="N270" s="78"/>
      <c r="O270" s="78"/>
      <c r="P270" s="78"/>
      <c r="Q270" s="78"/>
      <c r="R270" s="78"/>
      <c r="S270" s="78"/>
      <c r="T270" s="78"/>
      <c r="U270" s="78"/>
      <c r="V270" s="80">
        <f>IF(J270="oui",I270+K270*10,I270)</f>
        <v>66</v>
      </c>
      <c r="W270" s="66"/>
    </row>
    <row r="271" spans="1:23" x14ac:dyDescent="0.3">
      <c r="A271" s="77" t="s">
        <v>378</v>
      </c>
      <c r="B271" s="78" t="s">
        <v>391</v>
      </c>
      <c r="C271" s="78" t="s">
        <v>16</v>
      </c>
      <c r="D271" s="78" t="s">
        <v>8</v>
      </c>
      <c r="E271" s="78" t="s">
        <v>15</v>
      </c>
      <c r="F271" s="78">
        <v>5646532</v>
      </c>
      <c r="G271" s="79">
        <f>IF(C271="oui",VLOOKUP(D271,Outils!F$1:G$12,2,FALSE),0)</f>
        <v>50</v>
      </c>
      <c r="H271" s="78" t="s">
        <v>17</v>
      </c>
      <c r="I271" s="79">
        <f t="shared" si="4"/>
        <v>50</v>
      </c>
      <c r="J271" s="78" t="s">
        <v>17</v>
      </c>
      <c r="K271" s="78"/>
      <c r="L271" s="78"/>
      <c r="M271" s="78"/>
      <c r="N271" s="78"/>
      <c r="O271" s="78"/>
      <c r="P271" s="78"/>
      <c r="Q271" s="78"/>
      <c r="R271" s="78"/>
      <c r="S271" s="78"/>
      <c r="T271" s="78"/>
      <c r="U271" s="78"/>
      <c r="V271" s="80">
        <f>IF(J271="oui",I271+K271*10,I271)</f>
        <v>50</v>
      </c>
      <c r="W271" s="66"/>
    </row>
    <row r="272" spans="1:23" x14ac:dyDescent="0.3">
      <c r="A272" s="77" t="s">
        <v>359</v>
      </c>
      <c r="B272" s="78" t="s">
        <v>184</v>
      </c>
      <c r="C272" s="78" t="s">
        <v>16</v>
      </c>
      <c r="D272" s="78" t="s">
        <v>4</v>
      </c>
      <c r="E272" s="78" t="s">
        <v>15</v>
      </c>
      <c r="F272" s="78">
        <v>165</v>
      </c>
      <c r="G272" s="79">
        <f>IF(C272="oui",VLOOKUP(D272,Outils!F$1:G$12,2,FALSE),0)</f>
        <v>62</v>
      </c>
      <c r="H272" s="78" t="s">
        <v>17</v>
      </c>
      <c r="I272" s="79">
        <f t="shared" si="4"/>
        <v>62</v>
      </c>
      <c r="J272" s="78" t="s">
        <v>17</v>
      </c>
      <c r="K272" s="78"/>
      <c r="L272" s="78"/>
      <c r="M272" s="78"/>
      <c r="N272" s="78"/>
      <c r="O272" s="78"/>
      <c r="P272" s="78"/>
      <c r="Q272" s="78"/>
      <c r="R272" s="78"/>
      <c r="S272" s="78"/>
      <c r="T272" s="78"/>
      <c r="U272" s="78"/>
      <c r="V272" s="80">
        <f>IF(J272="oui",I272+K272*10,I272)</f>
        <v>62</v>
      </c>
      <c r="W272" s="66"/>
    </row>
    <row r="273" spans="1:23" x14ac:dyDescent="0.3">
      <c r="A273" s="77" t="s">
        <v>359</v>
      </c>
      <c r="B273" s="78" t="s">
        <v>96</v>
      </c>
      <c r="C273" s="78" t="s">
        <v>16</v>
      </c>
      <c r="D273" s="78" t="s">
        <v>5</v>
      </c>
      <c r="E273" s="78" t="s">
        <v>15</v>
      </c>
      <c r="F273" s="78">
        <v>164</v>
      </c>
      <c r="G273" s="79">
        <f>IF(C273="oui",VLOOKUP(D273,Outils!F$1:G$12,2,FALSE),0)</f>
        <v>62</v>
      </c>
      <c r="H273" s="78" t="s">
        <v>16</v>
      </c>
      <c r="I273" s="79">
        <f t="shared" si="4"/>
        <v>66</v>
      </c>
      <c r="J273" s="78" t="s">
        <v>17</v>
      </c>
      <c r="K273" s="78"/>
      <c r="L273" s="78"/>
      <c r="M273" s="78"/>
      <c r="N273" s="78"/>
      <c r="O273" s="78"/>
      <c r="P273" s="78"/>
      <c r="Q273" s="78"/>
      <c r="R273" s="78"/>
      <c r="S273" s="78"/>
      <c r="T273" s="78"/>
      <c r="U273" s="78"/>
      <c r="V273" s="80">
        <f>IF(J273="oui",I273+K273*10,I273)</f>
        <v>66</v>
      </c>
      <c r="W273" s="66"/>
    </row>
    <row r="274" spans="1:23" x14ac:dyDescent="0.3">
      <c r="A274" s="77" t="s">
        <v>636</v>
      </c>
      <c r="B274" s="78" t="s">
        <v>637</v>
      </c>
      <c r="C274" s="78" t="s">
        <v>16</v>
      </c>
      <c r="D274" s="78" t="s">
        <v>5</v>
      </c>
      <c r="E274" s="78" t="s">
        <v>15</v>
      </c>
      <c r="F274" s="78">
        <v>2303962</v>
      </c>
      <c r="G274" s="79">
        <f>IF(C274="oui",VLOOKUP(D274,Outils!F$1:G$12,2,FALSE),0)</f>
        <v>62</v>
      </c>
      <c r="H274" s="78" t="s">
        <v>16</v>
      </c>
      <c r="I274" s="79">
        <f t="shared" si="4"/>
        <v>66</v>
      </c>
      <c r="J274" s="78" t="s">
        <v>17</v>
      </c>
      <c r="K274" s="78"/>
      <c r="L274" s="78"/>
      <c r="M274" s="78"/>
      <c r="N274" s="78"/>
      <c r="O274" s="78"/>
      <c r="P274" s="78"/>
      <c r="Q274" s="78"/>
      <c r="R274" s="78"/>
      <c r="S274" s="78"/>
      <c r="T274" s="78"/>
      <c r="U274" s="78"/>
      <c r="V274" s="80">
        <f>IF(J274="oui",I274+K274*10,I274)</f>
        <v>66</v>
      </c>
      <c r="W274" s="66"/>
    </row>
    <row r="275" spans="1:23" x14ac:dyDescent="0.3">
      <c r="A275" s="77" t="s">
        <v>579</v>
      </c>
      <c r="B275" s="78" t="s">
        <v>96</v>
      </c>
      <c r="C275" s="78" t="s">
        <v>16</v>
      </c>
      <c r="D275" s="78" t="s">
        <v>11</v>
      </c>
      <c r="E275" s="78" t="s">
        <v>14</v>
      </c>
      <c r="F275" s="78"/>
      <c r="G275" s="79">
        <f>IF(C275="oui",VLOOKUP(D275,Outils!F$1:G$12,2,FALSE),0)</f>
        <v>38</v>
      </c>
      <c r="H275" s="78" t="s">
        <v>17</v>
      </c>
      <c r="I275" s="79">
        <f t="shared" si="4"/>
        <v>38</v>
      </c>
      <c r="J275" s="78" t="s">
        <v>17</v>
      </c>
      <c r="K275" s="78"/>
      <c r="L275" s="78"/>
      <c r="M275" s="78"/>
      <c r="N275" s="78"/>
      <c r="O275" s="78"/>
      <c r="P275" s="78"/>
      <c r="Q275" s="78"/>
      <c r="R275" s="78"/>
      <c r="S275" s="78"/>
      <c r="T275" s="78"/>
      <c r="U275" s="78"/>
      <c r="V275" s="80">
        <f>IF(J275="oui",I275+K275*10,I275)</f>
        <v>38</v>
      </c>
      <c r="W275" s="66"/>
    </row>
    <row r="276" spans="1:23" x14ac:dyDescent="0.3">
      <c r="A276" s="77" t="s">
        <v>416</v>
      </c>
      <c r="B276" s="78" t="s">
        <v>417</v>
      </c>
      <c r="C276" s="78" t="s">
        <v>16</v>
      </c>
      <c r="D276" s="78" t="s">
        <v>12</v>
      </c>
      <c r="E276" s="78" t="s">
        <v>15</v>
      </c>
      <c r="F276" s="78">
        <v>4782093</v>
      </c>
      <c r="G276" s="79">
        <f>IF(C276="oui",VLOOKUP(D276,Outils!F$1:G$12,2,FALSE),0)</f>
        <v>43</v>
      </c>
      <c r="H276" s="78" t="s">
        <v>17</v>
      </c>
      <c r="I276" s="79">
        <f t="shared" si="4"/>
        <v>43</v>
      </c>
      <c r="J276" s="78" t="s">
        <v>17</v>
      </c>
      <c r="K276" s="78"/>
      <c r="L276" s="78"/>
      <c r="M276" s="78"/>
      <c r="N276" s="78"/>
      <c r="O276" s="78"/>
      <c r="P276" s="78"/>
      <c r="Q276" s="78"/>
      <c r="R276" s="78"/>
      <c r="S276" s="78"/>
      <c r="T276" s="78"/>
      <c r="U276" s="78"/>
      <c r="V276" s="80">
        <f>IF(J276="oui",I276+K276*10,I276)</f>
        <v>43</v>
      </c>
      <c r="W276" s="66"/>
    </row>
    <row r="277" spans="1:23" x14ac:dyDescent="0.3">
      <c r="A277" s="77" t="s">
        <v>216</v>
      </c>
      <c r="B277" s="78" t="s">
        <v>217</v>
      </c>
      <c r="C277" s="78" t="s">
        <v>16</v>
      </c>
      <c r="D277" s="78" t="s">
        <v>13</v>
      </c>
      <c r="E277" s="78" t="s">
        <v>15</v>
      </c>
      <c r="F277" s="78">
        <v>8405036</v>
      </c>
      <c r="G277" s="79">
        <f>IF(C277="oui",VLOOKUP(D277,Outils!F$1:G$12,2,FALSE),0)</f>
        <v>28</v>
      </c>
      <c r="H277" s="78" t="s">
        <v>17</v>
      </c>
      <c r="I277" s="79">
        <f t="shared" si="4"/>
        <v>28</v>
      </c>
      <c r="J277" s="78" t="s">
        <v>16</v>
      </c>
      <c r="K277" s="78">
        <v>1</v>
      </c>
      <c r="L277" s="78">
        <v>1</v>
      </c>
      <c r="M277" s="78"/>
      <c r="N277" s="78"/>
      <c r="O277" s="78"/>
      <c r="P277" s="78"/>
      <c r="Q277" s="78"/>
      <c r="R277" s="78"/>
      <c r="S277" s="78"/>
      <c r="T277" s="78"/>
      <c r="U277" s="78"/>
      <c r="V277" s="80">
        <f>IF(J277="oui",I277+K277*10,I277)</f>
        <v>38</v>
      </c>
      <c r="W277" s="66"/>
    </row>
    <row r="278" spans="1:23" x14ac:dyDescent="0.3">
      <c r="A278" s="77" t="s">
        <v>516</v>
      </c>
      <c r="B278" s="78" t="s">
        <v>339</v>
      </c>
      <c r="C278" s="78" t="s">
        <v>16</v>
      </c>
      <c r="D278" s="78" t="s">
        <v>2</v>
      </c>
      <c r="E278" s="78" t="s">
        <v>15</v>
      </c>
      <c r="F278" s="78">
        <v>1939</v>
      </c>
      <c r="G278" s="79">
        <f>IF(C278="oui",VLOOKUP(D278,Outils!F$1:G$12,2,FALSE),0)</f>
        <v>45</v>
      </c>
      <c r="H278" s="78" t="s">
        <v>17</v>
      </c>
      <c r="I278" s="79">
        <f t="shared" si="4"/>
        <v>45</v>
      </c>
      <c r="J278" s="78" t="s">
        <v>17</v>
      </c>
      <c r="K278" s="78"/>
      <c r="L278" s="78"/>
      <c r="M278" s="78"/>
      <c r="N278" s="78"/>
      <c r="O278" s="78"/>
      <c r="P278" s="78"/>
      <c r="Q278" s="78"/>
      <c r="R278" s="78"/>
      <c r="S278" s="78"/>
      <c r="T278" s="78"/>
      <c r="U278" s="78"/>
      <c r="V278" s="80">
        <f>IF(J278="oui",I278+K278*10,I278)</f>
        <v>45</v>
      </c>
      <c r="W278" s="66"/>
    </row>
    <row r="279" spans="1:23" x14ac:dyDescent="0.3">
      <c r="A279" s="77" t="s">
        <v>218</v>
      </c>
      <c r="B279" s="78" t="s">
        <v>103</v>
      </c>
      <c r="C279" s="78" t="s">
        <v>16</v>
      </c>
      <c r="D279" s="78" t="s">
        <v>12</v>
      </c>
      <c r="E279" s="78" t="s">
        <v>15</v>
      </c>
      <c r="F279" s="78">
        <v>67</v>
      </c>
      <c r="G279" s="79">
        <f>IF(C279="oui",VLOOKUP(D279,Outils!F$1:G$12,2,FALSE),0)</f>
        <v>43</v>
      </c>
      <c r="H279" s="78" t="s">
        <v>17</v>
      </c>
      <c r="I279" s="79">
        <f t="shared" si="4"/>
        <v>43</v>
      </c>
      <c r="J279" s="78" t="s">
        <v>17</v>
      </c>
      <c r="K279" s="78"/>
      <c r="L279" s="78"/>
      <c r="M279" s="78"/>
      <c r="N279" s="78"/>
      <c r="O279" s="78"/>
      <c r="P279" s="78"/>
      <c r="Q279" s="78"/>
      <c r="R279" s="78"/>
      <c r="S279" s="78"/>
      <c r="T279" s="78"/>
      <c r="U279" s="78"/>
      <c r="V279" s="80">
        <f>IF(J279="oui",I279+K279*10,I279)</f>
        <v>43</v>
      </c>
      <c r="W279" s="66"/>
    </row>
    <row r="280" spans="1:23" x14ac:dyDescent="0.3">
      <c r="A280" s="77" t="s">
        <v>653</v>
      </c>
      <c r="B280" s="78" t="s">
        <v>654</v>
      </c>
      <c r="C280" s="78" t="s">
        <v>16</v>
      </c>
      <c r="D280" s="78" t="s">
        <v>12</v>
      </c>
      <c r="E280" s="78" t="s">
        <v>15</v>
      </c>
      <c r="F280" s="78">
        <v>435453</v>
      </c>
      <c r="G280" s="79">
        <f>IF(C280="oui",VLOOKUP(D280,Outils!F$1:G$12,2,FALSE),0)</f>
        <v>43</v>
      </c>
      <c r="H280" s="78" t="s">
        <v>17</v>
      </c>
      <c r="I280" s="79">
        <f t="shared" si="4"/>
        <v>43</v>
      </c>
      <c r="J280" s="78" t="s">
        <v>17</v>
      </c>
      <c r="K280" s="78"/>
      <c r="L280" s="78"/>
      <c r="M280" s="78"/>
      <c r="N280" s="78"/>
      <c r="O280" s="78"/>
      <c r="P280" s="78"/>
      <c r="Q280" s="78"/>
      <c r="R280" s="78"/>
      <c r="S280" s="78"/>
      <c r="T280" s="78"/>
      <c r="U280" s="78"/>
      <c r="V280" s="80">
        <f>IF(J280="oui",I280+K280*10,I280)</f>
        <v>43</v>
      </c>
      <c r="W280" s="66"/>
    </row>
    <row r="281" spans="1:23" x14ac:dyDescent="0.3">
      <c r="A281" s="77" t="s">
        <v>670</v>
      </c>
      <c r="B281" s="78" t="s">
        <v>328</v>
      </c>
      <c r="C281" s="78" t="s">
        <v>16</v>
      </c>
      <c r="D281" s="78" t="s">
        <v>4</v>
      </c>
      <c r="E281" s="78" t="s">
        <v>15</v>
      </c>
      <c r="F281" s="78">
        <v>454</v>
      </c>
      <c r="G281" s="79">
        <f>IF(C281="oui",VLOOKUP(D281,Outils!F$1:G$12,2,FALSE),0)</f>
        <v>62</v>
      </c>
      <c r="H281" s="78" t="s">
        <v>17</v>
      </c>
      <c r="I281" s="79">
        <f t="shared" si="4"/>
        <v>62</v>
      </c>
      <c r="J281" s="78" t="s">
        <v>17</v>
      </c>
      <c r="K281" s="78"/>
      <c r="L281" s="78"/>
      <c r="M281" s="78"/>
      <c r="N281" s="78"/>
      <c r="O281" s="78"/>
      <c r="P281" s="78"/>
      <c r="Q281" s="78"/>
      <c r="R281" s="78"/>
      <c r="S281" s="78"/>
      <c r="T281" s="78"/>
      <c r="U281" s="78"/>
      <c r="V281" s="80">
        <f>IF(J281="oui",I281+K281*10,I281)</f>
        <v>62</v>
      </c>
      <c r="W281" s="66"/>
    </row>
    <row r="282" spans="1:23" x14ac:dyDescent="0.3">
      <c r="A282" s="77" t="s">
        <v>768</v>
      </c>
      <c r="B282" s="78" t="s">
        <v>237</v>
      </c>
      <c r="C282" s="78" t="s">
        <v>16</v>
      </c>
      <c r="D282" s="78" t="s">
        <v>6</v>
      </c>
      <c r="E282" s="78" t="s">
        <v>15</v>
      </c>
      <c r="F282" s="78">
        <v>6925281</v>
      </c>
      <c r="G282" s="79">
        <f>IF(C282="oui",VLOOKUP(D282,Outils!F$1:G$12,2,FALSE),0)</f>
        <v>58</v>
      </c>
      <c r="H282" s="78" t="s">
        <v>17</v>
      </c>
      <c r="I282" s="79">
        <f t="shared" si="4"/>
        <v>58</v>
      </c>
      <c r="J282" s="78" t="s">
        <v>17</v>
      </c>
      <c r="K282" s="78"/>
      <c r="L282" s="78"/>
      <c r="M282" s="78"/>
      <c r="N282" s="78"/>
      <c r="O282" s="78"/>
      <c r="P282" s="78"/>
      <c r="Q282" s="78"/>
      <c r="R282" s="78"/>
      <c r="S282" s="78"/>
      <c r="T282" s="78"/>
      <c r="U282" s="78"/>
      <c r="V282" s="80">
        <f>IF(J282="oui",I282+K282*10,I282)</f>
        <v>58</v>
      </c>
      <c r="W282" s="66"/>
    </row>
    <row r="283" spans="1:23" x14ac:dyDescent="0.3">
      <c r="A283" s="77" t="s">
        <v>768</v>
      </c>
      <c r="B283" s="78" t="s">
        <v>249</v>
      </c>
      <c r="C283" s="78" t="s">
        <v>16</v>
      </c>
      <c r="D283" s="78" t="s">
        <v>9</v>
      </c>
      <c r="E283" s="78" t="s">
        <v>15</v>
      </c>
      <c r="F283" s="78">
        <v>6925281</v>
      </c>
      <c r="G283" s="79">
        <f>IF(C283="oui",VLOOKUP(D283,Outils!F$1:G$12,2,FALSE),0)</f>
        <v>61</v>
      </c>
      <c r="H283" s="78" t="s">
        <v>17</v>
      </c>
      <c r="I283" s="79">
        <f t="shared" si="4"/>
        <v>61</v>
      </c>
      <c r="J283" s="78" t="s">
        <v>17</v>
      </c>
      <c r="K283" s="78"/>
      <c r="L283" s="78"/>
      <c r="M283" s="78"/>
      <c r="N283" s="78"/>
      <c r="O283" s="78"/>
      <c r="P283" s="78"/>
      <c r="Q283" s="78"/>
      <c r="R283" s="78"/>
      <c r="S283" s="78"/>
      <c r="T283" s="78"/>
      <c r="U283" s="78"/>
      <c r="V283" s="80">
        <f>IF(J283="oui",I283+K283*10,I283)</f>
        <v>61</v>
      </c>
      <c r="W283" s="66"/>
    </row>
    <row r="284" spans="1:23" x14ac:dyDescent="0.3">
      <c r="A284" s="77" t="s">
        <v>407</v>
      </c>
      <c r="B284" s="78" t="s">
        <v>408</v>
      </c>
      <c r="C284" s="78" t="s">
        <v>16</v>
      </c>
      <c r="D284" s="78" t="s">
        <v>10</v>
      </c>
      <c r="E284" s="78" t="s">
        <v>15</v>
      </c>
      <c r="F284" s="78">
        <v>2245877</v>
      </c>
      <c r="G284" s="79">
        <f>IF(C284="oui",VLOOKUP(D284,Outils!F$1:G$12,2,FALSE),0)</f>
        <v>46</v>
      </c>
      <c r="H284" s="78" t="s">
        <v>17</v>
      </c>
      <c r="I284" s="79">
        <f t="shared" si="4"/>
        <v>46</v>
      </c>
      <c r="J284" s="78" t="s">
        <v>17</v>
      </c>
      <c r="K284" s="78"/>
      <c r="L284" s="78"/>
      <c r="M284" s="78"/>
      <c r="N284" s="78"/>
      <c r="O284" s="78"/>
      <c r="P284" s="78"/>
      <c r="Q284" s="78"/>
      <c r="R284" s="78"/>
      <c r="S284" s="78"/>
      <c r="T284" s="78"/>
      <c r="U284" s="78"/>
      <c r="V284" s="80">
        <f>IF(J284="oui",I284+K284*10,I284)</f>
        <v>46</v>
      </c>
      <c r="W284" s="66"/>
    </row>
    <row r="285" spans="1:23" x14ac:dyDescent="0.3">
      <c r="A285" s="77" t="s">
        <v>718</v>
      </c>
      <c r="B285" s="78" t="s">
        <v>128</v>
      </c>
      <c r="C285" s="78" t="s">
        <v>16</v>
      </c>
      <c r="D285" s="78" t="s">
        <v>11</v>
      </c>
      <c r="E285" s="78" t="s">
        <v>15</v>
      </c>
      <c r="F285" s="78">
        <v>1550</v>
      </c>
      <c r="G285" s="79">
        <f>IF(C285="oui",VLOOKUP(D285,Outils!F$1:G$12,2,FALSE),0)</f>
        <v>38</v>
      </c>
      <c r="H285" s="78" t="s">
        <v>17</v>
      </c>
      <c r="I285" s="79">
        <f t="shared" si="4"/>
        <v>38</v>
      </c>
      <c r="J285" s="78" t="s">
        <v>17</v>
      </c>
      <c r="K285" s="78"/>
      <c r="L285" s="78"/>
      <c r="M285" s="78"/>
      <c r="N285" s="78"/>
      <c r="O285" s="78"/>
      <c r="P285" s="78"/>
      <c r="Q285" s="78"/>
      <c r="R285" s="78"/>
      <c r="S285" s="78"/>
      <c r="T285" s="78"/>
      <c r="U285" s="78"/>
      <c r="V285" s="80">
        <f>IF(J285="oui",I285+K285*10,I285)</f>
        <v>38</v>
      </c>
      <c r="W285" s="66"/>
    </row>
    <row r="286" spans="1:23" x14ac:dyDescent="0.3">
      <c r="A286" s="77" t="s">
        <v>513</v>
      </c>
      <c r="B286" s="78" t="s">
        <v>374</v>
      </c>
      <c r="C286" s="78" t="s">
        <v>16</v>
      </c>
      <c r="D286" s="78" t="s">
        <v>10</v>
      </c>
      <c r="E286" s="78" t="s">
        <v>15</v>
      </c>
      <c r="F286" s="78">
        <v>4893191</v>
      </c>
      <c r="G286" s="79">
        <f>IF(C286="oui",VLOOKUP(D286,Outils!F$1:G$12,2,FALSE),0)</f>
        <v>46</v>
      </c>
      <c r="H286" s="78" t="s">
        <v>17</v>
      </c>
      <c r="I286" s="79">
        <f t="shared" si="4"/>
        <v>46</v>
      </c>
      <c r="J286" s="78" t="s">
        <v>17</v>
      </c>
      <c r="K286" s="78"/>
      <c r="L286" s="78"/>
      <c r="M286" s="78"/>
      <c r="N286" s="78"/>
      <c r="O286" s="78"/>
      <c r="P286" s="78"/>
      <c r="Q286" s="78"/>
      <c r="R286" s="78"/>
      <c r="S286" s="78"/>
      <c r="T286" s="78"/>
      <c r="U286" s="78"/>
      <c r="V286" s="80">
        <f>IF(J286="oui",I286+K286*10,I286)</f>
        <v>46</v>
      </c>
      <c r="W286" s="66"/>
    </row>
    <row r="287" spans="1:23" x14ac:dyDescent="0.3">
      <c r="A287" s="77" t="s">
        <v>513</v>
      </c>
      <c r="B287" s="78" t="s">
        <v>514</v>
      </c>
      <c r="C287" s="78" t="s">
        <v>16</v>
      </c>
      <c r="D287" s="78" t="s">
        <v>11</v>
      </c>
      <c r="E287" s="78" t="s">
        <v>15</v>
      </c>
      <c r="F287" s="78">
        <v>4893191</v>
      </c>
      <c r="G287" s="79">
        <f>IF(C287="oui",VLOOKUP(D287,Outils!F$1:G$12,2,FALSE),0)</f>
        <v>38</v>
      </c>
      <c r="H287" s="78" t="s">
        <v>17</v>
      </c>
      <c r="I287" s="79">
        <f t="shared" si="4"/>
        <v>38</v>
      </c>
      <c r="J287" s="78" t="s">
        <v>17</v>
      </c>
      <c r="K287" s="78"/>
      <c r="L287" s="78"/>
      <c r="M287" s="78"/>
      <c r="N287" s="78"/>
      <c r="O287" s="78"/>
      <c r="P287" s="78"/>
      <c r="Q287" s="78"/>
      <c r="R287" s="78"/>
      <c r="S287" s="78"/>
      <c r="T287" s="78"/>
      <c r="U287" s="78"/>
      <c r="V287" s="80">
        <f>IF(J287="oui",I287+K287*10,I287)</f>
        <v>38</v>
      </c>
      <c r="W287" s="66"/>
    </row>
    <row r="288" spans="1:23" x14ac:dyDescent="0.3">
      <c r="A288" s="77" t="s">
        <v>513</v>
      </c>
      <c r="B288" s="78" t="s">
        <v>515</v>
      </c>
      <c r="C288" s="78" t="s">
        <v>16</v>
      </c>
      <c r="D288" s="78" t="s">
        <v>13</v>
      </c>
      <c r="E288" s="78" t="s">
        <v>15</v>
      </c>
      <c r="F288" s="78">
        <v>4893191</v>
      </c>
      <c r="G288" s="79">
        <f>IF(C288="oui",VLOOKUP(D288,Outils!F$1:G$12,2,FALSE),0)</f>
        <v>28</v>
      </c>
      <c r="H288" s="78" t="s">
        <v>17</v>
      </c>
      <c r="I288" s="79">
        <f t="shared" si="4"/>
        <v>28</v>
      </c>
      <c r="J288" s="78" t="s">
        <v>17</v>
      </c>
      <c r="K288" s="78"/>
      <c r="L288" s="78"/>
      <c r="M288" s="78"/>
      <c r="N288" s="78"/>
      <c r="O288" s="78"/>
      <c r="P288" s="78"/>
      <c r="Q288" s="78"/>
      <c r="R288" s="78"/>
      <c r="S288" s="78"/>
      <c r="T288" s="78"/>
      <c r="U288" s="78"/>
      <c r="V288" s="80">
        <f>IF(J288="oui",I288+K288*10,I288)</f>
        <v>28</v>
      </c>
      <c r="W288" s="66"/>
    </row>
    <row r="289" spans="1:23" x14ac:dyDescent="0.3">
      <c r="A289" s="77" t="s">
        <v>684</v>
      </c>
      <c r="B289" s="78" t="s">
        <v>685</v>
      </c>
      <c r="C289" s="78" t="s">
        <v>16</v>
      </c>
      <c r="D289" s="78" t="s">
        <v>5</v>
      </c>
      <c r="E289" s="78" t="s">
        <v>15</v>
      </c>
      <c r="F289" s="78">
        <v>9000335</v>
      </c>
      <c r="G289" s="79">
        <f>IF(C289="oui",VLOOKUP(D289,Outils!F$1:G$12,2,FALSE),0)</f>
        <v>62</v>
      </c>
      <c r="H289" s="78" t="s">
        <v>17</v>
      </c>
      <c r="I289" s="79">
        <f t="shared" si="4"/>
        <v>62</v>
      </c>
      <c r="J289" s="78" t="s">
        <v>17</v>
      </c>
      <c r="K289" s="78"/>
      <c r="L289" s="78"/>
      <c r="M289" s="78"/>
      <c r="N289" s="78"/>
      <c r="O289" s="78"/>
      <c r="P289" s="78"/>
      <c r="Q289" s="78"/>
      <c r="R289" s="78"/>
      <c r="S289" s="78"/>
      <c r="T289" s="78"/>
      <c r="U289" s="78"/>
      <c r="V289" s="80">
        <f>IF(J289="oui",I289+K289*10,I289)</f>
        <v>62</v>
      </c>
      <c r="W289" s="66"/>
    </row>
    <row r="290" spans="1:23" x14ac:dyDescent="0.3">
      <c r="A290" s="77" t="s">
        <v>669</v>
      </c>
      <c r="B290" s="78" t="s">
        <v>270</v>
      </c>
      <c r="C290" s="78" t="s">
        <v>16</v>
      </c>
      <c r="D290" s="78" t="s">
        <v>3</v>
      </c>
      <c r="E290" s="78" t="s">
        <v>15</v>
      </c>
      <c r="F290" s="78">
        <v>680143</v>
      </c>
      <c r="G290" s="79">
        <f>IF(C290="oui",VLOOKUP(D290,Outils!F$1:G$12,2,FALSE),0)</f>
        <v>49</v>
      </c>
      <c r="H290" s="78" t="s">
        <v>17</v>
      </c>
      <c r="I290" s="79">
        <f t="shared" si="4"/>
        <v>49</v>
      </c>
      <c r="J290" s="78" t="s">
        <v>17</v>
      </c>
      <c r="K290" s="78"/>
      <c r="L290" s="78"/>
      <c r="M290" s="78"/>
      <c r="N290" s="78"/>
      <c r="O290" s="78"/>
      <c r="P290" s="78"/>
      <c r="Q290" s="78"/>
      <c r="R290" s="78"/>
      <c r="S290" s="78"/>
      <c r="T290" s="78"/>
      <c r="U290" s="78"/>
      <c r="V290" s="80">
        <f>IF(J290="oui",I290+K290*10,I290)</f>
        <v>49</v>
      </c>
      <c r="W290" s="66"/>
    </row>
    <row r="291" spans="1:23" x14ac:dyDescent="0.3">
      <c r="A291" s="77" t="s">
        <v>669</v>
      </c>
      <c r="B291" s="78" t="s">
        <v>702</v>
      </c>
      <c r="C291" s="78" t="s">
        <v>16</v>
      </c>
      <c r="D291" s="78" t="s">
        <v>7</v>
      </c>
      <c r="E291" s="78" t="s">
        <v>15</v>
      </c>
      <c r="F291" s="78">
        <v>680142</v>
      </c>
      <c r="G291" s="79">
        <f>IF(C291="oui",VLOOKUP(D291,Outils!F$1:G$12,2,FALSE),0)</f>
        <v>58</v>
      </c>
      <c r="H291" s="78" t="s">
        <v>17</v>
      </c>
      <c r="I291" s="79">
        <f t="shared" si="4"/>
        <v>58</v>
      </c>
      <c r="J291" s="78" t="s">
        <v>17</v>
      </c>
      <c r="K291" s="78"/>
      <c r="L291" s="78"/>
      <c r="M291" s="78"/>
      <c r="N291" s="78"/>
      <c r="O291" s="78"/>
      <c r="P291" s="78"/>
      <c r="Q291" s="78"/>
      <c r="R291" s="78"/>
      <c r="S291" s="78"/>
      <c r="T291" s="78"/>
      <c r="U291" s="78"/>
      <c r="V291" s="80">
        <f>IF(J291="oui",I291+K291*10,I291)</f>
        <v>58</v>
      </c>
      <c r="W291" s="66"/>
    </row>
    <row r="292" spans="1:23" x14ac:dyDescent="0.3">
      <c r="A292" s="77" t="s">
        <v>285</v>
      </c>
      <c r="B292" s="78" t="s">
        <v>102</v>
      </c>
      <c r="C292" s="78" t="s">
        <v>17</v>
      </c>
      <c r="D292" s="78" t="s">
        <v>4</v>
      </c>
      <c r="E292" s="78" t="s">
        <v>14</v>
      </c>
      <c r="F292" s="78"/>
      <c r="G292" s="79">
        <f>IF(C292="oui",VLOOKUP(D292,Outils!F$1:G$12,2,FALSE),0)</f>
        <v>0</v>
      </c>
      <c r="H292" s="78" t="s">
        <v>16</v>
      </c>
      <c r="I292" s="79">
        <f t="shared" si="4"/>
        <v>4</v>
      </c>
      <c r="J292" s="78" t="s">
        <v>17</v>
      </c>
      <c r="K292" s="78"/>
      <c r="L292" s="78"/>
      <c r="M292" s="78"/>
      <c r="N292" s="78"/>
      <c r="O292" s="78"/>
      <c r="P292" s="78"/>
      <c r="Q292" s="78"/>
      <c r="R292" s="78"/>
      <c r="S292" s="78"/>
      <c r="T292" s="78"/>
      <c r="U292" s="78"/>
      <c r="V292" s="80">
        <f>IF(J292="oui",I292+K292*10,I292)</f>
        <v>4</v>
      </c>
      <c r="W292" s="66"/>
    </row>
    <row r="293" spans="1:23" x14ac:dyDescent="0.3">
      <c r="A293" s="77" t="s">
        <v>154</v>
      </c>
      <c r="B293" s="78" t="s">
        <v>155</v>
      </c>
      <c r="C293" s="78" t="s">
        <v>16</v>
      </c>
      <c r="D293" s="78" t="s">
        <v>5</v>
      </c>
      <c r="E293" s="78" t="s">
        <v>15</v>
      </c>
      <c r="F293" s="78">
        <v>2761997</v>
      </c>
      <c r="G293" s="79">
        <f>IF(C293="oui",VLOOKUP(D293,Outils!F$1:G$12,2,FALSE),0)</f>
        <v>62</v>
      </c>
      <c r="H293" s="78" t="s">
        <v>17</v>
      </c>
      <c r="I293" s="79">
        <f t="shared" si="4"/>
        <v>62</v>
      </c>
      <c r="J293" s="78" t="s">
        <v>17</v>
      </c>
      <c r="K293" s="78"/>
      <c r="L293" s="78"/>
      <c r="M293" s="78"/>
      <c r="N293" s="78"/>
      <c r="O293" s="78"/>
      <c r="P293" s="78"/>
      <c r="Q293" s="78"/>
      <c r="R293" s="78"/>
      <c r="S293" s="78"/>
      <c r="T293" s="78"/>
      <c r="U293" s="78"/>
      <c r="V293" s="80">
        <f>IF(J293="oui",I293+K293*10,I293)</f>
        <v>62</v>
      </c>
      <c r="W293" s="66"/>
    </row>
    <row r="294" spans="1:23" x14ac:dyDescent="0.3">
      <c r="A294" s="77" t="s">
        <v>154</v>
      </c>
      <c r="B294" s="78" t="s">
        <v>159</v>
      </c>
      <c r="C294" s="78" t="s">
        <v>16</v>
      </c>
      <c r="D294" s="78" t="s">
        <v>10</v>
      </c>
      <c r="E294" s="78" t="s">
        <v>15</v>
      </c>
      <c r="F294" s="78">
        <v>2761958</v>
      </c>
      <c r="G294" s="79">
        <f>IF(C294="oui",VLOOKUP(D294,Outils!F$1:G$12,2,FALSE),0)</f>
        <v>46</v>
      </c>
      <c r="H294" s="78" t="s">
        <v>17</v>
      </c>
      <c r="I294" s="79">
        <f t="shared" si="4"/>
        <v>46</v>
      </c>
      <c r="J294" s="78" t="s">
        <v>17</v>
      </c>
      <c r="K294" s="78"/>
      <c r="L294" s="78"/>
      <c r="M294" s="78"/>
      <c r="N294" s="78"/>
      <c r="O294" s="78"/>
      <c r="P294" s="78"/>
      <c r="Q294" s="78"/>
      <c r="R294" s="78"/>
      <c r="S294" s="78"/>
      <c r="T294" s="78"/>
      <c r="U294" s="78"/>
      <c r="V294" s="80">
        <f>IF(J294="oui",I294+K294*10,I294)</f>
        <v>46</v>
      </c>
      <c r="W294" s="66"/>
    </row>
    <row r="295" spans="1:23" x14ac:dyDescent="0.3">
      <c r="A295" s="77" t="s">
        <v>624</v>
      </c>
      <c r="B295" s="78" t="s">
        <v>623</v>
      </c>
      <c r="C295" s="78" t="s">
        <v>16</v>
      </c>
      <c r="D295" s="78" t="s">
        <v>5</v>
      </c>
      <c r="E295" s="78" t="s">
        <v>15</v>
      </c>
      <c r="F295" s="78">
        <v>4006</v>
      </c>
      <c r="G295" s="79">
        <f>IF(C295="oui",VLOOKUP(D295,Outils!F$1:G$12,2,FALSE),0)</f>
        <v>62</v>
      </c>
      <c r="H295" s="78" t="s">
        <v>16</v>
      </c>
      <c r="I295" s="79">
        <f t="shared" si="4"/>
        <v>66</v>
      </c>
      <c r="J295" s="78" t="s">
        <v>16</v>
      </c>
      <c r="K295" s="78">
        <v>1</v>
      </c>
      <c r="L295" s="78"/>
      <c r="M295" s="78"/>
      <c r="N295" s="78"/>
      <c r="O295" s="78"/>
      <c r="P295" s="78"/>
      <c r="Q295" s="78">
        <v>1</v>
      </c>
      <c r="R295" s="78"/>
      <c r="S295" s="78"/>
      <c r="T295" s="78"/>
      <c r="U295" s="78"/>
      <c r="V295" s="80">
        <f>IF(J295="oui",I295+K295*10,I295)</f>
        <v>76</v>
      </c>
      <c r="W295" s="66"/>
    </row>
    <row r="296" spans="1:23" x14ac:dyDescent="0.3">
      <c r="A296" s="77" t="s">
        <v>485</v>
      </c>
      <c r="B296" s="78" t="s">
        <v>174</v>
      </c>
      <c r="C296" s="78" t="s">
        <v>16</v>
      </c>
      <c r="D296" s="78" t="s">
        <v>4</v>
      </c>
      <c r="E296" s="78" t="s">
        <v>15</v>
      </c>
      <c r="F296" s="78">
        <v>70</v>
      </c>
      <c r="G296" s="79">
        <f>IF(C296="oui",VLOOKUP(D296,Outils!F$1:G$12,2,FALSE),0)</f>
        <v>62</v>
      </c>
      <c r="H296" s="78" t="s">
        <v>16</v>
      </c>
      <c r="I296" s="79">
        <f t="shared" si="4"/>
        <v>66</v>
      </c>
      <c r="J296" s="78" t="s">
        <v>17</v>
      </c>
      <c r="K296" s="78"/>
      <c r="L296" s="78"/>
      <c r="M296" s="78"/>
      <c r="N296" s="78"/>
      <c r="O296" s="78"/>
      <c r="P296" s="78"/>
      <c r="Q296" s="78"/>
      <c r="R296" s="78"/>
      <c r="S296" s="78"/>
      <c r="T296" s="78"/>
      <c r="U296" s="78"/>
      <c r="V296" s="80">
        <f>IF(J296="oui",I296+K296*10,I296)</f>
        <v>66</v>
      </c>
      <c r="W296" s="66"/>
    </row>
    <row r="297" spans="1:23" x14ac:dyDescent="0.3">
      <c r="A297" s="77" t="s">
        <v>261</v>
      </c>
      <c r="B297" s="78" t="s">
        <v>226</v>
      </c>
      <c r="C297" s="78" t="s">
        <v>16</v>
      </c>
      <c r="D297" s="78" t="s">
        <v>2</v>
      </c>
      <c r="E297" s="78" t="s">
        <v>15</v>
      </c>
      <c r="F297" s="78">
        <v>1440</v>
      </c>
      <c r="G297" s="79">
        <f>IF(C297="oui",VLOOKUP(D297,Outils!F$1:G$12,2,FALSE),0)</f>
        <v>45</v>
      </c>
      <c r="H297" s="78" t="s">
        <v>17</v>
      </c>
      <c r="I297" s="79">
        <f t="shared" si="4"/>
        <v>45</v>
      </c>
      <c r="J297" s="78" t="s">
        <v>17</v>
      </c>
      <c r="K297" s="78"/>
      <c r="L297" s="78"/>
      <c r="M297" s="78"/>
      <c r="N297" s="78"/>
      <c r="O297" s="78"/>
      <c r="P297" s="78"/>
      <c r="Q297" s="78"/>
      <c r="R297" s="78"/>
      <c r="S297" s="78"/>
      <c r="T297" s="78"/>
      <c r="U297" s="78"/>
      <c r="V297" s="80">
        <f>IF(J297="oui",I297+K297*10,I297)</f>
        <v>45</v>
      </c>
      <c r="W297" s="66"/>
    </row>
    <row r="298" spans="1:23" x14ac:dyDescent="0.3">
      <c r="A298" s="77" t="s">
        <v>521</v>
      </c>
      <c r="B298" s="78" t="s">
        <v>522</v>
      </c>
      <c r="C298" s="78" t="s">
        <v>16</v>
      </c>
      <c r="D298" s="78" t="s">
        <v>7</v>
      </c>
      <c r="E298" s="78" t="s">
        <v>15</v>
      </c>
      <c r="F298" s="78">
        <v>9343975</v>
      </c>
      <c r="G298" s="79">
        <f>IF(C298="oui",VLOOKUP(D298,Outils!F$1:G$12,2,FALSE),0)</f>
        <v>58</v>
      </c>
      <c r="H298" s="78" t="s">
        <v>17</v>
      </c>
      <c r="I298" s="79">
        <f t="shared" si="4"/>
        <v>58</v>
      </c>
      <c r="J298" s="78" t="s">
        <v>17</v>
      </c>
      <c r="K298" s="78"/>
      <c r="L298" s="78"/>
      <c r="M298" s="78"/>
      <c r="N298" s="78"/>
      <c r="O298" s="78"/>
      <c r="P298" s="78"/>
      <c r="Q298" s="78"/>
      <c r="R298" s="78"/>
      <c r="S298" s="78"/>
      <c r="T298" s="78"/>
      <c r="U298" s="78"/>
      <c r="V298" s="80">
        <f>IF(J298="oui",I298+K298*10,I298)</f>
        <v>58</v>
      </c>
      <c r="W298" s="66"/>
    </row>
    <row r="299" spans="1:23" x14ac:dyDescent="0.3">
      <c r="A299" s="83" t="s">
        <v>611</v>
      </c>
      <c r="B299" s="84" t="s">
        <v>392</v>
      </c>
      <c r="C299" s="84" t="s">
        <v>16</v>
      </c>
      <c r="D299" s="84" t="s">
        <v>5</v>
      </c>
      <c r="E299" s="84" t="s">
        <v>15</v>
      </c>
      <c r="F299" s="84">
        <v>690</v>
      </c>
      <c r="G299" s="85">
        <f>IF(C299="oui",VLOOKUP(D299,Outils!F$1:G$12,2,FALSE),0)</f>
        <v>62</v>
      </c>
      <c r="H299" s="84" t="s">
        <v>16</v>
      </c>
      <c r="I299" s="85">
        <f t="shared" si="4"/>
        <v>66</v>
      </c>
      <c r="J299" s="84" t="s">
        <v>17</v>
      </c>
      <c r="K299" s="84"/>
      <c r="L299" s="84"/>
      <c r="M299" s="84"/>
      <c r="N299" s="84"/>
      <c r="O299" s="84"/>
      <c r="P299" s="84"/>
      <c r="Q299" s="84"/>
      <c r="R299" s="84"/>
      <c r="S299" s="84"/>
      <c r="T299" s="84"/>
      <c r="U299" s="84"/>
      <c r="V299" s="86">
        <f>IF(J299="oui",I299+K299*10,I299)</f>
        <v>66</v>
      </c>
      <c r="W299" s="69" t="s">
        <v>612</v>
      </c>
    </row>
    <row r="300" spans="1:23" x14ac:dyDescent="0.3">
      <c r="A300" s="77" t="s">
        <v>535</v>
      </c>
      <c r="B300" s="78" t="s">
        <v>536</v>
      </c>
      <c r="C300" s="78" t="s">
        <v>16</v>
      </c>
      <c r="D300" s="78" t="s">
        <v>4</v>
      </c>
      <c r="E300" s="78" t="s">
        <v>14</v>
      </c>
      <c r="F300" s="78"/>
      <c r="G300" s="79">
        <f>IF(C300="oui",VLOOKUP(D300,Outils!F$1:G$12,2,FALSE),0)</f>
        <v>62</v>
      </c>
      <c r="H300" s="78" t="s">
        <v>17</v>
      </c>
      <c r="I300" s="79">
        <f t="shared" si="4"/>
        <v>62</v>
      </c>
      <c r="J300" s="78" t="s">
        <v>17</v>
      </c>
      <c r="K300" s="78"/>
      <c r="L300" s="78"/>
      <c r="M300" s="78"/>
      <c r="N300" s="78"/>
      <c r="O300" s="78"/>
      <c r="P300" s="78"/>
      <c r="Q300" s="78"/>
      <c r="R300" s="78"/>
      <c r="S300" s="78"/>
      <c r="T300" s="78"/>
      <c r="U300" s="78"/>
      <c r="V300" s="80">
        <f>IF(J300="oui",I300+K300*10,I300)</f>
        <v>62</v>
      </c>
      <c r="W300" s="66"/>
    </row>
    <row r="301" spans="1:23" x14ac:dyDescent="0.3">
      <c r="A301" s="77" t="s">
        <v>269</v>
      </c>
      <c r="B301" s="78" t="s">
        <v>270</v>
      </c>
      <c r="C301" s="78" t="s">
        <v>16</v>
      </c>
      <c r="D301" s="78" t="s">
        <v>3</v>
      </c>
      <c r="E301" s="78" t="s">
        <v>15</v>
      </c>
      <c r="F301" s="78">
        <v>28</v>
      </c>
      <c r="G301" s="79">
        <f>IF(C301="oui",VLOOKUP(D301,Outils!F$1:G$12,2,FALSE),0)</f>
        <v>49</v>
      </c>
      <c r="H301" s="78" t="s">
        <v>17</v>
      </c>
      <c r="I301" s="79">
        <f t="shared" si="4"/>
        <v>49</v>
      </c>
      <c r="J301" s="78" t="s">
        <v>17</v>
      </c>
      <c r="K301" s="78"/>
      <c r="L301" s="78"/>
      <c r="M301" s="78"/>
      <c r="N301" s="78"/>
      <c r="O301" s="78"/>
      <c r="P301" s="78"/>
      <c r="Q301" s="78"/>
      <c r="R301" s="78"/>
      <c r="S301" s="78"/>
      <c r="T301" s="78"/>
      <c r="U301" s="78"/>
      <c r="V301" s="80">
        <f>IF(J301="oui",I301+K301*10,I301)</f>
        <v>49</v>
      </c>
      <c r="W301" s="66"/>
    </row>
    <row r="302" spans="1:23" x14ac:dyDescent="0.3">
      <c r="A302" s="77" t="s">
        <v>478</v>
      </c>
      <c r="B302" s="78" t="s">
        <v>479</v>
      </c>
      <c r="C302" s="78" t="s">
        <v>16</v>
      </c>
      <c r="D302" s="78" t="s">
        <v>4</v>
      </c>
      <c r="E302" s="78" t="s">
        <v>15</v>
      </c>
      <c r="F302" s="78">
        <v>2055273</v>
      </c>
      <c r="G302" s="79">
        <f>IF(C302="oui",VLOOKUP(D302,Outils!F$1:G$12,2,FALSE),0)</f>
        <v>62</v>
      </c>
      <c r="H302" s="78" t="s">
        <v>16</v>
      </c>
      <c r="I302" s="79">
        <f t="shared" si="4"/>
        <v>66</v>
      </c>
      <c r="J302" s="78" t="s">
        <v>17</v>
      </c>
      <c r="K302" s="78"/>
      <c r="L302" s="78"/>
      <c r="M302" s="78"/>
      <c r="N302" s="78"/>
      <c r="O302" s="78"/>
      <c r="P302" s="78"/>
      <c r="Q302" s="78"/>
      <c r="R302" s="78"/>
      <c r="S302" s="78"/>
      <c r="T302" s="78"/>
      <c r="U302" s="78"/>
      <c r="V302" s="80">
        <f>IF(J302="oui",I302+K302*10,I302)</f>
        <v>66</v>
      </c>
      <c r="W302" s="66"/>
    </row>
    <row r="303" spans="1:23" x14ac:dyDescent="0.3">
      <c r="A303" s="77" t="s">
        <v>488</v>
      </c>
      <c r="B303" s="78" t="s">
        <v>489</v>
      </c>
      <c r="C303" s="78" t="s">
        <v>16</v>
      </c>
      <c r="D303" s="78" t="s">
        <v>5</v>
      </c>
      <c r="E303" s="78" t="s">
        <v>15</v>
      </c>
      <c r="F303" s="78">
        <v>7740235</v>
      </c>
      <c r="G303" s="79">
        <f>IF(C303="oui",VLOOKUP(D303,Outils!F$1:G$12,2,FALSE),0)</f>
        <v>62</v>
      </c>
      <c r="H303" s="78" t="s">
        <v>16</v>
      </c>
      <c r="I303" s="79">
        <f t="shared" si="4"/>
        <v>66</v>
      </c>
      <c r="J303" s="78" t="s">
        <v>17</v>
      </c>
      <c r="K303" s="78"/>
      <c r="L303" s="78"/>
      <c r="M303" s="78"/>
      <c r="N303" s="78"/>
      <c r="O303" s="78"/>
      <c r="P303" s="78"/>
      <c r="Q303" s="78"/>
      <c r="R303" s="78"/>
      <c r="S303" s="78"/>
      <c r="T303" s="78"/>
      <c r="U303" s="78"/>
      <c r="V303" s="80">
        <f>IF(J303="oui",I303+K303*10,I303)</f>
        <v>66</v>
      </c>
      <c r="W303" s="66"/>
    </row>
    <row r="304" spans="1:23" x14ac:dyDescent="0.3">
      <c r="A304" s="77" t="s">
        <v>351</v>
      </c>
      <c r="B304" s="78" t="s">
        <v>220</v>
      </c>
      <c r="C304" s="78" t="s">
        <v>16</v>
      </c>
      <c r="D304" s="78" t="s">
        <v>4</v>
      </c>
      <c r="E304" s="78" t="s">
        <v>15</v>
      </c>
      <c r="F304" s="78">
        <v>4417013</v>
      </c>
      <c r="G304" s="79">
        <f>IF(C304="oui",VLOOKUP(D304,Outils!F$1:G$12,2,FALSE),0)</f>
        <v>62</v>
      </c>
      <c r="H304" s="78" t="s">
        <v>16</v>
      </c>
      <c r="I304" s="79">
        <f t="shared" si="4"/>
        <v>66</v>
      </c>
      <c r="J304" s="78" t="s">
        <v>17</v>
      </c>
      <c r="K304" s="78"/>
      <c r="L304" s="78"/>
      <c r="M304" s="78"/>
      <c r="N304" s="78"/>
      <c r="O304" s="78"/>
      <c r="P304" s="78"/>
      <c r="Q304" s="78"/>
      <c r="R304" s="78"/>
      <c r="S304" s="78"/>
      <c r="T304" s="78"/>
      <c r="U304" s="78"/>
      <c r="V304" s="80">
        <f>IF(J304="oui",I304+K304*10,I304)</f>
        <v>66</v>
      </c>
      <c r="W304" s="66"/>
    </row>
    <row r="305" spans="1:23" x14ac:dyDescent="0.3">
      <c r="A305" s="77" t="s">
        <v>444</v>
      </c>
      <c r="B305" s="78" t="s">
        <v>445</v>
      </c>
      <c r="C305" s="78" t="s">
        <v>16</v>
      </c>
      <c r="D305" s="78" t="s">
        <v>10</v>
      </c>
      <c r="E305" s="78" t="s">
        <v>15</v>
      </c>
      <c r="F305" s="78">
        <v>6303485</v>
      </c>
      <c r="G305" s="79">
        <f>IF(C305="oui",VLOOKUP(D305,Outils!F$1:G$12,2,FALSE),0)</f>
        <v>46</v>
      </c>
      <c r="H305" s="78" t="s">
        <v>17</v>
      </c>
      <c r="I305" s="79">
        <f t="shared" si="4"/>
        <v>46</v>
      </c>
      <c r="J305" s="78" t="s">
        <v>17</v>
      </c>
      <c r="K305" s="78"/>
      <c r="L305" s="78"/>
      <c r="M305" s="78"/>
      <c r="N305" s="78"/>
      <c r="O305" s="78"/>
      <c r="P305" s="78"/>
      <c r="Q305" s="78"/>
      <c r="R305" s="78"/>
      <c r="S305" s="78"/>
      <c r="T305" s="78"/>
      <c r="U305" s="78"/>
      <c r="V305" s="80">
        <f>IF(J305="oui",I305+K305*10,I305)</f>
        <v>46</v>
      </c>
      <c r="W305" s="66"/>
    </row>
    <row r="306" spans="1:23" x14ac:dyDescent="0.3">
      <c r="A306" s="77" t="s">
        <v>774</v>
      </c>
      <c r="B306" s="78" t="s">
        <v>270</v>
      </c>
      <c r="C306" s="78" t="s">
        <v>16</v>
      </c>
      <c r="D306" s="78" t="s">
        <v>7</v>
      </c>
      <c r="E306" s="78" t="s">
        <v>15</v>
      </c>
      <c r="F306" s="78">
        <v>6190776</v>
      </c>
      <c r="G306" s="79">
        <f>IF(C306="oui",VLOOKUP(D306,Outils!F$1:G$12,2,FALSE),0)</f>
        <v>58</v>
      </c>
      <c r="H306" s="78" t="s">
        <v>17</v>
      </c>
      <c r="I306" s="79">
        <f t="shared" si="4"/>
        <v>58</v>
      </c>
      <c r="J306" s="78" t="s">
        <v>17</v>
      </c>
      <c r="K306" s="78"/>
      <c r="L306" s="78"/>
      <c r="M306" s="78"/>
      <c r="N306" s="78"/>
      <c r="O306" s="78"/>
      <c r="P306" s="78"/>
      <c r="Q306" s="78"/>
      <c r="R306" s="78"/>
      <c r="S306" s="78"/>
      <c r="T306" s="78"/>
      <c r="U306" s="78"/>
      <c r="V306" s="80">
        <f>IF(J306="oui",I306+K306*10,I306)</f>
        <v>58</v>
      </c>
      <c r="W306" s="66"/>
    </row>
    <row r="307" spans="1:23" x14ac:dyDescent="0.3">
      <c r="A307" s="77" t="s">
        <v>774</v>
      </c>
      <c r="B307" s="78" t="s">
        <v>85</v>
      </c>
      <c r="C307" s="78" t="s">
        <v>16</v>
      </c>
      <c r="D307" s="78" t="s">
        <v>11</v>
      </c>
      <c r="E307" s="78" t="s">
        <v>15</v>
      </c>
      <c r="F307" s="78">
        <v>6190777</v>
      </c>
      <c r="G307" s="79">
        <f>IF(C307="oui",VLOOKUP(D307,Outils!F$1:G$12,2,FALSE),0)</f>
        <v>38</v>
      </c>
      <c r="H307" s="78" t="s">
        <v>17</v>
      </c>
      <c r="I307" s="79">
        <f t="shared" si="4"/>
        <v>38</v>
      </c>
      <c r="J307" s="78" t="s">
        <v>17</v>
      </c>
      <c r="K307" s="78"/>
      <c r="L307" s="78"/>
      <c r="M307" s="78"/>
      <c r="N307" s="78"/>
      <c r="O307" s="78"/>
      <c r="P307" s="78"/>
      <c r="Q307" s="78"/>
      <c r="R307" s="78"/>
      <c r="S307" s="78"/>
      <c r="T307" s="78"/>
      <c r="U307" s="78"/>
      <c r="V307" s="80">
        <f>IF(J307="oui",I307+K307*10,I307)</f>
        <v>38</v>
      </c>
      <c r="W307" s="66"/>
    </row>
    <row r="308" spans="1:23" x14ac:dyDescent="0.3">
      <c r="A308" s="77" t="s">
        <v>496</v>
      </c>
      <c r="B308" s="78" t="s">
        <v>341</v>
      </c>
      <c r="C308" s="78" t="s">
        <v>16</v>
      </c>
      <c r="D308" s="78" t="s">
        <v>8</v>
      </c>
      <c r="E308" s="78" t="s">
        <v>15</v>
      </c>
      <c r="F308" s="78">
        <v>7279200</v>
      </c>
      <c r="G308" s="79">
        <f>IF(C308="oui",VLOOKUP(D308,Outils!F$1:G$12,2,FALSE),0)</f>
        <v>50</v>
      </c>
      <c r="H308" s="78" t="s">
        <v>17</v>
      </c>
      <c r="I308" s="79">
        <f t="shared" si="4"/>
        <v>50</v>
      </c>
      <c r="J308" s="78" t="s">
        <v>17</v>
      </c>
      <c r="K308" s="78"/>
      <c r="L308" s="78"/>
      <c r="M308" s="78"/>
      <c r="N308" s="78"/>
      <c r="O308" s="78"/>
      <c r="P308" s="78"/>
      <c r="Q308" s="78"/>
      <c r="R308" s="78"/>
      <c r="S308" s="78"/>
      <c r="T308" s="78"/>
      <c r="U308" s="78"/>
      <c r="V308" s="80">
        <f>IF(J308="oui",I308+K308*10,I308)</f>
        <v>50</v>
      </c>
      <c r="W308" s="66"/>
    </row>
    <row r="309" spans="1:23" x14ac:dyDescent="0.3">
      <c r="A309" s="77" t="s">
        <v>496</v>
      </c>
      <c r="B309" s="78" t="s">
        <v>792</v>
      </c>
      <c r="C309" s="78" t="s">
        <v>16</v>
      </c>
      <c r="D309" s="78" t="s">
        <v>12</v>
      </c>
      <c r="E309" s="78" t="s">
        <v>15</v>
      </c>
      <c r="F309" s="78">
        <v>7179201</v>
      </c>
      <c r="G309" s="79">
        <f>IF(C309="oui",VLOOKUP(D309,Outils!F$1:G$12,2,FALSE),0)</f>
        <v>43</v>
      </c>
      <c r="H309" s="78" t="s">
        <v>17</v>
      </c>
      <c r="I309" s="79">
        <f t="shared" si="4"/>
        <v>43</v>
      </c>
      <c r="J309" s="78" t="s">
        <v>17</v>
      </c>
      <c r="K309" s="78"/>
      <c r="L309" s="78"/>
      <c r="M309" s="78"/>
      <c r="N309" s="78"/>
      <c r="O309" s="78"/>
      <c r="P309" s="78"/>
      <c r="Q309" s="78"/>
      <c r="R309" s="78"/>
      <c r="S309" s="78"/>
      <c r="T309" s="78"/>
      <c r="U309" s="78"/>
      <c r="V309" s="80">
        <f>IF(J309="oui",I309+K309*10,I309)</f>
        <v>43</v>
      </c>
      <c r="W309" s="66"/>
    </row>
    <row r="310" spans="1:23" x14ac:dyDescent="0.3">
      <c r="A310" s="77" t="s">
        <v>591</v>
      </c>
      <c r="B310" s="78" t="s">
        <v>538</v>
      </c>
      <c r="C310" s="78" t="s">
        <v>16</v>
      </c>
      <c r="D310" s="78" t="s">
        <v>9</v>
      </c>
      <c r="E310" s="78" t="s">
        <v>15</v>
      </c>
      <c r="F310" s="78">
        <v>2728831</v>
      </c>
      <c r="G310" s="79">
        <f>IF(C310="oui",VLOOKUP(D310,Outils!F$1:G$12,2,FALSE),0)</f>
        <v>61</v>
      </c>
      <c r="H310" s="78" t="s">
        <v>17</v>
      </c>
      <c r="I310" s="79">
        <f t="shared" si="4"/>
        <v>61</v>
      </c>
      <c r="J310" s="78" t="s">
        <v>17</v>
      </c>
      <c r="K310" s="78"/>
      <c r="L310" s="78"/>
      <c r="M310" s="78"/>
      <c r="N310" s="78"/>
      <c r="O310" s="78"/>
      <c r="P310" s="78"/>
      <c r="Q310" s="78"/>
      <c r="R310" s="78"/>
      <c r="S310" s="78"/>
      <c r="T310" s="78"/>
      <c r="U310" s="78"/>
      <c r="V310" s="80">
        <f>IF(J310="oui",I310+K310*10,I310)</f>
        <v>61</v>
      </c>
      <c r="W310" s="66"/>
    </row>
    <row r="311" spans="1:23" x14ac:dyDescent="0.3">
      <c r="A311" s="77" t="s">
        <v>591</v>
      </c>
      <c r="B311" s="78" t="s">
        <v>62</v>
      </c>
      <c r="C311" s="78" t="s">
        <v>16</v>
      </c>
      <c r="D311" s="78" t="s">
        <v>7</v>
      </c>
      <c r="E311" s="78" t="s">
        <v>15</v>
      </c>
      <c r="F311" s="78">
        <v>2728831</v>
      </c>
      <c r="G311" s="79">
        <f>IF(C311="oui",VLOOKUP(D311,Outils!F$1:G$12,2,FALSE),0)</f>
        <v>58</v>
      </c>
      <c r="H311" s="78" t="s">
        <v>17</v>
      </c>
      <c r="I311" s="79">
        <f t="shared" si="4"/>
        <v>58</v>
      </c>
      <c r="J311" s="78" t="s">
        <v>17</v>
      </c>
      <c r="K311" s="78"/>
      <c r="L311" s="78"/>
      <c r="M311" s="78"/>
      <c r="N311" s="78"/>
      <c r="O311" s="78"/>
      <c r="P311" s="78"/>
      <c r="Q311" s="78"/>
      <c r="R311" s="78"/>
      <c r="S311" s="78"/>
      <c r="T311" s="78"/>
      <c r="U311" s="78"/>
      <c r="V311" s="80">
        <f>IF(J311="oui",I311+K311*10,I311)</f>
        <v>58</v>
      </c>
      <c r="W311" s="66"/>
    </row>
    <row r="312" spans="1:23" x14ac:dyDescent="0.3">
      <c r="A312" s="77" t="s">
        <v>463</v>
      </c>
      <c r="B312" s="78" t="s">
        <v>281</v>
      </c>
      <c r="C312" s="78" t="s">
        <v>16</v>
      </c>
      <c r="D312" s="78" t="s">
        <v>8</v>
      </c>
      <c r="E312" s="78" t="s">
        <v>15</v>
      </c>
      <c r="F312" s="78">
        <v>1219337</v>
      </c>
      <c r="G312" s="79">
        <f>IF(C312="oui",VLOOKUP(D312,Outils!F$1:G$12,2,FALSE),0)</f>
        <v>50</v>
      </c>
      <c r="H312" s="78" t="s">
        <v>17</v>
      </c>
      <c r="I312" s="79">
        <f t="shared" si="4"/>
        <v>50</v>
      </c>
      <c r="J312" s="78" t="s">
        <v>17</v>
      </c>
      <c r="K312" s="78"/>
      <c r="L312" s="78"/>
      <c r="M312" s="78"/>
      <c r="N312" s="78"/>
      <c r="O312" s="78"/>
      <c r="P312" s="78"/>
      <c r="Q312" s="78"/>
      <c r="R312" s="78"/>
      <c r="S312" s="78"/>
      <c r="T312" s="78"/>
      <c r="U312" s="78"/>
      <c r="V312" s="80">
        <f>IF(J312="oui",I312+K312*10,I312)</f>
        <v>50</v>
      </c>
      <c r="W312" s="66"/>
    </row>
    <row r="313" spans="1:23" x14ac:dyDescent="0.3">
      <c r="A313" s="77" t="s">
        <v>227</v>
      </c>
      <c r="B313" s="78" t="s">
        <v>228</v>
      </c>
      <c r="C313" s="78" t="s">
        <v>16</v>
      </c>
      <c r="D313" s="78" t="s">
        <v>9</v>
      </c>
      <c r="E313" s="78" t="s">
        <v>15</v>
      </c>
      <c r="F313" s="78">
        <v>8719202</v>
      </c>
      <c r="G313" s="79">
        <f>IF(C313="oui",VLOOKUP(D313,Outils!F$1:G$12,2,FALSE),0)</f>
        <v>61</v>
      </c>
      <c r="H313" s="78" t="s">
        <v>17</v>
      </c>
      <c r="I313" s="79">
        <f t="shared" si="4"/>
        <v>61</v>
      </c>
      <c r="J313" s="78" t="s">
        <v>17</v>
      </c>
      <c r="K313" s="78"/>
      <c r="L313" s="78"/>
      <c r="M313" s="78"/>
      <c r="N313" s="78"/>
      <c r="O313" s="78"/>
      <c r="P313" s="78"/>
      <c r="Q313" s="78"/>
      <c r="R313" s="78"/>
      <c r="S313" s="78"/>
      <c r="T313" s="78"/>
      <c r="U313" s="78"/>
      <c r="V313" s="80">
        <f>IF(J313="oui",I313+K313*10,I313)</f>
        <v>61</v>
      </c>
      <c r="W313" s="66"/>
    </row>
    <row r="314" spans="1:23" x14ac:dyDescent="0.3">
      <c r="A314" s="77" t="s">
        <v>227</v>
      </c>
      <c r="B314" s="78" t="s">
        <v>200</v>
      </c>
      <c r="C314" s="78" t="s">
        <v>16</v>
      </c>
      <c r="D314" s="78" t="s">
        <v>5</v>
      </c>
      <c r="E314" s="78" t="s">
        <v>15</v>
      </c>
      <c r="F314" s="78">
        <v>8719203</v>
      </c>
      <c r="G314" s="79">
        <f>IF(C314="oui",VLOOKUP(D314,Outils!F$1:G$12,2,FALSE),0)</f>
        <v>62</v>
      </c>
      <c r="H314" s="78" t="s">
        <v>17</v>
      </c>
      <c r="I314" s="79">
        <f t="shared" si="4"/>
        <v>62</v>
      </c>
      <c r="J314" s="78" t="s">
        <v>17</v>
      </c>
      <c r="K314" s="78"/>
      <c r="L314" s="78"/>
      <c r="M314" s="78"/>
      <c r="N314" s="78"/>
      <c r="O314" s="78"/>
      <c r="P314" s="78"/>
      <c r="Q314" s="78"/>
      <c r="R314" s="78"/>
      <c r="S314" s="78"/>
      <c r="T314" s="78"/>
      <c r="U314" s="78"/>
      <c r="V314" s="80">
        <f>IF(J314="oui",I314+K314*10,I314)</f>
        <v>62</v>
      </c>
      <c r="W314" s="66"/>
    </row>
    <row r="315" spans="1:23" x14ac:dyDescent="0.3">
      <c r="A315" s="77" t="s">
        <v>227</v>
      </c>
      <c r="B315" s="78" t="s">
        <v>51</v>
      </c>
      <c r="C315" s="78" t="s">
        <v>16</v>
      </c>
      <c r="D315" s="78" t="s">
        <v>3</v>
      </c>
      <c r="E315" s="78" t="s">
        <v>15</v>
      </c>
      <c r="F315" s="78">
        <v>457320</v>
      </c>
      <c r="G315" s="79">
        <f>IF(C315="oui",VLOOKUP(D315,Outils!F$1:G$12,2,FALSE),0)</f>
        <v>49</v>
      </c>
      <c r="H315" s="78" t="s">
        <v>17</v>
      </c>
      <c r="I315" s="79">
        <f t="shared" si="4"/>
        <v>49</v>
      </c>
      <c r="J315" s="78" t="s">
        <v>17</v>
      </c>
      <c r="K315" s="78"/>
      <c r="L315" s="78"/>
      <c r="M315" s="78"/>
      <c r="N315" s="78"/>
      <c r="O315" s="78"/>
      <c r="P315" s="78"/>
      <c r="Q315" s="78"/>
      <c r="R315" s="78"/>
      <c r="S315" s="78"/>
      <c r="T315" s="78"/>
      <c r="U315" s="78"/>
      <c r="V315" s="80">
        <f>IF(J315="oui",I315+K315*10,I315)</f>
        <v>49</v>
      </c>
      <c r="W315" s="66"/>
    </row>
    <row r="316" spans="1:23" x14ac:dyDescent="0.3">
      <c r="A316" s="77" t="s">
        <v>613</v>
      </c>
      <c r="B316" s="78" t="s">
        <v>614</v>
      </c>
      <c r="C316" s="78" t="s">
        <v>16</v>
      </c>
      <c r="D316" s="78" t="s">
        <v>5</v>
      </c>
      <c r="E316" s="78" t="s">
        <v>15</v>
      </c>
      <c r="F316" s="78">
        <v>429032</v>
      </c>
      <c r="G316" s="79">
        <f>IF(C316="oui",VLOOKUP(D316,Outils!F$1:G$12,2,FALSE),0)</f>
        <v>62</v>
      </c>
      <c r="H316" s="78" t="s">
        <v>16</v>
      </c>
      <c r="I316" s="79">
        <f t="shared" si="4"/>
        <v>66</v>
      </c>
      <c r="J316" s="78" t="s">
        <v>17</v>
      </c>
      <c r="K316" s="78"/>
      <c r="L316" s="78"/>
      <c r="M316" s="78"/>
      <c r="N316" s="78"/>
      <c r="O316" s="78"/>
      <c r="P316" s="78"/>
      <c r="Q316" s="78"/>
      <c r="R316" s="78"/>
      <c r="S316" s="78"/>
      <c r="T316" s="78"/>
      <c r="U316" s="78"/>
      <c r="V316" s="80">
        <f>IF(J316="oui",I316+K316*10,I316)</f>
        <v>66</v>
      </c>
      <c r="W316" s="66"/>
    </row>
    <row r="317" spans="1:23" x14ac:dyDescent="0.3">
      <c r="A317" s="77" t="s">
        <v>396</v>
      </c>
      <c r="B317" s="78" t="s">
        <v>100</v>
      </c>
      <c r="C317" s="78" t="s">
        <v>16</v>
      </c>
      <c r="D317" s="78" t="s">
        <v>8</v>
      </c>
      <c r="E317" s="78" t="s">
        <v>15</v>
      </c>
      <c r="F317" s="78">
        <v>160</v>
      </c>
      <c r="G317" s="79">
        <f>IF(C317="oui",VLOOKUP(D317,Outils!F$1:G$12,2,FALSE),0)</f>
        <v>50</v>
      </c>
      <c r="H317" s="78" t="s">
        <v>17</v>
      </c>
      <c r="I317" s="79">
        <f t="shared" si="4"/>
        <v>50</v>
      </c>
      <c r="J317" s="78" t="s">
        <v>17</v>
      </c>
      <c r="K317" s="78"/>
      <c r="L317" s="78"/>
      <c r="M317" s="78"/>
      <c r="N317" s="78"/>
      <c r="O317" s="78"/>
      <c r="P317" s="78"/>
      <c r="Q317" s="78"/>
      <c r="R317" s="78"/>
      <c r="S317" s="78"/>
      <c r="T317" s="78"/>
      <c r="U317" s="78"/>
      <c r="V317" s="80">
        <f>IF(J317="oui",I317+K317*10,I317)</f>
        <v>50</v>
      </c>
      <c r="W317" s="66"/>
    </row>
    <row r="318" spans="1:23" x14ac:dyDescent="0.3">
      <c r="A318" s="77" t="s">
        <v>734</v>
      </c>
      <c r="B318" s="78" t="s">
        <v>330</v>
      </c>
      <c r="C318" s="78" t="s">
        <v>16</v>
      </c>
      <c r="D318" s="78" t="s">
        <v>2</v>
      </c>
      <c r="E318" s="78" t="s">
        <v>15</v>
      </c>
      <c r="F318" s="78">
        <v>2001819</v>
      </c>
      <c r="G318" s="79">
        <f>IF(C318="oui",VLOOKUP(D318,Outils!F$1:G$12,2,FALSE),0)</f>
        <v>45</v>
      </c>
      <c r="H318" s="78" t="s">
        <v>17</v>
      </c>
      <c r="I318" s="79">
        <f t="shared" si="4"/>
        <v>45</v>
      </c>
      <c r="J318" s="78" t="s">
        <v>17</v>
      </c>
      <c r="K318" s="78"/>
      <c r="L318" s="78"/>
      <c r="M318" s="78"/>
      <c r="N318" s="78"/>
      <c r="O318" s="78"/>
      <c r="P318" s="78"/>
      <c r="Q318" s="78"/>
      <c r="R318" s="78"/>
      <c r="S318" s="78"/>
      <c r="T318" s="78"/>
      <c r="U318" s="78"/>
      <c r="V318" s="80">
        <f>IF(J318="oui",I318+K318*10,I318)</f>
        <v>45</v>
      </c>
      <c r="W318" s="66"/>
    </row>
    <row r="319" spans="1:23" x14ac:dyDescent="0.3">
      <c r="A319" s="77" t="s">
        <v>734</v>
      </c>
      <c r="B319" s="78" t="s">
        <v>232</v>
      </c>
      <c r="C319" s="78" t="s">
        <v>16</v>
      </c>
      <c r="D319" s="78" t="s">
        <v>9</v>
      </c>
      <c r="E319" s="78" t="s">
        <v>15</v>
      </c>
      <c r="F319" s="78">
        <v>2001819</v>
      </c>
      <c r="G319" s="79">
        <f>IF(C319="oui",VLOOKUP(D319,Outils!F$1:G$12,2,FALSE),0)</f>
        <v>61</v>
      </c>
      <c r="H319" s="78" t="s">
        <v>17</v>
      </c>
      <c r="I319" s="79">
        <f t="shared" si="4"/>
        <v>61</v>
      </c>
      <c r="J319" s="78" t="s">
        <v>17</v>
      </c>
      <c r="K319" s="78"/>
      <c r="L319" s="78"/>
      <c r="M319" s="78"/>
      <c r="N319" s="78"/>
      <c r="O319" s="78"/>
      <c r="P319" s="78"/>
      <c r="Q319" s="78"/>
      <c r="R319" s="78"/>
      <c r="S319" s="78"/>
      <c r="T319" s="78"/>
      <c r="U319" s="78"/>
      <c r="V319" s="80">
        <f>IF(J319="oui",I319+K319*10,I319)</f>
        <v>61</v>
      </c>
      <c r="W319" s="66"/>
    </row>
    <row r="320" spans="1:23" x14ac:dyDescent="0.3">
      <c r="A320" s="77" t="s">
        <v>509</v>
      </c>
      <c r="B320" s="78" t="s">
        <v>801</v>
      </c>
      <c r="C320" s="78" t="s">
        <v>16</v>
      </c>
      <c r="D320" s="78" t="s">
        <v>4</v>
      </c>
      <c r="E320" s="78" t="s">
        <v>15</v>
      </c>
      <c r="F320" s="78">
        <v>3678</v>
      </c>
      <c r="G320" s="79">
        <f>IF(C320="oui",VLOOKUP(D320,Outils!F$1:G$12,2,FALSE),0)</f>
        <v>62</v>
      </c>
      <c r="H320" s="78" t="s">
        <v>17</v>
      </c>
      <c r="I320" s="79">
        <f t="shared" si="4"/>
        <v>62</v>
      </c>
      <c r="J320" s="78" t="s">
        <v>17</v>
      </c>
      <c r="K320" s="78"/>
      <c r="L320" s="78"/>
      <c r="M320" s="78"/>
      <c r="N320" s="78"/>
      <c r="O320" s="78"/>
      <c r="P320" s="78"/>
      <c r="Q320" s="78"/>
      <c r="R320" s="78"/>
      <c r="S320" s="78"/>
      <c r="T320" s="78"/>
      <c r="U320" s="78"/>
      <c r="V320" s="80">
        <f>IF(J320="oui",I320+K320*10,I320)</f>
        <v>62</v>
      </c>
      <c r="W320" s="66"/>
    </row>
    <row r="321" spans="1:23" x14ac:dyDescent="0.3">
      <c r="A321" s="77" t="s">
        <v>509</v>
      </c>
      <c r="B321" s="78" t="s">
        <v>517</v>
      </c>
      <c r="C321" s="78" t="s">
        <v>16</v>
      </c>
      <c r="D321" s="78" t="s">
        <v>12</v>
      </c>
      <c r="E321" s="78" t="s">
        <v>15</v>
      </c>
      <c r="F321" s="78">
        <v>3678</v>
      </c>
      <c r="G321" s="79">
        <f>IF(C321="oui",VLOOKUP(D321,Outils!F$1:G$12,2,FALSE),0)</f>
        <v>43</v>
      </c>
      <c r="H321" s="78" t="s">
        <v>17</v>
      </c>
      <c r="I321" s="79">
        <f t="shared" si="4"/>
        <v>43</v>
      </c>
      <c r="J321" s="78" t="s">
        <v>17</v>
      </c>
      <c r="K321" s="78"/>
      <c r="L321" s="78"/>
      <c r="M321" s="78"/>
      <c r="N321" s="78"/>
      <c r="O321" s="78"/>
      <c r="P321" s="78"/>
      <c r="Q321" s="78"/>
      <c r="R321" s="78"/>
      <c r="S321" s="78"/>
      <c r="T321" s="78"/>
      <c r="U321" s="78"/>
      <c r="V321" s="80">
        <f>IF(J321="oui",I321+K321*10,I321)</f>
        <v>43</v>
      </c>
      <c r="W321" s="66"/>
    </row>
    <row r="322" spans="1:23" x14ac:dyDescent="0.3">
      <c r="A322" s="77" t="s">
        <v>770</v>
      </c>
      <c r="B322" s="78" t="s">
        <v>51</v>
      </c>
      <c r="C322" s="78" t="s">
        <v>16</v>
      </c>
      <c r="D322" s="78" t="s">
        <v>6</v>
      </c>
      <c r="E322" s="78" t="s">
        <v>15</v>
      </c>
      <c r="F322" s="78">
        <v>1224</v>
      </c>
      <c r="G322" s="79">
        <f>IF(C322="oui",VLOOKUP(D322,Outils!F$1:G$12,2,FALSE),0)</f>
        <v>58</v>
      </c>
      <c r="H322" s="78" t="s">
        <v>17</v>
      </c>
      <c r="I322" s="79">
        <f t="shared" si="4"/>
        <v>58</v>
      </c>
      <c r="J322" s="78" t="s">
        <v>17</v>
      </c>
      <c r="K322" s="78"/>
      <c r="L322" s="78"/>
      <c r="M322" s="78"/>
      <c r="N322" s="78"/>
      <c r="O322" s="78"/>
      <c r="P322" s="78"/>
      <c r="Q322" s="78"/>
      <c r="R322" s="78"/>
      <c r="S322" s="78"/>
      <c r="T322" s="78"/>
      <c r="U322" s="78"/>
      <c r="V322" s="80">
        <f>IF(J322="oui",I322+K322*10,I322)</f>
        <v>58</v>
      </c>
      <c r="W322" s="66"/>
    </row>
    <row r="323" spans="1:23" x14ac:dyDescent="0.3">
      <c r="A323" s="77" t="s">
        <v>770</v>
      </c>
      <c r="B323" s="78" t="s">
        <v>783</v>
      </c>
      <c r="C323" s="78" t="s">
        <v>16</v>
      </c>
      <c r="D323" s="78" t="s">
        <v>11</v>
      </c>
      <c r="E323" s="78" t="s">
        <v>15</v>
      </c>
      <c r="F323" s="78">
        <v>1225</v>
      </c>
      <c r="G323" s="79">
        <f>IF(C323="oui",VLOOKUP(D323,Outils!F$1:G$12,2,FALSE),0)</f>
        <v>38</v>
      </c>
      <c r="H323" s="78" t="s">
        <v>17</v>
      </c>
      <c r="I323" s="79">
        <f t="shared" si="4"/>
        <v>38</v>
      </c>
      <c r="J323" s="78" t="s">
        <v>17</v>
      </c>
      <c r="K323" s="78"/>
      <c r="L323" s="78"/>
      <c r="M323" s="78"/>
      <c r="N323" s="78"/>
      <c r="O323" s="78"/>
      <c r="P323" s="78"/>
      <c r="Q323" s="78"/>
      <c r="R323" s="78"/>
      <c r="S323" s="78"/>
      <c r="T323" s="78"/>
      <c r="U323" s="78"/>
      <c r="V323" s="80">
        <f>IF(J323="oui",I323+K323*10,I323)</f>
        <v>38</v>
      </c>
      <c r="W323" s="66"/>
    </row>
    <row r="324" spans="1:23" x14ac:dyDescent="0.3">
      <c r="A324" s="77" t="s">
        <v>555</v>
      </c>
      <c r="B324" s="78" t="s">
        <v>556</v>
      </c>
      <c r="C324" s="78" t="s">
        <v>16</v>
      </c>
      <c r="D324" s="78" t="s">
        <v>7</v>
      </c>
      <c r="E324" s="78" t="s">
        <v>15</v>
      </c>
      <c r="F324" s="78">
        <v>888895</v>
      </c>
      <c r="G324" s="79">
        <f>IF(C324="oui",VLOOKUP(D324,Outils!F$1:G$12,2,FALSE),0)</f>
        <v>58</v>
      </c>
      <c r="H324" s="78" t="s">
        <v>17</v>
      </c>
      <c r="I324" s="79">
        <f t="shared" ref="I324:I387" si="5">IF(H324="oui",G324+4,G324)</f>
        <v>58</v>
      </c>
      <c r="J324" s="78" t="s">
        <v>17</v>
      </c>
      <c r="K324" s="78"/>
      <c r="L324" s="78"/>
      <c r="M324" s="78"/>
      <c r="N324" s="78"/>
      <c r="O324" s="78"/>
      <c r="P324" s="78"/>
      <c r="Q324" s="78"/>
      <c r="R324" s="78"/>
      <c r="S324" s="78"/>
      <c r="T324" s="78"/>
      <c r="U324" s="78"/>
      <c r="V324" s="80">
        <f>IF(J324="oui",I324+K324*10,I324)</f>
        <v>58</v>
      </c>
      <c r="W324" s="66"/>
    </row>
    <row r="325" spans="1:23" x14ac:dyDescent="0.3">
      <c r="A325" s="77" t="s">
        <v>363</v>
      </c>
      <c r="B325" s="78" t="s">
        <v>364</v>
      </c>
      <c r="C325" s="78" t="s">
        <v>16</v>
      </c>
      <c r="D325" s="78" t="s">
        <v>4</v>
      </c>
      <c r="E325" s="78" t="s">
        <v>15</v>
      </c>
      <c r="F325" s="78">
        <v>1053</v>
      </c>
      <c r="G325" s="79">
        <f>IF(C325="oui",VLOOKUP(D325,Outils!F$1:G$12,2,FALSE),0)</f>
        <v>62</v>
      </c>
      <c r="H325" s="78" t="s">
        <v>17</v>
      </c>
      <c r="I325" s="79">
        <f t="shared" si="5"/>
        <v>62</v>
      </c>
      <c r="J325" s="78" t="s">
        <v>17</v>
      </c>
      <c r="K325" s="78"/>
      <c r="L325" s="78"/>
      <c r="M325" s="78"/>
      <c r="N325" s="78"/>
      <c r="O325" s="78"/>
      <c r="P325" s="78"/>
      <c r="Q325" s="78"/>
      <c r="R325" s="78"/>
      <c r="S325" s="78"/>
      <c r="T325" s="78"/>
      <c r="U325" s="78"/>
      <c r="V325" s="80">
        <f>IF(J325="oui",I325+K325*10,I325)</f>
        <v>62</v>
      </c>
      <c r="W325" s="66"/>
    </row>
    <row r="326" spans="1:23" x14ac:dyDescent="0.3">
      <c r="A326" s="77" t="s">
        <v>363</v>
      </c>
      <c r="B326" s="78" t="s">
        <v>159</v>
      </c>
      <c r="C326" s="78" t="s">
        <v>16</v>
      </c>
      <c r="D326" s="78" t="s">
        <v>8</v>
      </c>
      <c r="E326" s="78" t="s">
        <v>15</v>
      </c>
      <c r="F326" s="78">
        <v>1053</v>
      </c>
      <c r="G326" s="79">
        <f>IF(C326="oui",VLOOKUP(D326,Outils!F$1:G$12,2,FALSE),0)</f>
        <v>50</v>
      </c>
      <c r="H326" s="78" t="s">
        <v>17</v>
      </c>
      <c r="I326" s="79">
        <f t="shared" si="5"/>
        <v>50</v>
      </c>
      <c r="J326" s="78" t="s">
        <v>17</v>
      </c>
      <c r="K326" s="78"/>
      <c r="L326" s="78"/>
      <c r="M326" s="78"/>
      <c r="N326" s="78"/>
      <c r="O326" s="78"/>
      <c r="P326" s="78"/>
      <c r="Q326" s="78"/>
      <c r="R326" s="78"/>
      <c r="S326" s="78"/>
      <c r="T326" s="78"/>
      <c r="U326" s="78"/>
      <c r="V326" s="80">
        <f>IF(J326="oui",I326+K326*10,I326)</f>
        <v>50</v>
      </c>
      <c r="W326" s="66"/>
    </row>
    <row r="327" spans="1:23" x14ac:dyDescent="0.3">
      <c r="A327" s="77" t="s">
        <v>401</v>
      </c>
      <c r="B327" s="78" t="s">
        <v>78</v>
      </c>
      <c r="C327" s="78" t="s">
        <v>16</v>
      </c>
      <c r="D327" s="78" t="s">
        <v>9</v>
      </c>
      <c r="E327" s="78" t="s">
        <v>15</v>
      </c>
      <c r="F327" s="78">
        <v>159642</v>
      </c>
      <c r="G327" s="79">
        <f>IF(C327="oui",VLOOKUP(D327,Outils!F$1:G$12,2,FALSE),0)</f>
        <v>61</v>
      </c>
      <c r="H327" s="78" t="s">
        <v>17</v>
      </c>
      <c r="I327" s="79">
        <f t="shared" si="5"/>
        <v>61</v>
      </c>
      <c r="J327" s="78" t="s">
        <v>17</v>
      </c>
      <c r="K327" s="78"/>
      <c r="L327" s="78"/>
      <c r="M327" s="78"/>
      <c r="N327" s="78"/>
      <c r="O327" s="78"/>
      <c r="P327" s="78"/>
      <c r="Q327" s="78"/>
      <c r="R327" s="78"/>
      <c r="S327" s="78"/>
      <c r="T327" s="78"/>
      <c r="U327" s="78"/>
      <c r="V327" s="80">
        <f>IF(J327="oui",I327+K327*10,I327)</f>
        <v>61</v>
      </c>
      <c r="W327" s="66"/>
    </row>
    <row r="328" spans="1:23" x14ac:dyDescent="0.3">
      <c r="A328" s="77" t="s">
        <v>442</v>
      </c>
      <c r="B328" s="78" t="s">
        <v>417</v>
      </c>
      <c r="C328" s="78" t="s">
        <v>16</v>
      </c>
      <c r="D328" s="78" t="s">
        <v>6</v>
      </c>
      <c r="E328" s="78" t="s">
        <v>14</v>
      </c>
      <c r="F328" s="78"/>
      <c r="G328" s="79">
        <f>IF(C328="oui",VLOOKUP(D328,Outils!F$1:G$12,2,FALSE),0)</f>
        <v>58</v>
      </c>
      <c r="H328" s="78" t="s">
        <v>17</v>
      </c>
      <c r="I328" s="79">
        <f t="shared" si="5"/>
        <v>58</v>
      </c>
      <c r="J328" s="78" t="s">
        <v>17</v>
      </c>
      <c r="K328" s="78"/>
      <c r="L328" s="78"/>
      <c r="M328" s="78"/>
      <c r="N328" s="78"/>
      <c r="O328" s="78"/>
      <c r="P328" s="78"/>
      <c r="Q328" s="78"/>
      <c r="R328" s="78"/>
      <c r="S328" s="78"/>
      <c r="T328" s="78"/>
      <c r="U328" s="78"/>
      <c r="V328" s="80">
        <f>IF(J328="oui",I328+K328*10,I328)</f>
        <v>58</v>
      </c>
      <c r="W328" s="66"/>
    </row>
    <row r="329" spans="1:23" x14ac:dyDescent="0.3">
      <c r="A329" s="77" t="s">
        <v>442</v>
      </c>
      <c r="B329" s="78" t="s">
        <v>443</v>
      </c>
      <c r="C329" s="78" t="s">
        <v>16</v>
      </c>
      <c r="D329" s="78" t="s">
        <v>12</v>
      </c>
      <c r="E329" s="78" t="s">
        <v>14</v>
      </c>
      <c r="F329" s="78"/>
      <c r="G329" s="79">
        <f>IF(C329="oui",VLOOKUP(D329,Outils!F$1:G$12,2,FALSE),0)</f>
        <v>43</v>
      </c>
      <c r="H329" s="78" t="s">
        <v>17</v>
      </c>
      <c r="I329" s="79">
        <f t="shared" si="5"/>
        <v>43</v>
      </c>
      <c r="J329" s="78" t="s">
        <v>17</v>
      </c>
      <c r="K329" s="78"/>
      <c r="L329" s="78"/>
      <c r="M329" s="78"/>
      <c r="N329" s="78"/>
      <c r="O329" s="78"/>
      <c r="P329" s="78"/>
      <c r="Q329" s="78"/>
      <c r="R329" s="78"/>
      <c r="S329" s="78"/>
      <c r="T329" s="78"/>
      <c r="U329" s="78"/>
      <c r="V329" s="80">
        <f>IF(J329="oui",I329+K329*10,I329)</f>
        <v>43</v>
      </c>
      <c r="W329" s="66"/>
    </row>
    <row r="330" spans="1:23" x14ac:dyDescent="0.3">
      <c r="A330" s="77" t="s">
        <v>552</v>
      </c>
      <c r="B330" s="78" t="s">
        <v>294</v>
      </c>
      <c r="C330" s="78" t="s">
        <v>16</v>
      </c>
      <c r="D330" s="78" t="s">
        <v>7</v>
      </c>
      <c r="E330" s="78" t="s">
        <v>15</v>
      </c>
      <c r="F330" s="78">
        <v>4092725</v>
      </c>
      <c r="G330" s="79">
        <f>IF(C330="oui",VLOOKUP(D330,Outils!F$1:G$12,2,FALSE),0)</f>
        <v>58</v>
      </c>
      <c r="H330" s="78" t="s">
        <v>17</v>
      </c>
      <c r="I330" s="79">
        <f t="shared" si="5"/>
        <v>58</v>
      </c>
      <c r="J330" s="78" t="s">
        <v>17</v>
      </c>
      <c r="K330" s="78"/>
      <c r="L330" s="78"/>
      <c r="M330" s="78"/>
      <c r="N330" s="78"/>
      <c r="O330" s="78"/>
      <c r="P330" s="78"/>
      <c r="Q330" s="78"/>
      <c r="R330" s="78"/>
      <c r="S330" s="78"/>
      <c r="T330" s="78"/>
      <c r="U330" s="78"/>
      <c r="V330" s="80">
        <f>IF(J330="oui",I330+K330*10,I330)</f>
        <v>58</v>
      </c>
      <c r="W330" s="66"/>
    </row>
    <row r="331" spans="1:23" x14ac:dyDescent="0.3">
      <c r="A331" s="77" t="s">
        <v>552</v>
      </c>
      <c r="B331" s="78" t="s">
        <v>578</v>
      </c>
      <c r="C331" s="78" t="s">
        <v>16</v>
      </c>
      <c r="D331" s="78" t="s">
        <v>11</v>
      </c>
      <c r="E331" s="78" t="s">
        <v>15</v>
      </c>
      <c r="F331" s="78">
        <v>4092724</v>
      </c>
      <c r="G331" s="79">
        <f>IF(C331="oui",VLOOKUP(D331,Outils!F$1:G$12,2,FALSE),0)</f>
        <v>38</v>
      </c>
      <c r="H331" s="78" t="s">
        <v>17</v>
      </c>
      <c r="I331" s="79">
        <f t="shared" si="5"/>
        <v>38</v>
      </c>
      <c r="J331" s="78" t="s">
        <v>17</v>
      </c>
      <c r="K331" s="78"/>
      <c r="L331" s="78"/>
      <c r="M331" s="78"/>
      <c r="N331" s="78"/>
      <c r="O331" s="78"/>
      <c r="P331" s="78"/>
      <c r="Q331" s="78"/>
      <c r="R331" s="78"/>
      <c r="S331" s="78"/>
      <c r="T331" s="78"/>
      <c r="U331" s="78"/>
      <c r="V331" s="80">
        <f>IF(J331="oui",I331+K331*10,I331)</f>
        <v>38</v>
      </c>
      <c r="W331" s="66"/>
    </row>
    <row r="332" spans="1:23" x14ac:dyDescent="0.3">
      <c r="A332" s="77" t="s">
        <v>797</v>
      </c>
      <c r="B332" s="78" t="s">
        <v>446</v>
      </c>
      <c r="C332" s="78" t="s">
        <v>16</v>
      </c>
      <c r="D332" s="78" t="s">
        <v>7</v>
      </c>
      <c r="E332" s="78" t="s">
        <v>15</v>
      </c>
      <c r="F332" s="78">
        <v>146</v>
      </c>
      <c r="G332" s="79">
        <f>IF(C332="oui",VLOOKUP(D332,Outils!F$1:G$12,2,FALSE),0)</f>
        <v>58</v>
      </c>
      <c r="H332" s="78" t="s">
        <v>17</v>
      </c>
      <c r="I332" s="79">
        <f t="shared" si="5"/>
        <v>58</v>
      </c>
      <c r="J332" s="78" t="s">
        <v>17</v>
      </c>
      <c r="K332" s="78"/>
      <c r="L332" s="78"/>
      <c r="M332" s="78"/>
      <c r="N332" s="78"/>
      <c r="O332" s="78"/>
      <c r="P332" s="78"/>
      <c r="Q332" s="78"/>
      <c r="R332" s="78"/>
      <c r="S332" s="78"/>
      <c r="T332" s="78"/>
      <c r="U332" s="78"/>
      <c r="V332" s="80">
        <f>IF(J332="oui",I332+K332*10,I332)</f>
        <v>58</v>
      </c>
      <c r="W332" s="66"/>
    </row>
    <row r="333" spans="1:23" x14ac:dyDescent="0.3">
      <c r="A333" s="77" t="s">
        <v>177</v>
      </c>
      <c r="B333" s="78" t="s">
        <v>178</v>
      </c>
      <c r="C333" s="78" t="s">
        <v>16</v>
      </c>
      <c r="D333" s="78" t="s">
        <v>6</v>
      </c>
      <c r="E333" s="78" t="s">
        <v>15</v>
      </c>
      <c r="F333" s="78" t="s">
        <v>179</v>
      </c>
      <c r="G333" s="79">
        <f>IF(C333="oui",VLOOKUP(D333,Outils!F$1:G$12,2,FALSE),0)</f>
        <v>58</v>
      </c>
      <c r="H333" s="78" t="s">
        <v>17</v>
      </c>
      <c r="I333" s="79">
        <f t="shared" si="5"/>
        <v>58</v>
      </c>
      <c r="J333" s="78" t="s">
        <v>16</v>
      </c>
      <c r="K333" s="78">
        <v>1</v>
      </c>
      <c r="L333" s="78"/>
      <c r="M333" s="78"/>
      <c r="N333" s="78">
        <v>1</v>
      </c>
      <c r="O333" s="78"/>
      <c r="P333" s="78"/>
      <c r="Q333" s="78"/>
      <c r="R333" s="78"/>
      <c r="S333" s="78"/>
      <c r="T333" s="78"/>
      <c r="U333" s="78"/>
      <c r="V333" s="80">
        <f>IF(J333="oui",I333+K333*10,I333)</f>
        <v>68</v>
      </c>
      <c r="W333" s="66"/>
    </row>
    <row r="334" spans="1:23" x14ac:dyDescent="0.3">
      <c r="A334" s="77" t="s">
        <v>575</v>
      </c>
      <c r="B334" s="78" t="s">
        <v>128</v>
      </c>
      <c r="C334" s="78" t="s">
        <v>16</v>
      </c>
      <c r="D334" s="78" t="s">
        <v>10</v>
      </c>
      <c r="E334" s="78" t="s">
        <v>15</v>
      </c>
      <c r="F334" s="78">
        <v>409</v>
      </c>
      <c r="G334" s="79">
        <f>IF(C334="oui",VLOOKUP(D334,Outils!F$1:G$12,2,FALSE),0)</f>
        <v>46</v>
      </c>
      <c r="H334" s="78" t="s">
        <v>17</v>
      </c>
      <c r="I334" s="79">
        <f t="shared" si="5"/>
        <v>46</v>
      </c>
      <c r="J334" s="78" t="s">
        <v>17</v>
      </c>
      <c r="K334" s="78"/>
      <c r="L334" s="78"/>
      <c r="M334" s="78"/>
      <c r="N334" s="78"/>
      <c r="O334" s="78"/>
      <c r="P334" s="78"/>
      <c r="Q334" s="78"/>
      <c r="R334" s="78"/>
      <c r="S334" s="78"/>
      <c r="T334" s="78"/>
      <c r="U334" s="78"/>
      <c r="V334" s="80">
        <f>IF(J334="oui",I334+K334*10,I334)</f>
        <v>46</v>
      </c>
      <c r="W334" s="66"/>
    </row>
    <row r="335" spans="1:23" x14ac:dyDescent="0.3">
      <c r="A335" s="77" t="s">
        <v>423</v>
      </c>
      <c r="B335" s="78" t="s">
        <v>226</v>
      </c>
      <c r="C335" s="78" t="s">
        <v>17</v>
      </c>
      <c r="D335" s="78" t="s">
        <v>5</v>
      </c>
      <c r="E335" s="78" t="s">
        <v>15</v>
      </c>
      <c r="F335" s="78">
        <v>5011375</v>
      </c>
      <c r="G335" s="79">
        <f>IF(C335="oui",VLOOKUP(D335,Outils!F$1:G$12,2,FALSE),0)</f>
        <v>0</v>
      </c>
      <c r="H335" s="78" t="s">
        <v>17</v>
      </c>
      <c r="I335" s="79">
        <f t="shared" si="5"/>
        <v>0</v>
      </c>
      <c r="J335" s="78" t="s">
        <v>16</v>
      </c>
      <c r="K335" s="78">
        <v>1</v>
      </c>
      <c r="L335" s="78"/>
      <c r="M335" s="78"/>
      <c r="N335" s="78">
        <v>1</v>
      </c>
      <c r="O335" s="78"/>
      <c r="P335" s="78"/>
      <c r="Q335" s="78"/>
      <c r="R335" s="78"/>
      <c r="S335" s="78"/>
      <c r="T335" s="78"/>
      <c r="U335" s="78"/>
      <c r="V335" s="80">
        <f>IF(J335="oui",I335+K335*10,I335)</f>
        <v>10</v>
      </c>
      <c r="W335" s="66"/>
    </row>
    <row r="336" spans="1:23" x14ac:dyDescent="0.3">
      <c r="A336" s="77" t="s">
        <v>424</v>
      </c>
      <c r="B336" s="78" t="s">
        <v>425</v>
      </c>
      <c r="C336" s="78" t="s">
        <v>16</v>
      </c>
      <c r="D336" s="78" t="s">
        <v>11</v>
      </c>
      <c r="E336" s="78" t="s">
        <v>15</v>
      </c>
      <c r="F336" s="78">
        <v>2095042</v>
      </c>
      <c r="G336" s="79">
        <f>IF(C336="oui",VLOOKUP(D336,Outils!F$1:G$12,2,FALSE),0)</f>
        <v>38</v>
      </c>
      <c r="H336" s="78" t="s">
        <v>17</v>
      </c>
      <c r="I336" s="79">
        <f t="shared" si="5"/>
        <v>38</v>
      </c>
      <c r="J336" s="78" t="s">
        <v>17</v>
      </c>
      <c r="K336" s="78"/>
      <c r="L336" s="78"/>
      <c r="M336" s="78"/>
      <c r="N336" s="78"/>
      <c r="O336" s="78"/>
      <c r="P336" s="78"/>
      <c r="Q336" s="78"/>
      <c r="R336" s="78"/>
      <c r="S336" s="78"/>
      <c r="T336" s="78"/>
      <c r="U336" s="78"/>
      <c r="V336" s="80">
        <f>IF(J336="oui",I336+K336*10,I336)</f>
        <v>38</v>
      </c>
      <c r="W336" s="66"/>
    </row>
    <row r="337" spans="1:23" x14ac:dyDescent="0.3">
      <c r="A337" s="77" t="s">
        <v>424</v>
      </c>
      <c r="B337" s="78" t="s">
        <v>793</v>
      </c>
      <c r="C337" s="78" t="s">
        <v>16</v>
      </c>
      <c r="D337" s="78" t="s">
        <v>9</v>
      </c>
      <c r="E337" s="78" t="s">
        <v>15</v>
      </c>
      <c r="F337" s="78">
        <v>2095042</v>
      </c>
      <c r="G337" s="79">
        <f>IF(C337="oui",VLOOKUP(D337,Outils!F$1:G$12,2,FALSE),0)</f>
        <v>61</v>
      </c>
      <c r="H337" s="78" t="s">
        <v>17</v>
      </c>
      <c r="I337" s="79">
        <f t="shared" si="5"/>
        <v>61</v>
      </c>
      <c r="J337" s="78" t="s">
        <v>17</v>
      </c>
      <c r="K337" s="78"/>
      <c r="L337" s="78"/>
      <c r="M337" s="78"/>
      <c r="N337" s="78"/>
      <c r="O337" s="78"/>
      <c r="P337" s="78"/>
      <c r="Q337" s="78"/>
      <c r="R337" s="78"/>
      <c r="S337" s="78"/>
      <c r="T337" s="78"/>
      <c r="U337" s="78"/>
      <c r="V337" s="80">
        <f>IF(J337="oui",I337+K337*10,I337)</f>
        <v>61</v>
      </c>
      <c r="W337" s="66"/>
    </row>
    <row r="338" spans="1:23" x14ac:dyDescent="0.3">
      <c r="A338" s="77" t="s">
        <v>469</v>
      </c>
      <c r="B338" s="78" t="s">
        <v>470</v>
      </c>
      <c r="C338" s="78" t="s">
        <v>16</v>
      </c>
      <c r="D338" s="78" t="s">
        <v>6</v>
      </c>
      <c r="E338" s="78" t="s">
        <v>15</v>
      </c>
      <c r="F338" s="78">
        <v>7235326</v>
      </c>
      <c r="G338" s="79">
        <f>IF(C338="oui",VLOOKUP(D338,Outils!F$1:G$12,2,FALSE),0)</f>
        <v>58</v>
      </c>
      <c r="H338" s="78" t="s">
        <v>17</v>
      </c>
      <c r="I338" s="79">
        <f t="shared" si="5"/>
        <v>58</v>
      </c>
      <c r="J338" s="78" t="s">
        <v>17</v>
      </c>
      <c r="K338" s="78"/>
      <c r="L338" s="78"/>
      <c r="M338" s="78"/>
      <c r="N338" s="78"/>
      <c r="O338" s="78"/>
      <c r="P338" s="78"/>
      <c r="Q338" s="78"/>
      <c r="R338" s="78"/>
      <c r="S338" s="78"/>
      <c r="T338" s="78"/>
      <c r="U338" s="78"/>
      <c r="V338" s="80">
        <f>IF(J338="oui",I338+K338*10,I338)</f>
        <v>58</v>
      </c>
      <c r="W338" s="66"/>
    </row>
    <row r="339" spans="1:23" x14ac:dyDescent="0.3">
      <c r="A339" s="77" t="s">
        <v>469</v>
      </c>
      <c r="B339" s="78" t="s">
        <v>471</v>
      </c>
      <c r="C339" s="78" t="s">
        <v>16</v>
      </c>
      <c r="D339" s="78" t="s">
        <v>3</v>
      </c>
      <c r="E339" s="78" t="s">
        <v>15</v>
      </c>
      <c r="F339" s="78">
        <v>7235326</v>
      </c>
      <c r="G339" s="79">
        <f>IF(C339="oui",VLOOKUP(D339,Outils!F$1:G$12,2,FALSE),0)</f>
        <v>49</v>
      </c>
      <c r="H339" s="78" t="s">
        <v>16</v>
      </c>
      <c r="I339" s="79">
        <f t="shared" si="5"/>
        <v>53</v>
      </c>
      <c r="J339" s="78" t="s">
        <v>17</v>
      </c>
      <c r="K339" s="78"/>
      <c r="L339" s="78"/>
      <c r="M339" s="78"/>
      <c r="N339" s="78"/>
      <c r="O339" s="78"/>
      <c r="P339" s="78"/>
      <c r="Q339" s="78"/>
      <c r="R339" s="78"/>
      <c r="S339" s="78"/>
      <c r="T339" s="78"/>
      <c r="U339" s="78"/>
      <c r="V339" s="80">
        <f>IF(J339="oui",I339+K339*10,I339)</f>
        <v>53</v>
      </c>
      <c r="W339" s="66"/>
    </row>
    <row r="340" spans="1:23" x14ac:dyDescent="0.3">
      <c r="A340" s="77" t="s">
        <v>384</v>
      </c>
      <c r="B340" s="78" t="s">
        <v>255</v>
      </c>
      <c r="C340" s="78" t="s">
        <v>16</v>
      </c>
      <c r="D340" s="78" t="s">
        <v>7</v>
      </c>
      <c r="E340" s="78" t="s">
        <v>15</v>
      </c>
      <c r="F340" s="78">
        <v>2432039</v>
      </c>
      <c r="G340" s="79">
        <f>IF(C340="oui",VLOOKUP(D340,Outils!F$1:G$12,2,FALSE),0)</f>
        <v>58</v>
      </c>
      <c r="H340" s="78" t="s">
        <v>17</v>
      </c>
      <c r="I340" s="79">
        <f t="shared" si="5"/>
        <v>58</v>
      </c>
      <c r="J340" s="78" t="s">
        <v>16</v>
      </c>
      <c r="K340" s="78">
        <v>1</v>
      </c>
      <c r="L340" s="78"/>
      <c r="M340" s="78"/>
      <c r="N340" s="78"/>
      <c r="O340" s="78">
        <v>1</v>
      </c>
      <c r="P340" s="78"/>
      <c r="Q340" s="78"/>
      <c r="R340" s="78"/>
      <c r="S340" s="78"/>
      <c r="T340" s="78"/>
      <c r="U340" s="78"/>
      <c r="V340" s="80">
        <f>IF(J340="oui",I340+K340*10,I340)</f>
        <v>68</v>
      </c>
      <c r="W340" s="66"/>
    </row>
    <row r="341" spans="1:23" x14ac:dyDescent="0.3">
      <c r="A341" s="77" t="s">
        <v>466</v>
      </c>
      <c r="B341" s="78" t="s">
        <v>467</v>
      </c>
      <c r="C341" s="78" t="s">
        <v>16</v>
      </c>
      <c r="D341" s="78" t="s">
        <v>6</v>
      </c>
      <c r="E341" s="78" t="s">
        <v>15</v>
      </c>
      <c r="F341" s="78">
        <v>602</v>
      </c>
      <c r="G341" s="79">
        <f>IF(C341="oui",VLOOKUP(D341,Outils!F$1:G$12,2,FALSE),0)</f>
        <v>58</v>
      </c>
      <c r="H341" s="78" t="s">
        <v>17</v>
      </c>
      <c r="I341" s="79">
        <f t="shared" si="5"/>
        <v>58</v>
      </c>
      <c r="J341" s="78" t="s">
        <v>17</v>
      </c>
      <c r="K341" s="78"/>
      <c r="L341" s="78"/>
      <c r="M341" s="78"/>
      <c r="N341" s="78"/>
      <c r="O341" s="78"/>
      <c r="P341" s="78"/>
      <c r="Q341" s="78"/>
      <c r="R341" s="78"/>
      <c r="S341" s="78"/>
      <c r="T341" s="78"/>
      <c r="U341" s="78"/>
      <c r="V341" s="80">
        <f>IF(J341="oui",I341+K341*10,I341)</f>
        <v>58</v>
      </c>
      <c r="W341" s="66"/>
    </row>
    <row r="342" spans="1:23" x14ac:dyDescent="0.3">
      <c r="A342" s="77" t="s">
        <v>466</v>
      </c>
      <c r="B342" s="78" t="s">
        <v>288</v>
      </c>
      <c r="C342" s="78" t="s">
        <v>16</v>
      </c>
      <c r="D342" s="78" t="s">
        <v>3</v>
      </c>
      <c r="E342" s="78" t="s">
        <v>15</v>
      </c>
      <c r="F342" s="78">
        <v>602</v>
      </c>
      <c r="G342" s="79">
        <f>IF(C342="oui",VLOOKUP(D342,Outils!F$1:G$12,2,FALSE),0)</f>
        <v>49</v>
      </c>
      <c r="H342" s="78" t="s">
        <v>17</v>
      </c>
      <c r="I342" s="79">
        <f t="shared" si="5"/>
        <v>49</v>
      </c>
      <c r="J342" s="78" t="s">
        <v>17</v>
      </c>
      <c r="K342" s="78"/>
      <c r="L342" s="78"/>
      <c r="M342" s="78"/>
      <c r="N342" s="78"/>
      <c r="O342" s="78"/>
      <c r="P342" s="78"/>
      <c r="Q342" s="78"/>
      <c r="R342" s="78"/>
      <c r="S342" s="78"/>
      <c r="T342" s="78"/>
      <c r="U342" s="78"/>
      <c r="V342" s="80">
        <f>IF(J342="oui",I342+K342*10,I342)</f>
        <v>49</v>
      </c>
      <c r="W342" s="66"/>
    </row>
    <row r="343" spans="1:23" x14ac:dyDescent="0.3">
      <c r="A343" s="77" t="s">
        <v>466</v>
      </c>
      <c r="B343" s="78" t="s">
        <v>518</v>
      </c>
      <c r="C343" s="78" t="s">
        <v>16</v>
      </c>
      <c r="D343" s="78" t="s">
        <v>5</v>
      </c>
      <c r="E343" s="78" t="s">
        <v>15</v>
      </c>
      <c r="F343" s="78">
        <v>2169</v>
      </c>
      <c r="G343" s="79">
        <f>IF(C343="oui",VLOOKUP(D343,Outils!F$1:G$12,2,FALSE),0)</f>
        <v>62</v>
      </c>
      <c r="H343" s="78" t="s">
        <v>16</v>
      </c>
      <c r="I343" s="79">
        <f t="shared" si="5"/>
        <v>66</v>
      </c>
      <c r="J343" s="78" t="s">
        <v>17</v>
      </c>
      <c r="K343" s="78"/>
      <c r="L343" s="78"/>
      <c r="M343" s="78"/>
      <c r="N343" s="78"/>
      <c r="O343" s="78"/>
      <c r="P343" s="78"/>
      <c r="Q343" s="78"/>
      <c r="R343" s="78"/>
      <c r="S343" s="78"/>
      <c r="T343" s="78"/>
      <c r="U343" s="78"/>
      <c r="V343" s="80">
        <f>IF(J343="oui",I343+K343*10,I343)</f>
        <v>66</v>
      </c>
      <c r="W343" s="66"/>
    </row>
    <row r="344" spans="1:23" x14ac:dyDescent="0.3">
      <c r="A344" s="77" t="s">
        <v>554</v>
      </c>
      <c r="B344" s="78" t="s">
        <v>109</v>
      </c>
      <c r="C344" s="78" t="s">
        <v>16</v>
      </c>
      <c r="D344" s="78" t="s">
        <v>3</v>
      </c>
      <c r="E344" s="78" t="s">
        <v>15</v>
      </c>
      <c r="F344" s="78">
        <v>5858836</v>
      </c>
      <c r="G344" s="79">
        <f>IF(C344="oui",VLOOKUP(D344,Outils!F$1:G$12,2,FALSE),0)</f>
        <v>49</v>
      </c>
      <c r="H344" s="78" t="s">
        <v>17</v>
      </c>
      <c r="I344" s="79">
        <f t="shared" si="5"/>
        <v>49</v>
      </c>
      <c r="J344" s="78" t="s">
        <v>17</v>
      </c>
      <c r="K344" s="78"/>
      <c r="L344" s="78"/>
      <c r="M344" s="78"/>
      <c r="N344" s="78"/>
      <c r="O344" s="78"/>
      <c r="P344" s="78"/>
      <c r="Q344" s="78"/>
      <c r="R344" s="78"/>
      <c r="S344" s="78"/>
      <c r="T344" s="78"/>
      <c r="U344" s="78"/>
      <c r="V344" s="80">
        <f>IF(J344="oui",I344+K344*10,I344)</f>
        <v>49</v>
      </c>
      <c r="W344" s="66"/>
    </row>
    <row r="345" spans="1:23" x14ac:dyDescent="0.3">
      <c r="A345" s="77" t="s">
        <v>554</v>
      </c>
      <c r="B345" s="78" t="s">
        <v>107</v>
      </c>
      <c r="C345" s="78" t="s">
        <v>16</v>
      </c>
      <c r="D345" s="78" t="s">
        <v>7</v>
      </c>
      <c r="E345" s="78" t="s">
        <v>15</v>
      </c>
      <c r="F345" s="78">
        <v>9142296</v>
      </c>
      <c r="G345" s="79">
        <f>IF(C345="oui",VLOOKUP(D345,Outils!F$1:G$12,2,FALSE),0)</f>
        <v>58</v>
      </c>
      <c r="H345" s="78" t="s">
        <v>17</v>
      </c>
      <c r="I345" s="79">
        <f t="shared" si="5"/>
        <v>58</v>
      </c>
      <c r="J345" s="78" t="s">
        <v>17</v>
      </c>
      <c r="K345" s="78"/>
      <c r="L345" s="78"/>
      <c r="M345" s="78"/>
      <c r="N345" s="78"/>
      <c r="O345" s="78"/>
      <c r="P345" s="78"/>
      <c r="Q345" s="78"/>
      <c r="R345" s="78"/>
      <c r="S345" s="78"/>
      <c r="T345" s="78"/>
      <c r="U345" s="78"/>
      <c r="V345" s="80">
        <f>IF(J345="oui",I345+K345*10,I345)</f>
        <v>58</v>
      </c>
      <c r="W345" s="66"/>
    </row>
    <row r="346" spans="1:23" x14ac:dyDescent="0.3">
      <c r="A346" s="77" t="s">
        <v>554</v>
      </c>
      <c r="B346" s="78" t="s">
        <v>50</v>
      </c>
      <c r="C346" s="78" t="s">
        <v>16</v>
      </c>
      <c r="D346" s="78" t="s">
        <v>10</v>
      </c>
      <c r="E346" s="78" t="s">
        <v>15</v>
      </c>
      <c r="F346" s="78">
        <v>9142297</v>
      </c>
      <c r="G346" s="79">
        <f>IF(C346="oui",VLOOKUP(D346,Outils!F$1:G$12,2,FALSE),0)</f>
        <v>46</v>
      </c>
      <c r="H346" s="78" t="s">
        <v>17</v>
      </c>
      <c r="I346" s="79">
        <f t="shared" si="5"/>
        <v>46</v>
      </c>
      <c r="J346" s="78" t="s">
        <v>17</v>
      </c>
      <c r="K346" s="78"/>
      <c r="L346" s="78"/>
      <c r="M346" s="78"/>
      <c r="N346" s="78"/>
      <c r="O346" s="78"/>
      <c r="P346" s="78"/>
      <c r="Q346" s="78"/>
      <c r="R346" s="78"/>
      <c r="S346" s="78"/>
      <c r="T346" s="78"/>
      <c r="U346" s="78"/>
      <c r="V346" s="80">
        <f>IF(J346="oui",I346+K346*10,I346)</f>
        <v>46</v>
      </c>
      <c r="W346" s="66"/>
    </row>
    <row r="347" spans="1:23" x14ac:dyDescent="0.3">
      <c r="A347" s="77" t="s">
        <v>554</v>
      </c>
      <c r="B347" s="78" t="s">
        <v>112</v>
      </c>
      <c r="C347" s="78" t="s">
        <v>16</v>
      </c>
      <c r="D347" s="78" t="s">
        <v>11</v>
      </c>
      <c r="E347" s="78" t="s">
        <v>15</v>
      </c>
      <c r="F347" s="78">
        <v>9142298</v>
      </c>
      <c r="G347" s="79">
        <f>IF(C347="oui",VLOOKUP(D347,Outils!F$1:G$12,2,FALSE),0)</f>
        <v>38</v>
      </c>
      <c r="H347" s="78" t="s">
        <v>17</v>
      </c>
      <c r="I347" s="79">
        <f t="shared" si="5"/>
        <v>38</v>
      </c>
      <c r="J347" s="78" t="s">
        <v>17</v>
      </c>
      <c r="K347" s="78"/>
      <c r="L347" s="78"/>
      <c r="M347" s="78"/>
      <c r="N347" s="78"/>
      <c r="O347" s="78"/>
      <c r="P347" s="78"/>
      <c r="Q347" s="78"/>
      <c r="R347" s="78"/>
      <c r="S347" s="78"/>
      <c r="T347" s="78"/>
      <c r="U347" s="78"/>
      <c r="V347" s="80">
        <f>IF(J347="oui",I347+K347*10,I347)</f>
        <v>38</v>
      </c>
      <c r="W347" s="66"/>
    </row>
    <row r="348" spans="1:23" x14ac:dyDescent="0.3">
      <c r="A348" s="77" t="s">
        <v>667</v>
      </c>
      <c r="B348" s="78" t="s">
        <v>668</v>
      </c>
      <c r="C348" s="78" t="s">
        <v>16</v>
      </c>
      <c r="D348" s="78" t="s">
        <v>3</v>
      </c>
      <c r="E348" s="78" t="s">
        <v>15</v>
      </c>
      <c r="F348" s="78">
        <v>7291045</v>
      </c>
      <c r="G348" s="79">
        <f>IF(C348="oui",VLOOKUP(D348,Outils!F$1:G$12,2,FALSE),0)</f>
        <v>49</v>
      </c>
      <c r="H348" s="78" t="s">
        <v>17</v>
      </c>
      <c r="I348" s="79">
        <f t="shared" si="5"/>
        <v>49</v>
      </c>
      <c r="J348" s="78" t="s">
        <v>17</v>
      </c>
      <c r="K348" s="78"/>
      <c r="L348" s="78"/>
      <c r="M348" s="78"/>
      <c r="N348" s="78"/>
      <c r="O348" s="78"/>
      <c r="P348" s="78"/>
      <c r="Q348" s="78"/>
      <c r="R348" s="78"/>
      <c r="S348" s="78"/>
      <c r="T348" s="78"/>
      <c r="U348" s="78"/>
      <c r="V348" s="80">
        <f>IF(J348="oui",I348+K348*10,I348)</f>
        <v>49</v>
      </c>
      <c r="W348" s="66"/>
    </row>
    <row r="349" spans="1:23" x14ac:dyDescent="0.3">
      <c r="A349" s="77" t="s">
        <v>667</v>
      </c>
      <c r="B349" s="78" t="s">
        <v>461</v>
      </c>
      <c r="C349" s="78" t="s">
        <v>16</v>
      </c>
      <c r="D349" s="78" t="s">
        <v>8</v>
      </c>
      <c r="E349" s="78" t="s">
        <v>15</v>
      </c>
      <c r="F349" s="78">
        <v>7291046</v>
      </c>
      <c r="G349" s="79">
        <f>IF(C349="oui",VLOOKUP(D349,Outils!F$1:G$12,2,FALSE),0)</f>
        <v>50</v>
      </c>
      <c r="H349" s="78" t="s">
        <v>17</v>
      </c>
      <c r="I349" s="79">
        <f t="shared" si="5"/>
        <v>50</v>
      </c>
      <c r="J349" s="78" t="s">
        <v>17</v>
      </c>
      <c r="K349" s="78"/>
      <c r="L349" s="78"/>
      <c r="M349" s="78"/>
      <c r="N349" s="78"/>
      <c r="O349" s="78"/>
      <c r="P349" s="78"/>
      <c r="Q349" s="78"/>
      <c r="R349" s="78"/>
      <c r="S349" s="78"/>
      <c r="T349" s="78"/>
      <c r="U349" s="78"/>
      <c r="V349" s="80">
        <f>IF(J349="oui",I349+K349*10,I349)</f>
        <v>50</v>
      </c>
      <c r="W349" s="66"/>
    </row>
    <row r="350" spans="1:23" x14ac:dyDescent="0.3">
      <c r="A350" s="77" t="s">
        <v>665</v>
      </c>
      <c r="B350" s="78" t="s">
        <v>341</v>
      </c>
      <c r="C350" s="78" t="s">
        <v>16</v>
      </c>
      <c r="D350" s="78" t="s">
        <v>3</v>
      </c>
      <c r="E350" s="78" t="s">
        <v>15</v>
      </c>
      <c r="F350" s="78">
        <v>156</v>
      </c>
      <c r="G350" s="79">
        <f>IF(C350="oui",VLOOKUP(D350,Outils!F$1:G$12,2,FALSE),0)</f>
        <v>49</v>
      </c>
      <c r="H350" s="78" t="s">
        <v>17</v>
      </c>
      <c r="I350" s="79">
        <f t="shared" si="5"/>
        <v>49</v>
      </c>
      <c r="J350" s="78" t="s">
        <v>17</v>
      </c>
      <c r="K350" s="78"/>
      <c r="L350" s="78"/>
      <c r="M350" s="78"/>
      <c r="N350" s="78"/>
      <c r="O350" s="78"/>
      <c r="P350" s="78"/>
      <c r="Q350" s="78"/>
      <c r="R350" s="78"/>
      <c r="S350" s="78"/>
      <c r="T350" s="78"/>
      <c r="U350" s="78"/>
      <c r="V350" s="80">
        <f>IF(J350="oui",I350+K350*10,I350)</f>
        <v>49</v>
      </c>
      <c r="W350" s="66"/>
    </row>
    <row r="351" spans="1:23" x14ac:dyDescent="0.3">
      <c r="A351" s="77" t="s">
        <v>180</v>
      </c>
      <c r="B351" s="78" t="s">
        <v>105</v>
      </c>
      <c r="C351" s="78" t="s">
        <v>16</v>
      </c>
      <c r="D351" s="78" t="s">
        <v>8</v>
      </c>
      <c r="E351" s="78" t="s">
        <v>15</v>
      </c>
      <c r="F351" s="78">
        <v>3854620</v>
      </c>
      <c r="G351" s="79">
        <f>IF(C351="oui",VLOOKUP(D351,Outils!F$1:G$12,2,FALSE),0)</f>
        <v>50</v>
      </c>
      <c r="H351" s="78" t="s">
        <v>17</v>
      </c>
      <c r="I351" s="79">
        <f t="shared" si="5"/>
        <v>50</v>
      </c>
      <c r="J351" s="78" t="s">
        <v>17</v>
      </c>
      <c r="K351" s="78"/>
      <c r="L351" s="78"/>
      <c r="M351" s="78"/>
      <c r="N351" s="78"/>
      <c r="O351" s="78"/>
      <c r="P351" s="78"/>
      <c r="Q351" s="78"/>
      <c r="R351" s="78"/>
      <c r="S351" s="78"/>
      <c r="T351" s="78"/>
      <c r="U351" s="78"/>
      <c r="V351" s="80">
        <f>IF(J351="oui",I351+K351*10,I351)</f>
        <v>50</v>
      </c>
      <c r="W351" s="66"/>
    </row>
    <row r="352" spans="1:23" x14ac:dyDescent="0.3">
      <c r="A352" s="77" t="s">
        <v>143</v>
      </c>
      <c r="B352" s="78" t="s">
        <v>144</v>
      </c>
      <c r="C352" s="78" t="s">
        <v>16</v>
      </c>
      <c r="D352" s="78" t="s">
        <v>3</v>
      </c>
      <c r="E352" s="78" t="s">
        <v>15</v>
      </c>
      <c r="F352" s="78">
        <v>7001249</v>
      </c>
      <c r="G352" s="79">
        <f>IF(C352="oui",VLOOKUP(D352,Outils!F$1:G$12,2,FALSE),0)</f>
        <v>49</v>
      </c>
      <c r="H352" s="78" t="s">
        <v>17</v>
      </c>
      <c r="I352" s="79">
        <f t="shared" si="5"/>
        <v>49</v>
      </c>
      <c r="J352" s="78" t="s">
        <v>17</v>
      </c>
      <c r="K352" s="78"/>
      <c r="L352" s="78"/>
      <c r="M352" s="78"/>
      <c r="N352" s="78"/>
      <c r="O352" s="78"/>
      <c r="P352" s="78"/>
      <c r="Q352" s="78"/>
      <c r="R352" s="78"/>
      <c r="S352" s="78"/>
      <c r="T352" s="78"/>
      <c r="U352" s="78"/>
      <c r="V352" s="80">
        <f>IF(J352="oui",I352+K352*10,I352)</f>
        <v>49</v>
      </c>
      <c r="W352" s="66"/>
    </row>
    <row r="353" spans="1:23" x14ac:dyDescent="0.3">
      <c r="A353" s="77" t="s">
        <v>148</v>
      </c>
      <c r="B353" s="78" t="s">
        <v>149</v>
      </c>
      <c r="C353" s="78" t="s">
        <v>16</v>
      </c>
      <c r="D353" s="78" t="s">
        <v>4</v>
      </c>
      <c r="E353" s="78" t="s">
        <v>15</v>
      </c>
      <c r="F353" s="78">
        <v>1132</v>
      </c>
      <c r="G353" s="79">
        <f>IF(C353="oui",VLOOKUP(D353,Outils!F$1:G$12,2,FALSE),0)</f>
        <v>62</v>
      </c>
      <c r="H353" s="78" t="s">
        <v>17</v>
      </c>
      <c r="I353" s="79">
        <f t="shared" si="5"/>
        <v>62</v>
      </c>
      <c r="J353" s="78" t="s">
        <v>17</v>
      </c>
      <c r="K353" s="78"/>
      <c r="L353" s="78"/>
      <c r="M353" s="78"/>
      <c r="N353" s="78"/>
      <c r="O353" s="78"/>
      <c r="P353" s="78"/>
      <c r="Q353" s="78"/>
      <c r="R353" s="78"/>
      <c r="S353" s="78"/>
      <c r="T353" s="78"/>
      <c r="U353" s="78"/>
      <c r="V353" s="80">
        <f>IF(J353="oui",I353+K353*10,I353)</f>
        <v>62</v>
      </c>
      <c r="W353" s="66"/>
    </row>
    <row r="354" spans="1:23" x14ac:dyDescent="0.3">
      <c r="A354" s="77" t="s">
        <v>61</v>
      </c>
      <c r="B354" s="78" t="s">
        <v>62</v>
      </c>
      <c r="C354" s="78" t="s">
        <v>16</v>
      </c>
      <c r="D354" s="78" t="s">
        <v>6</v>
      </c>
      <c r="E354" s="78" t="s">
        <v>15</v>
      </c>
      <c r="F354" s="78">
        <v>2644742</v>
      </c>
      <c r="G354" s="79">
        <f>IF(C354="oui",VLOOKUP(D354,Outils!F$1:G$12,2,FALSE),0)</f>
        <v>58</v>
      </c>
      <c r="H354" s="78" t="s">
        <v>17</v>
      </c>
      <c r="I354" s="79">
        <f t="shared" si="5"/>
        <v>58</v>
      </c>
      <c r="J354" s="78" t="s">
        <v>17</v>
      </c>
      <c r="K354" s="78"/>
      <c r="L354" s="78"/>
      <c r="M354" s="78"/>
      <c r="N354" s="78"/>
      <c r="O354" s="78"/>
      <c r="P354" s="78"/>
      <c r="Q354" s="78"/>
      <c r="R354" s="78"/>
      <c r="S354" s="78"/>
      <c r="T354" s="78"/>
      <c r="U354" s="78"/>
      <c r="V354" s="80">
        <f>IF(J354="oui",I354+K354*10,I354)</f>
        <v>58</v>
      </c>
      <c r="W354" s="66"/>
    </row>
    <row r="355" spans="1:23" x14ac:dyDescent="0.3">
      <c r="A355" s="77" t="s">
        <v>61</v>
      </c>
      <c r="B355" s="78" t="s">
        <v>63</v>
      </c>
      <c r="C355" s="78" t="s">
        <v>16</v>
      </c>
      <c r="D355" s="78" t="s">
        <v>8</v>
      </c>
      <c r="E355" s="78" t="s">
        <v>15</v>
      </c>
      <c r="F355" s="78">
        <v>2644741</v>
      </c>
      <c r="G355" s="79">
        <f>IF(C355="oui",VLOOKUP(D355,Outils!F$1:G$12,2,FALSE),0)</f>
        <v>50</v>
      </c>
      <c r="H355" s="78" t="s">
        <v>17</v>
      </c>
      <c r="I355" s="79">
        <f t="shared" si="5"/>
        <v>50</v>
      </c>
      <c r="J355" s="78" t="s">
        <v>17</v>
      </c>
      <c r="K355" s="78"/>
      <c r="L355" s="78"/>
      <c r="M355" s="78"/>
      <c r="N355" s="78"/>
      <c r="O355" s="78"/>
      <c r="P355" s="78"/>
      <c r="Q355" s="78"/>
      <c r="R355" s="78"/>
      <c r="S355" s="78"/>
      <c r="T355" s="78"/>
      <c r="U355" s="78"/>
      <c r="V355" s="80">
        <f>IF(J355="oui",I355+K355*10,I355)</f>
        <v>50</v>
      </c>
      <c r="W355" s="66"/>
    </row>
    <row r="356" spans="1:23" x14ac:dyDescent="0.3">
      <c r="A356" s="77" t="s">
        <v>747</v>
      </c>
      <c r="B356" s="78" t="s">
        <v>748</v>
      </c>
      <c r="C356" s="78" t="s">
        <v>16</v>
      </c>
      <c r="D356" s="78" t="s">
        <v>4</v>
      </c>
      <c r="E356" s="78" t="s">
        <v>14</v>
      </c>
      <c r="F356" s="78"/>
      <c r="G356" s="79">
        <f>IF(C356="oui",VLOOKUP(D356,Outils!F$1:G$12,2,FALSE),0)</f>
        <v>62</v>
      </c>
      <c r="H356" s="78" t="s">
        <v>17</v>
      </c>
      <c r="I356" s="79">
        <f t="shared" si="5"/>
        <v>62</v>
      </c>
      <c r="J356" s="78" t="s">
        <v>17</v>
      </c>
      <c r="K356" s="78"/>
      <c r="L356" s="78"/>
      <c r="M356" s="78"/>
      <c r="N356" s="78"/>
      <c r="O356" s="78"/>
      <c r="P356" s="78"/>
      <c r="Q356" s="78"/>
      <c r="R356" s="78"/>
      <c r="S356" s="78"/>
      <c r="T356" s="78"/>
      <c r="U356" s="78"/>
      <c r="V356" s="80">
        <f>IF(J356="oui",I356+K356*10,I356)</f>
        <v>62</v>
      </c>
      <c r="W356" s="66"/>
    </row>
    <row r="357" spans="1:23" x14ac:dyDescent="0.3">
      <c r="A357" s="77" t="s">
        <v>298</v>
      </c>
      <c r="B357" s="78" t="s">
        <v>51</v>
      </c>
      <c r="C357" s="78" t="s">
        <v>16</v>
      </c>
      <c r="D357" s="78" t="s">
        <v>4</v>
      </c>
      <c r="E357" s="78" t="s">
        <v>15</v>
      </c>
      <c r="F357" s="78">
        <v>906231</v>
      </c>
      <c r="G357" s="79">
        <f>IF(C357="oui",VLOOKUP(D357,Outils!F$1:G$12,2,FALSE),0)</f>
        <v>62</v>
      </c>
      <c r="H357" s="78" t="s">
        <v>17</v>
      </c>
      <c r="I357" s="79">
        <f t="shared" si="5"/>
        <v>62</v>
      </c>
      <c r="J357" s="78" t="s">
        <v>17</v>
      </c>
      <c r="K357" s="78"/>
      <c r="L357" s="78"/>
      <c r="M357" s="78"/>
      <c r="N357" s="78"/>
      <c r="O357" s="78"/>
      <c r="P357" s="78"/>
      <c r="Q357" s="78"/>
      <c r="R357" s="78"/>
      <c r="S357" s="78"/>
      <c r="T357" s="78"/>
      <c r="U357" s="78"/>
      <c r="V357" s="80">
        <f>IF(J357="oui",I357+K357*10,I357)</f>
        <v>62</v>
      </c>
      <c r="W357" s="66"/>
    </row>
    <row r="358" spans="1:23" x14ac:dyDescent="0.3">
      <c r="A358" s="77" t="s">
        <v>298</v>
      </c>
      <c r="B358" s="78" t="s">
        <v>519</v>
      </c>
      <c r="C358" s="78" t="s">
        <v>16</v>
      </c>
      <c r="D358" s="78" t="s">
        <v>7</v>
      </c>
      <c r="E358" s="78" t="s">
        <v>15</v>
      </c>
      <c r="F358" s="78">
        <v>328</v>
      </c>
      <c r="G358" s="79">
        <f>IF(C358="oui",VLOOKUP(D358,Outils!F$1:G$12,2,FALSE),0)</f>
        <v>58</v>
      </c>
      <c r="H358" s="78" t="s">
        <v>17</v>
      </c>
      <c r="I358" s="79">
        <f t="shared" si="5"/>
        <v>58</v>
      </c>
      <c r="J358" s="78" t="s">
        <v>17</v>
      </c>
      <c r="K358" s="78"/>
      <c r="L358" s="78"/>
      <c r="M358" s="78"/>
      <c r="N358" s="78"/>
      <c r="O358" s="78"/>
      <c r="P358" s="78"/>
      <c r="Q358" s="78"/>
      <c r="R358" s="78"/>
      <c r="S358" s="78"/>
      <c r="T358" s="78"/>
      <c r="U358" s="78"/>
      <c r="V358" s="80">
        <f>IF(J358="oui",I358+K358*10,I358)</f>
        <v>58</v>
      </c>
      <c r="W358" s="66"/>
    </row>
    <row r="359" spans="1:23" x14ac:dyDescent="0.3">
      <c r="A359" s="77" t="s">
        <v>298</v>
      </c>
      <c r="B359" s="78" t="s">
        <v>249</v>
      </c>
      <c r="C359" s="78" t="s">
        <v>16</v>
      </c>
      <c r="D359" s="78" t="s">
        <v>10</v>
      </c>
      <c r="E359" s="78" t="s">
        <v>15</v>
      </c>
      <c r="F359" s="78">
        <v>328</v>
      </c>
      <c r="G359" s="79">
        <f>IF(C359="oui",VLOOKUP(D359,Outils!F$1:G$12,2,FALSE),0)</f>
        <v>46</v>
      </c>
      <c r="H359" s="78" t="s">
        <v>17</v>
      </c>
      <c r="I359" s="79">
        <f t="shared" si="5"/>
        <v>46</v>
      </c>
      <c r="J359" s="78" t="s">
        <v>17</v>
      </c>
      <c r="K359" s="78"/>
      <c r="L359" s="78"/>
      <c r="M359" s="78"/>
      <c r="N359" s="78"/>
      <c r="O359" s="78"/>
      <c r="P359" s="78"/>
      <c r="Q359" s="78"/>
      <c r="R359" s="78"/>
      <c r="S359" s="78"/>
      <c r="T359" s="78"/>
      <c r="U359" s="78"/>
      <c r="V359" s="80">
        <f>IF(J359="oui",I359+K359*10,I359)</f>
        <v>46</v>
      </c>
      <c r="W359" s="66"/>
    </row>
    <row r="360" spans="1:23" x14ac:dyDescent="0.3">
      <c r="A360" s="77" t="s">
        <v>212</v>
      </c>
      <c r="B360" s="78" t="s">
        <v>213</v>
      </c>
      <c r="C360" s="78" t="s">
        <v>16</v>
      </c>
      <c r="D360" s="78" t="s">
        <v>13</v>
      </c>
      <c r="E360" s="78" t="s">
        <v>14</v>
      </c>
      <c r="F360" s="78"/>
      <c r="G360" s="79">
        <f>IF(C360="oui",VLOOKUP(D360,Outils!F$1:G$12,2,FALSE),0)</f>
        <v>28</v>
      </c>
      <c r="H360" s="78" t="s">
        <v>17</v>
      </c>
      <c r="I360" s="79">
        <f t="shared" si="5"/>
        <v>28</v>
      </c>
      <c r="J360" s="78" t="s">
        <v>17</v>
      </c>
      <c r="K360" s="78"/>
      <c r="L360" s="78"/>
      <c r="M360" s="78"/>
      <c r="N360" s="78"/>
      <c r="O360" s="78"/>
      <c r="P360" s="78"/>
      <c r="Q360" s="78"/>
      <c r="R360" s="78"/>
      <c r="S360" s="78"/>
      <c r="T360" s="78"/>
      <c r="U360" s="78"/>
      <c r="V360" s="80">
        <f>IF(J360="oui",I360+K360*10,I360)</f>
        <v>28</v>
      </c>
      <c r="W360" s="66"/>
    </row>
    <row r="361" spans="1:23" x14ac:dyDescent="0.3">
      <c r="A361" s="77" t="s">
        <v>212</v>
      </c>
      <c r="B361" s="78" t="s">
        <v>411</v>
      </c>
      <c r="C361" s="78" t="s">
        <v>16</v>
      </c>
      <c r="D361" s="78" t="s">
        <v>11</v>
      </c>
      <c r="E361" s="78" t="s">
        <v>15</v>
      </c>
      <c r="F361" s="78">
        <v>6764396</v>
      </c>
      <c r="G361" s="79">
        <f>IF(C361="oui",VLOOKUP(D361,Outils!F$1:G$12,2,FALSE),0)</f>
        <v>38</v>
      </c>
      <c r="H361" s="78" t="s">
        <v>17</v>
      </c>
      <c r="I361" s="79">
        <f t="shared" si="5"/>
        <v>38</v>
      </c>
      <c r="J361" s="78" t="s">
        <v>17</v>
      </c>
      <c r="K361" s="78"/>
      <c r="L361" s="78"/>
      <c r="M361" s="78"/>
      <c r="N361" s="78"/>
      <c r="O361" s="78"/>
      <c r="P361" s="78"/>
      <c r="Q361" s="78"/>
      <c r="R361" s="78"/>
      <c r="S361" s="78"/>
      <c r="T361" s="78"/>
      <c r="U361" s="78"/>
      <c r="V361" s="80">
        <f>IF(J361="oui",I361+K361*10,I361)</f>
        <v>38</v>
      </c>
      <c r="W361" s="66"/>
    </row>
    <row r="362" spans="1:23" x14ac:dyDescent="0.3">
      <c r="A362" s="77" t="s">
        <v>675</v>
      </c>
      <c r="B362" s="78" t="s">
        <v>228</v>
      </c>
      <c r="C362" s="78" t="s">
        <v>16</v>
      </c>
      <c r="D362" s="78" t="s">
        <v>4</v>
      </c>
      <c r="E362" s="78" t="s">
        <v>15</v>
      </c>
      <c r="F362" s="78">
        <v>2641121</v>
      </c>
      <c r="G362" s="79">
        <f>IF(C362="oui",VLOOKUP(D362,Outils!F$1:G$12,2,FALSE),0)</f>
        <v>62</v>
      </c>
      <c r="H362" s="78" t="s">
        <v>17</v>
      </c>
      <c r="I362" s="79">
        <f t="shared" si="5"/>
        <v>62</v>
      </c>
      <c r="J362" s="78" t="s">
        <v>16</v>
      </c>
      <c r="K362" s="78">
        <v>1</v>
      </c>
      <c r="L362" s="78"/>
      <c r="M362" s="78"/>
      <c r="N362" s="78"/>
      <c r="O362" s="78"/>
      <c r="P362" s="78"/>
      <c r="Q362" s="78"/>
      <c r="R362" s="78">
        <v>1</v>
      </c>
      <c r="S362" s="78"/>
      <c r="T362" s="78"/>
      <c r="U362" s="78"/>
      <c r="V362" s="80">
        <f>IF(J362="oui",I362+K362*10,I362)</f>
        <v>72</v>
      </c>
      <c r="W362" s="66"/>
    </row>
    <row r="363" spans="1:23" x14ac:dyDescent="0.3">
      <c r="A363" s="77" t="s">
        <v>317</v>
      </c>
      <c r="B363" s="78" t="s">
        <v>318</v>
      </c>
      <c r="C363" s="78" t="s">
        <v>17</v>
      </c>
      <c r="D363" s="78" t="s">
        <v>2</v>
      </c>
      <c r="E363" s="78" t="s">
        <v>15</v>
      </c>
      <c r="F363" s="78">
        <v>2009306</v>
      </c>
      <c r="G363" s="79">
        <f>IF(C363="oui",VLOOKUP(D363,Outils!F$1:G$12,2,FALSE),0)</f>
        <v>0</v>
      </c>
      <c r="H363" s="78" t="s">
        <v>17</v>
      </c>
      <c r="I363" s="79">
        <f t="shared" si="5"/>
        <v>0</v>
      </c>
      <c r="J363" s="78" t="s">
        <v>16</v>
      </c>
      <c r="K363" s="78">
        <v>1</v>
      </c>
      <c r="L363" s="78"/>
      <c r="M363" s="78"/>
      <c r="N363" s="78"/>
      <c r="O363" s="78"/>
      <c r="P363" s="78">
        <v>1</v>
      </c>
      <c r="Q363" s="78"/>
      <c r="R363" s="78"/>
      <c r="S363" s="78"/>
      <c r="T363" s="78"/>
      <c r="U363" s="78"/>
      <c r="V363" s="80">
        <f>IF(J363="oui",I363+K363*10,I363)</f>
        <v>10</v>
      </c>
      <c r="W363" s="66"/>
    </row>
    <row r="364" spans="1:23" x14ac:dyDescent="0.3">
      <c r="A364" s="77" t="s">
        <v>437</v>
      </c>
      <c r="B364" s="78" t="s">
        <v>438</v>
      </c>
      <c r="C364" s="78" t="s">
        <v>16</v>
      </c>
      <c r="D364" s="78" t="s">
        <v>11</v>
      </c>
      <c r="E364" s="78" t="s">
        <v>15</v>
      </c>
      <c r="F364" s="78">
        <v>6395066</v>
      </c>
      <c r="G364" s="79">
        <f>IF(C364="oui",VLOOKUP(D364,Outils!F$1:G$12,2,FALSE),0)</f>
        <v>38</v>
      </c>
      <c r="H364" s="78" t="s">
        <v>17</v>
      </c>
      <c r="I364" s="79">
        <f t="shared" si="5"/>
        <v>38</v>
      </c>
      <c r="J364" s="78" t="s">
        <v>17</v>
      </c>
      <c r="K364" s="78"/>
      <c r="L364" s="78"/>
      <c r="M364" s="78"/>
      <c r="N364" s="78"/>
      <c r="O364" s="78"/>
      <c r="P364" s="78"/>
      <c r="Q364" s="78"/>
      <c r="R364" s="78"/>
      <c r="S364" s="78"/>
      <c r="T364" s="78"/>
      <c r="U364" s="78"/>
      <c r="V364" s="80">
        <f>IF(J364="oui",I364+K364*10,I364)</f>
        <v>38</v>
      </c>
      <c r="W364" s="66"/>
    </row>
    <row r="365" spans="1:23" x14ac:dyDescent="0.3">
      <c r="A365" s="77" t="s">
        <v>437</v>
      </c>
      <c r="B365" s="78" t="s">
        <v>109</v>
      </c>
      <c r="C365" s="78" t="s">
        <v>16</v>
      </c>
      <c r="D365" s="78" t="s">
        <v>7</v>
      </c>
      <c r="E365" s="78" t="s">
        <v>15</v>
      </c>
      <c r="F365" s="78">
        <v>6395065</v>
      </c>
      <c r="G365" s="79">
        <f>IF(C365="oui",VLOOKUP(D365,Outils!F$1:G$12,2,FALSE),0)</f>
        <v>58</v>
      </c>
      <c r="H365" s="78" t="s">
        <v>17</v>
      </c>
      <c r="I365" s="79">
        <f t="shared" si="5"/>
        <v>58</v>
      </c>
      <c r="J365" s="78" t="s">
        <v>17</v>
      </c>
      <c r="K365" s="78"/>
      <c r="L365" s="78"/>
      <c r="M365" s="78"/>
      <c r="N365" s="78"/>
      <c r="O365" s="78"/>
      <c r="P365" s="78"/>
      <c r="Q365" s="78"/>
      <c r="R365" s="78"/>
      <c r="S365" s="78"/>
      <c r="T365" s="78"/>
      <c r="U365" s="78"/>
      <c r="V365" s="80">
        <f>IF(J365="oui",I365+K365*10,I365)</f>
        <v>58</v>
      </c>
      <c r="W365" s="66"/>
    </row>
    <row r="366" spans="1:23" x14ac:dyDescent="0.3">
      <c r="A366" s="77" t="s">
        <v>316</v>
      </c>
      <c r="B366" s="78" t="s">
        <v>139</v>
      </c>
      <c r="C366" s="78" t="s">
        <v>16</v>
      </c>
      <c r="D366" s="78" t="s">
        <v>6</v>
      </c>
      <c r="E366" s="78" t="s">
        <v>15</v>
      </c>
      <c r="F366" s="78">
        <v>8487140</v>
      </c>
      <c r="G366" s="79">
        <f>IF(C366="oui",VLOOKUP(D366,Outils!F$1:G$12,2,FALSE),0)</f>
        <v>58</v>
      </c>
      <c r="H366" s="78" t="s">
        <v>17</v>
      </c>
      <c r="I366" s="79">
        <f t="shared" si="5"/>
        <v>58</v>
      </c>
      <c r="J366" s="78" t="s">
        <v>16</v>
      </c>
      <c r="K366" s="78">
        <v>1</v>
      </c>
      <c r="L366" s="78"/>
      <c r="M366" s="78"/>
      <c r="N366" s="78"/>
      <c r="O366" s="78"/>
      <c r="P366" s="78"/>
      <c r="Q366" s="78"/>
      <c r="R366" s="78">
        <v>1</v>
      </c>
      <c r="S366" s="78"/>
      <c r="T366" s="78"/>
      <c r="U366" s="78"/>
      <c r="V366" s="80">
        <f>IF(J366="oui",I366+K366*10,I366)</f>
        <v>68</v>
      </c>
      <c r="W366" s="66"/>
    </row>
    <row r="367" spans="1:23" x14ac:dyDescent="0.3">
      <c r="A367" s="81" t="s">
        <v>760</v>
      </c>
      <c r="B367" s="87" t="s">
        <v>761</v>
      </c>
      <c r="C367" s="87" t="s">
        <v>16</v>
      </c>
      <c r="D367" s="87" t="s">
        <v>5</v>
      </c>
      <c r="E367" s="87" t="s">
        <v>15</v>
      </c>
      <c r="F367" s="87"/>
      <c r="G367" s="79">
        <f>IF(C367="oui",VLOOKUP(D367,Outils!F$1:G$12,2,FALSE),0)</f>
        <v>62</v>
      </c>
      <c r="H367" s="87" t="s">
        <v>16</v>
      </c>
      <c r="I367" s="79">
        <f t="shared" si="5"/>
        <v>66</v>
      </c>
      <c r="J367" s="87" t="s">
        <v>17</v>
      </c>
      <c r="K367" s="87"/>
      <c r="L367" s="87"/>
      <c r="M367" s="87"/>
      <c r="N367" s="87"/>
      <c r="O367" s="87"/>
      <c r="P367" s="87"/>
      <c r="Q367" s="87"/>
      <c r="R367" s="87"/>
      <c r="S367" s="87"/>
      <c r="T367" s="87"/>
      <c r="U367" s="87"/>
      <c r="V367" s="80">
        <f>IF(J367="oui",I367+K367*10,I367)</f>
        <v>66</v>
      </c>
      <c r="W367" s="70"/>
    </row>
    <row r="368" spans="1:23" x14ac:dyDescent="0.3">
      <c r="A368" s="82" t="s">
        <v>760</v>
      </c>
      <c r="B368" s="88" t="s">
        <v>762</v>
      </c>
      <c r="C368" s="88" t="s">
        <v>16</v>
      </c>
      <c r="D368" s="88" t="s">
        <v>5</v>
      </c>
      <c r="E368" s="88" t="s">
        <v>15</v>
      </c>
      <c r="F368" s="88"/>
      <c r="G368" s="89">
        <f>IF(C368="oui",VLOOKUP(D368,Outils!F$1:G$12,2,FALSE),0)</f>
        <v>62</v>
      </c>
      <c r="H368" s="88" t="s">
        <v>16</v>
      </c>
      <c r="I368" s="89">
        <f t="shared" si="5"/>
        <v>66</v>
      </c>
      <c r="J368" s="88" t="s">
        <v>17</v>
      </c>
      <c r="K368" s="88"/>
      <c r="L368" s="88"/>
      <c r="M368" s="88"/>
      <c r="N368" s="88"/>
      <c r="O368" s="88"/>
      <c r="P368" s="88"/>
      <c r="Q368" s="88"/>
      <c r="R368" s="88"/>
      <c r="S368" s="88"/>
      <c r="T368" s="88"/>
      <c r="U368" s="88"/>
      <c r="V368" s="90">
        <f>IF(J368="oui",I368+K368*10,I368)</f>
        <v>66</v>
      </c>
      <c r="W368" s="70"/>
    </row>
    <row r="369" spans="1:23" x14ac:dyDescent="0.3">
      <c r="A369" s="77" t="s">
        <v>71</v>
      </c>
      <c r="B369" s="78" t="s">
        <v>72</v>
      </c>
      <c r="C369" s="78" t="s">
        <v>16</v>
      </c>
      <c r="D369" s="78" t="s">
        <v>8</v>
      </c>
      <c r="E369" s="78" t="s">
        <v>15</v>
      </c>
      <c r="F369" s="78">
        <v>3489312</v>
      </c>
      <c r="G369" s="79">
        <f>IF(C369="oui",VLOOKUP(D369,Outils!F$1:G$12,2,FALSE),0)</f>
        <v>50</v>
      </c>
      <c r="H369" s="78" t="s">
        <v>17</v>
      </c>
      <c r="I369" s="79">
        <f t="shared" si="5"/>
        <v>50</v>
      </c>
      <c r="J369" s="78" t="s">
        <v>16</v>
      </c>
      <c r="K369" s="78">
        <v>3</v>
      </c>
      <c r="L369" s="78"/>
      <c r="M369" s="78"/>
      <c r="N369" s="78">
        <v>1</v>
      </c>
      <c r="O369" s="78"/>
      <c r="P369" s="78">
        <v>1</v>
      </c>
      <c r="Q369" s="78"/>
      <c r="R369" s="78"/>
      <c r="S369" s="78"/>
      <c r="T369" s="78">
        <v>1</v>
      </c>
      <c r="U369" s="78"/>
      <c r="V369" s="80">
        <f>IF(J369="oui",I369+K369*10,I369)</f>
        <v>80</v>
      </c>
      <c r="W369" s="66"/>
    </row>
    <row r="370" spans="1:23" x14ac:dyDescent="0.3">
      <c r="A370" s="77" t="s">
        <v>71</v>
      </c>
      <c r="B370" s="78" t="s">
        <v>51</v>
      </c>
      <c r="C370" s="78" t="s">
        <v>16</v>
      </c>
      <c r="D370" s="78" t="s">
        <v>13</v>
      </c>
      <c r="E370" s="78" t="s">
        <v>15</v>
      </c>
      <c r="F370" s="78">
        <v>197</v>
      </c>
      <c r="G370" s="79">
        <f>IF(C370="oui",VLOOKUP(D370,Outils!F$1:G$12,2,FALSE),0)</f>
        <v>28</v>
      </c>
      <c r="H370" s="78" t="s">
        <v>17</v>
      </c>
      <c r="I370" s="79">
        <f t="shared" si="5"/>
        <v>28</v>
      </c>
      <c r="J370" s="78" t="s">
        <v>16</v>
      </c>
      <c r="K370" s="78">
        <v>1</v>
      </c>
      <c r="L370" s="78">
        <v>1</v>
      </c>
      <c r="M370" s="78"/>
      <c r="N370" s="78"/>
      <c r="O370" s="78"/>
      <c r="P370" s="78"/>
      <c r="Q370" s="78"/>
      <c r="R370" s="78"/>
      <c r="S370" s="78"/>
      <c r="T370" s="78"/>
      <c r="U370" s="78"/>
      <c r="V370" s="80">
        <f>IF(J370="oui",I370+K370*10,I370)</f>
        <v>38</v>
      </c>
      <c r="W370" s="66"/>
    </row>
    <row r="371" spans="1:23" x14ac:dyDescent="0.3">
      <c r="A371" s="77" t="s">
        <v>71</v>
      </c>
      <c r="B371" s="78" t="s">
        <v>337</v>
      </c>
      <c r="C371" s="78" t="s">
        <v>16</v>
      </c>
      <c r="D371" s="78" t="s">
        <v>3</v>
      </c>
      <c r="E371" s="78" t="s">
        <v>15</v>
      </c>
      <c r="F371" s="78">
        <v>7785</v>
      </c>
      <c r="G371" s="79">
        <f>IF(C371="oui",VLOOKUP(D371,Outils!F$1:G$12,2,FALSE),0)</f>
        <v>49</v>
      </c>
      <c r="H371" s="78" t="s">
        <v>17</v>
      </c>
      <c r="I371" s="79">
        <f t="shared" si="5"/>
        <v>49</v>
      </c>
      <c r="J371" s="78" t="s">
        <v>17</v>
      </c>
      <c r="K371" s="78"/>
      <c r="L371" s="78"/>
      <c r="M371" s="78"/>
      <c r="N371" s="78"/>
      <c r="O371" s="78"/>
      <c r="P371" s="78"/>
      <c r="Q371" s="78"/>
      <c r="R371" s="78"/>
      <c r="S371" s="78"/>
      <c r="T371" s="78"/>
      <c r="U371" s="78"/>
      <c r="V371" s="80">
        <f>IF(J371="oui",I371+K371*10,I371)</f>
        <v>49</v>
      </c>
      <c r="W371" s="66"/>
    </row>
    <row r="372" spans="1:23" x14ac:dyDescent="0.3">
      <c r="A372" s="77" t="s">
        <v>246</v>
      </c>
      <c r="B372" s="78" t="s">
        <v>200</v>
      </c>
      <c r="C372" s="78" t="s">
        <v>16</v>
      </c>
      <c r="D372" s="78" t="s">
        <v>6</v>
      </c>
      <c r="E372" s="78" t="s">
        <v>15</v>
      </c>
      <c r="F372" s="78">
        <v>1428</v>
      </c>
      <c r="G372" s="79">
        <f>IF(C372="oui",VLOOKUP(D372,Outils!F$1:G$12,2,FALSE),0)</f>
        <v>58</v>
      </c>
      <c r="H372" s="78" t="s">
        <v>17</v>
      </c>
      <c r="I372" s="79">
        <f t="shared" si="5"/>
        <v>58</v>
      </c>
      <c r="J372" s="78" t="s">
        <v>17</v>
      </c>
      <c r="K372" s="78"/>
      <c r="L372" s="78"/>
      <c r="M372" s="78"/>
      <c r="N372" s="78"/>
      <c r="O372" s="78"/>
      <c r="P372" s="78"/>
      <c r="Q372" s="78"/>
      <c r="R372" s="78"/>
      <c r="S372" s="78"/>
      <c r="T372" s="78"/>
      <c r="U372" s="78"/>
      <c r="V372" s="80">
        <f>IF(J372="oui",I372+K372*10,I372)</f>
        <v>58</v>
      </c>
      <c r="W372" s="66"/>
    </row>
    <row r="373" spans="1:23" x14ac:dyDescent="0.3">
      <c r="A373" s="77" t="s">
        <v>160</v>
      </c>
      <c r="B373" s="78" t="s">
        <v>161</v>
      </c>
      <c r="C373" s="78" t="s">
        <v>16</v>
      </c>
      <c r="D373" s="78" t="s">
        <v>11</v>
      </c>
      <c r="E373" s="78" t="s">
        <v>15</v>
      </c>
      <c r="F373" s="78">
        <v>6794284</v>
      </c>
      <c r="G373" s="79">
        <f>IF(C373="oui",VLOOKUP(D373,Outils!F$1:G$12,2,FALSE),0)</f>
        <v>38</v>
      </c>
      <c r="H373" s="78" t="s">
        <v>17</v>
      </c>
      <c r="I373" s="79">
        <f t="shared" si="5"/>
        <v>38</v>
      </c>
      <c r="J373" s="78" t="s">
        <v>17</v>
      </c>
      <c r="K373" s="78"/>
      <c r="L373" s="78"/>
      <c r="M373" s="78"/>
      <c r="N373" s="78"/>
      <c r="O373" s="78"/>
      <c r="P373" s="78"/>
      <c r="Q373" s="78"/>
      <c r="R373" s="78"/>
      <c r="S373" s="78"/>
      <c r="T373" s="78"/>
      <c r="U373" s="78"/>
      <c r="V373" s="80">
        <f>IF(J373="oui",I373+K373*10,I373)</f>
        <v>38</v>
      </c>
      <c r="W373" s="66"/>
    </row>
    <row r="374" spans="1:23" x14ac:dyDescent="0.3">
      <c r="A374" s="77" t="s">
        <v>160</v>
      </c>
      <c r="B374" s="78" t="s">
        <v>235</v>
      </c>
      <c r="C374" s="78" t="s">
        <v>16</v>
      </c>
      <c r="D374" s="78" t="s">
        <v>8</v>
      </c>
      <c r="E374" s="78" t="s">
        <v>15</v>
      </c>
      <c r="F374" s="78">
        <v>3792304</v>
      </c>
      <c r="G374" s="79">
        <f>IF(C374="oui",VLOOKUP(D374,Outils!F$1:G$12,2,FALSE),0)</f>
        <v>50</v>
      </c>
      <c r="H374" s="78" t="s">
        <v>17</v>
      </c>
      <c r="I374" s="79">
        <f t="shared" si="5"/>
        <v>50</v>
      </c>
      <c r="J374" s="78" t="s">
        <v>17</v>
      </c>
      <c r="K374" s="78"/>
      <c r="L374" s="78"/>
      <c r="M374" s="78"/>
      <c r="N374" s="78"/>
      <c r="O374" s="78"/>
      <c r="P374" s="78"/>
      <c r="Q374" s="78"/>
      <c r="R374" s="78"/>
      <c r="S374" s="78"/>
      <c r="T374" s="78"/>
      <c r="U374" s="78"/>
      <c r="V374" s="80">
        <f>IF(J374="oui",I374+K374*10,I374)</f>
        <v>50</v>
      </c>
      <c r="W374" s="66"/>
    </row>
    <row r="375" spans="1:23" x14ac:dyDescent="0.3">
      <c r="A375" s="77" t="s">
        <v>160</v>
      </c>
      <c r="B375" s="78" t="s">
        <v>255</v>
      </c>
      <c r="C375" s="78" t="s">
        <v>16</v>
      </c>
      <c r="D375" s="78" t="s">
        <v>2</v>
      </c>
      <c r="E375" s="78" t="s">
        <v>15</v>
      </c>
      <c r="F375" s="78">
        <v>4022336</v>
      </c>
      <c r="G375" s="79">
        <f>IF(C375="oui",VLOOKUP(D375,Outils!F$1:G$12,2,FALSE),0)</f>
        <v>45</v>
      </c>
      <c r="H375" s="78" t="s">
        <v>17</v>
      </c>
      <c r="I375" s="79">
        <f t="shared" si="5"/>
        <v>45</v>
      </c>
      <c r="J375" s="78" t="s">
        <v>17</v>
      </c>
      <c r="K375" s="78"/>
      <c r="L375" s="78"/>
      <c r="M375" s="78"/>
      <c r="N375" s="78"/>
      <c r="O375" s="78"/>
      <c r="P375" s="78"/>
      <c r="Q375" s="78"/>
      <c r="R375" s="78"/>
      <c r="S375" s="78"/>
      <c r="T375" s="78"/>
      <c r="U375" s="78"/>
      <c r="V375" s="80">
        <f>IF(J375="oui",I375+K375*10,I375)</f>
        <v>45</v>
      </c>
      <c r="W375" s="66"/>
    </row>
    <row r="376" spans="1:23" x14ac:dyDescent="0.3">
      <c r="A376" s="77" t="s">
        <v>160</v>
      </c>
      <c r="B376" s="78" t="s">
        <v>235</v>
      </c>
      <c r="C376" s="78" t="s">
        <v>16</v>
      </c>
      <c r="D376" s="78" t="s">
        <v>3</v>
      </c>
      <c r="E376" s="78" t="s">
        <v>15</v>
      </c>
      <c r="F376" s="78">
        <v>4022337</v>
      </c>
      <c r="G376" s="79">
        <f>IF(C376="oui",VLOOKUP(D376,Outils!F$1:G$12,2,FALSE),0)</f>
        <v>49</v>
      </c>
      <c r="H376" s="78" t="s">
        <v>17</v>
      </c>
      <c r="I376" s="79">
        <f t="shared" si="5"/>
        <v>49</v>
      </c>
      <c r="J376" s="78" t="s">
        <v>17</v>
      </c>
      <c r="K376" s="78"/>
      <c r="L376" s="78"/>
      <c r="M376" s="78"/>
      <c r="N376" s="78"/>
      <c r="O376" s="78"/>
      <c r="P376" s="78"/>
      <c r="Q376" s="78"/>
      <c r="R376" s="78"/>
      <c r="S376" s="78"/>
      <c r="T376" s="78"/>
      <c r="U376" s="78"/>
      <c r="V376" s="80">
        <f>IF(J376="oui",I376+K376*10,I376)</f>
        <v>49</v>
      </c>
      <c r="W376" s="66"/>
    </row>
    <row r="377" spans="1:23" x14ac:dyDescent="0.3">
      <c r="A377" s="77" t="s">
        <v>160</v>
      </c>
      <c r="B377" s="78" t="s">
        <v>292</v>
      </c>
      <c r="C377" s="78" t="s">
        <v>16</v>
      </c>
      <c r="D377" s="78" t="s">
        <v>4</v>
      </c>
      <c r="E377" s="78" t="s">
        <v>15</v>
      </c>
      <c r="F377" s="78">
        <v>9343975</v>
      </c>
      <c r="G377" s="79">
        <f>IF(C377="oui",VLOOKUP(D377,Outils!F$1:G$12,2,FALSE),0)</f>
        <v>62</v>
      </c>
      <c r="H377" s="78" t="s">
        <v>17</v>
      </c>
      <c r="I377" s="79">
        <f t="shared" si="5"/>
        <v>62</v>
      </c>
      <c r="J377" s="78" t="s">
        <v>17</v>
      </c>
      <c r="K377" s="78"/>
      <c r="L377" s="78"/>
      <c r="M377" s="78"/>
      <c r="N377" s="78"/>
      <c r="O377" s="78"/>
      <c r="P377" s="78"/>
      <c r="Q377" s="78"/>
      <c r="R377" s="78"/>
      <c r="S377" s="78"/>
      <c r="T377" s="78"/>
      <c r="U377" s="78"/>
      <c r="V377" s="80">
        <f>IF(J377="oui",I377+K377*10,I377)</f>
        <v>62</v>
      </c>
      <c r="W377" s="66"/>
    </row>
    <row r="378" spans="1:23" x14ac:dyDescent="0.3">
      <c r="A378" s="77" t="s">
        <v>160</v>
      </c>
      <c r="B378" s="78" t="s">
        <v>305</v>
      </c>
      <c r="C378" s="78" t="s">
        <v>16</v>
      </c>
      <c r="D378" s="78" t="s">
        <v>4</v>
      </c>
      <c r="E378" s="78" t="s">
        <v>15</v>
      </c>
      <c r="F378" s="78">
        <v>3792305</v>
      </c>
      <c r="G378" s="79">
        <f>IF(C378="oui",VLOOKUP(D378,Outils!F$1:G$12,2,FALSE),0)</f>
        <v>62</v>
      </c>
      <c r="H378" s="78" t="s">
        <v>17</v>
      </c>
      <c r="I378" s="79">
        <f t="shared" si="5"/>
        <v>62</v>
      </c>
      <c r="J378" s="78" t="s">
        <v>17</v>
      </c>
      <c r="K378" s="78"/>
      <c r="L378" s="78"/>
      <c r="M378" s="78"/>
      <c r="N378" s="78"/>
      <c r="O378" s="78"/>
      <c r="P378" s="78"/>
      <c r="Q378" s="78"/>
      <c r="R378" s="78"/>
      <c r="S378" s="78"/>
      <c r="T378" s="78"/>
      <c r="U378" s="78"/>
      <c r="V378" s="80">
        <f>IF(J378="oui",I378+K378*10,I378)</f>
        <v>62</v>
      </c>
      <c r="W378" s="66"/>
    </row>
    <row r="379" spans="1:23" x14ac:dyDescent="0.3">
      <c r="A379" s="77" t="s">
        <v>160</v>
      </c>
      <c r="B379" s="78" t="s">
        <v>94</v>
      </c>
      <c r="C379" s="78" t="s">
        <v>16</v>
      </c>
      <c r="D379" s="78" t="s">
        <v>10</v>
      </c>
      <c r="E379" s="78" t="s">
        <v>15</v>
      </c>
      <c r="F379" s="78">
        <v>253</v>
      </c>
      <c r="G379" s="79">
        <f>IF(C379="oui",VLOOKUP(D379,Outils!F$1:G$12,2,FALSE),0)</f>
        <v>46</v>
      </c>
      <c r="H379" s="78" t="s">
        <v>17</v>
      </c>
      <c r="I379" s="79">
        <f t="shared" si="5"/>
        <v>46</v>
      </c>
      <c r="J379" s="78" t="s">
        <v>17</v>
      </c>
      <c r="K379" s="78"/>
      <c r="L379" s="78"/>
      <c r="M379" s="78"/>
      <c r="N379" s="78"/>
      <c r="O379" s="78"/>
      <c r="P379" s="78"/>
      <c r="Q379" s="78"/>
      <c r="R379" s="78"/>
      <c r="S379" s="78"/>
      <c r="T379" s="78"/>
      <c r="U379" s="78"/>
      <c r="V379" s="80">
        <f>IF(J379="oui",I379+K379*10,I379)</f>
        <v>46</v>
      </c>
      <c r="W379" s="66"/>
    </row>
    <row r="380" spans="1:23" x14ac:dyDescent="0.3">
      <c r="A380" s="83" t="s">
        <v>160</v>
      </c>
      <c r="B380" s="84" t="s">
        <v>420</v>
      </c>
      <c r="C380" s="84" t="s">
        <v>16</v>
      </c>
      <c r="D380" s="84" t="s">
        <v>7</v>
      </c>
      <c r="E380" s="84"/>
      <c r="F380" s="84"/>
      <c r="G380" s="85">
        <f>IF(C380="oui",VLOOKUP(D380,Outils!F$1:G$12,2,FALSE),0)</f>
        <v>58</v>
      </c>
      <c r="H380" s="84" t="s">
        <v>17</v>
      </c>
      <c r="I380" s="85">
        <f t="shared" si="5"/>
        <v>58</v>
      </c>
      <c r="J380" s="84" t="s">
        <v>17</v>
      </c>
      <c r="K380" s="84"/>
      <c r="L380" s="84"/>
      <c r="M380" s="84"/>
      <c r="N380" s="84"/>
      <c r="O380" s="84"/>
      <c r="P380" s="84"/>
      <c r="Q380" s="84"/>
      <c r="R380" s="84"/>
      <c r="S380" s="84"/>
      <c r="T380" s="84"/>
      <c r="U380" s="84"/>
      <c r="V380" s="86">
        <f>IF(J380="oui",I380+K380*10,I380)</f>
        <v>58</v>
      </c>
      <c r="W380" s="69" t="s">
        <v>800</v>
      </c>
    </row>
    <row r="381" spans="1:23" x14ac:dyDescent="0.3">
      <c r="A381" s="77" t="s">
        <v>434</v>
      </c>
      <c r="B381" s="78" t="s">
        <v>232</v>
      </c>
      <c r="C381" s="78" t="s">
        <v>16</v>
      </c>
      <c r="D381" s="78" t="s">
        <v>4</v>
      </c>
      <c r="E381" s="78" t="s">
        <v>15</v>
      </c>
      <c r="F381" s="78">
        <v>840</v>
      </c>
      <c r="G381" s="79">
        <f>IF(C381="oui",VLOOKUP(D381,Outils!F$1:G$12,2,FALSE),0)</f>
        <v>62</v>
      </c>
      <c r="H381" s="78" t="s">
        <v>17</v>
      </c>
      <c r="I381" s="79">
        <f t="shared" si="5"/>
        <v>62</v>
      </c>
      <c r="J381" s="78" t="s">
        <v>17</v>
      </c>
      <c r="K381" s="78"/>
      <c r="L381" s="78"/>
      <c r="M381" s="78"/>
      <c r="N381" s="78"/>
      <c r="O381" s="78"/>
      <c r="P381" s="78"/>
      <c r="Q381" s="78"/>
      <c r="R381" s="78"/>
      <c r="S381" s="78"/>
      <c r="T381" s="78"/>
      <c r="U381" s="78"/>
      <c r="V381" s="80">
        <f>IF(J381="oui",I381+K381*10,I381)</f>
        <v>62</v>
      </c>
      <c r="W381" s="66"/>
    </row>
    <row r="382" spans="1:23" x14ac:dyDescent="0.3">
      <c r="A382" s="77" t="s">
        <v>705</v>
      </c>
      <c r="B382" s="78" t="s">
        <v>76</v>
      </c>
      <c r="C382" s="78" t="s">
        <v>16</v>
      </c>
      <c r="D382" s="78" t="s">
        <v>8</v>
      </c>
      <c r="E382" s="78" t="s">
        <v>15</v>
      </c>
      <c r="F382" s="78">
        <v>111</v>
      </c>
      <c r="G382" s="79">
        <f>IF(C382="oui",VLOOKUP(D382,Outils!F$1:G$12,2,FALSE),0)</f>
        <v>50</v>
      </c>
      <c r="H382" s="78" t="s">
        <v>17</v>
      </c>
      <c r="I382" s="79">
        <f t="shared" si="5"/>
        <v>50</v>
      </c>
      <c r="J382" s="78" t="s">
        <v>17</v>
      </c>
      <c r="K382" s="78"/>
      <c r="L382" s="78"/>
      <c r="M382" s="78"/>
      <c r="N382" s="78"/>
      <c r="O382" s="78"/>
      <c r="P382" s="78"/>
      <c r="Q382" s="78"/>
      <c r="R382" s="78"/>
      <c r="S382" s="78"/>
      <c r="T382" s="78"/>
      <c r="U382" s="78"/>
      <c r="V382" s="80">
        <f>IF(J382="oui",I382+K382*10,I382)</f>
        <v>50</v>
      </c>
      <c r="W382" s="66"/>
    </row>
    <row r="383" spans="1:23" x14ac:dyDescent="0.3">
      <c r="A383" s="77" t="s">
        <v>108</v>
      </c>
      <c r="B383" s="78" t="s">
        <v>109</v>
      </c>
      <c r="C383" s="78" t="s">
        <v>16</v>
      </c>
      <c r="D383" s="78" t="s">
        <v>5</v>
      </c>
      <c r="E383" s="78" t="s">
        <v>15</v>
      </c>
      <c r="F383" s="78">
        <v>467</v>
      </c>
      <c r="G383" s="79">
        <f>IF(C383="oui",VLOOKUP(D383,Outils!F$1:G$12,2,FALSE),0)</f>
        <v>62</v>
      </c>
      <c r="H383" s="78" t="s">
        <v>16</v>
      </c>
      <c r="I383" s="79">
        <f t="shared" si="5"/>
        <v>66</v>
      </c>
      <c r="J383" s="78" t="s">
        <v>16</v>
      </c>
      <c r="K383" s="78">
        <v>1</v>
      </c>
      <c r="L383" s="78"/>
      <c r="M383" s="78"/>
      <c r="N383" s="78">
        <v>1</v>
      </c>
      <c r="O383" s="78"/>
      <c r="P383" s="78"/>
      <c r="Q383" s="78"/>
      <c r="R383" s="78"/>
      <c r="S383" s="78"/>
      <c r="T383" s="78"/>
      <c r="U383" s="78"/>
      <c r="V383" s="80">
        <f>IF(J383="oui",I383+K383*10,I383)</f>
        <v>76</v>
      </c>
      <c r="W383" s="66"/>
    </row>
    <row r="384" spans="1:23" x14ac:dyDescent="0.3">
      <c r="A384" s="77" t="s">
        <v>501</v>
      </c>
      <c r="B384" s="78" t="s">
        <v>502</v>
      </c>
      <c r="C384" s="78" t="s">
        <v>17</v>
      </c>
      <c r="D384" s="78" t="s">
        <v>3</v>
      </c>
      <c r="E384" s="78" t="s">
        <v>14</v>
      </c>
      <c r="F384" s="78"/>
      <c r="G384" s="79">
        <f>IF(C384="oui",VLOOKUP(D384,Outils!F$1:G$12,2,FALSE),0)</f>
        <v>0</v>
      </c>
      <c r="H384" s="78" t="s">
        <v>17</v>
      </c>
      <c r="I384" s="79">
        <f t="shared" si="5"/>
        <v>0</v>
      </c>
      <c r="J384" s="78" t="s">
        <v>16</v>
      </c>
      <c r="K384" s="78">
        <v>1</v>
      </c>
      <c r="L384" s="78"/>
      <c r="M384" s="78"/>
      <c r="N384" s="78"/>
      <c r="O384" s="78"/>
      <c r="P384" s="78"/>
      <c r="Q384" s="78"/>
      <c r="R384" s="78"/>
      <c r="S384" s="78"/>
      <c r="T384" s="78">
        <v>1</v>
      </c>
      <c r="U384" s="78"/>
      <c r="V384" s="80">
        <f>IF(J384="oui",I384+K384*10,I384)</f>
        <v>10</v>
      </c>
      <c r="W384" s="66"/>
    </row>
    <row r="385" spans="1:23" x14ac:dyDescent="0.3">
      <c r="A385" s="77" t="s">
        <v>332</v>
      </c>
      <c r="B385" s="78" t="s">
        <v>333</v>
      </c>
      <c r="C385" s="78" t="s">
        <v>16</v>
      </c>
      <c r="D385" s="78" t="s">
        <v>2</v>
      </c>
      <c r="E385" s="78" t="s">
        <v>15</v>
      </c>
      <c r="F385" s="78">
        <v>9086062</v>
      </c>
      <c r="G385" s="79">
        <f>IF(C385="oui",VLOOKUP(D385,Outils!F$1:G$12,2,FALSE),0)</f>
        <v>45</v>
      </c>
      <c r="H385" s="78" t="s">
        <v>17</v>
      </c>
      <c r="I385" s="79">
        <f t="shared" si="5"/>
        <v>45</v>
      </c>
      <c r="J385" s="78" t="s">
        <v>17</v>
      </c>
      <c r="K385" s="78"/>
      <c r="L385" s="78"/>
      <c r="M385" s="78"/>
      <c r="N385" s="78"/>
      <c r="O385" s="78"/>
      <c r="P385" s="78"/>
      <c r="Q385" s="78"/>
      <c r="R385" s="78"/>
      <c r="S385" s="78"/>
      <c r="T385" s="78"/>
      <c r="U385" s="78"/>
      <c r="V385" s="80">
        <f>IF(J385="oui",I385+K385*10,I385)</f>
        <v>45</v>
      </c>
      <c r="W385" s="66"/>
    </row>
    <row r="386" spans="1:23" x14ac:dyDescent="0.3">
      <c r="A386" s="77" t="s">
        <v>332</v>
      </c>
      <c r="B386" s="78" t="s">
        <v>169</v>
      </c>
      <c r="C386" s="78" t="s">
        <v>16</v>
      </c>
      <c r="D386" s="78" t="s">
        <v>4</v>
      </c>
      <c r="E386" s="78" t="s">
        <v>15</v>
      </c>
      <c r="F386" s="78">
        <v>9086062</v>
      </c>
      <c r="G386" s="79">
        <f>IF(C386="oui",VLOOKUP(D386,Outils!F$1:G$12,2,FALSE),0)</f>
        <v>62</v>
      </c>
      <c r="H386" s="78" t="s">
        <v>17</v>
      </c>
      <c r="I386" s="79">
        <f t="shared" si="5"/>
        <v>62</v>
      </c>
      <c r="J386" s="78" t="s">
        <v>17</v>
      </c>
      <c r="K386" s="78"/>
      <c r="L386" s="78"/>
      <c r="M386" s="78"/>
      <c r="N386" s="78"/>
      <c r="O386" s="78"/>
      <c r="P386" s="78"/>
      <c r="Q386" s="78"/>
      <c r="R386" s="78"/>
      <c r="S386" s="78"/>
      <c r="T386" s="78"/>
      <c r="U386" s="78"/>
      <c r="V386" s="80">
        <f>IF(J386="oui",I386+K386*10,I386)</f>
        <v>62</v>
      </c>
      <c r="W386" s="66"/>
    </row>
    <row r="387" spans="1:23" x14ac:dyDescent="0.3">
      <c r="A387" s="77" t="s">
        <v>365</v>
      </c>
      <c r="B387" s="78" t="s">
        <v>366</v>
      </c>
      <c r="C387" s="78" t="s">
        <v>16</v>
      </c>
      <c r="D387" s="78" t="s">
        <v>4</v>
      </c>
      <c r="E387" s="78" t="s">
        <v>15</v>
      </c>
      <c r="F387" s="78">
        <v>9132442</v>
      </c>
      <c r="G387" s="79">
        <f>IF(C387="oui",VLOOKUP(D387,Outils!F$1:G$12,2,FALSE),0)</f>
        <v>62</v>
      </c>
      <c r="H387" s="78" t="s">
        <v>17</v>
      </c>
      <c r="I387" s="79">
        <f t="shared" si="5"/>
        <v>62</v>
      </c>
      <c r="J387" s="78" t="s">
        <v>17</v>
      </c>
      <c r="K387" s="78"/>
      <c r="L387" s="78"/>
      <c r="M387" s="78"/>
      <c r="N387" s="78"/>
      <c r="O387" s="78"/>
      <c r="P387" s="78"/>
      <c r="Q387" s="78"/>
      <c r="R387" s="78"/>
      <c r="S387" s="78"/>
      <c r="T387" s="78"/>
      <c r="U387" s="78"/>
      <c r="V387" s="80">
        <f>IF(J387="oui",I387+K387*10,I387)</f>
        <v>62</v>
      </c>
      <c r="W387" s="66"/>
    </row>
    <row r="388" spans="1:23" x14ac:dyDescent="0.3">
      <c r="A388" s="77" t="s">
        <v>340</v>
      </c>
      <c r="B388" s="78" t="s">
        <v>255</v>
      </c>
      <c r="C388" s="78" t="s">
        <v>16</v>
      </c>
      <c r="D388" s="78" t="s">
        <v>6</v>
      </c>
      <c r="E388" s="78" t="s">
        <v>15</v>
      </c>
      <c r="F388" s="78">
        <v>2883985</v>
      </c>
      <c r="G388" s="79">
        <f>IF(C388="oui",VLOOKUP(D388,Outils!F$1:G$12,2,FALSE),0)</f>
        <v>58</v>
      </c>
      <c r="H388" s="78" t="s">
        <v>17</v>
      </c>
      <c r="I388" s="79">
        <f t="shared" ref="I388:I451" si="6">IF(H388="oui",G388+4,G388)</f>
        <v>58</v>
      </c>
      <c r="J388" s="78" t="s">
        <v>17</v>
      </c>
      <c r="K388" s="78"/>
      <c r="L388" s="78"/>
      <c r="M388" s="78"/>
      <c r="N388" s="78"/>
      <c r="O388" s="78"/>
      <c r="P388" s="78"/>
      <c r="Q388" s="78"/>
      <c r="R388" s="78"/>
      <c r="S388" s="78"/>
      <c r="T388" s="78"/>
      <c r="U388" s="78"/>
      <c r="V388" s="80">
        <f>IF(J388="oui",I388+K388*10,I388)</f>
        <v>58</v>
      </c>
      <c r="W388" s="66"/>
    </row>
    <row r="389" spans="1:23" x14ac:dyDescent="0.3">
      <c r="A389" s="77" t="s">
        <v>340</v>
      </c>
      <c r="B389" s="78" t="s">
        <v>341</v>
      </c>
      <c r="C389" s="78" t="s">
        <v>16</v>
      </c>
      <c r="D389" s="78" t="s">
        <v>3</v>
      </c>
      <c r="E389" s="78" t="s">
        <v>15</v>
      </c>
      <c r="F389" s="78">
        <v>2883984</v>
      </c>
      <c r="G389" s="79">
        <f>IF(C389="oui",VLOOKUP(D389,Outils!F$1:G$12,2,FALSE),0)</f>
        <v>49</v>
      </c>
      <c r="H389" s="78" t="s">
        <v>17</v>
      </c>
      <c r="I389" s="79">
        <f t="shared" si="6"/>
        <v>49</v>
      </c>
      <c r="J389" s="78" t="s">
        <v>17</v>
      </c>
      <c r="K389" s="78"/>
      <c r="L389" s="78"/>
      <c r="M389" s="78"/>
      <c r="N389" s="78"/>
      <c r="O389" s="78"/>
      <c r="P389" s="78"/>
      <c r="Q389" s="78"/>
      <c r="R389" s="78"/>
      <c r="S389" s="78"/>
      <c r="T389" s="78"/>
      <c r="U389" s="78"/>
      <c r="V389" s="80">
        <f>IF(J389="oui",I389+K389*10,I389)</f>
        <v>49</v>
      </c>
      <c r="W389" s="66"/>
    </row>
    <row r="390" spans="1:23" x14ac:dyDescent="0.3">
      <c r="A390" s="77" t="s">
        <v>645</v>
      </c>
      <c r="B390" s="78" t="s">
        <v>405</v>
      </c>
      <c r="C390" s="78" t="s">
        <v>16</v>
      </c>
      <c r="D390" s="78" t="s">
        <v>7</v>
      </c>
      <c r="E390" s="78" t="s">
        <v>15</v>
      </c>
      <c r="F390" s="78">
        <v>216</v>
      </c>
      <c r="G390" s="79">
        <f>IF(C390="oui",VLOOKUP(D390,Outils!F$1:G$12,2,FALSE),0)</f>
        <v>58</v>
      </c>
      <c r="H390" s="78" t="s">
        <v>17</v>
      </c>
      <c r="I390" s="79">
        <f t="shared" si="6"/>
        <v>58</v>
      </c>
      <c r="J390" s="78" t="s">
        <v>17</v>
      </c>
      <c r="K390" s="78"/>
      <c r="L390" s="78"/>
      <c r="M390" s="78"/>
      <c r="N390" s="78"/>
      <c r="O390" s="78"/>
      <c r="P390" s="78"/>
      <c r="Q390" s="78"/>
      <c r="R390" s="78"/>
      <c r="S390" s="78"/>
      <c r="T390" s="78"/>
      <c r="U390" s="78"/>
      <c r="V390" s="80">
        <f>IF(J390="oui",I390+K390*10,I390)</f>
        <v>58</v>
      </c>
      <c r="W390" s="66"/>
    </row>
    <row r="391" spans="1:23" x14ac:dyDescent="0.3">
      <c r="A391" s="77" t="s">
        <v>532</v>
      </c>
      <c r="B391" s="78" t="s">
        <v>76</v>
      </c>
      <c r="C391" s="78" t="s">
        <v>16</v>
      </c>
      <c r="D391" s="78" t="s">
        <v>4</v>
      </c>
      <c r="E391" s="78" t="s">
        <v>15</v>
      </c>
      <c r="F391" s="78">
        <v>120</v>
      </c>
      <c r="G391" s="79">
        <f>IF(C391="oui",VLOOKUP(D391,Outils!F$1:G$12,2,FALSE),0)</f>
        <v>62</v>
      </c>
      <c r="H391" s="78" t="s">
        <v>17</v>
      </c>
      <c r="I391" s="79">
        <f t="shared" si="6"/>
        <v>62</v>
      </c>
      <c r="J391" s="78" t="s">
        <v>17</v>
      </c>
      <c r="K391" s="78"/>
      <c r="L391" s="78"/>
      <c r="M391" s="78"/>
      <c r="N391" s="78"/>
      <c r="O391" s="78"/>
      <c r="P391" s="78"/>
      <c r="Q391" s="78"/>
      <c r="R391" s="78"/>
      <c r="S391" s="78"/>
      <c r="T391" s="78"/>
      <c r="U391" s="78"/>
      <c r="V391" s="80">
        <f>IF(J391="oui",I391+K391*10,I391)</f>
        <v>62</v>
      </c>
      <c r="W391" s="66"/>
    </row>
    <row r="392" spans="1:23" x14ac:dyDescent="0.3">
      <c r="A392" s="77" t="s">
        <v>532</v>
      </c>
      <c r="B392" s="78" t="s">
        <v>449</v>
      </c>
      <c r="C392" s="78" t="s">
        <v>16</v>
      </c>
      <c r="D392" s="78" t="s">
        <v>8</v>
      </c>
      <c r="E392" s="78" t="s">
        <v>15</v>
      </c>
      <c r="F392" s="78">
        <v>119</v>
      </c>
      <c r="G392" s="79">
        <f>IF(C392="oui",VLOOKUP(D392,Outils!F$1:G$12,2,FALSE),0)</f>
        <v>50</v>
      </c>
      <c r="H392" s="78" t="s">
        <v>17</v>
      </c>
      <c r="I392" s="79">
        <f t="shared" si="6"/>
        <v>50</v>
      </c>
      <c r="J392" s="78" t="s">
        <v>17</v>
      </c>
      <c r="K392" s="78"/>
      <c r="L392" s="78"/>
      <c r="M392" s="78"/>
      <c r="N392" s="78"/>
      <c r="O392" s="78"/>
      <c r="P392" s="78"/>
      <c r="Q392" s="78"/>
      <c r="R392" s="78"/>
      <c r="S392" s="78"/>
      <c r="T392" s="78"/>
      <c r="U392" s="78"/>
      <c r="V392" s="80">
        <f>IF(J392="oui",I392+K392*10,I392)</f>
        <v>50</v>
      </c>
      <c r="W392" s="66"/>
    </row>
    <row r="393" spans="1:23" x14ac:dyDescent="0.3">
      <c r="A393" s="77" t="s">
        <v>259</v>
      </c>
      <c r="B393" s="78" t="s">
        <v>260</v>
      </c>
      <c r="C393" s="78" t="s">
        <v>16</v>
      </c>
      <c r="D393" s="78" t="s">
        <v>2</v>
      </c>
      <c r="E393" s="78" t="s">
        <v>15</v>
      </c>
      <c r="F393" s="78">
        <v>2254352</v>
      </c>
      <c r="G393" s="79">
        <f>IF(C393="oui",VLOOKUP(D393,Outils!F$1:G$12,2,FALSE),0)</f>
        <v>45</v>
      </c>
      <c r="H393" s="78" t="s">
        <v>16</v>
      </c>
      <c r="I393" s="79">
        <f t="shared" si="6"/>
        <v>49</v>
      </c>
      <c r="J393" s="78" t="s">
        <v>17</v>
      </c>
      <c r="K393" s="78"/>
      <c r="L393" s="78"/>
      <c r="M393" s="78"/>
      <c r="N393" s="78"/>
      <c r="O393" s="78"/>
      <c r="P393" s="78"/>
      <c r="Q393" s="78"/>
      <c r="R393" s="78"/>
      <c r="S393" s="78"/>
      <c r="T393" s="78"/>
      <c r="U393" s="78"/>
      <c r="V393" s="80">
        <f>IF(J393="oui",I393+K393*10,I393)</f>
        <v>49</v>
      </c>
      <c r="W393" s="66"/>
    </row>
    <row r="394" spans="1:23" x14ac:dyDescent="0.3">
      <c r="A394" s="77" t="s">
        <v>474</v>
      </c>
      <c r="B394" s="78" t="s">
        <v>475</v>
      </c>
      <c r="C394" s="78" t="s">
        <v>16</v>
      </c>
      <c r="D394" s="78" t="s">
        <v>6</v>
      </c>
      <c r="E394" s="78" t="s">
        <v>15</v>
      </c>
      <c r="F394" s="78">
        <v>1000556</v>
      </c>
      <c r="G394" s="79">
        <f>IF(C394="oui",VLOOKUP(D394,Outils!F$1:G$12,2,FALSE),0)</f>
        <v>58</v>
      </c>
      <c r="H394" s="78" t="s">
        <v>16</v>
      </c>
      <c r="I394" s="79">
        <f t="shared" si="6"/>
        <v>62</v>
      </c>
      <c r="J394" s="78" t="s">
        <v>17</v>
      </c>
      <c r="K394" s="78"/>
      <c r="L394" s="78"/>
      <c r="M394" s="78"/>
      <c r="N394" s="78"/>
      <c r="O394" s="78"/>
      <c r="P394" s="78"/>
      <c r="Q394" s="78"/>
      <c r="R394" s="78"/>
      <c r="S394" s="78"/>
      <c r="T394" s="78"/>
      <c r="U394" s="78"/>
      <c r="V394" s="80">
        <f>IF(J394="oui",I394+K394*10,I394)</f>
        <v>62</v>
      </c>
      <c r="W394" s="66"/>
    </row>
    <row r="395" spans="1:23" x14ac:dyDescent="0.3">
      <c r="A395" s="77" t="s">
        <v>460</v>
      </c>
      <c r="B395" s="78" t="s">
        <v>461</v>
      </c>
      <c r="C395" s="78" t="s">
        <v>16</v>
      </c>
      <c r="D395" s="78" t="s">
        <v>11</v>
      </c>
      <c r="E395" s="78" t="s">
        <v>15</v>
      </c>
      <c r="F395" s="78">
        <v>2521877</v>
      </c>
      <c r="G395" s="79">
        <f>IF(C395="oui",VLOOKUP(D395,Outils!F$1:G$12,2,FALSE),0)</f>
        <v>38</v>
      </c>
      <c r="H395" s="78" t="s">
        <v>17</v>
      </c>
      <c r="I395" s="79">
        <f t="shared" si="6"/>
        <v>38</v>
      </c>
      <c r="J395" s="78" t="s">
        <v>17</v>
      </c>
      <c r="K395" s="78"/>
      <c r="L395" s="78"/>
      <c r="M395" s="78"/>
      <c r="N395" s="78"/>
      <c r="O395" s="78"/>
      <c r="P395" s="78"/>
      <c r="Q395" s="78"/>
      <c r="R395" s="78"/>
      <c r="S395" s="78"/>
      <c r="T395" s="78"/>
      <c r="U395" s="78"/>
      <c r="V395" s="80">
        <f>IF(J395="oui",I395+K395*10,I395)</f>
        <v>38</v>
      </c>
      <c r="W395" s="66"/>
    </row>
    <row r="396" spans="1:23" x14ac:dyDescent="0.3">
      <c r="A396" s="77" t="s">
        <v>460</v>
      </c>
      <c r="B396" s="78" t="s">
        <v>239</v>
      </c>
      <c r="C396" s="78" t="s">
        <v>16</v>
      </c>
      <c r="D396" s="78" t="s">
        <v>7</v>
      </c>
      <c r="E396" s="78" t="s">
        <v>15</v>
      </c>
      <c r="F396" s="78">
        <v>2521877</v>
      </c>
      <c r="G396" s="79">
        <f>IF(C396="oui",VLOOKUP(D396,Outils!F$1:G$12,2,FALSE),0)</f>
        <v>58</v>
      </c>
      <c r="H396" s="78" t="s">
        <v>17</v>
      </c>
      <c r="I396" s="79">
        <f t="shared" si="6"/>
        <v>58</v>
      </c>
      <c r="J396" s="78" t="s">
        <v>17</v>
      </c>
      <c r="K396" s="78"/>
      <c r="L396" s="78"/>
      <c r="M396" s="78"/>
      <c r="N396" s="78"/>
      <c r="O396" s="78"/>
      <c r="P396" s="78"/>
      <c r="Q396" s="78"/>
      <c r="R396" s="78"/>
      <c r="S396" s="78"/>
      <c r="T396" s="78"/>
      <c r="U396" s="78"/>
      <c r="V396" s="80">
        <f>IF(J396="oui",I396+K396*10,I396)</f>
        <v>58</v>
      </c>
      <c r="W396" s="66"/>
    </row>
    <row r="397" spans="1:23" x14ac:dyDescent="0.3">
      <c r="A397" s="77" t="s">
        <v>460</v>
      </c>
      <c r="B397" s="78" t="s">
        <v>63</v>
      </c>
      <c r="C397" s="78" t="s">
        <v>16</v>
      </c>
      <c r="D397" s="78" t="s">
        <v>8</v>
      </c>
      <c r="E397" s="78" t="s">
        <v>15</v>
      </c>
      <c r="F397" s="78">
        <v>379</v>
      </c>
      <c r="G397" s="79">
        <f>IF(C397="oui",VLOOKUP(D397,Outils!F$1:G$12,2,FALSE),0)</f>
        <v>50</v>
      </c>
      <c r="H397" s="78" t="s">
        <v>17</v>
      </c>
      <c r="I397" s="79">
        <f t="shared" si="6"/>
        <v>50</v>
      </c>
      <c r="J397" s="78" t="s">
        <v>17</v>
      </c>
      <c r="K397" s="78"/>
      <c r="L397" s="78"/>
      <c r="M397" s="78"/>
      <c r="N397" s="78"/>
      <c r="O397" s="78"/>
      <c r="P397" s="78"/>
      <c r="Q397" s="78"/>
      <c r="R397" s="78"/>
      <c r="S397" s="78"/>
      <c r="T397" s="78"/>
      <c r="U397" s="78"/>
      <c r="V397" s="80">
        <f>IF(J397="oui",I397+K397*10,I397)</f>
        <v>50</v>
      </c>
      <c r="W397" s="66"/>
    </row>
    <row r="398" spans="1:23" x14ac:dyDescent="0.3">
      <c r="A398" s="77" t="s">
        <v>347</v>
      </c>
      <c r="B398" s="78" t="s">
        <v>344</v>
      </c>
      <c r="C398" s="78" t="s">
        <v>16</v>
      </c>
      <c r="D398" s="78" t="s">
        <v>3</v>
      </c>
      <c r="E398" s="78" t="s">
        <v>15</v>
      </c>
      <c r="F398" s="78">
        <v>2658028</v>
      </c>
      <c r="G398" s="79">
        <f>IF(C398="oui",VLOOKUP(D398,Outils!F$1:G$12,2,FALSE),0)</f>
        <v>49</v>
      </c>
      <c r="H398" s="78" t="s">
        <v>16</v>
      </c>
      <c r="I398" s="79">
        <f t="shared" si="6"/>
        <v>53</v>
      </c>
      <c r="J398" s="78" t="s">
        <v>17</v>
      </c>
      <c r="K398" s="78"/>
      <c r="L398" s="78"/>
      <c r="M398" s="78"/>
      <c r="N398" s="78"/>
      <c r="O398" s="78"/>
      <c r="P398" s="78"/>
      <c r="Q398" s="78"/>
      <c r="R398" s="78"/>
      <c r="S398" s="78"/>
      <c r="T398" s="78"/>
      <c r="U398" s="78"/>
      <c r="V398" s="80">
        <f>IF(J398="oui",I398+K398*10,I398)</f>
        <v>53</v>
      </c>
      <c r="W398" s="66"/>
    </row>
    <row r="399" spans="1:23" x14ac:dyDescent="0.3">
      <c r="A399" s="77" t="s">
        <v>111</v>
      </c>
      <c r="B399" s="78" t="s">
        <v>51</v>
      </c>
      <c r="C399" s="78" t="s">
        <v>16</v>
      </c>
      <c r="D399" s="78" t="s">
        <v>2</v>
      </c>
      <c r="E399" s="78" t="s">
        <v>15</v>
      </c>
      <c r="F399" s="78">
        <v>9000515</v>
      </c>
      <c r="G399" s="79">
        <f>IF(C399="oui",VLOOKUP(D399,Outils!F$1:G$12,2,FALSE),0)</f>
        <v>45</v>
      </c>
      <c r="H399" s="78" t="s">
        <v>17</v>
      </c>
      <c r="I399" s="79">
        <f t="shared" si="6"/>
        <v>45</v>
      </c>
      <c r="J399" s="78" t="s">
        <v>17</v>
      </c>
      <c r="K399" s="78"/>
      <c r="L399" s="78"/>
      <c r="M399" s="78"/>
      <c r="N399" s="78"/>
      <c r="O399" s="78"/>
      <c r="P399" s="78"/>
      <c r="Q399" s="78"/>
      <c r="R399" s="78"/>
      <c r="S399" s="78"/>
      <c r="T399" s="78"/>
      <c r="U399" s="78"/>
      <c r="V399" s="80">
        <f>IF(J399="oui",I399+K399*10,I399)</f>
        <v>45</v>
      </c>
      <c r="W399" s="66"/>
    </row>
    <row r="400" spans="1:23" x14ac:dyDescent="0.3">
      <c r="A400" s="77" t="s">
        <v>565</v>
      </c>
      <c r="B400" s="78" t="s">
        <v>109</v>
      </c>
      <c r="C400" s="78" t="s">
        <v>16</v>
      </c>
      <c r="D400" s="78" t="s">
        <v>8</v>
      </c>
      <c r="E400" s="78" t="s">
        <v>15</v>
      </c>
      <c r="F400" s="78">
        <v>474</v>
      </c>
      <c r="G400" s="79">
        <f>IF(C400="oui",VLOOKUP(D400,Outils!F$1:G$12,2,FALSE),0)</f>
        <v>50</v>
      </c>
      <c r="H400" s="78" t="s">
        <v>17</v>
      </c>
      <c r="I400" s="79">
        <f t="shared" si="6"/>
        <v>50</v>
      </c>
      <c r="J400" s="78" t="s">
        <v>17</v>
      </c>
      <c r="K400" s="78"/>
      <c r="L400" s="78"/>
      <c r="M400" s="78"/>
      <c r="N400" s="78"/>
      <c r="O400" s="78"/>
      <c r="P400" s="78"/>
      <c r="Q400" s="78"/>
      <c r="R400" s="78"/>
      <c r="S400" s="78"/>
      <c r="T400" s="78"/>
      <c r="U400" s="78"/>
      <c r="V400" s="80">
        <f>IF(J400="oui",I400+K400*10,I400)</f>
        <v>50</v>
      </c>
      <c r="W400" s="66"/>
    </row>
    <row r="401" spans="1:23" x14ac:dyDescent="0.3">
      <c r="A401" s="77" t="s">
        <v>565</v>
      </c>
      <c r="B401" s="78" t="s">
        <v>46</v>
      </c>
      <c r="C401" s="78" t="s">
        <v>16</v>
      </c>
      <c r="D401" s="78" t="s">
        <v>10</v>
      </c>
      <c r="E401" s="78" t="s">
        <v>15</v>
      </c>
      <c r="F401" s="78">
        <v>475</v>
      </c>
      <c r="G401" s="79">
        <f>IF(C401="oui",VLOOKUP(D401,Outils!F$1:G$12,2,FALSE),0)</f>
        <v>46</v>
      </c>
      <c r="H401" s="78" t="s">
        <v>17</v>
      </c>
      <c r="I401" s="79">
        <f t="shared" si="6"/>
        <v>46</v>
      </c>
      <c r="J401" s="78" t="s">
        <v>17</v>
      </c>
      <c r="K401" s="78"/>
      <c r="L401" s="78"/>
      <c r="M401" s="78"/>
      <c r="N401" s="78"/>
      <c r="O401" s="78"/>
      <c r="P401" s="78"/>
      <c r="Q401" s="78"/>
      <c r="R401" s="78"/>
      <c r="S401" s="78"/>
      <c r="T401" s="78"/>
      <c r="U401" s="78"/>
      <c r="V401" s="80">
        <f>IF(J401="oui",I401+K401*10,I401)</f>
        <v>46</v>
      </c>
      <c r="W401" s="66"/>
    </row>
    <row r="402" spans="1:23" x14ac:dyDescent="0.3">
      <c r="A402" s="77" t="s">
        <v>277</v>
      </c>
      <c r="B402" s="78" t="s">
        <v>278</v>
      </c>
      <c r="C402" s="78" t="s">
        <v>16</v>
      </c>
      <c r="D402" s="78" t="s">
        <v>3</v>
      </c>
      <c r="E402" s="78" t="s">
        <v>15</v>
      </c>
      <c r="F402" s="78">
        <v>725167</v>
      </c>
      <c r="G402" s="79">
        <f>IF(C402="oui",VLOOKUP(D402,Outils!F$1:G$12,2,FALSE),0)</f>
        <v>49</v>
      </c>
      <c r="H402" s="78" t="s">
        <v>17</v>
      </c>
      <c r="I402" s="79">
        <f t="shared" si="6"/>
        <v>49</v>
      </c>
      <c r="J402" s="78" t="s">
        <v>17</v>
      </c>
      <c r="K402" s="78"/>
      <c r="L402" s="78"/>
      <c r="M402" s="78"/>
      <c r="N402" s="78"/>
      <c r="O402" s="78"/>
      <c r="P402" s="78"/>
      <c r="Q402" s="78"/>
      <c r="R402" s="78"/>
      <c r="S402" s="78"/>
      <c r="T402" s="78"/>
      <c r="U402" s="78"/>
      <c r="V402" s="80">
        <f>IF(J402="oui",I402+K402*10,I402)</f>
        <v>49</v>
      </c>
      <c r="W402" s="66"/>
    </row>
    <row r="403" spans="1:23" x14ac:dyDescent="0.3">
      <c r="A403" s="77" t="s">
        <v>691</v>
      </c>
      <c r="B403" s="78" t="s">
        <v>392</v>
      </c>
      <c r="C403" s="78" t="s">
        <v>16</v>
      </c>
      <c r="D403" s="78" t="s">
        <v>5</v>
      </c>
      <c r="E403" s="78" t="s">
        <v>15</v>
      </c>
      <c r="F403" s="78">
        <v>3011</v>
      </c>
      <c r="G403" s="79">
        <f>IF(C403="oui",VLOOKUP(D403,Outils!F$1:G$12,2,FALSE),0)</f>
        <v>62</v>
      </c>
      <c r="H403" s="78" t="s">
        <v>16</v>
      </c>
      <c r="I403" s="79">
        <f t="shared" si="6"/>
        <v>66</v>
      </c>
      <c r="J403" s="78" t="s">
        <v>17</v>
      </c>
      <c r="K403" s="78"/>
      <c r="L403" s="78"/>
      <c r="M403" s="78"/>
      <c r="N403" s="78"/>
      <c r="O403" s="78"/>
      <c r="P403" s="78"/>
      <c r="Q403" s="78"/>
      <c r="R403" s="78"/>
      <c r="S403" s="78"/>
      <c r="T403" s="78"/>
      <c r="U403" s="78"/>
      <c r="V403" s="80">
        <f>IF(J403="oui",I403+K403*10,I403)</f>
        <v>66</v>
      </c>
      <c r="W403" s="66"/>
    </row>
    <row r="404" spans="1:23" x14ac:dyDescent="0.3">
      <c r="A404" s="83" t="s">
        <v>727</v>
      </c>
      <c r="B404" s="84" t="s">
        <v>729</v>
      </c>
      <c r="C404" s="84" t="s">
        <v>16</v>
      </c>
      <c r="D404" s="84" t="s">
        <v>6</v>
      </c>
      <c r="E404" s="84"/>
      <c r="F404" s="84"/>
      <c r="G404" s="85">
        <f>IF(C404="oui",VLOOKUP(D404,Outils!F$1:G$12,2,FALSE),0)</f>
        <v>58</v>
      </c>
      <c r="H404" s="84" t="s">
        <v>17</v>
      </c>
      <c r="I404" s="85">
        <f t="shared" si="6"/>
        <v>58</v>
      </c>
      <c r="J404" s="84" t="s">
        <v>16</v>
      </c>
      <c r="K404" s="84">
        <v>2</v>
      </c>
      <c r="L404" s="84"/>
      <c r="M404" s="84"/>
      <c r="N404" s="84">
        <v>2</v>
      </c>
      <c r="O404" s="84"/>
      <c r="P404" s="84"/>
      <c r="Q404" s="84"/>
      <c r="R404" s="84"/>
      <c r="S404" s="84"/>
      <c r="T404" s="84"/>
      <c r="U404" s="84"/>
      <c r="V404" s="86">
        <f>IF(J404="oui",I404+K404*10,I404)</f>
        <v>78</v>
      </c>
      <c r="W404" s="69" t="s">
        <v>730</v>
      </c>
    </row>
    <row r="405" spans="1:23" x14ac:dyDescent="0.3">
      <c r="A405" s="83" t="s">
        <v>727</v>
      </c>
      <c r="B405" s="84" t="s">
        <v>405</v>
      </c>
      <c r="C405" s="84" t="s">
        <v>16</v>
      </c>
      <c r="D405" s="84" t="s">
        <v>9</v>
      </c>
      <c r="E405" s="84"/>
      <c r="F405" s="84"/>
      <c r="G405" s="85">
        <f>IF(C405="oui",VLOOKUP(D405,Outils!F$1:G$12,2,FALSE),0)</f>
        <v>61</v>
      </c>
      <c r="H405" s="84" t="s">
        <v>17</v>
      </c>
      <c r="I405" s="85">
        <f t="shared" si="6"/>
        <v>61</v>
      </c>
      <c r="J405" s="84" t="s">
        <v>16</v>
      </c>
      <c r="K405" s="84">
        <v>4</v>
      </c>
      <c r="L405" s="84"/>
      <c r="M405" s="84">
        <v>2</v>
      </c>
      <c r="N405" s="84"/>
      <c r="O405" s="84"/>
      <c r="P405" s="84"/>
      <c r="Q405" s="84"/>
      <c r="R405" s="84"/>
      <c r="S405" s="84"/>
      <c r="T405" s="84">
        <v>2</v>
      </c>
      <c r="U405" s="84"/>
      <c r="V405" s="86">
        <f>IF(J405="oui",I405+K405*10,I405)</f>
        <v>101</v>
      </c>
      <c r="W405" s="69" t="s">
        <v>730</v>
      </c>
    </row>
    <row r="406" spans="1:23" x14ac:dyDescent="0.3">
      <c r="A406" s="83" t="s">
        <v>727</v>
      </c>
      <c r="B406" s="84" t="s">
        <v>728</v>
      </c>
      <c r="C406" s="84" t="s">
        <v>16</v>
      </c>
      <c r="D406" s="84" t="s">
        <v>5</v>
      </c>
      <c r="E406" s="84"/>
      <c r="F406" s="84"/>
      <c r="G406" s="85">
        <f>IF(C406="oui",VLOOKUP(D406,Outils!F$1:G$12,2,FALSE),0)</f>
        <v>62</v>
      </c>
      <c r="H406" s="84" t="s">
        <v>16</v>
      </c>
      <c r="I406" s="85">
        <f t="shared" si="6"/>
        <v>66</v>
      </c>
      <c r="J406" s="84" t="s">
        <v>16</v>
      </c>
      <c r="K406" s="84">
        <v>2</v>
      </c>
      <c r="L406" s="84"/>
      <c r="M406" s="84"/>
      <c r="N406" s="84"/>
      <c r="O406" s="84">
        <v>2</v>
      </c>
      <c r="P406" s="84"/>
      <c r="Q406" s="84"/>
      <c r="R406" s="84"/>
      <c r="S406" s="84"/>
      <c r="T406" s="84"/>
      <c r="U406" s="84"/>
      <c r="V406" s="86">
        <f>IF(J406="oui",I406+K406*10,I406)</f>
        <v>86</v>
      </c>
      <c r="W406" s="69" t="s">
        <v>730</v>
      </c>
    </row>
    <row r="407" spans="1:23" x14ac:dyDescent="0.3">
      <c r="A407" s="77" t="s">
        <v>181</v>
      </c>
      <c r="B407" s="78" t="s">
        <v>182</v>
      </c>
      <c r="C407" s="78" t="s">
        <v>16</v>
      </c>
      <c r="D407" s="78" t="s">
        <v>9</v>
      </c>
      <c r="E407" s="78" t="s">
        <v>15</v>
      </c>
      <c r="F407" s="78">
        <v>3966642</v>
      </c>
      <c r="G407" s="79">
        <f>IF(C407="oui",VLOOKUP(D407,Outils!F$1:G$12,2,FALSE),0)</f>
        <v>61</v>
      </c>
      <c r="H407" s="78" t="s">
        <v>17</v>
      </c>
      <c r="I407" s="79">
        <f t="shared" si="6"/>
        <v>61</v>
      </c>
      <c r="J407" s="78" t="s">
        <v>17</v>
      </c>
      <c r="K407" s="78"/>
      <c r="L407" s="78"/>
      <c r="M407" s="78"/>
      <c r="N407" s="78"/>
      <c r="O407" s="78"/>
      <c r="P407" s="78"/>
      <c r="Q407" s="78"/>
      <c r="R407" s="78"/>
      <c r="S407" s="78"/>
      <c r="T407" s="78"/>
      <c r="U407" s="78"/>
      <c r="V407" s="80">
        <f>IF(J407="oui",I407+K407*10,I407)</f>
        <v>61</v>
      </c>
      <c r="W407" s="66"/>
    </row>
    <row r="408" spans="1:23" x14ac:dyDescent="0.3">
      <c r="A408" s="77" t="s">
        <v>56</v>
      </c>
      <c r="B408" s="78" t="s">
        <v>57</v>
      </c>
      <c r="C408" s="78" t="s">
        <v>16</v>
      </c>
      <c r="D408" s="78" t="s">
        <v>4</v>
      </c>
      <c r="E408" s="78" t="s">
        <v>15</v>
      </c>
      <c r="F408" s="78">
        <v>3000345</v>
      </c>
      <c r="G408" s="79">
        <f>IF(C408="oui",VLOOKUP(D408,Outils!F$1:G$12,2,FALSE),0)</f>
        <v>62</v>
      </c>
      <c r="H408" s="78" t="s">
        <v>17</v>
      </c>
      <c r="I408" s="79">
        <f t="shared" si="6"/>
        <v>62</v>
      </c>
      <c r="J408" s="78" t="s">
        <v>17</v>
      </c>
      <c r="K408" s="78"/>
      <c r="L408" s="78"/>
      <c r="M408" s="78"/>
      <c r="N408" s="78"/>
      <c r="O408" s="78"/>
      <c r="P408" s="78"/>
      <c r="Q408" s="78"/>
      <c r="R408" s="78"/>
      <c r="S408" s="78"/>
      <c r="T408" s="78"/>
      <c r="U408" s="78"/>
      <c r="V408" s="80">
        <f>IF(J408="oui",I408+K408*10,I408)</f>
        <v>62</v>
      </c>
      <c r="W408" s="66"/>
    </row>
    <row r="409" spans="1:23" x14ac:dyDescent="0.3">
      <c r="A409" s="77" t="s">
        <v>56</v>
      </c>
      <c r="B409" s="78" t="s">
        <v>58</v>
      </c>
      <c r="C409" s="78" t="s">
        <v>16</v>
      </c>
      <c r="D409" s="78" t="s">
        <v>8</v>
      </c>
      <c r="E409" s="78" t="s">
        <v>15</v>
      </c>
      <c r="F409" s="78">
        <v>3000345</v>
      </c>
      <c r="G409" s="79">
        <f>IF(C409="oui",VLOOKUP(D409,Outils!F$1:G$12,2,FALSE),0)</f>
        <v>50</v>
      </c>
      <c r="H409" s="78" t="s">
        <v>17</v>
      </c>
      <c r="I409" s="79">
        <f t="shared" si="6"/>
        <v>50</v>
      </c>
      <c r="J409" s="78" t="s">
        <v>17</v>
      </c>
      <c r="K409" s="78"/>
      <c r="L409" s="78"/>
      <c r="M409" s="78"/>
      <c r="N409" s="78"/>
      <c r="O409" s="78"/>
      <c r="P409" s="78"/>
      <c r="Q409" s="78"/>
      <c r="R409" s="78"/>
      <c r="S409" s="78"/>
      <c r="T409" s="78"/>
      <c r="U409" s="78"/>
      <c r="V409" s="80">
        <f>IF(J409="oui",I409+K409*10,I409)</f>
        <v>50</v>
      </c>
      <c r="W409" s="66"/>
    </row>
    <row r="410" spans="1:23" x14ac:dyDescent="0.3">
      <c r="A410" s="83" t="s">
        <v>56</v>
      </c>
      <c r="B410" s="84" t="s">
        <v>593</v>
      </c>
      <c r="C410" s="84" t="s">
        <v>16</v>
      </c>
      <c r="D410" s="84" t="s">
        <v>3</v>
      </c>
      <c r="E410" s="84"/>
      <c r="F410" s="84"/>
      <c r="G410" s="85">
        <f>IF(C410="oui",VLOOKUP(D410,Outils!F$1:G$12,2,FALSE),0)</f>
        <v>49</v>
      </c>
      <c r="H410" s="84" t="s">
        <v>17</v>
      </c>
      <c r="I410" s="85">
        <f t="shared" si="6"/>
        <v>49</v>
      </c>
      <c r="J410" s="84" t="s">
        <v>17</v>
      </c>
      <c r="K410" s="84"/>
      <c r="L410" s="84"/>
      <c r="M410" s="84"/>
      <c r="N410" s="84"/>
      <c r="O410" s="84"/>
      <c r="P410" s="84"/>
      <c r="Q410" s="84"/>
      <c r="R410" s="84"/>
      <c r="S410" s="84"/>
      <c r="T410" s="84"/>
      <c r="U410" s="84"/>
      <c r="V410" s="86">
        <f>IF(J410="oui",I410+K410*10,I410)</f>
        <v>49</v>
      </c>
      <c r="W410" s="69" t="s">
        <v>595</v>
      </c>
    </row>
    <row r="411" spans="1:23" x14ac:dyDescent="0.3">
      <c r="A411" s="83" t="s">
        <v>56</v>
      </c>
      <c r="B411" s="84" t="s">
        <v>594</v>
      </c>
      <c r="C411" s="84" t="s">
        <v>16</v>
      </c>
      <c r="D411" s="84" t="s">
        <v>7</v>
      </c>
      <c r="E411" s="84"/>
      <c r="F411" s="84"/>
      <c r="G411" s="85">
        <f>IF(C411="oui",VLOOKUP(D411,Outils!F$1:G$12,2,FALSE),0)</f>
        <v>58</v>
      </c>
      <c r="H411" s="84" t="s">
        <v>17</v>
      </c>
      <c r="I411" s="85">
        <f t="shared" si="6"/>
        <v>58</v>
      </c>
      <c r="J411" s="84" t="s">
        <v>17</v>
      </c>
      <c r="K411" s="84"/>
      <c r="L411" s="84"/>
      <c r="M411" s="84"/>
      <c r="N411" s="84"/>
      <c r="O411" s="84"/>
      <c r="P411" s="84"/>
      <c r="Q411" s="84"/>
      <c r="R411" s="84"/>
      <c r="S411" s="84"/>
      <c r="T411" s="84"/>
      <c r="U411" s="84"/>
      <c r="V411" s="86">
        <f>IF(J411="oui",I411+K411*10,I411)</f>
        <v>58</v>
      </c>
      <c r="W411" s="69" t="s">
        <v>595</v>
      </c>
    </row>
    <row r="412" spans="1:23" x14ac:dyDescent="0.3">
      <c r="A412" s="77" t="s">
        <v>731</v>
      </c>
      <c r="B412" s="78" t="s">
        <v>112</v>
      </c>
      <c r="C412" s="78" t="s">
        <v>16</v>
      </c>
      <c r="D412" s="78" t="s">
        <v>2</v>
      </c>
      <c r="E412" s="78" t="s">
        <v>15</v>
      </c>
      <c r="F412" s="78">
        <v>179</v>
      </c>
      <c r="G412" s="79">
        <f>IF(C412="oui",VLOOKUP(D412,Outils!F$1:G$12,2,FALSE),0)</f>
        <v>45</v>
      </c>
      <c r="H412" s="78" t="s">
        <v>17</v>
      </c>
      <c r="I412" s="79">
        <f t="shared" si="6"/>
        <v>45</v>
      </c>
      <c r="J412" s="78" t="s">
        <v>17</v>
      </c>
      <c r="K412" s="78"/>
      <c r="L412" s="78"/>
      <c r="M412" s="78"/>
      <c r="N412" s="78"/>
      <c r="O412" s="78"/>
      <c r="P412" s="78"/>
      <c r="Q412" s="78"/>
      <c r="R412" s="78"/>
      <c r="S412" s="78"/>
      <c r="T412" s="78"/>
      <c r="U412" s="78"/>
      <c r="V412" s="80">
        <f>IF(J412="oui",I412+K412*10,I412)</f>
        <v>45</v>
      </c>
      <c r="W412" s="66"/>
    </row>
    <row r="413" spans="1:23" x14ac:dyDescent="0.3">
      <c r="A413" s="77" t="s">
        <v>574</v>
      </c>
      <c r="B413" s="78" t="s">
        <v>79</v>
      </c>
      <c r="C413" s="78" t="s">
        <v>16</v>
      </c>
      <c r="D413" s="78" t="s">
        <v>10</v>
      </c>
      <c r="E413" s="78" t="s">
        <v>15</v>
      </c>
      <c r="F413" s="78">
        <v>8487139</v>
      </c>
      <c r="G413" s="79">
        <f>IF(C413="oui",VLOOKUP(D413,Outils!F$1:G$12,2,FALSE),0)</f>
        <v>46</v>
      </c>
      <c r="H413" s="78" t="s">
        <v>17</v>
      </c>
      <c r="I413" s="79">
        <f t="shared" si="6"/>
        <v>46</v>
      </c>
      <c r="J413" s="78" t="s">
        <v>17</v>
      </c>
      <c r="K413" s="78"/>
      <c r="L413" s="78"/>
      <c r="M413" s="78"/>
      <c r="N413" s="78"/>
      <c r="O413" s="78"/>
      <c r="P413" s="78"/>
      <c r="Q413" s="78"/>
      <c r="R413" s="78"/>
      <c r="S413" s="78"/>
      <c r="T413" s="78"/>
      <c r="U413" s="78"/>
      <c r="V413" s="80">
        <f>IF(J413="oui",I413+K413*10,I413)</f>
        <v>46</v>
      </c>
      <c r="W413" s="66"/>
    </row>
    <row r="414" spans="1:23" x14ac:dyDescent="0.3">
      <c r="A414" s="77" t="s">
        <v>404</v>
      </c>
      <c r="B414" s="78" t="s">
        <v>405</v>
      </c>
      <c r="C414" s="78" t="s">
        <v>16</v>
      </c>
      <c r="D414" s="78" t="s">
        <v>10</v>
      </c>
      <c r="E414" s="78" t="s">
        <v>15</v>
      </c>
      <c r="F414" s="78">
        <v>4017042</v>
      </c>
      <c r="G414" s="79">
        <f>IF(C414="oui",VLOOKUP(D414,Outils!F$1:G$12,2,FALSE),0)</f>
        <v>46</v>
      </c>
      <c r="H414" s="78" t="s">
        <v>17</v>
      </c>
      <c r="I414" s="79">
        <f t="shared" si="6"/>
        <v>46</v>
      </c>
      <c r="J414" s="78" t="s">
        <v>17</v>
      </c>
      <c r="K414" s="78"/>
      <c r="L414" s="78"/>
      <c r="M414" s="78"/>
      <c r="N414" s="78"/>
      <c r="O414" s="78"/>
      <c r="P414" s="78"/>
      <c r="Q414" s="78"/>
      <c r="R414" s="78"/>
      <c r="S414" s="78"/>
      <c r="T414" s="78"/>
      <c r="U414" s="78"/>
      <c r="V414" s="80">
        <f>IF(J414="oui",I414+K414*10,I414)</f>
        <v>46</v>
      </c>
      <c r="W414" s="66"/>
    </row>
    <row r="415" spans="1:23" x14ac:dyDescent="0.3">
      <c r="A415" s="77" t="s">
        <v>404</v>
      </c>
      <c r="B415" s="78" t="s">
        <v>652</v>
      </c>
      <c r="C415" s="78" t="s">
        <v>16</v>
      </c>
      <c r="D415" s="78" t="s">
        <v>13</v>
      </c>
      <c r="E415" s="78" t="s">
        <v>15</v>
      </c>
      <c r="F415" s="78">
        <v>4017043</v>
      </c>
      <c r="G415" s="79">
        <f>IF(C415="oui",VLOOKUP(D415,Outils!F$1:G$12,2,FALSE),0)</f>
        <v>28</v>
      </c>
      <c r="H415" s="78" t="s">
        <v>17</v>
      </c>
      <c r="I415" s="79">
        <f t="shared" si="6"/>
        <v>28</v>
      </c>
      <c r="J415" s="78" t="s">
        <v>17</v>
      </c>
      <c r="K415" s="78"/>
      <c r="L415" s="78"/>
      <c r="M415" s="78"/>
      <c r="N415" s="78"/>
      <c r="O415" s="78"/>
      <c r="P415" s="78"/>
      <c r="Q415" s="78"/>
      <c r="R415" s="78"/>
      <c r="S415" s="78"/>
      <c r="T415" s="78"/>
      <c r="U415" s="78"/>
      <c r="V415" s="80">
        <f>IF(J415="oui",I415+K415*10,I415)</f>
        <v>28</v>
      </c>
      <c r="W415" s="66"/>
    </row>
    <row r="416" spans="1:23" x14ac:dyDescent="0.3">
      <c r="A416" s="77" t="s">
        <v>65</v>
      </c>
      <c r="B416" s="78" t="s">
        <v>66</v>
      </c>
      <c r="C416" s="78" t="s">
        <v>16</v>
      </c>
      <c r="D416" s="78" t="s">
        <v>5</v>
      </c>
      <c r="E416" s="78" t="s">
        <v>15</v>
      </c>
      <c r="F416" s="78">
        <v>349813</v>
      </c>
      <c r="G416" s="79">
        <f>IF(C416="oui",VLOOKUP(D416,Outils!F$1:G$12,2,FALSE),0)</f>
        <v>62</v>
      </c>
      <c r="H416" s="78" t="s">
        <v>16</v>
      </c>
      <c r="I416" s="79">
        <f t="shared" si="6"/>
        <v>66</v>
      </c>
      <c r="J416" s="78" t="s">
        <v>16</v>
      </c>
      <c r="K416" s="78">
        <v>2</v>
      </c>
      <c r="L416" s="78"/>
      <c r="M416" s="78"/>
      <c r="N416" s="78"/>
      <c r="O416" s="78">
        <v>2</v>
      </c>
      <c r="P416" s="78"/>
      <c r="Q416" s="78"/>
      <c r="R416" s="78"/>
      <c r="S416" s="78"/>
      <c r="T416" s="78"/>
      <c r="U416" s="78"/>
      <c r="V416" s="80">
        <f>IF(J416="oui",I416+K416*10,I416)</f>
        <v>86</v>
      </c>
      <c r="W416" s="66"/>
    </row>
    <row r="417" spans="1:23" x14ac:dyDescent="0.3">
      <c r="A417" s="77" t="s">
        <v>447</v>
      </c>
      <c r="B417" s="78" t="s">
        <v>94</v>
      </c>
      <c r="C417" s="78" t="s">
        <v>16</v>
      </c>
      <c r="D417" s="78" t="s">
        <v>8</v>
      </c>
      <c r="E417" s="78" t="s">
        <v>15</v>
      </c>
      <c r="F417" s="78">
        <v>60</v>
      </c>
      <c r="G417" s="79">
        <f>IF(C417="oui",VLOOKUP(D417,Outils!F$1:G$12,2,FALSE),0)</f>
        <v>50</v>
      </c>
      <c r="H417" s="78" t="s">
        <v>17</v>
      </c>
      <c r="I417" s="79">
        <f t="shared" si="6"/>
        <v>50</v>
      </c>
      <c r="J417" s="78" t="s">
        <v>17</v>
      </c>
      <c r="K417" s="78"/>
      <c r="L417" s="78"/>
      <c r="M417" s="78"/>
      <c r="N417" s="78"/>
      <c r="O417" s="78"/>
      <c r="P417" s="78"/>
      <c r="Q417" s="78"/>
      <c r="R417" s="78"/>
      <c r="S417" s="78"/>
      <c r="T417" s="78"/>
      <c r="U417" s="78"/>
      <c r="V417" s="80">
        <f>IF(J417="oui",I417+K417*10,I417)</f>
        <v>50</v>
      </c>
      <c r="W417" s="66"/>
    </row>
    <row r="418" spans="1:23" x14ac:dyDescent="0.3">
      <c r="A418" s="77" t="s">
        <v>447</v>
      </c>
      <c r="B418" s="78" t="s">
        <v>448</v>
      </c>
      <c r="C418" s="78" t="s">
        <v>16</v>
      </c>
      <c r="D418" s="78" t="s">
        <v>11</v>
      </c>
      <c r="E418" s="78" t="s">
        <v>15</v>
      </c>
      <c r="F418" s="78">
        <v>59</v>
      </c>
      <c r="G418" s="79">
        <f>IF(C418="oui",VLOOKUP(D418,Outils!F$1:G$12,2,FALSE),0)</f>
        <v>38</v>
      </c>
      <c r="H418" s="78" t="s">
        <v>17</v>
      </c>
      <c r="I418" s="79">
        <f t="shared" si="6"/>
        <v>38</v>
      </c>
      <c r="J418" s="78" t="s">
        <v>17</v>
      </c>
      <c r="K418" s="78"/>
      <c r="L418" s="78"/>
      <c r="M418" s="78"/>
      <c r="N418" s="78"/>
      <c r="O418" s="78"/>
      <c r="P418" s="78"/>
      <c r="Q418" s="78"/>
      <c r="R418" s="78"/>
      <c r="S418" s="78"/>
      <c r="T418" s="78"/>
      <c r="U418" s="78"/>
      <c r="V418" s="80">
        <f>IF(J418="oui",I418+K418*10,I418)</f>
        <v>38</v>
      </c>
      <c r="W418" s="66"/>
    </row>
    <row r="419" spans="1:23" x14ac:dyDescent="0.3">
      <c r="A419" s="77" t="s">
        <v>743</v>
      </c>
      <c r="B419" s="78" t="s">
        <v>744</v>
      </c>
      <c r="C419" s="78" t="s">
        <v>16</v>
      </c>
      <c r="D419" s="78" t="s">
        <v>3</v>
      </c>
      <c r="E419" s="78" t="s">
        <v>15</v>
      </c>
      <c r="F419" s="78">
        <v>1908356</v>
      </c>
      <c r="G419" s="79">
        <f>IF(C419="oui",VLOOKUP(D419,Outils!F$1:G$12,2,FALSE),0)</f>
        <v>49</v>
      </c>
      <c r="H419" s="78" t="s">
        <v>17</v>
      </c>
      <c r="I419" s="79">
        <f t="shared" si="6"/>
        <v>49</v>
      </c>
      <c r="J419" s="78" t="s">
        <v>17</v>
      </c>
      <c r="K419" s="78"/>
      <c r="L419" s="78"/>
      <c r="M419" s="78"/>
      <c r="N419" s="78"/>
      <c r="O419" s="78"/>
      <c r="P419" s="78"/>
      <c r="Q419" s="78"/>
      <c r="R419" s="78"/>
      <c r="S419" s="78"/>
      <c r="T419" s="78"/>
      <c r="U419" s="78"/>
      <c r="V419" s="80">
        <f>IF(J419="oui",I419+K419*10,I419)</f>
        <v>49</v>
      </c>
      <c r="W419" s="66"/>
    </row>
    <row r="420" spans="1:23" x14ac:dyDescent="0.3">
      <c r="A420" s="77" t="s">
        <v>101</v>
      </c>
      <c r="B420" s="78" t="s">
        <v>102</v>
      </c>
      <c r="C420" s="78" t="s">
        <v>16</v>
      </c>
      <c r="D420" s="78" t="s">
        <v>8</v>
      </c>
      <c r="E420" s="78" t="s">
        <v>15</v>
      </c>
      <c r="F420" s="78">
        <v>247</v>
      </c>
      <c r="G420" s="79">
        <f>IF(C420="oui",VLOOKUP(D420,Outils!F$1:G$12,2,FALSE),0)</f>
        <v>50</v>
      </c>
      <c r="H420" s="78" t="s">
        <v>17</v>
      </c>
      <c r="I420" s="79">
        <f t="shared" si="6"/>
        <v>50</v>
      </c>
      <c r="J420" s="78" t="s">
        <v>17</v>
      </c>
      <c r="K420" s="78"/>
      <c r="L420" s="78"/>
      <c r="M420" s="78"/>
      <c r="N420" s="78"/>
      <c r="O420" s="78"/>
      <c r="P420" s="78"/>
      <c r="Q420" s="78"/>
      <c r="R420" s="78"/>
      <c r="S420" s="78"/>
      <c r="T420" s="78"/>
      <c r="U420" s="78"/>
      <c r="V420" s="80">
        <f>IF(J420="oui",I420+K420*10,I420)</f>
        <v>50</v>
      </c>
      <c r="W420" s="66"/>
    </row>
    <row r="421" spans="1:23" x14ac:dyDescent="0.3">
      <c r="A421" s="77" t="s">
        <v>101</v>
      </c>
      <c r="B421" s="78" t="s">
        <v>103</v>
      </c>
      <c r="C421" s="78" t="s">
        <v>16</v>
      </c>
      <c r="D421" s="78" t="s">
        <v>10</v>
      </c>
      <c r="E421" s="78" t="s">
        <v>15</v>
      </c>
      <c r="F421" s="78">
        <v>246</v>
      </c>
      <c r="G421" s="79">
        <f>IF(C421="oui",VLOOKUP(D421,Outils!F$1:G$12,2,FALSE),0)</f>
        <v>46</v>
      </c>
      <c r="H421" s="78" t="s">
        <v>17</v>
      </c>
      <c r="I421" s="79">
        <f t="shared" si="6"/>
        <v>46</v>
      </c>
      <c r="J421" s="78" t="s">
        <v>17</v>
      </c>
      <c r="K421" s="78"/>
      <c r="L421" s="78"/>
      <c r="M421" s="78"/>
      <c r="N421" s="78"/>
      <c r="O421" s="78"/>
      <c r="P421" s="78"/>
      <c r="Q421" s="78"/>
      <c r="R421" s="78"/>
      <c r="S421" s="78"/>
      <c r="T421" s="78"/>
      <c r="U421" s="78"/>
      <c r="V421" s="80">
        <f>IF(J421="oui",I421+K421*10,I421)</f>
        <v>46</v>
      </c>
      <c r="W421" s="66"/>
    </row>
    <row r="422" spans="1:23" x14ac:dyDescent="0.3">
      <c r="A422" s="77" t="s">
        <v>657</v>
      </c>
      <c r="B422" s="78" t="s">
        <v>76</v>
      </c>
      <c r="C422" s="78" t="s">
        <v>16</v>
      </c>
      <c r="D422" s="78" t="s">
        <v>2</v>
      </c>
      <c r="E422" s="78" t="s">
        <v>15</v>
      </c>
      <c r="F422" s="78">
        <v>9866102</v>
      </c>
      <c r="G422" s="79">
        <f>IF(C422="oui",VLOOKUP(D422,Outils!F$1:G$12,2,FALSE),0)</f>
        <v>45</v>
      </c>
      <c r="H422" s="78" t="s">
        <v>17</v>
      </c>
      <c r="I422" s="79">
        <f t="shared" si="6"/>
        <v>45</v>
      </c>
      <c r="J422" s="78" t="s">
        <v>17</v>
      </c>
      <c r="K422" s="78"/>
      <c r="L422" s="78"/>
      <c r="M422" s="78"/>
      <c r="N422" s="78"/>
      <c r="O422" s="78"/>
      <c r="P422" s="78"/>
      <c r="Q422" s="78"/>
      <c r="R422" s="78"/>
      <c r="S422" s="78"/>
      <c r="T422" s="78"/>
      <c r="U422" s="78"/>
      <c r="V422" s="80">
        <f>IF(J422="oui",I422+K422*10,I422)</f>
        <v>45</v>
      </c>
      <c r="W422" s="66"/>
    </row>
    <row r="423" spans="1:23" x14ac:dyDescent="0.3">
      <c r="A423" s="77" t="s">
        <v>657</v>
      </c>
      <c r="B423" s="78" t="s">
        <v>658</v>
      </c>
      <c r="C423" s="78" t="s">
        <v>16</v>
      </c>
      <c r="D423" s="78" t="s">
        <v>8</v>
      </c>
      <c r="E423" s="78" t="s">
        <v>15</v>
      </c>
      <c r="F423" s="78">
        <v>9866102</v>
      </c>
      <c r="G423" s="79">
        <f>IF(C423="oui",VLOOKUP(D423,Outils!F$1:G$12,2,FALSE),0)</f>
        <v>50</v>
      </c>
      <c r="H423" s="78" t="s">
        <v>17</v>
      </c>
      <c r="I423" s="79">
        <f t="shared" si="6"/>
        <v>50</v>
      </c>
      <c r="J423" s="78" t="s">
        <v>17</v>
      </c>
      <c r="K423" s="78"/>
      <c r="L423" s="78"/>
      <c r="M423" s="78"/>
      <c r="N423" s="78"/>
      <c r="O423" s="78"/>
      <c r="P423" s="78"/>
      <c r="Q423" s="78"/>
      <c r="R423" s="78"/>
      <c r="S423" s="78"/>
      <c r="T423" s="78"/>
      <c r="U423" s="78"/>
      <c r="V423" s="80">
        <f>IF(J423="oui",I423+K423*10,I423)</f>
        <v>50</v>
      </c>
      <c r="W423" s="66"/>
    </row>
    <row r="424" spans="1:23" x14ac:dyDescent="0.3">
      <c r="A424" s="77" t="s">
        <v>413</v>
      </c>
      <c r="B424" s="78" t="s">
        <v>414</v>
      </c>
      <c r="C424" s="78" t="s">
        <v>16</v>
      </c>
      <c r="D424" s="78" t="s">
        <v>11</v>
      </c>
      <c r="E424" s="78" t="s">
        <v>15</v>
      </c>
      <c r="F424" s="78">
        <v>547</v>
      </c>
      <c r="G424" s="79">
        <f>IF(C424="oui",VLOOKUP(D424,Outils!F$1:G$12,2,FALSE),0)</f>
        <v>38</v>
      </c>
      <c r="H424" s="78" t="s">
        <v>17</v>
      </c>
      <c r="I424" s="79">
        <f t="shared" si="6"/>
        <v>38</v>
      </c>
      <c r="J424" s="78" t="s">
        <v>17</v>
      </c>
      <c r="K424" s="78"/>
      <c r="L424" s="78"/>
      <c r="M424" s="78"/>
      <c r="N424" s="78"/>
      <c r="O424" s="78"/>
      <c r="P424" s="78"/>
      <c r="Q424" s="78"/>
      <c r="R424" s="78"/>
      <c r="S424" s="78"/>
      <c r="T424" s="78"/>
      <c r="U424" s="78"/>
      <c r="V424" s="80">
        <f>IF(J424="oui",I424+K424*10,I424)</f>
        <v>38</v>
      </c>
      <c r="W424" s="66"/>
    </row>
    <row r="425" spans="1:23" x14ac:dyDescent="0.3">
      <c r="A425" s="77" t="s">
        <v>553</v>
      </c>
      <c r="B425" s="78" t="s">
        <v>62</v>
      </c>
      <c r="C425" s="78" t="s">
        <v>16</v>
      </c>
      <c r="D425" s="78" t="s">
        <v>7</v>
      </c>
      <c r="E425" s="78" t="s">
        <v>15</v>
      </c>
      <c r="F425" s="78">
        <v>6022583</v>
      </c>
      <c r="G425" s="79">
        <f>IF(C425="oui",VLOOKUP(D425,Outils!F$1:G$12,2,FALSE),0)</f>
        <v>58</v>
      </c>
      <c r="H425" s="78" t="s">
        <v>17</v>
      </c>
      <c r="I425" s="79">
        <f t="shared" si="6"/>
        <v>58</v>
      </c>
      <c r="J425" s="78" t="s">
        <v>17</v>
      </c>
      <c r="K425" s="78"/>
      <c r="L425" s="78"/>
      <c r="M425" s="78"/>
      <c r="N425" s="78"/>
      <c r="O425" s="78"/>
      <c r="P425" s="78"/>
      <c r="Q425" s="78"/>
      <c r="R425" s="78"/>
      <c r="S425" s="78"/>
      <c r="T425" s="78"/>
      <c r="U425" s="78"/>
      <c r="V425" s="80">
        <f>IF(J425="oui",I425+K425*10,I425)</f>
        <v>58</v>
      </c>
      <c r="W425" s="66"/>
    </row>
    <row r="426" spans="1:23" x14ac:dyDescent="0.3">
      <c r="A426" s="77" t="s">
        <v>508</v>
      </c>
      <c r="B426" s="78" t="s">
        <v>518</v>
      </c>
      <c r="C426" s="78" t="s">
        <v>16</v>
      </c>
      <c r="D426" s="78" t="s">
        <v>6</v>
      </c>
      <c r="E426" s="78" t="s">
        <v>15</v>
      </c>
      <c r="F426" s="78">
        <v>1440012</v>
      </c>
      <c r="G426" s="79">
        <f>IF(C426="oui",VLOOKUP(D426,Outils!F$1:G$12,2,FALSE),0)</f>
        <v>58</v>
      </c>
      <c r="H426" s="78" t="s">
        <v>17</v>
      </c>
      <c r="I426" s="79">
        <f t="shared" si="6"/>
        <v>58</v>
      </c>
      <c r="J426" s="78" t="s">
        <v>17</v>
      </c>
      <c r="K426" s="78"/>
      <c r="L426" s="78"/>
      <c r="M426" s="78"/>
      <c r="N426" s="78"/>
      <c r="O426" s="78"/>
      <c r="P426" s="78"/>
      <c r="Q426" s="78"/>
      <c r="R426" s="78"/>
      <c r="S426" s="78"/>
      <c r="T426" s="78"/>
      <c r="U426" s="78"/>
      <c r="V426" s="80">
        <f>IF(J426="oui",I426+K426*10,I426)</f>
        <v>58</v>
      </c>
      <c r="W426" s="66"/>
    </row>
    <row r="427" spans="1:23" x14ac:dyDescent="0.3">
      <c r="A427" s="77" t="s">
        <v>508</v>
      </c>
      <c r="B427" s="78" t="s">
        <v>112</v>
      </c>
      <c r="C427" s="78" t="s">
        <v>16</v>
      </c>
      <c r="D427" s="78" t="s">
        <v>8</v>
      </c>
      <c r="E427" s="78" t="s">
        <v>15</v>
      </c>
      <c r="F427" s="78">
        <v>1440012</v>
      </c>
      <c r="G427" s="79">
        <f>IF(C427="oui",VLOOKUP(D427,Outils!F$1:G$12,2,FALSE),0)</f>
        <v>50</v>
      </c>
      <c r="H427" s="78" t="s">
        <v>17</v>
      </c>
      <c r="I427" s="79">
        <f t="shared" si="6"/>
        <v>50</v>
      </c>
      <c r="J427" s="78" t="s">
        <v>17</v>
      </c>
      <c r="K427" s="78"/>
      <c r="L427" s="78"/>
      <c r="M427" s="78"/>
      <c r="N427" s="78"/>
      <c r="O427" s="78"/>
      <c r="P427" s="78"/>
      <c r="Q427" s="78"/>
      <c r="R427" s="78"/>
      <c r="S427" s="78"/>
      <c r="T427" s="78"/>
      <c r="U427" s="78"/>
      <c r="V427" s="80">
        <f>IF(J427="oui",I427+K427*10,I427)</f>
        <v>50</v>
      </c>
      <c r="W427" s="66"/>
    </row>
    <row r="428" spans="1:23" x14ac:dyDescent="0.3">
      <c r="A428" s="77" t="s">
        <v>638</v>
      </c>
      <c r="B428" s="78" t="s">
        <v>639</v>
      </c>
      <c r="C428" s="78" t="s">
        <v>16</v>
      </c>
      <c r="D428" s="78" t="s">
        <v>5</v>
      </c>
      <c r="E428" s="78" t="s">
        <v>15</v>
      </c>
      <c r="F428" s="78">
        <v>3892212</v>
      </c>
      <c r="G428" s="79">
        <f>IF(C428="oui",VLOOKUP(D428,Outils!F$1:G$12,2,FALSE),0)</f>
        <v>62</v>
      </c>
      <c r="H428" s="78" t="s">
        <v>16</v>
      </c>
      <c r="I428" s="79">
        <f t="shared" si="6"/>
        <v>66</v>
      </c>
      <c r="J428" s="78" t="s">
        <v>17</v>
      </c>
      <c r="K428" s="78"/>
      <c r="L428" s="78"/>
      <c r="M428" s="78"/>
      <c r="N428" s="78"/>
      <c r="O428" s="78"/>
      <c r="P428" s="78"/>
      <c r="Q428" s="78"/>
      <c r="R428" s="78"/>
      <c r="S428" s="78"/>
      <c r="T428" s="78"/>
      <c r="U428" s="78"/>
      <c r="V428" s="80">
        <f>IF(J428="oui",I428+K428*10,I428)</f>
        <v>66</v>
      </c>
      <c r="W428" s="66"/>
    </row>
    <row r="429" spans="1:23" x14ac:dyDescent="0.3">
      <c r="A429" s="77" t="s">
        <v>674</v>
      </c>
      <c r="B429" s="78" t="s">
        <v>249</v>
      </c>
      <c r="C429" s="78" t="s">
        <v>16</v>
      </c>
      <c r="D429" s="78" t="s">
        <v>4</v>
      </c>
      <c r="E429" s="78" t="s">
        <v>15</v>
      </c>
      <c r="F429" s="78">
        <v>5350481</v>
      </c>
      <c r="G429" s="79">
        <f>IF(C429="oui",VLOOKUP(D429,Outils!F$1:G$12,2,FALSE),0)</f>
        <v>62</v>
      </c>
      <c r="H429" s="78" t="s">
        <v>17</v>
      </c>
      <c r="I429" s="79">
        <f t="shared" si="6"/>
        <v>62</v>
      </c>
      <c r="J429" s="78" t="s">
        <v>17</v>
      </c>
      <c r="K429" s="78"/>
      <c r="L429" s="78"/>
      <c r="M429" s="78"/>
      <c r="N429" s="78"/>
      <c r="O429" s="78"/>
      <c r="P429" s="78"/>
      <c r="Q429" s="78"/>
      <c r="R429" s="78"/>
      <c r="S429" s="78"/>
      <c r="T429" s="78"/>
      <c r="U429" s="78"/>
      <c r="V429" s="80">
        <f>IF(J429="oui",I429+K429*10,I429)</f>
        <v>62</v>
      </c>
      <c r="W429" s="66"/>
    </row>
    <row r="430" spans="1:23" x14ac:dyDescent="0.3">
      <c r="A430" s="77" t="s">
        <v>640</v>
      </c>
      <c r="B430" s="78" t="s">
        <v>392</v>
      </c>
      <c r="C430" s="78" t="s">
        <v>16</v>
      </c>
      <c r="D430" s="78" t="s">
        <v>5</v>
      </c>
      <c r="E430" s="78" t="s">
        <v>15</v>
      </c>
      <c r="F430" s="78">
        <v>4039737</v>
      </c>
      <c r="G430" s="79">
        <f>IF(C430="oui",VLOOKUP(D430,Outils!F$1:G$12,2,FALSE),0)</f>
        <v>62</v>
      </c>
      <c r="H430" s="78" t="s">
        <v>16</v>
      </c>
      <c r="I430" s="79">
        <f t="shared" si="6"/>
        <v>66</v>
      </c>
      <c r="J430" s="78" t="s">
        <v>17</v>
      </c>
      <c r="K430" s="78"/>
      <c r="L430" s="78"/>
      <c r="M430" s="78"/>
      <c r="N430" s="78"/>
      <c r="O430" s="78"/>
      <c r="P430" s="78"/>
      <c r="Q430" s="78"/>
      <c r="R430" s="78"/>
      <c r="S430" s="78"/>
      <c r="T430" s="78"/>
      <c r="U430" s="78"/>
      <c r="V430" s="80">
        <f>IF(J430="oui",I430+K430*10,I430)</f>
        <v>66</v>
      </c>
      <c r="W430" s="66"/>
    </row>
    <row r="431" spans="1:23" x14ac:dyDescent="0.3">
      <c r="A431" s="77" t="s">
        <v>640</v>
      </c>
      <c r="B431" s="78" t="s">
        <v>538</v>
      </c>
      <c r="C431" s="78" t="s">
        <v>16</v>
      </c>
      <c r="D431" s="78" t="s">
        <v>10</v>
      </c>
      <c r="E431" s="78" t="s">
        <v>15</v>
      </c>
      <c r="F431" s="78">
        <v>4039735</v>
      </c>
      <c r="G431" s="79">
        <f>IF(C431="oui",VLOOKUP(D431,Outils!F$1:G$12,2,FALSE),0)</f>
        <v>46</v>
      </c>
      <c r="H431" s="78" t="s">
        <v>17</v>
      </c>
      <c r="I431" s="79">
        <f t="shared" si="6"/>
        <v>46</v>
      </c>
      <c r="J431" s="78" t="s">
        <v>17</v>
      </c>
      <c r="K431" s="78"/>
      <c r="L431" s="78"/>
      <c r="M431" s="78"/>
      <c r="N431" s="78"/>
      <c r="O431" s="78"/>
      <c r="P431" s="78"/>
      <c r="Q431" s="78"/>
      <c r="R431" s="78"/>
      <c r="S431" s="78"/>
      <c r="T431" s="78"/>
      <c r="U431" s="78"/>
      <c r="V431" s="80">
        <f>IF(J431="oui",I431+K431*10,I431)</f>
        <v>46</v>
      </c>
      <c r="W431" s="66"/>
    </row>
    <row r="432" spans="1:23" x14ac:dyDescent="0.3">
      <c r="A432" s="77" t="s">
        <v>704</v>
      </c>
      <c r="B432" s="78" t="s">
        <v>245</v>
      </c>
      <c r="C432" s="78" t="s">
        <v>16</v>
      </c>
      <c r="D432" s="78" t="s">
        <v>8</v>
      </c>
      <c r="E432" s="78" t="s">
        <v>15</v>
      </c>
      <c r="F432" s="78">
        <v>5263388</v>
      </c>
      <c r="G432" s="79">
        <f>IF(C432="oui",VLOOKUP(D432,Outils!F$1:G$12,2,FALSE),0)</f>
        <v>50</v>
      </c>
      <c r="H432" s="78" t="s">
        <v>17</v>
      </c>
      <c r="I432" s="79">
        <f t="shared" si="6"/>
        <v>50</v>
      </c>
      <c r="J432" s="78" t="s">
        <v>17</v>
      </c>
      <c r="K432" s="78"/>
      <c r="L432" s="78"/>
      <c r="M432" s="78"/>
      <c r="N432" s="78"/>
      <c r="O432" s="78"/>
      <c r="P432" s="78"/>
      <c r="Q432" s="78"/>
      <c r="R432" s="78"/>
      <c r="S432" s="78"/>
      <c r="T432" s="78"/>
      <c r="U432" s="78"/>
      <c r="V432" s="80">
        <f>IF(J432="oui",I432+K432*10,I432)</f>
        <v>50</v>
      </c>
      <c r="W432" s="66"/>
    </row>
    <row r="433" spans="1:23" x14ac:dyDescent="0.3">
      <c r="A433" s="77" t="s">
        <v>704</v>
      </c>
      <c r="B433" s="78" t="s">
        <v>642</v>
      </c>
      <c r="C433" s="78" t="s">
        <v>16</v>
      </c>
      <c r="D433" s="78" t="s">
        <v>12</v>
      </c>
      <c r="E433" s="78" t="s">
        <v>15</v>
      </c>
      <c r="F433" s="78">
        <v>5263388</v>
      </c>
      <c r="G433" s="79">
        <f>IF(C433="oui",VLOOKUP(D433,Outils!F$1:G$12,2,FALSE),0)</f>
        <v>43</v>
      </c>
      <c r="H433" s="78" t="s">
        <v>17</v>
      </c>
      <c r="I433" s="79">
        <f t="shared" si="6"/>
        <v>43</v>
      </c>
      <c r="J433" s="78" t="s">
        <v>17</v>
      </c>
      <c r="K433" s="78"/>
      <c r="L433" s="78"/>
      <c r="M433" s="78"/>
      <c r="N433" s="78"/>
      <c r="O433" s="78"/>
      <c r="P433" s="78"/>
      <c r="Q433" s="78"/>
      <c r="R433" s="78"/>
      <c r="S433" s="78"/>
      <c r="T433" s="78"/>
      <c r="U433" s="78"/>
      <c r="V433" s="80">
        <f>IF(J433="oui",I433+K433*10,I433)</f>
        <v>43</v>
      </c>
      <c r="W433" s="66"/>
    </row>
    <row r="434" spans="1:23" x14ac:dyDescent="0.3">
      <c r="A434" s="77" t="s">
        <v>77</v>
      </c>
      <c r="B434" s="78" t="s">
        <v>78</v>
      </c>
      <c r="C434" s="78" t="s">
        <v>16</v>
      </c>
      <c r="D434" s="78" t="s">
        <v>4</v>
      </c>
      <c r="E434" s="78" t="s">
        <v>15</v>
      </c>
      <c r="F434" s="78">
        <v>9926664</v>
      </c>
      <c r="G434" s="79">
        <f>IF(C434="oui",VLOOKUP(D434,Outils!F$1:G$12,2,FALSE),0)</f>
        <v>62</v>
      </c>
      <c r="H434" s="78" t="s">
        <v>17</v>
      </c>
      <c r="I434" s="79">
        <f t="shared" si="6"/>
        <v>62</v>
      </c>
      <c r="J434" s="78" t="s">
        <v>17</v>
      </c>
      <c r="K434" s="78"/>
      <c r="L434" s="78"/>
      <c r="M434" s="78"/>
      <c r="N434" s="78"/>
      <c r="O434" s="78"/>
      <c r="P434" s="78"/>
      <c r="Q434" s="78"/>
      <c r="R434" s="78"/>
      <c r="S434" s="78"/>
      <c r="T434" s="78"/>
      <c r="U434" s="78"/>
      <c r="V434" s="80">
        <f>IF(J434="oui",I434+K434*10,I434)</f>
        <v>62</v>
      </c>
      <c r="W434" s="66"/>
    </row>
    <row r="435" spans="1:23" x14ac:dyDescent="0.3">
      <c r="A435" s="77" t="s">
        <v>77</v>
      </c>
      <c r="B435" s="78" t="s">
        <v>79</v>
      </c>
      <c r="C435" s="78" t="s">
        <v>16</v>
      </c>
      <c r="D435" s="78" t="s">
        <v>2</v>
      </c>
      <c r="E435" s="78" t="s">
        <v>15</v>
      </c>
      <c r="F435" s="78">
        <v>9926663</v>
      </c>
      <c r="G435" s="79">
        <f>IF(C435="oui",VLOOKUP(D435,Outils!F$1:G$12,2,FALSE),0)</f>
        <v>45</v>
      </c>
      <c r="H435" s="78" t="s">
        <v>17</v>
      </c>
      <c r="I435" s="79">
        <f t="shared" si="6"/>
        <v>45</v>
      </c>
      <c r="J435" s="78" t="s">
        <v>17</v>
      </c>
      <c r="K435" s="78"/>
      <c r="L435" s="78"/>
      <c r="M435" s="78"/>
      <c r="N435" s="78"/>
      <c r="O435" s="78"/>
      <c r="P435" s="78"/>
      <c r="Q435" s="78"/>
      <c r="R435" s="78"/>
      <c r="S435" s="78"/>
      <c r="T435" s="78"/>
      <c r="U435" s="78"/>
      <c r="V435" s="80">
        <f>IF(J435="oui",I435+K435*10,I435)</f>
        <v>45</v>
      </c>
      <c r="W435" s="66"/>
    </row>
    <row r="436" spans="1:23" x14ac:dyDescent="0.3">
      <c r="A436" s="77" t="s">
        <v>112</v>
      </c>
      <c r="B436" s="78" t="s">
        <v>695</v>
      </c>
      <c r="C436" s="78" t="s">
        <v>16</v>
      </c>
      <c r="D436" s="78" t="s">
        <v>5</v>
      </c>
      <c r="E436" s="78" t="s">
        <v>15</v>
      </c>
      <c r="F436" s="78">
        <v>7225691</v>
      </c>
      <c r="G436" s="79">
        <f>IF(C436="oui",VLOOKUP(D436,Outils!F$1:G$12,2,FALSE),0)</f>
        <v>62</v>
      </c>
      <c r="H436" s="78" t="s">
        <v>16</v>
      </c>
      <c r="I436" s="79">
        <f t="shared" si="6"/>
        <v>66</v>
      </c>
      <c r="J436" s="78" t="s">
        <v>17</v>
      </c>
      <c r="K436" s="78"/>
      <c r="L436" s="78"/>
      <c r="M436" s="78"/>
      <c r="N436" s="78"/>
      <c r="O436" s="78"/>
      <c r="P436" s="78"/>
      <c r="Q436" s="78"/>
      <c r="R436" s="78"/>
      <c r="S436" s="78"/>
      <c r="T436" s="78"/>
      <c r="U436" s="78"/>
      <c r="V436" s="80">
        <f>IF(J436="oui",I436+K436*10,I436)</f>
        <v>66</v>
      </c>
      <c r="W436" s="66"/>
    </row>
    <row r="437" spans="1:23" x14ac:dyDescent="0.3">
      <c r="A437" s="77" t="s">
        <v>112</v>
      </c>
      <c r="B437" s="78" t="s">
        <v>708</v>
      </c>
      <c r="C437" s="78" t="s">
        <v>16</v>
      </c>
      <c r="D437" s="78" t="s">
        <v>8</v>
      </c>
      <c r="E437" s="78" t="s">
        <v>15</v>
      </c>
      <c r="F437" s="78">
        <v>7225691</v>
      </c>
      <c r="G437" s="79">
        <f>IF(C437="oui",VLOOKUP(D437,Outils!F$1:G$12,2,FALSE),0)</f>
        <v>50</v>
      </c>
      <c r="H437" s="78" t="s">
        <v>17</v>
      </c>
      <c r="I437" s="79">
        <f t="shared" si="6"/>
        <v>50</v>
      </c>
      <c r="J437" s="78" t="s">
        <v>17</v>
      </c>
      <c r="K437" s="78"/>
      <c r="L437" s="78"/>
      <c r="M437" s="78"/>
      <c r="N437" s="78"/>
      <c r="O437" s="78"/>
      <c r="P437" s="78"/>
      <c r="Q437" s="78"/>
      <c r="R437" s="78"/>
      <c r="S437" s="78"/>
      <c r="T437" s="78"/>
      <c r="U437" s="78"/>
      <c r="V437" s="80">
        <f>IF(J437="oui",I437+K437*10,I437)</f>
        <v>50</v>
      </c>
      <c r="W437" s="66"/>
    </row>
    <row r="438" spans="1:23" x14ac:dyDescent="0.3">
      <c r="A438" s="77" t="s">
        <v>271</v>
      </c>
      <c r="B438" s="78" t="s">
        <v>272</v>
      </c>
      <c r="C438" s="78" t="s">
        <v>16</v>
      </c>
      <c r="D438" s="78" t="s">
        <v>3</v>
      </c>
      <c r="E438" s="78" t="s">
        <v>15</v>
      </c>
      <c r="F438" s="78">
        <v>3433001</v>
      </c>
      <c r="G438" s="79">
        <f>IF(C438="oui",VLOOKUP(D438,Outils!F$1:G$12,2,FALSE),0)</f>
        <v>49</v>
      </c>
      <c r="H438" s="78" t="s">
        <v>17</v>
      </c>
      <c r="I438" s="79">
        <f t="shared" si="6"/>
        <v>49</v>
      </c>
      <c r="J438" s="78" t="s">
        <v>17</v>
      </c>
      <c r="K438" s="78"/>
      <c r="L438" s="78"/>
      <c r="M438" s="78"/>
      <c r="N438" s="78"/>
      <c r="O438" s="78"/>
      <c r="P438" s="78"/>
      <c r="Q438" s="78"/>
      <c r="R438" s="78"/>
      <c r="S438" s="78"/>
      <c r="T438" s="78"/>
      <c r="U438" s="78"/>
      <c r="V438" s="80">
        <f>IF(J438="oui",I438+K438*10,I438)</f>
        <v>49</v>
      </c>
      <c r="W438" s="66"/>
    </row>
    <row r="439" spans="1:23" x14ac:dyDescent="0.3">
      <c r="A439" s="77" t="s">
        <v>271</v>
      </c>
      <c r="B439" s="78" t="s">
        <v>245</v>
      </c>
      <c r="C439" s="78" t="s">
        <v>16</v>
      </c>
      <c r="D439" s="78" t="s">
        <v>3</v>
      </c>
      <c r="E439" s="78" t="s">
        <v>15</v>
      </c>
      <c r="F439" s="78">
        <v>2515143</v>
      </c>
      <c r="G439" s="79">
        <f>IF(C439="oui",VLOOKUP(D439,Outils!F$1:G$12,2,FALSE),0)</f>
        <v>49</v>
      </c>
      <c r="H439" s="78" t="s">
        <v>17</v>
      </c>
      <c r="I439" s="79">
        <f t="shared" si="6"/>
        <v>49</v>
      </c>
      <c r="J439" s="78" t="s">
        <v>17</v>
      </c>
      <c r="K439" s="78"/>
      <c r="L439" s="78"/>
      <c r="M439" s="78"/>
      <c r="N439" s="78"/>
      <c r="O439" s="78"/>
      <c r="P439" s="78"/>
      <c r="Q439" s="78"/>
      <c r="R439" s="78"/>
      <c r="S439" s="78"/>
      <c r="T439" s="78"/>
      <c r="U439" s="78"/>
      <c r="V439" s="80">
        <f>IF(J439="oui",I439+K439*10,I439)</f>
        <v>49</v>
      </c>
      <c r="W439" s="66"/>
    </row>
    <row r="440" spans="1:23" x14ac:dyDescent="0.3">
      <c r="A440" s="77" t="s">
        <v>380</v>
      </c>
      <c r="B440" s="78" t="s">
        <v>381</v>
      </c>
      <c r="C440" s="78" t="s">
        <v>16</v>
      </c>
      <c r="D440" s="78" t="s">
        <v>5</v>
      </c>
      <c r="E440" s="78" t="s">
        <v>15</v>
      </c>
      <c r="F440" s="78">
        <v>6824078</v>
      </c>
      <c r="G440" s="79">
        <f>IF(C440="oui",VLOOKUP(D440,Outils!F$1:G$12,2,FALSE),0)</f>
        <v>62</v>
      </c>
      <c r="H440" s="78" t="s">
        <v>17</v>
      </c>
      <c r="I440" s="79">
        <f t="shared" si="6"/>
        <v>62</v>
      </c>
      <c r="J440" s="78" t="s">
        <v>17</v>
      </c>
      <c r="K440" s="78"/>
      <c r="L440" s="78"/>
      <c r="M440" s="78"/>
      <c r="N440" s="78"/>
      <c r="O440" s="78"/>
      <c r="P440" s="78"/>
      <c r="Q440" s="78"/>
      <c r="R440" s="78"/>
      <c r="S440" s="78"/>
      <c r="T440" s="78"/>
      <c r="U440" s="78"/>
      <c r="V440" s="80">
        <f>IF(J440="oui",I440+K440*10,I440)</f>
        <v>62</v>
      </c>
      <c r="W440" s="66"/>
    </row>
    <row r="441" spans="1:23" x14ac:dyDescent="0.3">
      <c r="A441" s="77" t="s">
        <v>380</v>
      </c>
      <c r="B441" s="78" t="s">
        <v>105</v>
      </c>
      <c r="C441" s="78" t="s">
        <v>16</v>
      </c>
      <c r="D441" s="78" t="s">
        <v>9</v>
      </c>
      <c r="E441" s="78" t="s">
        <v>15</v>
      </c>
      <c r="F441" s="78">
        <v>6824078</v>
      </c>
      <c r="G441" s="79">
        <f>IF(C441="oui",VLOOKUP(D441,Outils!F$1:G$12,2,FALSE),0)</f>
        <v>61</v>
      </c>
      <c r="H441" s="78" t="s">
        <v>17</v>
      </c>
      <c r="I441" s="79">
        <f t="shared" si="6"/>
        <v>61</v>
      </c>
      <c r="J441" s="78" t="s">
        <v>17</v>
      </c>
      <c r="K441" s="78"/>
      <c r="L441" s="78"/>
      <c r="M441" s="78"/>
      <c r="N441" s="78"/>
      <c r="O441" s="78"/>
      <c r="P441" s="78"/>
      <c r="Q441" s="78"/>
      <c r="R441" s="78"/>
      <c r="S441" s="78"/>
      <c r="T441" s="78"/>
      <c r="U441" s="78"/>
      <c r="V441" s="80">
        <f>IF(J441="oui",I441+K441*10,I441)</f>
        <v>61</v>
      </c>
      <c r="W441" s="66"/>
    </row>
    <row r="442" spans="1:23" x14ac:dyDescent="0.3">
      <c r="A442" s="77" t="s">
        <v>131</v>
      </c>
      <c r="B442" s="78" t="s">
        <v>132</v>
      </c>
      <c r="C442" s="78" t="s">
        <v>16</v>
      </c>
      <c r="D442" s="78" t="s">
        <v>4</v>
      </c>
      <c r="E442" s="78" t="s">
        <v>15</v>
      </c>
      <c r="F442" s="78">
        <v>42116103</v>
      </c>
      <c r="G442" s="79">
        <f>IF(C442="oui",VLOOKUP(D442,Outils!F$1:G$12,2,FALSE),0)</f>
        <v>62</v>
      </c>
      <c r="H442" s="78" t="s">
        <v>17</v>
      </c>
      <c r="I442" s="79">
        <f t="shared" si="6"/>
        <v>62</v>
      </c>
      <c r="J442" s="78" t="s">
        <v>17</v>
      </c>
      <c r="K442" s="78"/>
      <c r="L442" s="78"/>
      <c r="M442" s="78"/>
      <c r="N442" s="78"/>
      <c r="O442" s="78"/>
      <c r="P442" s="78"/>
      <c r="Q442" s="78"/>
      <c r="R442" s="78"/>
      <c r="S442" s="78"/>
      <c r="T442" s="78"/>
      <c r="U442" s="78"/>
      <c r="V442" s="80">
        <f>IF(J442="oui",I442+K442*10,I442)</f>
        <v>62</v>
      </c>
      <c r="W442" s="66"/>
    </row>
    <row r="443" spans="1:23" x14ac:dyDescent="0.3">
      <c r="A443" s="77" t="s">
        <v>663</v>
      </c>
      <c r="B443" s="78" t="s">
        <v>664</v>
      </c>
      <c r="C443" s="78" t="s">
        <v>16</v>
      </c>
      <c r="D443" s="78" t="s">
        <v>3</v>
      </c>
      <c r="E443" s="78" t="s">
        <v>15</v>
      </c>
      <c r="F443" s="78">
        <v>1112</v>
      </c>
      <c r="G443" s="79">
        <f>IF(C443="oui",VLOOKUP(D443,Outils!F$1:G$12,2,FALSE),0)</f>
        <v>49</v>
      </c>
      <c r="H443" s="78" t="s">
        <v>17</v>
      </c>
      <c r="I443" s="79">
        <f t="shared" si="6"/>
        <v>49</v>
      </c>
      <c r="J443" s="78" t="s">
        <v>17</v>
      </c>
      <c r="K443" s="78"/>
      <c r="L443" s="78"/>
      <c r="M443" s="78"/>
      <c r="N443" s="78"/>
      <c r="O443" s="78"/>
      <c r="P443" s="78"/>
      <c r="Q443" s="78"/>
      <c r="R443" s="78"/>
      <c r="S443" s="78"/>
      <c r="T443" s="78"/>
      <c r="U443" s="78"/>
      <c r="V443" s="80">
        <f>IF(J443="oui",I443+K443*10,I443)</f>
        <v>49</v>
      </c>
      <c r="W443" s="66"/>
    </row>
    <row r="444" spans="1:23" x14ac:dyDescent="0.3">
      <c r="A444" s="77" t="s">
        <v>701</v>
      </c>
      <c r="B444" s="78" t="s">
        <v>341</v>
      </c>
      <c r="C444" s="78" t="s">
        <v>16</v>
      </c>
      <c r="D444" s="78" t="s">
        <v>7</v>
      </c>
      <c r="E444" s="78" t="s">
        <v>15</v>
      </c>
      <c r="F444" s="78">
        <v>3705528</v>
      </c>
      <c r="G444" s="79">
        <f>IF(C444="oui",VLOOKUP(D444,Outils!F$1:G$12,2,FALSE),0)</f>
        <v>58</v>
      </c>
      <c r="H444" s="78" t="s">
        <v>17</v>
      </c>
      <c r="I444" s="79">
        <f t="shared" si="6"/>
        <v>58</v>
      </c>
      <c r="J444" s="78" t="s">
        <v>16</v>
      </c>
      <c r="K444" s="78">
        <v>1</v>
      </c>
      <c r="L444" s="78"/>
      <c r="M444" s="78"/>
      <c r="N444" s="78"/>
      <c r="O444" s="78">
        <v>1</v>
      </c>
      <c r="P444" s="78"/>
      <c r="Q444" s="78"/>
      <c r="R444" s="78"/>
      <c r="S444" s="78"/>
      <c r="T444" s="78"/>
      <c r="U444" s="78"/>
      <c r="V444" s="80">
        <f>IF(J444="oui",I444+K444*10,I444)</f>
        <v>68</v>
      </c>
      <c r="W444" s="66"/>
    </row>
    <row r="445" spans="1:23" x14ac:dyDescent="0.3">
      <c r="A445" s="77" t="s">
        <v>701</v>
      </c>
      <c r="B445" s="78" t="s">
        <v>392</v>
      </c>
      <c r="C445" s="78" t="s">
        <v>16</v>
      </c>
      <c r="D445" s="78" t="s">
        <v>12</v>
      </c>
      <c r="E445" s="78" t="s">
        <v>15</v>
      </c>
      <c r="F445" s="78">
        <v>3705528</v>
      </c>
      <c r="G445" s="79">
        <f>IF(C445="oui",VLOOKUP(D445,Outils!F$1:G$12,2,FALSE),0)</f>
        <v>43</v>
      </c>
      <c r="H445" s="78" t="s">
        <v>17</v>
      </c>
      <c r="I445" s="79">
        <f t="shared" si="6"/>
        <v>43</v>
      </c>
      <c r="J445" s="78" t="s">
        <v>17</v>
      </c>
      <c r="K445" s="78"/>
      <c r="L445" s="78"/>
      <c r="M445" s="78"/>
      <c r="N445" s="78"/>
      <c r="O445" s="78"/>
      <c r="P445" s="78"/>
      <c r="Q445" s="78"/>
      <c r="R445" s="78"/>
      <c r="S445" s="78"/>
      <c r="T445" s="78"/>
      <c r="U445" s="78"/>
      <c r="V445" s="80">
        <f>IF(J445="oui",I445+K445*10,I445)</f>
        <v>43</v>
      </c>
      <c r="W445" s="66"/>
    </row>
    <row r="446" spans="1:23" x14ac:dyDescent="0.3">
      <c r="A446" s="77" t="s">
        <v>435</v>
      </c>
      <c r="B446" s="78" t="s">
        <v>436</v>
      </c>
      <c r="C446" s="78" t="s">
        <v>16</v>
      </c>
      <c r="D446" s="78" t="s">
        <v>9</v>
      </c>
      <c r="E446" s="78" t="s">
        <v>15</v>
      </c>
      <c r="F446" s="78">
        <v>467</v>
      </c>
      <c r="G446" s="79">
        <f>IF(C446="oui",VLOOKUP(D446,Outils!F$1:G$12,2,FALSE),0)</f>
        <v>61</v>
      </c>
      <c r="H446" s="78" t="s">
        <v>17</v>
      </c>
      <c r="I446" s="79">
        <f t="shared" si="6"/>
        <v>61</v>
      </c>
      <c r="J446" s="78" t="s">
        <v>17</v>
      </c>
      <c r="K446" s="78"/>
      <c r="L446" s="78"/>
      <c r="M446" s="78"/>
      <c r="N446" s="78"/>
      <c r="O446" s="78"/>
      <c r="P446" s="78"/>
      <c r="Q446" s="78"/>
      <c r="R446" s="78"/>
      <c r="S446" s="78"/>
      <c r="T446" s="78"/>
      <c r="U446" s="78"/>
      <c r="V446" s="80">
        <f>IF(J446="oui",I446+K446*10,I446)</f>
        <v>61</v>
      </c>
      <c r="W446" s="66"/>
    </row>
    <row r="447" spans="1:23" x14ac:dyDescent="0.3">
      <c r="A447" s="77" t="s">
        <v>672</v>
      </c>
      <c r="B447" s="78" t="s">
        <v>673</v>
      </c>
      <c r="C447" s="78" t="s">
        <v>16</v>
      </c>
      <c r="D447" s="78" t="s">
        <v>4</v>
      </c>
      <c r="E447" s="78" t="s">
        <v>14</v>
      </c>
      <c r="F447" s="78"/>
      <c r="G447" s="79">
        <f>IF(C447="oui",VLOOKUP(D447,Outils!F$1:G$12,2,FALSE),0)</f>
        <v>62</v>
      </c>
      <c r="H447" s="78" t="s">
        <v>17</v>
      </c>
      <c r="I447" s="79">
        <f t="shared" si="6"/>
        <v>62</v>
      </c>
      <c r="J447" s="78" t="s">
        <v>17</v>
      </c>
      <c r="K447" s="78"/>
      <c r="L447" s="78"/>
      <c r="M447" s="78"/>
      <c r="N447" s="78"/>
      <c r="O447" s="78"/>
      <c r="P447" s="78"/>
      <c r="Q447" s="78"/>
      <c r="R447" s="78"/>
      <c r="S447" s="78"/>
      <c r="T447" s="78"/>
      <c r="U447" s="78"/>
      <c r="V447" s="80">
        <f>IF(J447="oui",I447+K447*10,I447)</f>
        <v>62</v>
      </c>
      <c r="W447" s="66"/>
    </row>
    <row r="448" spans="1:23" x14ac:dyDescent="0.3">
      <c r="A448" s="77" t="s">
        <v>672</v>
      </c>
      <c r="B448" s="78" t="s">
        <v>132</v>
      </c>
      <c r="C448" s="78" t="s">
        <v>16</v>
      </c>
      <c r="D448" s="78" t="s">
        <v>7</v>
      </c>
      <c r="E448" s="78" t="s">
        <v>14</v>
      </c>
      <c r="F448" s="78"/>
      <c r="G448" s="79">
        <f>IF(C448="oui",VLOOKUP(D448,Outils!F$1:G$12,2,FALSE),0)</f>
        <v>58</v>
      </c>
      <c r="H448" s="78" t="s">
        <v>17</v>
      </c>
      <c r="I448" s="79">
        <f t="shared" si="6"/>
        <v>58</v>
      </c>
      <c r="J448" s="78" t="s">
        <v>17</v>
      </c>
      <c r="K448" s="78"/>
      <c r="L448" s="78"/>
      <c r="M448" s="78"/>
      <c r="N448" s="78"/>
      <c r="O448" s="78"/>
      <c r="P448" s="78"/>
      <c r="Q448" s="78"/>
      <c r="R448" s="78"/>
      <c r="S448" s="78"/>
      <c r="T448" s="78"/>
      <c r="U448" s="78"/>
      <c r="V448" s="80">
        <f>IF(J448="oui",I448+K448*10,I448)</f>
        <v>58</v>
      </c>
      <c r="W448" s="66"/>
    </row>
    <row r="449" spans="1:23" x14ac:dyDescent="0.3">
      <c r="A449" s="77" t="s">
        <v>672</v>
      </c>
      <c r="B449" s="78" t="s">
        <v>567</v>
      </c>
      <c r="C449" s="78" t="s">
        <v>16</v>
      </c>
      <c r="D449" s="78" t="s">
        <v>9</v>
      </c>
      <c r="E449" s="78" t="s">
        <v>14</v>
      </c>
      <c r="F449" s="78"/>
      <c r="G449" s="79">
        <f>IF(C449="oui",VLOOKUP(D449,Outils!F$1:G$12,2,FALSE),0)</f>
        <v>61</v>
      </c>
      <c r="H449" s="78" t="s">
        <v>17</v>
      </c>
      <c r="I449" s="79">
        <f t="shared" si="6"/>
        <v>61</v>
      </c>
      <c r="J449" s="78" t="s">
        <v>17</v>
      </c>
      <c r="K449" s="78"/>
      <c r="L449" s="78"/>
      <c r="M449" s="78"/>
      <c r="N449" s="78"/>
      <c r="O449" s="78"/>
      <c r="P449" s="78"/>
      <c r="Q449" s="78"/>
      <c r="R449" s="78"/>
      <c r="S449" s="78"/>
      <c r="T449" s="78"/>
      <c r="U449" s="78"/>
      <c r="V449" s="80">
        <f>IF(J449="oui",I449+K449*10,I449)</f>
        <v>61</v>
      </c>
      <c r="W449" s="66"/>
    </row>
    <row r="450" spans="1:23" x14ac:dyDescent="0.3">
      <c r="A450" s="77" t="s">
        <v>510</v>
      </c>
      <c r="B450" s="78" t="s">
        <v>511</v>
      </c>
      <c r="C450" s="78" t="s">
        <v>16</v>
      </c>
      <c r="D450" s="78" t="s">
        <v>3</v>
      </c>
      <c r="E450" s="78" t="s">
        <v>15</v>
      </c>
      <c r="F450" s="78">
        <v>1527</v>
      </c>
      <c r="G450" s="79">
        <f>IF(C450="oui",VLOOKUP(D450,Outils!F$1:G$12,2,FALSE),0)</f>
        <v>49</v>
      </c>
      <c r="H450" s="78" t="s">
        <v>16</v>
      </c>
      <c r="I450" s="79">
        <f t="shared" si="6"/>
        <v>53</v>
      </c>
      <c r="J450" s="78" t="s">
        <v>17</v>
      </c>
      <c r="K450" s="78"/>
      <c r="L450" s="78"/>
      <c r="M450" s="78"/>
      <c r="N450" s="78"/>
      <c r="O450" s="78"/>
      <c r="P450" s="78"/>
      <c r="Q450" s="78"/>
      <c r="R450" s="78"/>
      <c r="S450" s="78"/>
      <c r="T450" s="78"/>
      <c r="U450" s="78"/>
      <c r="V450" s="80">
        <f>IF(J450="oui",I450+K450*10,I450)</f>
        <v>53</v>
      </c>
      <c r="W450" s="66"/>
    </row>
    <row r="451" spans="1:23" x14ac:dyDescent="0.3">
      <c r="A451" s="77" t="s">
        <v>510</v>
      </c>
      <c r="B451" s="78" t="s">
        <v>512</v>
      </c>
      <c r="C451" s="78" t="s">
        <v>16</v>
      </c>
      <c r="D451" s="78" t="s">
        <v>5</v>
      </c>
      <c r="E451" s="78" t="s">
        <v>15</v>
      </c>
      <c r="F451" s="78">
        <v>1527</v>
      </c>
      <c r="G451" s="79">
        <f>IF(C451="oui",VLOOKUP(D451,Outils!F$1:G$12,2,FALSE),0)</f>
        <v>62</v>
      </c>
      <c r="H451" s="78" t="s">
        <v>16</v>
      </c>
      <c r="I451" s="79">
        <f t="shared" si="6"/>
        <v>66</v>
      </c>
      <c r="J451" s="78" t="s">
        <v>17</v>
      </c>
      <c r="K451" s="78"/>
      <c r="L451" s="78"/>
      <c r="M451" s="78"/>
      <c r="N451" s="78"/>
      <c r="O451" s="78"/>
      <c r="P451" s="78"/>
      <c r="Q451" s="78"/>
      <c r="R451" s="78"/>
      <c r="S451" s="78"/>
      <c r="T451" s="78"/>
      <c r="U451" s="78"/>
      <c r="V451" s="80">
        <f>IF(J451="oui",I451+K451*10,I451)</f>
        <v>66</v>
      </c>
      <c r="W451" s="66"/>
    </row>
    <row r="452" spans="1:23" x14ac:dyDescent="0.3">
      <c r="A452" s="77" t="s">
        <v>256</v>
      </c>
      <c r="B452" s="78" t="s">
        <v>235</v>
      </c>
      <c r="C452" s="78" t="s">
        <v>16</v>
      </c>
      <c r="D452" s="78" t="s">
        <v>2</v>
      </c>
      <c r="E452" s="78" t="s">
        <v>15</v>
      </c>
      <c r="F452" s="78">
        <v>1685389</v>
      </c>
      <c r="G452" s="79">
        <f>IF(C452="oui",VLOOKUP(D452,Outils!F$1:G$12,2,FALSE),0)</f>
        <v>45</v>
      </c>
      <c r="H452" s="78" t="s">
        <v>17</v>
      </c>
      <c r="I452" s="79">
        <f t="shared" ref="I452:I515" si="7">IF(H452="oui",G452+4,G452)</f>
        <v>45</v>
      </c>
      <c r="J452" s="78" t="s">
        <v>17</v>
      </c>
      <c r="K452" s="78"/>
      <c r="L452" s="78"/>
      <c r="M452" s="78"/>
      <c r="N452" s="78"/>
      <c r="O452" s="78"/>
      <c r="P452" s="78"/>
      <c r="Q452" s="78"/>
      <c r="R452" s="78"/>
      <c r="S452" s="78"/>
      <c r="T452" s="78"/>
      <c r="U452" s="78"/>
      <c r="V452" s="80">
        <f>IF(J452="oui",I452+K452*10,I452)</f>
        <v>45</v>
      </c>
      <c r="W452" s="66"/>
    </row>
    <row r="453" spans="1:23" x14ac:dyDescent="0.3">
      <c r="A453" s="77" t="s">
        <v>752</v>
      </c>
      <c r="B453" s="78" t="s">
        <v>391</v>
      </c>
      <c r="C453" s="78" t="s">
        <v>16</v>
      </c>
      <c r="D453" s="78" t="s">
        <v>6</v>
      </c>
      <c r="E453" s="78" t="s">
        <v>15</v>
      </c>
      <c r="F453" s="78">
        <v>3975642</v>
      </c>
      <c r="G453" s="79">
        <f>IF(C453="oui",VLOOKUP(D453,Outils!F$1:G$12,2,FALSE),0)</f>
        <v>58</v>
      </c>
      <c r="H453" s="78" t="s">
        <v>16</v>
      </c>
      <c r="I453" s="79">
        <f t="shared" si="7"/>
        <v>62</v>
      </c>
      <c r="J453" s="78" t="s">
        <v>16</v>
      </c>
      <c r="K453" s="78">
        <v>1</v>
      </c>
      <c r="L453" s="78"/>
      <c r="M453" s="78"/>
      <c r="N453" s="78"/>
      <c r="O453" s="78">
        <v>1</v>
      </c>
      <c r="P453" s="78"/>
      <c r="Q453" s="78"/>
      <c r="R453" s="78"/>
      <c r="S453" s="78"/>
      <c r="T453" s="78"/>
      <c r="U453" s="78"/>
      <c r="V453" s="80">
        <f>IF(J453="oui",I453+K453*10,I453)</f>
        <v>72</v>
      </c>
      <c r="W453" s="66"/>
    </row>
    <row r="454" spans="1:23" x14ac:dyDescent="0.3">
      <c r="A454" s="77" t="s">
        <v>752</v>
      </c>
      <c r="B454" s="78" t="s">
        <v>51</v>
      </c>
      <c r="C454" s="78" t="s">
        <v>16</v>
      </c>
      <c r="D454" s="78" t="s">
        <v>4</v>
      </c>
      <c r="E454" s="78" t="s">
        <v>15</v>
      </c>
      <c r="F454" s="78">
        <v>754</v>
      </c>
      <c r="G454" s="79">
        <f>IF(C454="oui",VLOOKUP(D454,Outils!F$1:G$12,2,FALSE),0)</f>
        <v>62</v>
      </c>
      <c r="H454" s="78" t="s">
        <v>16</v>
      </c>
      <c r="I454" s="79">
        <f t="shared" si="7"/>
        <v>66</v>
      </c>
      <c r="J454" s="78" t="s">
        <v>17</v>
      </c>
      <c r="K454" s="78"/>
      <c r="L454" s="78"/>
      <c r="M454" s="78"/>
      <c r="N454" s="78"/>
      <c r="O454" s="78"/>
      <c r="P454" s="78"/>
      <c r="Q454" s="78"/>
      <c r="R454" s="78"/>
      <c r="S454" s="78"/>
      <c r="T454" s="78"/>
      <c r="U454" s="78"/>
      <c r="V454" s="80">
        <f>IF(J454="oui",I454+K454*10,I454)</f>
        <v>66</v>
      </c>
      <c r="W454" s="66"/>
    </row>
    <row r="455" spans="1:23" x14ac:dyDescent="0.3">
      <c r="A455" s="77" t="s">
        <v>752</v>
      </c>
      <c r="B455" s="78" t="s">
        <v>753</v>
      </c>
      <c r="C455" s="78" t="s">
        <v>16</v>
      </c>
      <c r="D455" s="78" t="s">
        <v>4</v>
      </c>
      <c r="E455" s="78" t="s">
        <v>15</v>
      </c>
      <c r="F455" s="78">
        <v>3975642</v>
      </c>
      <c r="G455" s="79">
        <f>IF(C455="oui",VLOOKUP(D455,Outils!F$1:G$12,2,FALSE),0)</f>
        <v>62</v>
      </c>
      <c r="H455" s="78" t="s">
        <v>16</v>
      </c>
      <c r="I455" s="79">
        <f t="shared" si="7"/>
        <v>66</v>
      </c>
      <c r="J455" s="78" t="s">
        <v>17</v>
      </c>
      <c r="K455" s="78"/>
      <c r="L455" s="78"/>
      <c r="M455" s="78"/>
      <c r="N455" s="78"/>
      <c r="O455" s="78"/>
      <c r="P455" s="78"/>
      <c r="Q455" s="78"/>
      <c r="R455" s="78"/>
      <c r="S455" s="78"/>
      <c r="T455" s="78"/>
      <c r="U455" s="78"/>
      <c r="V455" s="80">
        <f>IF(J455="oui",I455+K455*10,I455)</f>
        <v>66</v>
      </c>
      <c r="W455" s="66"/>
    </row>
    <row r="456" spans="1:23" x14ac:dyDescent="0.3">
      <c r="A456" s="77" t="s">
        <v>752</v>
      </c>
      <c r="B456" s="78" t="s">
        <v>255</v>
      </c>
      <c r="C456" s="78" t="s">
        <v>16</v>
      </c>
      <c r="D456" s="78" t="s">
        <v>9</v>
      </c>
      <c r="E456" s="78" t="s">
        <v>15</v>
      </c>
      <c r="F456" s="78">
        <v>754</v>
      </c>
      <c r="G456" s="79">
        <f>IF(C456="oui",VLOOKUP(D456,Outils!F$1:G$12,2,FALSE),0)</f>
        <v>61</v>
      </c>
      <c r="H456" s="78" t="s">
        <v>17</v>
      </c>
      <c r="I456" s="79">
        <f t="shared" si="7"/>
        <v>61</v>
      </c>
      <c r="J456" s="78" t="s">
        <v>17</v>
      </c>
      <c r="K456" s="78"/>
      <c r="L456" s="78"/>
      <c r="M456" s="78"/>
      <c r="N456" s="78"/>
      <c r="O456" s="78"/>
      <c r="P456" s="78"/>
      <c r="Q456" s="78"/>
      <c r="R456" s="78"/>
      <c r="S456" s="78"/>
      <c r="T456" s="78"/>
      <c r="U456" s="78"/>
      <c r="V456" s="80">
        <f>IF(J456="oui",I456+K456*10,I456)</f>
        <v>61</v>
      </c>
      <c r="W456" s="66"/>
    </row>
    <row r="457" spans="1:23" x14ac:dyDescent="0.3">
      <c r="A457" s="77" t="s">
        <v>551</v>
      </c>
      <c r="B457" s="78" t="s">
        <v>511</v>
      </c>
      <c r="C457" s="78" t="s">
        <v>16</v>
      </c>
      <c r="D457" s="78" t="s">
        <v>6</v>
      </c>
      <c r="E457" s="78" t="s">
        <v>15</v>
      </c>
      <c r="F457" s="78">
        <v>6367013</v>
      </c>
      <c r="G457" s="79">
        <f>IF(C457="oui",VLOOKUP(D457,Outils!F$1:G$12,2,FALSE),0)</f>
        <v>58</v>
      </c>
      <c r="H457" s="78" t="s">
        <v>17</v>
      </c>
      <c r="I457" s="79">
        <f t="shared" si="7"/>
        <v>58</v>
      </c>
      <c r="J457" s="78" t="s">
        <v>17</v>
      </c>
      <c r="K457" s="78"/>
      <c r="L457" s="78"/>
      <c r="M457" s="78"/>
      <c r="N457" s="78"/>
      <c r="O457" s="78"/>
      <c r="P457" s="78"/>
      <c r="Q457" s="78"/>
      <c r="R457" s="78"/>
      <c r="S457" s="78"/>
      <c r="T457" s="78"/>
      <c r="U457" s="78"/>
      <c r="V457" s="80">
        <f>IF(J457="oui",I457+K457*10,I457)</f>
        <v>58</v>
      </c>
      <c r="W457" s="66"/>
    </row>
    <row r="458" spans="1:23" x14ac:dyDescent="0.3">
      <c r="A458" s="77" t="s">
        <v>551</v>
      </c>
      <c r="B458" s="78" t="s">
        <v>278</v>
      </c>
      <c r="C458" s="78" t="s">
        <v>16</v>
      </c>
      <c r="D458" s="78" t="s">
        <v>11</v>
      </c>
      <c r="E458" s="78" t="s">
        <v>15</v>
      </c>
      <c r="F458" s="78">
        <v>636701</v>
      </c>
      <c r="G458" s="79">
        <f>IF(C458="oui",VLOOKUP(D458,Outils!F$1:G$12,2,FALSE),0)</f>
        <v>38</v>
      </c>
      <c r="H458" s="78" t="s">
        <v>17</v>
      </c>
      <c r="I458" s="79">
        <f t="shared" si="7"/>
        <v>38</v>
      </c>
      <c r="J458" s="78" t="s">
        <v>17</v>
      </c>
      <c r="K458" s="78"/>
      <c r="L458" s="78"/>
      <c r="M458" s="78"/>
      <c r="N458" s="78"/>
      <c r="O458" s="78"/>
      <c r="P458" s="78"/>
      <c r="Q458" s="78"/>
      <c r="R458" s="78"/>
      <c r="S458" s="78"/>
      <c r="T458" s="78"/>
      <c r="U458" s="78"/>
      <c r="V458" s="80">
        <f>IF(J458="oui",I458+K458*10,I458)</f>
        <v>38</v>
      </c>
      <c r="W458" s="66"/>
    </row>
    <row r="459" spans="1:23" x14ac:dyDescent="0.3">
      <c r="A459" s="77" t="s">
        <v>551</v>
      </c>
      <c r="B459" s="78" t="s">
        <v>241</v>
      </c>
      <c r="C459" s="78" t="s">
        <v>16</v>
      </c>
      <c r="D459" s="78" t="s">
        <v>11</v>
      </c>
      <c r="E459" s="78" t="s">
        <v>15</v>
      </c>
      <c r="F459" s="78">
        <v>6367013</v>
      </c>
      <c r="G459" s="79">
        <f>IF(C459="oui",VLOOKUP(D459,Outils!F$1:G$12,2,FALSE),0)</f>
        <v>38</v>
      </c>
      <c r="H459" s="78" t="s">
        <v>17</v>
      </c>
      <c r="I459" s="79">
        <f t="shared" si="7"/>
        <v>38</v>
      </c>
      <c r="J459" s="78" t="s">
        <v>17</v>
      </c>
      <c r="K459" s="78"/>
      <c r="L459" s="78"/>
      <c r="M459" s="78"/>
      <c r="N459" s="78"/>
      <c r="O459" s="78"/>
      <c r="P459" s="78"/>
      <c r="Q459" s="78"/>
      <c r="R459" s="78"/>
      <c r="S459" s="78"/>
      <c r="T459" s="78"/>
      <c r="U459" s="78"/>
      <c r="V459" s="80">
        <f>IF(J459="oui",I459+K459*10,I459)</f>
        <v>38</v>
      </c>
      <c r="W459" s="66"/>
    </row>
    <row r="460" spans="1:23" x14ac:dyDescent="0.3">
      <c r="A460" s="77" t="s">
        <v>406</v>
      </c>
      <c r="B460" s="78" t="s">
        <v>62</v>
      </c>
      <c r="C460" s="78" t="s">
        <v>16</v>
      </c>
      <c r="D460" s="78" t="s">
        <v>10</v>
      </c>
      <c r="E460" s="78" t="s">
        <v>15</v>
      </c>
      <c r="F460" s="78">
        <v>7100043</v>
      </c>
      <c r="G460" s="79">
        <f>IF(C460="oui",VLOOKUP(D460,Outils!F$1:G$12,2,FALSE),0)</f>
        <v>46</v>
      </c>
      <c r="H460" s="78" t="s">
        <v>17</v>
      </c>
      <c r="I460" s="79">
        <f t="shared" si="7"/>
        <v>46</v>
      </c>
      <c r="J460" s="78" t="s">
        <v>17</v>
      </c>
      <c r="K460" s="78"/>
      <c r="L460" s="78"/>
      <c r="M460" s="78"/>
      <c r="N460" s="78"/>
      <c r="O460" s="78"/>
      <c r="P460" s="78"/>
      <c r="Q460" s="78"/>
      <c r="R460" s="78"/>
      <c r="S460" s="78"/>
      <c r="T460" s="78"/>
      <c r="U460" s="78"/>
      <c r="V460" s="80">
        <f>IF(J460="oui",I460+K460*10,I460)</f>
        <v>46</v>
      </c>
      <c r="W460" s="66"/>
    </row>
    <row r="461" spans="1:23" x14ac:dyDescent="0.3">
      <c r="A461" s="77" t="s">
        <v>162</v>
      </c>
      <c r="B461" s="78" t="s">
        <v>149</v>
      </c>
      <c r="C461" s="78" t="s">
        <v>16</v>
      </c>
      <c r="D461" s="78" t="s">
        <v>6</v>
      </c>
      <c r="E461" s="78" t="s">
        <v>15</v>
      </c>
      <c r="F461" s="78">
        <v>1801395</v>
      </c>
      <c r="G461" s="79">
        <f>IF(C461="oui",VLOOKUP(D461,Outils!F$1:G$12,2,FALSE),0)</f>
        <v>58</v>
      </c>
      <c r="H461" s="78" t="s">
        <v>17</v>
      </c>
      <c r="I461" s="79">
        <f t="shared" si="7"/>
        <v>58</v>
      </c>
      <c r="J461" s="78" t="s">
        <v>17</v>
      </c>
      <c r="K461" s="78"/>
      <c r="L461" s="78"/>
      <c r="M461" s="78"/>
      <c r="N461" s="78"/>
      <c r="O461" s="78"/>
      <c r="P461" s="78"/>
      <c r="Q461" s="78"/>
      <c r="R461" s="78"/>
      <c r="S461" s="78"/>
      <c r="T461" s="78"/>
      <c r="U461" s="78"/>
      <c r="V461" s="80">
        <f>IF(J461="oui",I461+K461*10,I461)</f>
        <v>58</v>
      </c>
      <c r="W461" s="66"/>
    </row>
    <row r="462" spans="1:23" x14ac:dyDescent="0.3">
      <c r="A462" s="77" t="s">
        <v>441</v>
      </c>
      <c r="B462" s="78" t="s">
        <v>440</v>
      </c>
      <c r="C462" s="78" t="s">
        <v>16</v>
      </c>
      <c r="D462" s="78" t="s">
        <v>9</v>
      </c>
      <c r="E462" s="78" t="s">
        <v>15</v>
      </c>
      <c r="F462" s="78">
        <v>408</v>
      </c>
      <c r="G462" s="79">
        <f>IF(C462="oui",VLOOKUP(D462,Outils!F$1:G$12,2,FALSE),0)</f>
        <v>61</v>
      </c>
      <c r="H462" s="78" t="s">
        <v>17</v>
      </c>
      <c r="I462" s="79">
        <f t="shared" si="7"/>
        <v>61</v>
      </c>
      <c r="J462" s="78" t="s">
        <v>17</v>
      </c>
      <c r="K462" s="78"/>
      <c r="L462" s="78"/>
      <c r="M462" s="78"/>
      <c r="N462" s="78"/>
      <c r="O462" s="78"/>
      <c r="P462" s="78"/>
      <c r="Q462" s="78"/>
      <c r="R462" s="78"/>
      <c r="S462" s="78"/>
      <c r="T462" s="78"/>
      <c r="U462" s="78"/>
      <c r="V462" s="80">
        <f>IF(J462="oui",I462+K462*10,I462)</f>
        <v>61</v>
      </c>
      <c r="W462" s="66"/>
    </row>
    <row r="463" spans="1:23" x14ac:dyDescent="0.3">
      <c r="A463" s="77" t="s">
        <v>441</v>
      </c>
      <c r="B463" s="78" t="s">
        <v>314</v>
      </c>
      <c r="C463" s="78" t="s">
        <v>16</v>
      </c>
      <c r="D463" s="78" t="s">
        <v>8</v>
      </c>
      <c r="E463" s="78" t="s">
        <v>15</v>
      </c>
      <c r="F463" s="78">
        <v>407</v>
      </c>
      <c r="G463" s="79">
        <f>IF(C463="oui",VLOOKUP(D463,Outils!F$1:G$12,2,FALSE),0)</f>
        <v>50</v>
      </c>
      <c r="H463" s="78" t="s">
        <v>17</v>
      </c>
      <c r="I463" s="79">
        <f t="shared" si="7"/>
        <v>50</v>
      </c>
      <c r="J463" s="78" t="s">
        <v>17</v>
      </c>
      <c r="K463" s="78"/>
      <c r="L463" s="78"/>
      <c r="M463" s="78"/>
      <c r="N463" s="78"/>
      <c r="O463" s="78"/>
      <c r="P463" s="78"/>
      <c r="Q463" s="78"/>
      <c r="R463" s="78"/>
      <c r="S463" s="78"/>
      <c r="T463" s="78"/>
      <c r="U463" s="78"/>
      <c r="V463" s="80">
        <f>IF(J463="oui",I463+K463*10,I463)</f>
        <v>50</v>
      </c>
      <c r="W463" s="66"/>
    </row>
    <row r="464" spans="1:23" x14ac:dyDescent="0.3">
      <c r="A464" s="77" t="s">
        <v>785</v>
      </c>
      <c r="B464" s="78" t="s">
        <v>83</v>
      </c>
      <c r="C464" s="78" t="s">
        <v>16</v>
      </c>
      <c r="D464" s="78" t="s">
        <v>12</v>
      </c>
      <c r="E464" s="78" t="s">
        <v>14</v>
      </c>
      <c r="F464" s="78"/>
      <c r="G464" s="79">
        <f>IF(C464="oui",VLOOKUP(D464,Outils!F$1:G$12,2,FALSE),0)</f>
        <v>43</v>
      </c>
      <c r="H464" s="78" t="s">
        <v>17</v>
      </c>
      <c r="I464" s="79">
        <f t="shared" si="7"/>
        <v>43</v>
      </c>
      <c r="J464" s="78" t="s">
        <v>17</v>
      </c>
      <c r="K464" s="78"/>
      <c r="L464" s="78"/>
      <c r="M464" s="78"/>
      <c r="N464" s="78"/>
      <c r="O464" s="78"/>
      <c r="P464" s="78"/>
      <c r="Q464" s="78"/>
      <c r="R464" s="78"/>
      <c r="S464" s="78"/>
      <c r="T464" s="78"/>
      <c r="U464" s="78"/>
      <c r="V464" s="80">
        <f>IF(J464="oui",I464+K464*10,I464)</f>
        <v>43</v>
      </c>
      <c r="W464" s="66"/>
    </row>
    <row r="465" spans="1:23" x14ac:dyDescent="0.3">
      <c r="A465" s="77" t="s">
        <v>137</v>
      </c>
      <c r="B465" s="78" t="s">
        <v>109</v>
      </c>
      <c r="C465" s="78" t="s">
        <v>16</v>
      </c>
      <c r="D465" s="78" t="s">
        <v>2</v>
      </c>
      <c r="E465" s="78" t="s">
        <v>15</v>
      </c>
      <c r="F465" s="78">
        <v>874721</v>
      </c>
      <c r="G465" s="79">
        <f>IF(C465="oui",VLOOKUP(D465,Outils!F$1:G$12,2,FALSE),0)</f>
        <v>45</v>
      </c>
      <c r="H465" s="78" t="s">
        <v>17</v>
      </c>
      <c r="I465" s="79">
        <f t="shared" si="7"/>
        <v>45</v>
      </c>
      <c r="J465" s="78" t="s">
        <v>17</v>
      </c>
      <c r="K465" s="78"/>
      <c r="L465" s="78"/>
      <c r="M465" s="78"/>
      <c r="N465" s="78"/>
      <c r="O465" s="78"/>
      <c r="P465" s="78"/>
      <c r="Q465" s="78"/>
      <c r="R465" s="78"/>
      <c r="S465" s="78"/>
      <c r="T465" s="78"/>
      <c r="U465" s="78"/>
      <c r="V465" s="80">
        <f>IF(J465="oui",I465+K465*10,I465)</f>
        <v>45</v>
      </c>
      <c r="W465" s="66"/>
    </row>
    <row r="466" spans="1:23" x14ac:dyDescent="0.3">
      <c r="A466" s="77" t="s">
        <v>137</v>
      </c>
      <c r="B466" s="78" t="s">
        <v>170</v>
      </c>
      <c r="C466" s="78" t="s">
        <v>16</v>
      </c>
      <c r="D466" s="78" t="s">
        <v>9</v>
      </c>
      <c r="E466" s="78" t="s">
        <v>15</v>
      </c>
      <c r="F466" s="78">
        <v>874721</v>
      </c>
      <c r="G466" s="79">
        <f>IF(C466="oui",VLOOKUP(D466,Outils!F$1:G$12,2,FALSE),0)</f>
        <v>61</v>
      </c>
      <c r="H466" s="78" t="s">
        <v>17</v>
      </c>
      <c r="I466" s="79">
        <f t="shared" si="7"/>
        <v>61</v>
      </c>
      <c r="J466" s="78" t="s">
        <v>17</v>
      </c>
      <c r="K466" s="78"/>
      <c r="L466" s="78"/>
      <c r="M466" s="78"/>
      <c r="N466" s="78"/>
      <c r="O466" s="78"/>
      <c r="P466" s="78"/>
      <c r="Q466" s="78"/>
      <c r="R466" s="78"/>
      <c r="S466" s="78"/>
      <c r="T466" s="78"/>
      <c r="U466" s="78"/>
      <c r="V466" s="80">
        <f>IF(J466="oui",I466+K466*10,I466)</f>
        <v>61</v>
      </c>
      <c r="W466" s="66"/>
    </row>
    <row r="467" spans="1:23" x14ac:dyDescent="0.3">
      <c r="A467" s="77" t="s">
        <v>137</v>
      </c>
      <c r="B467" s="78" t="s">
        <v>782</v>
      </c>
      <c r="C467" s="78" t="s">
        <v>16</v>
      </c>
      <c r="D467" s="78" t="s">
        <v>10</v>
      </c>
      <c r="E467" s="78" t="s">
        <v>15</v>
      </c>
      <c r="F467" s="78">
        <v>43</v>
      </c>
      <c r="G467" s="79">
        <f>IF(C467="oui",VLOOKUP(D467,Outils!F$1:G$12,2,FALSE),0)</f>
        <v>46</v>
      </c>
      <c r="H467" s="78" t="s">
        <v>17</v>
      </c>
      <c r="I467" s="79">
        <f t="shared" si="7"/>
        <v>46</v>
      </c>
      <c r="J467" s="78" t="s">
        <v>17</v>
      </c>
      <c r="K467" s="78"/>
      <c r="L467" s="78"/>
      <c r="M467" s="78"/>
      <c r="N467" s="78"/>
      <c r="O467" s="78"/>
      <c r="P467" s="78"/>
      <c r="Q467" s="78"/>
      <c r="R467" s="78"/>
      <c r="S467" s="78"/>
      <c r="T467" s="78"/>
      <c r="U467" s="78"/>
      <c r="V467" s="80">
        <f>IF(J467="oui",I467+K467*10,I467)</f>
        <v>46</v>
      </c>
      <c r="W467" s="66"/>
    </row>
    <row r="468" spans="1:23" x14ac:dyDescent="0.3">
      <c r="A468" s="77" t="s">
        <v>236</v>
      </c>
      <c r="B468" s="78" t="s">
        <v>237</v>
      </c>
      <c r="C468" s="78" t="s">
        <v>16</v>
      </c>
      <c r="D468" s="78" t="s">
        <v>7</v>
      </c>
      <c r="E468" s="78" t="s">
        <v>15</v>
      </c>
      <c r="F468" s="78">
        <v>287</v>
      </c>
      <c r="G468" s="79">
        <f>IF(C468="oui",VLOOKUP(D468,Outils!F$1:G$12,2,FALSE),0)</f>
        <v>58</v>
      </c>
      <c r="H468" s="78" t="s">
        <v>17</v>
      </c>
      <c r="I468" s="79">
        <f t="shared" si="7"/>
        <v>58</v>
      </c>
      <c r="J468" s="78" t="s">
        <v>17</v>
      </c>
      <c r="K468" s="78"/>
      <c r="L468" s="78"/>
      <c r="M468" s="78"/>
      <c r="N468" s="78"/>
      <c r="O468" s="78"/>
      <c r="P468" s="78"/>
      <c r="Q468" s="78"/>
      <c r="R468" s="78"/>
      <c r="S468" s="78"/>
      <c r="T468" s="78"/>
      <c r="U468" s="78"/>
      <c r="V468" s="80">
        <f>IF(J468="oui",I468+K468*10,I468)</f>
        <v>58</v>
      </c>
      <c r="W468" s="66"/>
    </row>
    <row r="469" spans="1:23" x14ac:dyDescent="0.3">
      <c r="A469" s="77" t="s">
        <v>236</v>
      </c>
      <c r="B469" s="78" t="s">
        <v>284</v>
      </c>
      <c r="C469" s="78" t="s">
        <v>16</v>
      </c>
      <c r="D469" s="78" t="s">
        <v>4</v>
      </c>
      <c r="E469" s="78" t="s">
        <v>15</v>
      </c>
      <c r="F469" s="78">
        <v>288</v>
      </c>
      <c r="G469" s="79">
        <f>IF(C469="oui",VLOOKUP(D469,Outils!F$1:G$12,2,FALSE),0)</f>
        <v>62</v>
      </c>
      <c r="H469" s="78" t="s">
        <v>17</v>
      </c>
      <c r="I469" s="79">
        <f t="shared" si="7"/>
        <v>62</v>
      </c>
      <c r="J469" s="78" t="s">
        <v>17</v>
      </c>
      <c r="K469" s="78"/>
      <c r="L469" s="78"/>
      <c r="M469" s="78"/>
      <c r="N469" s="78"/>
      <c r="O469" s="78"/>
      <c r="P469" s="78"/>
      <c r="Q469" s="78"/>
      <c r="R469" s="78"/>
      <c r="S469" s="78"/>
      <c r="T469" s="78"/>
      <c r="U469" s="78"/>
      <c r="V469" s="80">
        <f>IF(J469="oui",I469+K469*10,I469)</f>
        <v>62</v>
      </c>
      <c r="W469" s="66"/>
    </row>
    <row r="470" spans="1:23" x14ac:dyDescent="0.3">
      <c r="A470" s="77" t="s">
        <v>426</v>
      </c>
      <c r="B470" s="78" t="s">
        <v>174</v>
      </c>
      <c r="C470" s="78" t="s">
        <v>16</v>
      </c>
      <c r="D470" s="78" t="s">
        <v>9</v>
      </c>
      <c r="E470" s="78" t="s">
        <v>15</v>
      </c>
      <c r="F470" s="78">
        <v>4177776</v>
      </c>
      <c r="G470" s="79">
        <f>IF(C470="oui",VLOOKUP(D470,Outils!F$1:G$12,2,FALSE),0)</f>
        <v>61</v>
      </c>
      <c r="H470" s="78" t="s">
        <v>17</v>
      </c>
      <c r="I470" s="79">
        <f t="shared" si="7"/>
        <v>61</v>
      </c>
      <c r="J470" s="78" t="s">
        <v>17</v>
      </c>
      <c r="K470" s="78"/>
      <c r="L470" s="78"/>
      <c r="M470" s="78"/>
      <c r="N470" s="78"/>
      <c r="O470" s="78"/>
      <c r="P470" s="78"/>
      <c r="Q470" s="78"/>
      <c r="R470" s="78"/>
      <c r="S470" s="78"/>
      <c r="T470" s="78"/>
      <c r="U470" s="78"/>
      <c r="V470" s="80">
        <f>IF(J470="oui",I470+K470*10,I470)</f>
        <v>61</v>
      </c>
      <c r="W470" s="66"/>
    </row>
    <row r="471" spans="1:23" x14ac:dyDescent="0.3">
      <c r="A471" s="77" t="s">
        <v>426</v>
      </c>
      <c r="B471" s="78" t="s">
        <v>427</v>
      </c>
      <c r="C471" s="78" t="s">
        <v>16</v>
      </c>
      <c r="D471" s="78" t="s">
        <v>13</v>
      </c>
      <c r="E471" s="78" t="s">
        <v>15</v>
      </c>
      <c r="F471" s="78">
        <v>4177775</v>
      </c>
      <c r="G471" s="79">
        <f>IF(C471="oui",VLOOKUP(D471,Outils!F$1:G$12,2,FALSE),0)</f>
        <v>28</v>
      </c>
      <c r="H471" s="78" t="s">
        <v>17</v>
      </c>
      <c r="I471" s="79">
        <f t="shared" si="7"/>
        <v>28</v>
      </c>
      <c r="J471" s="78" t="s">
        <v>17</v>
      </c>
      <c r="K471" s="78"/>
      <c r="L471" s="78"/>
      <c r="M471" s="78"/>
      <c r="N471" s="78"/>
      <c r="O471" s="78"/>
      <c r="P471" s="78"/>
      <c r="Q471" s="78"/>
      <c r="R471" s="78"/>
      <c r="S471" s="78"/>
      <c r="T471" s="78"/>
      <c r="U471" s="78"/>
      <c r="V471" s="80">
        <f>IF(J471="oui",I471+K471*10,I471)</f>
        <v>28</v>
      </c>
      <c r="W471" s="66"/>
    </row>
    <row r="472" spans="1:23" x14ac:dyDescent="0.3">
      <c r="A472" s="77" t="s">
        <v>175</v>
      </c>
      <c r="B472" s="78" t="s">
        <v>176</v>
      </c>
      <c r="C472" s="78" t="s">
        <v>16</v>
      </c>
      <c r="D472" s="78" t="s">
        <v>7</v>
      </c>
      <c r="E472" s="78" t="s">
        <v>15</v>
      </c>
      <c r="F472" s="78">
        <v>133</v>
      </c>
      <c r="G472" s="79">
        <f>IF(C472="oui",VLOOKUP(D472,Outils!F$1:G$12,2,FALSE),0)</f>
        <v>58</v>
      </c>
      <c r="H472" s="78" t="s">
        <v>17</v>
      </c>
      <c r="I472" s="79">
        <f t="shared" si="7"/>
        <v>58</v>
      </c>
      <c r="J472" s="78" t="s">
        <v>17</v>
      </c>
      <c r="K472" s="78"/>
      <c r="L472" s="78"/>
      <c r="M472" s="78"/>
      <c r="N472" s="78"/>
      <c r="O472" s="78"/>
      <c r="P472" s="78"/>
      <c r="Q472" s="78"/>
      <c r="R472" s="78"/>
      <c r="S472" s="78"/>
      <c r="T472" s="78"/>
      <c r="U472" s="78"/>
      <c r="V472" s="80">
        <f>IF(J472="oui",I472+K472*10,I472)</f>
        <v>58</v>
      </c>
      <c r="W472" s="66"/>
    </row>
    <row r="473" spans="1:23" x14ac:dyDescent="0.3">
      <c r="A473" s="77" t="s">
        <v>398</v>
      </c>
      <c r="B473" s="78" t="s">
        <v>399</v>
      </c>
      <c r="C473" s="78" t="s">
        <v>16</v>
      </c>
      <c r="D473" s="78" t="s">
        <v>8</v>
      </c>
      <c r="E473" s="78"/>
      <c r="F473" s="78" t="s">
        <v>400</v>
      </c>
      <c r="G473" s="79">
        <f>IF(C473="oui",VLOOKUP(D473,Outils!F$1:G$12,2,FALSE),0)</f>
        <v>50</v>
      </c>
      <c r="H473" s="78" t="s">
        <v>17</v>
      </c>
      <c r="I473" s="79">
        <f t="shared" si="7"/>
        <v>50</v>
      </c>
      <c r="J473" s="78" t="s">
        <v>17</v>
      </c>
      <c r="K473" s="78"/>
      <c r="L473" s="78"/>
      <c r="M473" s="78"/>
      <c r="N473" s="78"/>
      <c r="O473" s="78"/>
      <c r="P473" s="78"/>
      <c r="Q473" s="78"/>
      <c r="R473" s="78"/>
      <c r="S473" s="78"/>
      <c r="T473" s="78"/>
      <c r="U473" s="78"/>
      <c r="V473" s="80">
        <f>IF(J473="oui",I473+K473*10,I473)</f>
        <v>50</v>
      </c>
      <c r="W473" s="66"/>
    </row>
    <row r="474" spans="1:23" x14ac:dyDescent="0.3">
      <c r="A474" s="77" t="s">
        <v>398</v>
      </c>
      <c r="B474" s="78" t="s">
        <v>420</v>
      </c>
      <c r="C474" s="78" t="s">
        <v>16</v>
      </c>
      <c r="D474" s="78" t="s">
        <v>12</v>
      </c>
      <c r="E474" s="78" t="s">
        <v>15</v>
      </c>
      <c r="F474" s="78" t="s">
        <v>400</v>
      </c>
      <c r="G474" s="79">
        <f>IF(C474="oui",VLOOKUP(D474,Outils!F$1:G$12,2,FALSE),0)</f>
        <v>43</v>
      </c>
      <c r="H474" s="78" t="s">
        <v>17</v>
      </c>
      <c r="I474" s="79">
        <f t="shared" si="7"/>
        <v>43</v>
      </c>
      <c r="J474" s="78" t="s">
        <v>17</v>
      </c>
      <c r="K474" s="78"/>
      <c r="L474" s="78"/>
      <c r="M474" s="78"/>
      <c r="N474" s="78"/>
      <c r="O474" s="78"/>
      <c r="P474" s="78"/>
      <c r="Q474" s="78"/>
      <c r="R474" s="78"/>
      <c r="S474" s="78"/>
      <c r="T474" s="78"/>
      <c r="U474" s="78"/>
      <c r="V474" s="80">
        <f>IF(J474="oui",I474+K474*10,I474)</f>
        <v>43</v>
      </c>
      <c r="W474" s="66"/>
    </row>
    <row r="475" spans="1:23" x14ac:dyDescent="0.3">
      <c r="A475" s="77" t="s">
        <v>472</v>
      </c>
      <c r="B475" s="78" t="s">
        <v>473</v>
      </c>
      <c r="C475" s="78" t="s">
        <v>16</v>
      </c>
      <c r="D475" s="78" t="s">
        <v>3</v>
      </c>
      <c r="E475" s="78" t="s">
        <v>15</v>
      </c>
      <c r="F475" s="78">
        <v>865</v>
      </c>
      <c r="G475" s="79">
        <f>IF(C475="oui",VLOOKUP(D475,Outils!F$1:G$12,2,FALSE),0)</f>
        <v>49</v>
      </c>
      <c r="H475" s="78" t="s">
        <v>17</v>
      </c>
      <c r="I475" s="79">
        <f t="shared" si="7"/>
        <v>49</v>
      </c>
      <c r="J475" s="78" t="s">
        <v>17</v>
      </c>
      <c r="K475" s="78"/>
      <c r="L475" s="78"/>
      <c r="M475" s="78"/>
      <c r="N475" s="78"/>
      <c r="O475" s="78"/>
      <c r="P475" s="78"/>
      <c r="Q475" s="78"/>
      <c r="R475" s="78"/>
      <c r="S475" s="78"/>
      <c r="T475" s="78"/>
      <c r="U475" s="78"/>
      <c r="V475" s="80">
        <f>IF(J475="oui",I475+K475*10,I475)</f>
        <v>49</v>
      </c>
      <c r="W475" s="66"/>
    </row>
    <row r="476" spans="1:23" x14ac:dyDescent="0.3">
      <c r="A476" s="77" t="s">
        <v>252</v>
      </c>
      <c r="B476" s="78" t="s">
        <v>142</v>
      </c>
      <c r="C476" s="78" t="s">
        <v>16</v>
      </c>
      <c r="D476" s="78" t="s">
        <v>6</v>
      </c>
      <c r="E476" s="78" t="s">
        <v>15</v>
      </c>
      <c r="F476" s="78">
        <v>507276</v>
      </c>
      <c r="G476" s="79">
        <f>IF(C476="oui",VLOOKUP(D476,Outils!F$1:G$12,2,FALSE),0)</f>
        <v>58</v>
      </c>
      <c r="H476" s="78" t="s">
        <v>17</v>
      </c>
      <c r="I476" s="79">
        <f t="shared" si="7"/>
        <v>58</v>
      </c>
      <c r="J476" s="78" t="s">
        <v>16</v>
      </c>
      <c r="K476" s="78">
        <v>1</v>
      </c>
      <c r="L476" s="78"/>
      <c r="M476" s="78"/>
      <c r="N476" s="78">
        <v>1</v>
      </c>
      <c r="O476" s="78"/>
      <c r="P476" s="78"/>
      <c r="Q476" s="78"/>
      <c r="R476" s="78"/>
      <c r="S476" s="78"/>
      <c r="T476" s="78"/>
      <c r="U476" s="78"/>
      <c r="V476" s="80">
        <f>IF(J476="oui",I476+K476*10,I476)</f>
        <v>68</v>
      </c>
      <c r="W476" s="66"/>
    </row>
    <row r="477" spans="1:23" x14ac:dyDescent="0.3">
      <c r="A477" s="77" t="s">
        <v>274</v>
      </c>
      <c r="B477" s="78" t="s">
        <v>275</v>
      </c>
      <c r="C477" s="78" t="s">
        <v>16</v>
      </c>
      <c r="D477" s="78" t="s">
        <v>3</v>
      </c>
      <c r="E477" s="78" t="s">
        <v>15</v>
      </c>
      <c r="F477" s="78">
        <v>1430225</v>
      </c>
      <c r="G477" s="79">
        <f>IF(C477="oui",VLOOKUP(D477,Outils!F$1:G$12,2,FALSE),0)</f>
        <v>49</v>
      </c>
      <c r="H477" s="78" t="s">
        <v>17</v>
      </c>
      <c r="I477" s="79">
        <f t="shared" si="7"/>
        <v>49</v>
      </c>
      <c r="J477" s="78" t="s">
        <v>17</v>
      </c>
      <c r="K477" s="78"/>
      <c r="L477" s="78"/>
      <c r="M477" s="78"/>
      <c r="N477" s="78"/>
      <c r="O477" s="78"/>
      <c r="P477" s="78"/>
      <c r="Q477" s="78"/>
      <c r="R477" s="78"/>
      <c r="S477" s="78"/>
      <c r="T477" s="78"/>
      <c r="U477" s="78"/>
      <c r="V477" s="80">
        <f>IF(J477="oui",I477+K477*10,I477)</f>
        <v>49</v>
      </c>
      <c r="W477" s="66"/>
    </row>
    <row r="478" spans="1:23" x14ac:dyDescent="0.3">
      <c r="A478" s="77" t="s">
        <v>690</v>
      </c>
      <c r="B478" s="78" t="s">
        <v>96</v>
      </c>
      <c r="C478" s="78" t="s">
        <v>16</v>
      </c>
      <c r="D478" s="78" t="s">
        <v>5</v>
      </c>
      <c r="E478" s="78" t="s">
        <v>15</v>
      </c>
      <c r="F478" s="78">
        <v>3483402</v>
      </c>
      <c r="G478" s="79">
        <f>IF(C478="oui",VLOOKUP(D478,Outils!F$1:G$12,2,FALSE),0)</f>
        <v>62</v>
      </c>
      <c r="H478" s="78" t="s">
        <v>16</v>
      </c>
      <c r="I478" s="79">
        <f t="shared" si="7"/>
        <v>66</v>
      </c>
      <c r="J478" s="78" t="s">
        <v>17</v>
      </c>
      <c r="K478" s="78"/>
      <c r="L478" s="78"/>
      <c r="M478" s="78"/>
      <c r="N478" s="78"/>
      <c r="O478" s="78"/>
      <c r="P478" s="78"/>
      <c r="Q478" s="78"/>
      <c r="R478" s="78"/>
      <c r="S478" s="78"/>
      <c r="T478" s="78"/>
      <c r="U478" s="78"/>
      <c r="V478" s="80">
        <f>IF(J478="oui",I478+K478*10,I478)</f>
        <v>66</v>
      </c>
      <c r="W478" s="66"/>
    </row>
    <row r="479" spans="1:23" x14ac:dyDescent="0.3">
      <c r="A479" s="77" t="s">
        <v>690</v>
      </c>
      <c r="B479" s="78" t="s">
        <v>283</v>
      </c>
      <c r="C479" s="78" t="s">
        <v>16</v>
      </c>
      <c r="D479" s="78" t="s">
        <v>9</v>
      </c>
      <c r="E479" s="78" t="s">
        <v>15</v>
      </c>
      <c r="F479" s="78">
        <v>3483402</v>
      </c>
      <c r="G479" s="79">
        <f>IF(C479="oui",VLOOKUP(D479,Outils!F$1:G$12,2,FALSE),0)</f>
        <v>61</v>
      </c>
      <c r="H479" s="78" t="s">
        <v>17</v>
      </c>
      <c r="I479" s="79">
        <f t="shared" si="7"/>
        <v>61</v>
      </c>
      <c r="J479" s="78" t="s">
        <v>17</v>
      </c>
      <c r="K479" s="78"/>
      <c r="L479" s="78"/>
      <c r="M479" s="78"/>
      <c r="N479" s="78"/>
      <c r="O479" s="78"/>
      <c r="P479" s="78"/>
      <c r="Q479" s="78"/>
      <c r="R479" s="78"/>
      <c r="S479" s="78"/>
      <c r="T479" s="78"/>
      <c r="U479" s="78"/>
      <c r="V479" s="80">
        <f>IF(J479="oui",I479+K479*10,I479)</f>
        <v>61</v>
      </c>
      <c r="W479" s="66"/>
    </row>
    <row r="480" spans="1:23" x14ac:dyDescent="0.3">
      <c r="A480" s="77" t="s">
        <v>464</v>
      </c>
      <c r="B480" s="78" t="s">
        <v>465</v>
      </c>
      <c r="C480" s="78" t="s">
        <v>16</v>
      </c>
      <c r="D480" s="78" t="s">
        <v>3</v>
      </c>
      <c r="E480" s="78" t="s">
        <v>15</v>
      </c>
      <c r="F480" s="78">
        <v>87328</v>
      </c>
      <c r="G480" s="79">
        <f>IF(C480="oui",VLOOKUP(D480,Outils!F$1:G$12,2,FALSE),0)</f>
        <v>49</v>
      </c>
      <c r="H480" s="78" t="s">
        <v>17</v>
      </c>
      <c r="I480" s="79">
        <f t="shared" si="7"/>
        <v>49</v>
      </c>
      <c r="J480" s="78" t="s">
        <v>17</v>
      </c>
      <c r="K480" s="78"/>
      <c r="L480" s="78"/>
      <c r="M480" s="78"/>
      <c r="N480" s="78"/>
      <c r="O480" s="78"/>
      <c r="P480" s="78"/>
      <c r="Q480" s="78"/>
      <c r="R480" s="78"/>
      <c r="S480" s="78"/>
      <c r="T480" s="78"/>
      <c r="U480" s="78"/>
      <c r="V480" s="80">
        <f>IF(J480="oui",I480+K480*10,I480)</f>
        <v>49</v>
      </c>
      <c r="W480" s="66"/>
    </row>
    <row r="481" spans="1:23" x14ac:dyDescent="0.3">
      <c r="A481" s="77" t="s">
        <v>464</v>
      </c>
      <c r="B481" s="78" t="s">
        <v>443</v>
      </c>
      <c r="C481" s="78" t="s">
        <v>16</v>
      </c>
      <c r="D481" s="78" t="s">
        <v>9</v>
      </c>
      <c r="E481" s="78" t="s">
        <v>15</v>
      </c>
      <c r="F481" s="78">
        <v>873283</v>
      </c>
      <c r="G481" s="79">
        <f>IF(C481="oui",VLOOKUP(D481,Outils!F$1:G$12,2,FALSE),0)</f>
        <v>61</v>
      </c>
      <c r="H481" s="78" t="s">
        <v>17</v>
      </c>
      <c r="I481" s="79">
        <f t="shared" si="7"/>
        <v>61</v>
      </c>
      <c r="J481" s="78" t="s">
        <v>17</v>
      </c>
      <c r="K481" s="78"/>
      <c r="L481" s="78"/>
      <c r="M481" s="78"/>
      <c r="N481" s="78"/>
      <c r="O481" s="78"/>
      <c r="P481" s="78"/>
      <c r="Q481" s="78"/>
      <c r="R481" s="78"/>
      <c r="S481" s="78"/>
      <c r="T481" s="78"/>
      <c r="U481" s="78"/>
      <c r="V481" s="80">
        <f>IF(J481="oui",I481+K481*10,I481)</f>
        <v>61</v>
      </c>
      <c r="W481" s="66"/>
    </row>
    <row r="482" spans="1:23" x14ac:dyDescent="0.3">
      <c r="A482" s="77" t="s">
        <v>171</v>
      </c>
      <c r="B482" s="78" t="s">
        <v>172</v>
      </c>
      <c r="C482" s="78" t="s">
        <v>16</v>
      </c>
      <c r="D482" s="78" t="s">
        <v>6</v>
      </c>
      <c r="E482" s="78" t="s">
        <v>15</v>
      </c>
      <c r="F482" s="78">
        <v>1252781</v>
      </c>
      <c r="G482" s="79">
        <f>IF(C482="oui",VLOOKUP(D482,Outils!F$1:G$12,2,FALSE),0)</f>
        <v>58</v>
      </c>
      <c r="H482" s="78" t="s">
        <v>17</v>
      </c>
      <c r="I482" s="79">
        <f t="shared" si="7"/>
        <v>58</v>
      </c>
      <c r="J482" s="78" t="s">
        <v>16</v>
      </c>
      <c r="K482" s="78">
        <v>1</v>
      </c>
      <c r="L482" s="78"/>
      <c r="M482" s="78"/>
      <c r="N482" s="78">
        <v>1</v>
      </c>
      <c r="O482" s="78"/>
      <c r="P482" s="78"/>
      <c r="Q482" s="78"/>
      <c r="R482" s="78"/>
      <c r="S482" s="78"/>
      <c r="T482" s="78"/>
      <c r="U482" s="78"/>
      <c r="V482" s="80">
        <f>IF(J482="oui",I482+K482*10,I482)</f>
        <v>68</v>
      </c>
      <c r="W482" s="66"/>
    </row>
    <row r="483" spans="1:23" x14ac:dyDescent="0.3">
      <c r="A483" s="77" t="s">
        <v>295</v>
      </c>
      <c r="B483" s="78" t="s">
        <v>296</v>
      </c>
      <c r="C483" s="78" t="s">
        <v>16</v>
      </c>
      <c r="D483" s="78" t="s">
        <v>4</v>
      </c>
      <c r="E483" s="78" t="s">
        <v>15</v>
      </c>
      <c r="F483" s="78">
        <v>9302568</v>
      </c>
      <c r="G483" s="79">
        <f>IF(C483="oui",VLOOKUP(D483,Outils!F$1:G$12,2,FALSE),0)</f>
        <v>62</v>
      </c>
      <c r="H483" s="78" t="s">
        <v>17</v>
      </c>
      <c r="I483" s="79">
        <f t="shared" si="7"/>
        <v>62</v>
      </c>
      <c r="J483" s="78" t="s">
        <v>17</v>
      </c>
      <c r="K483" s="78"/>
      <c r="L483" s="78"/>
      <c r="M483" s="78"/>
      <c r="N483" s="78"/>
      <c r="O483" s="78"/>
      <c r="P483" s="78"/>
      <c r="Q483" s="78"/>
      <c r="R483" s="78"/>
      <c r="S483" s="78"/>
      <c r="T483" s="78"/>
      <c r="U483" s="78"/>
      <c r="V483" s="80">
        <f>IF(J483="oui",I483+K483*10,I483)</f>
        <v>62</v>
      </c>
      <c r="W483" s="66"/>
    </row>
    <row r="484" spans="1:23" x14ac:dyDescent="0.3">
      <c r="A484" s="77" t="s">
        <v>117</v>
      </c>
      <c r="B484" s="78" t="s">
        <v>118</v>
      </c>
      <c r="C484" s="78" t="s">
        <v>16</v>
      </c>
      <c r="D484" s="78" t="s">
        <v>10</v>
      </c>
      <c r="E484" s="78" t="s">
        <v>15</v>
      </c>
      <c r="F484" s="78">
        <v>146</v>
      </c>
      <c r="G484" s="79">
        <f>IF(C484="oui",VLOOKUP(D484,Outils!F$1:G$12,2,FALSE),0)</f>
        <v>46</v>
      </c>
      <c r="H484" s="78" t="s">
        <v>17</v>
      </c>
      <c r="I484" s="79">
        <f t="shared" si="7"/>
        <v>46</v>
      </c>
      <c r="J484" s="78" t="s">
        <v>17</v>
      </c>
      <c r="K484" s="78"/>
      <c r="L484" s="78"/>
      <c r="M484" s="78"/>
      <c r="N484" s="78"/>
      <c r="O484" s="78"/>
      <c r="P484" s="78"/>
      <c r="Q484" s="78"/>
      <c r="R484" s="78"/>
      <c r="S484" s="78"/>
      <c r="T484" s="78"/>
      <c r="U484" s="78"/>
      <c r="V484" s="80">
        <f>IF(J484="oui",I484+K484*10,I484)</f>
        <v>46</v>
      </c>
      <c r="W484" s="66"/>
    </row>
    <row r="485" spans="1:23" x14ac:dyDescent="0.3">
      <c r="A485" s="77" t="s">
        <v>134</v>
      </c>
      <c r="B485" s="78" t="s">
        <v>140</v>
      </c>
      <c r="C485" s="78" t="s">
        <v>16</v>
      </c>
      <c r="D485" s="78" t="s">
        <v>4</v>
      </c>
      <c r="E485" s="78" t="s">
        <v>15</v>
      </c>
      <c r="F485" s="78">
        <v>5045</v>
      </c>
      <c r="G485" s="79">
        <f>IF(C485="oui",VLOOKUP(D485,Outils!F$1:G$12,2,FALSE),0)</f>
        <v>62</v>
      </c>
      <c r="H485" s="78" t="s">
        <v>16</v>
      </c>
      <c r="I485" s="79">
        <f t="shared" si="7"/>
        <v>66</v>
      </c>
      <c r="J485" s="78" t="s">
        <v>17</v>
      </c>
      <c r="K485" s="78"/>
      <c r="L485" s="78"/>
      <c r="M485" s="78"/>
      <c r="N485" s="78"/>
      <c r="O485" s="78"/>
      <c r="P485" s="78"/>
      <c r="Q485" s="78"/>
      <c r="R485" s="78"/>
      <c r="S485" s="78"/>
      <c r="T485" s="78"/>
      <c r="U485" s="78"/>
      <c r="V485" s="80">
        <f>IF(J485="oui",I485+K485*10,I485)</f>
        <v>66</v>
      </c>
      <c r="W485" s="66"/>
    </row>
    <row r="486" spans="1:23" x14ac:dyDescent="0.3">
      <c r="A486" s="77" t="s">
        <v>694</v>
      </c>
      <c r="B486" s="78" t="s">
        <v>149</v>
      </c>
      <c r="C486" s="78" t="s">
        <v>16</v>
      </c>
      <c r="D486" s="78" t="s">
        <v>5</v>
      </c>
      <c r="E486" s="78" t="s">
        <v>15</v>
      </c>
      <c r="F486" s="78">
        <v>6339429</v>
      </c>
      <c r="G486" s="79">
        <f>IF(C486="oui",VLOOKUP(D486,Outils!F$1:G$12,2,FALSE),0)</f>
        <v>62</v>
      </c>
      <c r="H486" s="78" t="s">
        <v>16</v>
      </c>
      <c r="I486" s="79">
        <f t="shared" si="7"/>
        <v>66</v>
      </c>
      <c r="J486" s="78" t="s">
        <v>17</v>
      </c>
      <c r="K486" s="78"/>
      <c r="L486" s="78"/>
      <c r="M486" s="78"/>
      <c r="N486" s="78"/>
      <c r="O486" s="78"/>
      <c r="P486" s="78"/>
      <c r="Q486" s="78"/>
      <c r="R486" s="78"/>
      <c r="S486" s="78"/>
      <c r="T486" s="78"/>
      <c r="U486" s="78"/>
      <c r="V486" s="80">
        <f>IF(J486="oui",I486+K486*10,I486)</f>
        <v>66</v>
      </c>
      <c r="W486" s="66"/>
    </row>
    <row r="487" spans="1:23" x14ac:dyDescent="0.3">
      <c r="A487" s="77" t="s">
        <v>476</v>
      </c>
      <c r="B487" s="78" t="s">
        <v>493</v>
      </c>
      <c r="C487" s="78" t="s">
        <v>16</v>
      </c>
      <c r="D487" s="78" t="s">
        <v>6</v>
      </c>
      <c r="E487" s="78" t="s">
        <v>15</v>
      </c>
      <c r="F487" s="78">
        <v>1462027</v>
      </c>
      <c r="G487" s="79">
        <f>IF(C487="oui",VLOOKUP(D487,Outils!F$1:G$12,2,FALSE),0)</f>
        <v>58</v>
      </c>
      <c r="H487" s="78" t="s">
        <v>17</v>
      </c>
      <c r="I487" s="79">
        <f t="shared" si="7"/>
        <v>58</v>
      </c>
      <c r="J487" s="78" t="s">
        <v>17</v>
      </c>
      <c r="K487" s="78"/>
      <c r="L487" s="78"/>
      <c r="M487" s="78"/>
      <c r="N487" s="78"/>
      <c r="O487" s="78"/>
      <c r="P487" s="78"/>
      <c r="Q487" s="78"/>
      <c r="R487" s="78"/>
      <c r="S487" s="78"/>
      <c r="T487" s="78"/>
      <c r="U487" s="78"/>
      <c r="V487" s="80">
        <f>IF(J487="oui",I487+K487*10,I487)</f>
        <v>58</v>
      </c>
      <c r="W487" s="66"/>
    </row>
    <row r="488" spans="1:23" x14ac:dyDescent="0.3">
      <c r="A488" s="77" t="s">
        <v>476</v>
      </c>
      <c r="B488" s="78" t="s">
        <v>477</v>
      </c>
      <c r="C488" s="78" t="s">
        <v>16</v>
      </c>
      <c r="D488" s="78" t="s">
        <v>4</v>
      </c>
      <c r="E488" s="78" t="s">
        <v>15</v>
      </c>
      <c r="F488" s="78">
        <v>1462026</v>
      </c>
      <c r="G488" s="79">
        <f>IF(C488="oui",VLOOKUP(D488,Outils!F$1:G$12,2,FALSE),0)</f>
        <v>62</v>
      </c>
      <c r="H488" s="78" t="s">
        <v>17</v>
      </c>
      <c r="I488" s="79">
        <f t="shared" si="7"/>
        <v>62</v>
      </c>
      <c r="J488" s="78" t="s">
        <v>17</v>
      </c>
      <c r="K488" s="78"/>
      <c r="L488" s="78"/>
      <c r="M488" s="78"/>
      <c r="N488" s="78"/>
      <c r="O488" s="78"/>
      <c r="P488" s="78"/>
      <c r="Q488" s="78"/>
      <c r="R488" s="78"/>
      <c r="S488" s="78"/>
      <c r="T488" s="78"/>
      <c r="U488" s="78"/>
      <c r="V488" s="80">
        <f>IF(J488="oui",I488+K488*10,I488)</f>
        <v>62</v>
      </c>
      <c r="W488" s="66"/>
    </row>
    <row r="489" spans="1:23" x14ac:dyDescent="0.3">
      <c r="A489" s="77" t="s">
        <v>609</v>
      </c>
      <c r="B489" s="78" t="s">
        <v>610</v>
      </c>
      <c r="C489" s="78" t="s">
        <v>16</v>
      </c>
      <c r="D489" s="78" t="s">
        <v>4</v>
      </c>
      <c r="E489" s="78" t="s">
        <v>15</v>
      </c>
      <c r="F489" s="78">
        <v>5302520</v>
      </c>
      <c r="G489" s="79">
        <f>IF(C489="oui",VLOOKUP(D489,Outils!F$1:G$12,2,FALSE),0)</f>
        <v>62</v>
      </c>
      <c r="H489" s="78" t="s">
        <v>17</v>
      </c>
      <c r="I489" s="79">
        <f t="shared" si="7"/>
        <v>62</v>
      </c>
      <c r="J489" s="78" t="s">
        <v>17</v>
      </c>
      <c r="K489" s="78"/>
      <c r="L489" s="78"/>
      <c r="M489" s="78"/>
      <c r="N489" s="78"/>
      <c r="O489" s="78"/>
      <c r="P489" s="78"/>
      <c r="Q489" s="78"/>
      <c r="R489" s="78"/>
      <c r="S489" s="78"/>
      <c r="T489" s="78"/>
      <c r="U489" s="78"/>
      <c r="V489" s="80">
        <f>IF(J489="oui",I489+K489*10,I489)</f>
        <v>62</v>
      </c>
      <c r="W489" s="66"/>
    </row>
    <row r="490" spans="1:23" x14ac:dyDescent="0.3">
      <c r="A490" s="77" t="s">
        <v>608</v>
      </c>
      <c r="B490" s="78" t="s">
        <v>656</v>
      </c>
      <c r="C490" s="78" t="s">
        <v>16</v>
      </c>
      <c r="D490" s="78" t="s">
        <v>11</v>
      </c>
      <c r="E490" s="78" t="s">
        <v>15</v>
      </c>
      <c r="F490" s="78">
        <v>5302519</v>
      </c>
      <c r="G490" s="79">
        <f>IF(C490="oui",VLOOKUP(D490,Outils!F$1:G$12,2,FALSE),0)</f>
        <v>38</v>
      </c>
      <c r="H490" s="78" t="s">
        <v>17</v>
      </c>
      <c r="I490" s="79">
        <f t="shared" si="7"/>
        <v>38</v>
      </c>
      <c r="J490" s="78" t="s">
        <v>17</v>
      </c>
      <c r="K490" s="78"/>
      <c r="L490" s="78"/>
      <c r="M490" s="78"/>
      <c r="N490" s="78"/>
      <c r="O490" s="78"/>
      <c r="P490" s="78"/>
      <c r="Q490" s="78"/>
      <c r="R490" s="78"/>
      <c r="S490" s="78"/>
      <c r="T490" s="78"/>
      <c r="U490" s="78"/>
      <c r="V490" s="80">
        <f>IF(J490="oui",I490+K490*10,I490)</f>
        <v>38</v>
      </c>
      <c r="W490" s="66"/>
    </row>
    <row r="491" spans="1:23" x14ac:dyDescent="0.3">
      <c r="A491" s="77" t="s">
        <v>523</v>
      </c>
      <c r="B491" s="78" t="s">
        <v>140</v>
      </c>
      <c r="C491" s="78" t="s">
        <v>16</v>
      </c>
      <c r="D491" s="78" t="s">
        <v>3</v>
      </c>
      <c r="E491" s="78" t="s">
        <v>15</v>
      </c>
      <c r="F491" s="78">
        <v>1709</v>
      </c>
      <c r="G491" s="79">
        <f>IF(C491="oui",VLOOKUP(D491,Outils!F$1:G$12,2,FALSE),0)</f>
        <v>49</v>
      </c>
      <c r="H491" s="78" t="s">
        <v>17</v>
      </c>
      <c r="I491" s="79">
        <f t="shared" si="7"/>
        <v>49</v>
      </c>
      <c r="J491" s="78" t="s">
        <v>17</v>
      </c>
      <c r="K491" s="78"/>
      <c r="L491" s="78"/>
      <c r="M491" s="78"/>
      <c r="N491" s="78"/>
      <c r="O491" s="78"/>
      <c r="P491" s="78"/>
      <c r="Q491" s="78"/>
      <c r="R491" s="78"/>
      <c r="S491" s="78"/>
      <c r="T491" s="78"/>
      <c r="U491" s="78"/>
      <c r="V491" s="80">
        <f>IF(J491="oui",I491+K491*10,I491)</f>
        <v>49</v>
      </c>
      <c r="W491" s="66"/>
    </row>
    <row r="492" spans="1:23" x14ac:dyDescent="0.3">
      <c r="A492" s="77" t="s">
        <v>523</v>
      </c>
      <c r="B492" s="78" t="s">
        <v>567</v>
      </c>
      <c r="C492" s="78" t="s">
        <v>16</v>
      </c>
      <c r="D492" s="78" t="s">
        <v>8</v>
      </c>
      <c r="E492" s="78" t="s">
        <v>15</v>
      </c>
      <c r="F492" s="78">
        <v>1710</v>
      </c>
      <c r="G492" s="79">
        <f>IF(C492="oui",VLOOKUP(D492,Outils!F$1:G$12,2,FALSE),0)</f>
        <v>50</v>
      </c>
      <c r="H492" s="78" t="s">
        <v>17</v>
      </c>
      <c r="I492" s="79">
        <f t="shared" si="7"/>
        <v>50</v>
      </c>
      <c r="J492" s="78" t="s">
        <v>17</v>
      </c>
      <c r="K492" s="78"/>
      <c r="L492" s="78"/>
      <c r="M492" s="78"/>
      <c r="N492" s="78"/>
      <c r="O492" s="78"/>
      <c r="P492" s="78"/>
      <c r="Q492" s="78"/>
      <c r="R492" s="78"/>
      <c r="S492" s="78"/>
      <c r="T492" s="78"/>
      <c r="U492" s="78"/>
      <c r="V492" s="80">
        <f>IF(J492="oui",I492+K492*10,I492)</f>
        <v>50</v>
      </c>
      <c r="W492" s="66"/>
    </row>
    <row r="493" spans="1:23" x14ac:dyDescent="0.3">
      <c r="A493" s="77" t="s">
        <v>576</v>
      </c>
      <c r="B493" s="78" t="s">
        <v>577</v>
      </c>
      <c r="C493" s="78" t="s">
        <v>16</v>
      </c>
      <c r="D493" s="78" t="s">
        <v>10</v>
      </c>
      <c r="E493" s="78" t="s">
        <v>15</v>
      </c>
      <c r="F493" s="78">
        <v>9113081</v>
      </c>
      <c r="G493" s="79">
        <f>IF(C493="oui",VLOOKUP(D493,Outils!F$1:G$12,2,FALSE),0)</f>
        <v>46</v>
      </c>
      <c r="H493" s="78" t="s">
        <v>17</v>
      </c>
      <c r="I493" s="79">
        <f t="shared" si="7"/>
        <v>46</v>
      </c>
      <c r="J493" s="78" t="s">
        <v>17</v>
      </c>
      <c r="K493" s="78"/>
      <c r="L493" s="78"/>
      <c r="M493" s="78"/>
      <c r="N493" s="78"/>
      <c r="O493" s="78"/>
      <c r="P493" s="78"/>
      <c r="Q493" s="78"/>
      <c r="R493" s="78"/>
      <c r="S493" s="78"/>
      <c r="T493" s="78"/>
      <c r="U493" s="78"/>
      <c r="V493" s="80">
        <f>IF(J493="oui",I493+K493*10,I493)</f>
        <v>46</v>
      </c>
      <c r="W493" s="66"/>
    </row>
    <row r="494" spans="1:23" x14ac:dyDescent="0.3">
      <c r="A494" s="77" t="s">
        <v>676</v>
      </c>
      <c r="B494" s="78" t="s">
        <v>184</v>
      </c>
      <c r="C494" s="78" t="s">
        <v>16</v>
      </c>
      <c r="D494" s="78" t="s">
        <v>4</v>
      </c>
      <c r="E494" s="78" t="s">
        <v>15</v>
      </c>
      <c r="F494" s="78">
        <v>616</v>
      </c>
      <c r="G494" s="79">
        <f>IF(C494="oui",VLOOKUP(D494,Outils!F$1:G$12,2,FALSE),0)</f>
        <v>62</v>
      </c>
      <c r="H494" s="78" t="s">
        <v>17</v>
      </c>
      <c r="I494" s="79">
        <f t="shared" si="7"/>
        <v>62</v>
      </c>
      <c r="J494" s="78" t="s">
        <v>17</v>
      </c>
      <c r="K494" s="78"/>
      <c r="L494" s="78"/>
      <c r="M494" s="78"/>
      <c r="N494" s="78"/>
      <c r="O494" s="78"/>
      <c r="P494" s="78"/>
      <c r="Q494" s="78"/>
      <c r="R494" s="78"/>
      <c r="S494" s="78"/>
      <c r="T494" s="78"/>
      <c r="U494" s="78"/>
      <c r="V494" s="80">
        <f>IF(J494="oui",I494+K494*10,I494)</f>
        <v>62</v>
      </c>
      <c r="W494" s="66"/>
    </row>
    <row r="495" spans="1:23" x14ac:dyDescent="0.3">
      <c r="A495" s="83" t="s">
        <v>676</v>
      </c>
      <c r="B495" s="84" t="s">
        <v>149</v>
      </c>
      <c r="C495" s="84" t="s">
        <v>16</v>
      </c>
      <c r="D495" s="84" t="s">
        <v>7</v>
      </c>
      <c r="E495" s="84" t="s">
        <v>15</v>
      </c>
      <c r="F495" s="84">
        <v>616</v>
      </c>
      <c r="G495" s="85">
        <f>IF(C495="oui",VLOOKUP(D495,Outils!F$1:G$12,2,FALSE),0)</f>
        <v>58</v>
      </c>
      <c r="H495" s="84" t="s">
        <v>17</v>
      </c>
      <c r="I495" s="85">
        <f t="shared" si="7"/>
        <v>58</v>
      </c>
      <c r="J495" s="84" t="s">
        <v>17</v>
      </c>
      <c r="K495" s="84"/>
      <c r="L495" s="84"/>
      <c r="M495" s="84"/>
      <c r="N495" s="84"/>
      <c r="O495" s="84"/>
      <c r="P495" s="84"/>
      <c r="Q495" s="84"/>
      <c r="R495" s="84"/>
      <c r="S495" s="84"/>
      <c r="T495" s="84"/>
      <c r="U495" s="84"/>
      <c r="V495" s="86">
        <f>IF(J495="oui",I495+K495*10,I495)</f>
        <v>58</v>
      </c>
      <c r="W495" s="69" t="s">
        <v>703</v>
      </c>
    </row>
    <row r="496" spans="1:23" x14ac:dyDescent="0.3">
      <c r="A496" s="77" t="s">
        <v>173</v>
      </c>
      <c r="B496" s="78" t="s">
        <v>174</v>
      </c>
      <c r="C496" s="78" t="s">
        <v>16</v>
      </c>
      <c r="D496" s="78" t="s">
        <v>7</v>
      </c>
      <c r="E496" s="78" t="s">
        <v>15</v>
      </c>
      <c r="F496" s="78">
        <v>1308897</v>
      </c>
      <c r="G496" s="79">
        <f>IF(C496="oui",VLOOKUP(D496,Outils!F$1:G$12,2,FALSE),0)</f>
        <v>58</v>
      </c>
      <c r="H496" s="78" t="s">
        <v>17</v>
      </c>
      <c r="I496" s="79">
        <f t="shared" si="7"/>
        <v>58</v>
      </c>
      <c r="J496" s="78" t="s">
        <v>17</v>
      </c>
      <c r="K496" s="78"/>
      <c r="L496" s="78"/>
      <c r="M496" s="78"/>
      <c r="N496" s="78"/>
      <c r="O496" s="78"/>
      <c r="P496" s="78"/>
      <c r="Q496" s="78"/>
      <c r="R496" s="78"/>
      <c r="S496" s="78"/>
      <c r="T496" s="78"/>
      <c r="U496" s="78"/>
      <c r="V496" s="80">
        <f>IF(J496="oui",I496+K496*10,I496)</f>
        <v>58</v>
      </c>
      <c r="W496" s="66"/>
    </row>
    <row r="497" spans="1:23" x14ac:dyDescent="0.3">
      <c r="A497" s="77" t="s">
        <v>194</v>
      </c>
      <c r="B497" s="78" t="s">
        <v>78</v>
      </c>
      <c r="C497" s="78" t="s">
        <v>16</v>
      </c>
      <c r="D497" s="78" t="s">
        <v>7</v>
      </c>
      <c r="E497" s="78" t="s">
        <v>15</v>
      </c>
      <c r="F497" s="78">
        <v>8890709</v>
      </c>
      <c r="G497" s="79">
        <f>IF(C497="oui",VLOOKUP(D497,Outils!F$1:G$12,2,FALSE),0)</f>
        <v>58</v>
      </c>
      <c r="H497" s="78" t="s">
        <v>17</v>
      </c>
      <c r="I497" s="79">
        <f t="shared" si="7"/>
        <v>58</v>
      </c>
      <c r="J497" s="78" t="s">
        <v>17</v>
      </c>
      <c r="K497" s="78"/>
      <c r="L497" s="78"/>
      <c r="M497" s="78"/>
      <c r="N497" s="78"/>
      <c r="O497" s="78"/>
      <c r="P497" s="78"/>
      <c r="Q497" s="78"/>
      <c r="R497" s="78"/>
      <c r="S497" s="78"/>
      <c r="T497" s="78"/>
      <c r="U497" s="78"/>
      <c r="V497" s="80">
        <f>IF(J497="oui",I497+K497*10,I497)</f>
        <v>58</v>
      </c>
      <c r="W497" s="66"/>
    </row>
    <row r="498" spans="1:23" x14ac:dyDescent="0.3">
      <c r="A498" s="77" t="s">
        <v>194</v>
      </c>
      <c r="B498" s="78" t="s">
        <v>195</v>
      </c>
      <c r="C498" s="78" t="s">
        <v>16</v>
      </c>
      <c r="D498" s="78" t="s">
        <v>7</v>
      </c>
      <c r="E498" s="78" t="s">
        <v>15</v>
      </c>
      <c r="F498" s="78">
        <v>8890709</v>
      </c>
      <c r="G498" s="79">
        <f>IF(C498="oui",VLOOKUP(D498,Outils!F$1:G$12,2,FALSE),0)</f>
        <v>58</v>
      </c>
      <c r="H498" s="78" t="s">
        <v>17</v>
      </c>
      <c r="I498" s="79">
        <f t="shared" si="7"/>
        <v>58</v>
      </c>
      <c r="J498" s="78" t="s">
        <v>17</v>
      </c>
      <c r="K498" s="78"/>
      <c r="L498" s="78"/>
      <c r="M498" s="78"/>
      <c r="N498" s="78"/>
      <c r="O498" s="78"/>
      <c r="P498" s="78"/>
      <c r="Q498" s="78"/>
      <c r="R498" s="78"/>
      <c r="S498" s="78"/>
      <c r="T498" s="78"/>
      <c r="U498" s="78"/>
      <c r="V498" s="80">
        <f>IF(J498="oui",I498+K498*10,I498)</f>
        <v>58</v>
      </c>
      <c r="W498" s="66"/>
    </row>
    <row r="499" spans="1:23" x14ac:dyDescent="0.3">
      <c r="A499" s="77" t="s">
        <v>194</v>
      </c>
      <c r="B499" s="78" t="s">
        <v>74</v>
      </c>
      <c r="C499" s="78" t="s">
        <v>16</v>
      </c>
      <c r="D499" s="78" t="s">
        <v>13</v>
      </c>
      <c r="E499" s="78" t="s">
        <v>15</v>
      </c>
      <c r="F499" s="78">
        <v>8890709</v>
      </c>
      <c r="G499" s="79">
        <f>IF(C499="oui",VLOOKUP(D499,Outils!F$1:G$12,2,FALSE),0)</f>
        <v>28</v>
      </c>
      <c r="H499" s="78" t="s">
        <v>17</v>
      </c>
      <c r="I499" s="79">
        <f t="shared" si="7"/>
        <v>28</v>
      </c>
      <c r="J499" s="78" t="s">
        <v>17</v>
      </c>
      <c r="K499" s="78"/>
      <c r="L499" s="78"/>
      <c r="M499" s="78"/>
      <c r="N499" s="78"/>
      <c r="O499" s="78"/>
      <c r="P499" s="78"/>
      <c r="Q499" s="78"/>
      <c r="R499" s="78"/>
      <c r="S499" s="78"/>
      <c r="T499" s="78"/>
      <c r="U499" s="78"/>
      <c r="V499" s="80">
        <f>IF(J499="oui",I499+K499*10,I499)</f>
        <v>28</v>
      </c>
      <c r="W499" s="66"/>
    </row>
    <row r="500" spans="1:23" x14ac:dyDescent="0.3">
      <c r="A500" s="77" t="s">
        <v>352</v>
      </c>
      <c r="B500" s="78" t="s">
        <v>258</v>
      </c>
      <c r="C500" s="78" t="s">
        <v>16</v>
      </c>
      <c r="D500" s="78" t="s">
        <v>4</v>
      </c>
      <c r="E500" s="78" t="s">
        <v>15</v>
      </c>
      <c r="F500" s="78">
        <v>7</v>
      </c>
      <c r="G500" s="79">
        <f>IF(C500="oui",VLOOKUP(D500,Outils!F$1:G$12,2,FALSE),0)</f>
        <v>62</v>
      </c>
      <c r="H500" s="78" t="s">
        <v>16</v>
      </c>
      <c r="I500" s="79">
        <f t="shared" si="7"/>
        <v>66</v>
      </c>
      <c r="J500" s="78" t="s">
        <v>17</v>
      </c>
      <c r="K500" s="78"/>
      <c r="L500" s="78"/>
      <c r="M500" s="78"/>
      <c r="N500" s="78"/>
      <c r="O500" s="78"/>
      <c r="P500" s="78"/>
      <c r="Q500" s="78"/>
      <c r="R500" s="78"/>
      <c r="S500" s="78"/>
      <c r="T500" s="78"/>
      <c r="U500" s="78"/>
      <c r="V500" s="80">
        <f>IF(J500="oui",I500+K500*10,I500)</f>
        <v>66</v>
      </c>
      <c r="W500" s="66"/>
    </row>
    <row r="501" spans="1:23" x14ac:dyDescent="0.3">
      <c r="A501" s="77" t="s">
        <v>390</v>
      </c>
      <c r="B501" s="78" t="s">
        <v>313</v>
      </c>
      <c r="C501" s="78" t="s">
        <v>16</v>
      </c>
      <c r="D501" s="78" t="s">
        <v>8</v>
      </c>
      <c r="E501" s="78" t="s">
        <v>14</v>
      </c>
      <c r="F501" s="78"/>
      <c r="G501" s="79">
        <f>IF(C501="oui",VLOOKUP(D501,Outils!F$1:G$12,2,FALSE),0)</f>
        <v>50</v>
      </c>
      <c r="H501" s="78" t="s">
        <v>17</v>
      </c>
      <c r="I501" s="79">
        <f t="shared" si="7"/>
        <v>50</v>
      </c>
      <c r="J501" s="78" t="s">
        <v>17</v>
      </c>
      <c r="K501" s="78"/>
      <c r="L501" s="78"/>
      <c r="M501" s="78"/>
      <c r="N501" s="78"/>
      <c r="O501" s="78"/>
      <c r="P501" s="78"/>
      <c r="Q501" s="78"/>
      <c r="R501" s="78"/>
      <c r="S501" s="78"/>
      <c r="T501" s="78"/>
      <c r="U501" s="78"/>
      <c r="V501" s="80">
        <f>IF(J501="oui",I501+K501*10,I501)</f>
        <v>50</v>
      </c>
      <c r="W501" s="66"/>
    </row>
    <row r="502" spans="1:23" x14ac:dyDescent="0.3">
      <c r="A502" s="77" t="s">
        <v>95</v>
      </c>
      <c r="B502" s="78" t="s">
        <v>96</v>
      </c>
      <c r="C502" s="78" t="s">
        <v>16</v>
      </c>
      <c r="D502" s="78" t="s">
        <v>2</v>
      </c>
      <c r="E502" s="78" t="s">
        <v>15</v>
      </c>
      <c r="F502" s="78">
        <v>1000197</v>
      </c>
      <c r="G502" s="79">
        <f>IF(C502="oui",VLOOKUP(D502,Outils!F$1:G$12,2,FALSE),0)</f>
        <v>45</v>
      </c>
      <c r="H502" s="78" t="s">
        <v>16</v>
      </c>
      <c r="I502" s="79">
        <f t="shared" si="7"/>
        <v>49</v>
      </c>
      <c r="J502" s="78" t="s">
        <v>17</v>
      </c>
      <c r="K502" s="78"/>
      <c r="L502" s="78"/>
      <c r="M502" s="78"/>
      <c r="N502" s="78"/>
      <c r="O502" s="78"/>
      <c r="P502" s="78"/>
      <c r="Q502" s="78"/>
      <c r="R502" s="78"/>
      <c r="S502" s="78"/>
      <c r="T502" s="78"/>
      <c r="U502" s="78"/>
      <c r="V502" s="80">
        <f>IF(J502="oui",I502+K502*10,I502)</f>
        <v>49</v>
      </c>
      <c r="W502" s="66"/>
    </row>
    <row r="503" spans="1:23" x14ac:dyDescent="0.3">
      <c r="A503" s="77" t="s">
        <v>367</v>
      </c>
      <c r="B503" s="78" t="s">
        <v>369</v>
      </c>
      <c r="C503" s="78" t="s">
        <v>16</v>
      </c>
      <c r="D503" s="78" t="s">
        <v>4</v>
      </c>
      <c r="E503" s="78" t="s">
        <v>15</v>
      </c>
      <c r="F503" s="78">
        <v>3861441</v>
      </c>
      <c r="G503" s="79">
        <f>IF(C503="oui",VLOOKUP(D503,Outils!F$1:G$12,2,FALSE),0)</f>
        <v>62</v>
      </c>
      <c r="H503" s="78" t="s">
        <v>17</v>
      </c>
      <c r="I503" s="79">
        <f t="shared" si="7"/>
        <v>62</v>
      </c>
      <c r="J503" s="78" t="s">
        <v>17</v>
      </c>
      <c r="K503" s="78"/>
      <c r="L503" s="78"/>
      <c r="M503" s="78"/>
      <c r="N503" s="78"/>
      <c r="O503" s="78"/>
      <c r="P503" s="78"/>
      <c r="Q503" s="78"/>
      <c r="R503" s="78"/>
      <c r="S503" s="78"/>
      <c r="T503" s="78"/>
      <c r="U503" s="78"/>
      <c r="V503" s="80">
        <f>IF(J503="oui",I503+K503*10,I503)</f>
        <v>62</v>
      </c>
      <c r="W503" s="66"/>
    </row>
    <row r="504" spans="1:23" x14ac:dyDescent="0.3">
      <c r="A504" s="77" t="s">
        <v>454</v>
      </c>
      <c r="B504" s="78" t="s">
        <v>79</v>
      </c>
      <c r="C504" s="78" t="s">
        <v>16</v>
      </c>
      <c r="D504" s="78" t="s">
        <v>8</v>
      </c>
      <c r="E504" s="78" t="s">
        <v>15</v>
      </c>
      <c r="F504" s="78">
        <v>1291088</v>
      </c>
      <c r="G504" s="79">
        <f>IF(C504="oui",VLOOKUP(D504,Outils!F$1:G$12,2,FALSE),0)</f>
        <v>50</v>
      </c>
      <c r="H504" s="78" t="s">
        <v>17</v>
      </c>
      <c r="I504" s="79">
        <f t="shared" si="7"/>
        <v>50</v>
      </c>
      <c r="J504" s="78" t="s">
        <v>17</v>
      </c>
      <c r="K504" s="78"/>
      <c r="L504" s="78"/>
      <c r="M504" s="78"/>
      <c r="N504" s="78"/>
      <c r="O504" s="78"/>
      <c r="P504" s="78"/>
      <c r="Q504" s="78"/>
      <c r="R504" s="78"/>
      <c r="S504" s="78"/>
      <c r="T504" s="78"/>
      <c r="U504" s="78"/>
      <c r="V504" s="80">
        <f>IF(J504="oui",I504+K504*10,I504)</f>
        <v>50</v>
      </c>
      <c r="W504" s="66"/>
    </row>
    <row r="505" spans="1:23" x14ac:dyDescent="0.3">
      <c r="A505" s="77" t="s">
        <v>454</v>
      </c>
      <c r="B505" s="78" t="s">
        <v>245</v>
      </c>
      <c r="C505" s="78" t="s">
        <v>16</v>
      </c>
      <c r="D505" s="78" t="s">
        <v>12</v>
      </c>
      <c r="E505" s="78" t="s">
        <v>15</v>
      </c>
      <c r="F505" s="78">
        <v>1291987</v>
      </c>
      <c r="G505" s="79">
        <f>IF(C505="oui",VLOOKUP(D505,Outils!F$1:G$12,2,FALSE),0)</f>
        <v>43</v>
      </c>
      <c r="H505" s="78" t="s">
        <v>17</v>
      </c>
      <c r="I505" s="79">
        <f t="shared" si="7"/>
        <v>43</v>
      </c>
      <c r="J505" s="78" t="s">
        <v>17</v>
      </c>
      <c r="K505" s="78"/>
      <c r="L505" s="78"/>
      <c r="M505" s="78"/>
      <c r="N505" s="78"/>
      <c r="O505" s="78"/>
      <c r="P505" s="78"/>
      <c r="Q505" s="78"/>
      <c r="R505" s="78"/>
      <c r="S505" s="78"/>
      <c r="T505" s="78"/>
      <c r="U505" s="78"/>
      <c r="V505" s="80">
        <f>IF(J505="oui",I505+K505*10,I505)</f>
        <v>43</v>
      </c>
      <c r="W505" s="66"/>
    </row>
    <row r="506" spans="1:23" x14ac:dyDescent="0.3">
      <c r="A506" s="77" t="s">
        <v>601</v>
      </c>
      <c r="B506" s="78" t="s">
        <v>602</v>
      </c>
      <c r="C506" s="78" t="s">
        <v>16</v>
      </c>
      <c r="D506" s="78" t="s">
        <v>3</v>
      </c>
      <c r="E506" s="78" t="s">
        <v>15</v>
      </c>
      <c r="F506" s="78">
        <v>4052817</v>
      </c>
      <c r="G506" s="79">
        <f>IF(C506="oui",VLOOKUP(D506,Outils!F$1:G$12,2,FALSE),0)</f>
        <v>49</v>
      </c>
      <c r="H506" s="78" t="s">
        <v>17</v>
      </c>
      <c r="I506" s="79">
        <f t="shared" si="7"/>
        <v>49</v>
      </c>
      <c r="J506" s="78" t="s">
        <v>17</v>
      </c>
      <c r="K506" s="78"/>
      <c r="L506" s="78"/>
      <c r="M506" s="78"/>
      <c r="N506" s="78"/>
      <c r="O506" s="78"/>
      <c r="P506" s="78"/>
      <c r="Q506" s="78"/>
      <c r="R506" s="78"/>
      <c r="S506" s="78"/>
      <c r="T506" s="78"/>
      <c r="U506" s="78"/>
      <c r="V506" s="80">
        <f>IF(J506="oui",I506+K506*10,I506)</f>
        <v>49</v>
      </c>
      <c r="W506" s="66"/>
    </row>
    <row r="507" spans="1:23" x14ac:dyDescent="0.3">
      <c r="A507" s="77" t="s">
        <v>568</v>
      </c>
      <c r="B507" s="78" t="s">
        <v>112</v>
      </c>
      <c r="C507" s="78" t="s">
        <v>16</v>
      </c>
      <c r="D507" s="78" t="s">
        <v>8</v>
      </c>
      <c r="E507" s="78" t="s">
        <v>15</v>
      </c>
      <c r="F507" s="78">
        <v>1408024</v>
      </c>
      <c r="G507" s="79">
        <f>IF(C507="oui",VLOOKUP(D507,Outils!F$1:G$12,2,FALSE),0)</f>
        <v>50</v>
      </c>
      <c r="H507" s="78" t="s">
        <v>17</v>
      </c>
      <c r="I507" s="79">
        <f t="shared" si="7"/>
        <v>50</v>
      </c>
      <c r="J507" s="78" t="s">
        <v>17</v>
      </c>
      <c r="K507" s="78"/>
      <c r="L507" s="78"/>
      <c r="M507" s="78"/>
      <c r="N507" s="78"/>
      <c r="O507" s="78"/>
      <c r="P507" s="78"/>
      <c r="Q507" s="78"/>
      <c r="R507" s="78"/>
      <c r="S507" s="78"/>
      <c r="T507" s="78"/>
      <c r="U507" s="78"/>
      <c r="V507" s="80">
        <f>IF(J507="oui",I507+K507*10,I507)</f>
        <v>50</v>
      </c>
      <c r="W507" s="66"/>
    </row>
    <row r="508" spans="1:23" x14ac:dyDescent="0.3">
      <c r="A508" s="77" t="s">
        <v>619</v>
      </c>
      <c r="B508" s="78" t="s">
        <v>487</v>
      </c>
      <c r="C508" s="78" t="s">
        <v>16</v>
      </c>
      <c r="D508" s="78" t="s">
        <v>5</v>
      </c>
      <c r="E508" s="78" t="s">
        <v>15</v>
      </c>
      <c r="F508" s="78">
        <v>7800125</v>
      </c>
      <c r="G508" s="79">
        <f>IF(C508="oui",VLOOKUP(D508,Outils!F$1:G$12,2,FALSE),0)</f>
        <v>62</v>
      </c>
      <c r="H508" s="78" t="s">
        <v>16</v>
      </c>
      <c r="I508" s="79">
        <f t="shared" si="7"/>
        <v>66</v>
      </c>
      <c r="J508" s="78" t="s">
        <v>17</v>
      </c>
      <c r="K508" s="78"/>
      <c r="L508" s="78"/>
      <c r="M508" s="78"/>
      <c r="N508" s="78"/>
      <c r="O508" s="78"/>
      <c r="P508" s="78"/>
      <c r="Q508" s="78"/>
      <c r="R508" s="78"/>
      <c r="S508" s="78"/>
      <c r="T508" s="78"/>
      <c r="U508" s="78"/>
      <c r="V508" s="80">
        <f>IF(J508="oui",I508+K508*10,I508)</f>
        <v>66</v>
      </c>
      <c r="W508" s="66"/>
    </row>
    <row r="509" spans="1:23" x14ac:dyDescent="0.3">
      <c r="A509" s="77" t="s">
        <v>354</v>
      </c>
      <c r="B509" s="78" t="s">
        <v>74</v>
      </c>
      <c r="C509" s="78" t="s">
        <v>16</v>
      </c>
      <c r="D509" s="78" t="s">
        <v>4</v>
      </c>
      <c r="E509" s="78" t="s">
        <v>15</v>
      </c>
      <c r="F509" s="78">
        <v>7000150</v>
      </c>
      <c r="G509" s="79">
        <f>IF(C509="oui",VLOOKUP(D509,Outils!F$1:G$12,2,FALSE),0)</f>
        <v>62</v>
      </c>
      <c r="H509" s="78" t="s">
        <v>17</v>
      </c>
      <c r="I509" s="79">
        <f t="shared" si="7"/>
        <v>62</v>
      </c>
      <c r="J509" s="78" t="s">
        <v>17</v>
      </c>
      <c r="K509" s="78"/>
      <c r="L509" s="78"/>
      <c r="M509" s="78"/>
      <c r="N509" s="78"/>
      <c r="O509" s="78"/>
      <c r="P509" s="78"/>
      <c r="Q509" s="78"/>
      <c r="R509" s="78"/>
      <c r="S509" s="78"/>
      <c r="T509" s="78"/>
      <c r="U509" s="78"/>
      <c r="V509" s="80">
        <f>IF(J509="oui",I509+K509*10,I509)</f>
        <v>62</v>
      </c>
      <c r="W509" s="66"/>
    </row>
    <row r="510" spans="1:23" x14ac:dyDescent="0.3">
      <c r="A510" s="77" t="s">
        <v>468</v>
      </c>
      <c r="B510" s="78" t="s">
        <v>803</v>
      </c>
      <c r="C510" s="78" t="s">
        <v>16</v>
      </c>
      <c r="D510" s="78" t="s">
        <v>3</v>
      </c>
      <c r="E510" s="78" t="s">
        <v>15</v>
      </c>
      <c r="F510" s="78">
        <v>67</v>
      </c>
      <c r="G510" s="79">
        <f>IF(C510="oui",VLOOKUP(D510,Outils!F$1:G$12,2,FALSE),0)</f>
        <v>49</v>
      </c>
      <c r="H510" s="78" t="s">
        <v>17</v>
      </c>
      <c r="I510" s="79">
        <f t="shared" si="7"/>
        <v>49</v>
      </c>
      <c r="J510" s="78" t="s">
        <v>17</v>
      </c>
      <c r="K510" s="78"/>
      <c r="L510" s="78"/>
      <c r="M510" s="78"/>
      <c r="N510" s="78"/>
      <c r="O510" s="78"/>
      <c r="P510" s="78"/>
      <c r="Q510" s="78"/>
      <c r="R510" s="78"/>
      <c r="S510" s="78"/>
      <c r="T510" s="78"/>
      <c r="U510" s="78"/>
      <c r="V510" s="80">
        <f>IF(J510="oui",I510+K510*10,I510)</f>
        <v>49</v>
      </c>
      <c r="W510" s="66"/>
    </row>
    <row r="511" spans="1:23" x14ac:dyDescent="0.3">
      <c r="A511" s="77" t="s">
        <v>468</v>
      </c>
      <c r="B511" s="78" t="s">
        <v>456</v>
      </c>
      <c r="C511" s="78" t="s">
        <v>16</v>
      </c>
      <c r="D511" s="78" t="s">
        <v>5</v>
      </c>
      <c r="E511" s="78" t="s">
        <v>15</v>
      </c>
      <c r="F511" s="78">
        <v>68</v>
      </c>
      <c r="G511" s="79">
        <f>IF(C511="oui",VLOOKUP(D511,Outils!F$1:G$12,2,FALSE),0)</f>
        <v>62</v>
      </c>
      <c r="H511" s="78" t="s">
        <v>17</v>
      </c>
      <c r="I511" s="79">
        <f t="shared" si="7"/>
        <v>62</v>
      </c>
      <c r="J511" s="78" t="s">
        <v>17</v>
      </c>
      <c r="K511" s="78"/>
      <c r="L511" s="78"/>
      <c r="M511" s="78"/>
      <c r="N511" s="78"/>
      <c r="O511" s="78"/>
      <c r="P511" s="78"/>
      <c r="Q511" s="78"/>
      <c r="R511" s="78"/>
      <c r="S511" s="78"/>
      <c r="T511" s="78"/>
      <c r="U511" s="78"/>
      <c r="V511" s="80">
        <f>IF(J511="oui",I511+K511*10,I511)</f>
        <v>62</v>
      </c>
      <c r="W511" s="66"/>
    </row>
    <row r="512" spans="1:23" x14ac:dyDescent="0.3">
      <c r="A512" s="77" t="s">
        <v>525</v>
      </c>
      <c r="B512" s="78" t="s">
        <v>190</v>
      </c>
      <c r="C512" s="78" t="s">
        <v>16</v>
      </c>
      <c r="D512" s="78" t="s">
        <v>3</v>
      </c>
      <c r="E512" s="78" t="s">
        <v>15</v>
      </c>
      <c r="F512" s="78">
        <v>3544041</v>
      </c>
      <c r="G512" s="79">
        <f>IF(C512="oui",VLOOKUP(D512,Outils!F$1:G$12,2,FALSE),0)</f>
        <v>49</v>
      </c>
      <c r="H512" s="78" t="s">
        <v>17</v>
      </c>
      <c r="I512" s="79">
        <f t="shared" si="7"/>
        <v>49</v>
      </c>
      <c r="J512" s="78" t="s">
        <v>17</v>
      </c>
      <c r="K512" s="78"/>
      <c r="L512" s="78"/>
      <c r="M512" s="78"/>
      <c r="N512" s="78"/>
      <c r="O512" s="78"/>
      <c r="P512" s="78"/>
      <c r="Q512" s="78"/>
      <c r="R512" s="78"/>
      <c r="S512" s="78"/>
      <c r="T512" s="78"/>
      <c r="U512" s="78"/>
      <c r="V512" s="80">
        <f>IF(J512="oui",I512+K512*10,I512)</f>
        <v>49</v>
      </c>
      <c r="W512" s="66"/>
    </row>
    <row r="513" spans="1:23" x14ac:dyDescent="0.3">
      <c r="A513" s="77" t="s">
        <v>737</v>
      </c>
      <c r="B513" s="78" t="s">
        <v>738</v>
      </c>
      <c r="C513" s="78" t="s">
        <v>16</v>
      </c>
      <c r="D513" s="78" t="s">
        <v>2</v>
      </c>
      <c r="E513" s="78" t="s">
        <v>14</v>
      </c>
      <c r="F513" s="78"/>
      <c r="G513" s="79">
        <f>IF(C513="oui",VLOOKUP(D513,Outils!F$1:G$12,2,FALSE),0)</f>
        <v>45</v>
      </c>
      <c r="H513" s="78" t="s">
        <v>17</v>
      </c>
      <c r="I513" s="79">
        <f t="shared" si="7"/>
        <v>45</v>
      </c>
      <c r="J513" s="78" t="s">
        <v>16</v>
      </c>
      <c r="K513" s="78">
        <v>1</v>
      </c>
      <c r="L513" s="78"/>
      <c r="M513" s="78"/>
      <c r="N513" s="78"/>
      <c r="O513" s="78"/>
      <c r="P513" s="78"/>
      <c r="Q513" s="78"/>
      <c r="R513" s="78">
        <v>1</v>
      </c>
      <c r="S513" s="78"/>
      <c r="T513" s="78"/>
      <c r="U513" s="78"/>
      <c r="V513" s="80">
        <f>IF(J513="oui",I513+K513*10,I513)</f>
        <v>55</v>
      </c>
      <c r="W513" s="66"/>
    </row>
    <row r="514" spans="1:23" x14ac:dyDescent="0.3">
      <c r="A514" s="77" t="s">
        <v>393</v>
      </c>
      <c r="B514" s="78" t="s">
        <v>102</v>
      </c>
      <c r="C514" s="78" t="s">
        <v>16</v>
      </c>
      <c r="D514" s="78" t="s">
        <v>8</v>
      </c>
      <c r="E514" s="78" t="s">
        <v>15</v>
      </c>
      <c r="F514" s="78">
        <v>1117030</v>
      </c>
      <c r="G514" s="79">
        <f>IF(C514="oui",VLOOKUP(D514,Outils!F$1:G$12,2,FALSE),0)</f>
        <v>50</v>
      </c>
      <c r="H514" s="78" t="s">
        <v>17</v>
      </c>
      <c r="I514" s="79">
        <f t="shared" si="7"/>
        <v>50</v>
      </c>
      <c r="J514" s="78" t="s">
        <v>17</v>
      </c>
      <c r="K514" s="78"/>
      <c r="L514" s="78"/>
      <c r="M514" s="78"/>
      <c r="N514" s="78"/>
      <c r="O514" s="78"/>
      <c r="P514" s="78"/>
      <c r="Q514" s="78"/>
      <c r="R514" s="78"/>
      <c r="S514" s="78"/>
      <c r="T514" s="78"/>
      <c r="U514" s="78"/>
      <c r="V514" s="80">
        <f>IF(J514="oui",I514+K514*10,I514)</f>
        <v>50</v>
      </c>
      <c r="W514" s="66"/>
    </row>
    <row r="515" spans="1:23" x14ac:dyDescent="0.3">
      <c r="A515" s="77" t="s">
        <v>342</v>
      </c>
      <c r="B515" s="78" t="s">
        <v>245</v>
      </c>
      <c r="C515" s="78" t="s">
        <v>16</v>
      </c>
      <c r="D515" s="78" t="s">
        <v>3</v>
      </c>
      <c r="E515" s="78" t="s">
        <v>15</v>
      </c>
      <c r="F515" s="78">
        <v>7204288</v>
      </c>
      <c r="G515" s="79">
        <f>IF(C515="oui",VLOOKUP(D515,Outils!F$1:G$12,2,FALSE),0)</f>
        <v>49</v>
      </c>
      <c r="H515" s="78" t="s">
        <v>17</v>
      </c>
      <c r="I515" s="79">
        <f t="shared" si="7"/>
        <v>49</v>
      </c>
      <c r="J515" s="78" t="s">
        <v>17</v>
      </c>
      <c r="K515" s="78"/>
      <c r="L515" s="78"/>
      <c r="M515" s="78"/>
      <c r="N515" s="78"/>
      <c r="O515" s="78"/>
      <c r="P515" s="78"/>
      <c r="Q515" s="78"/>
      <c r="R515" s="78"/>
      <c r="S515" s="78"/>
      <c r="T515" s="78"/>
      <c r="U515" s="78"/>
      <c r="V515" s="80">
        <f>IF(J515="oui",I515+K515*10,I515)</f>
        <v>49</v>
      </c>
      <c r="W515" s="66"/>
    </row>
    <row r="516" spans="1:23" x14ac:dyDescent="0.3">
      <c r="A516" s="77" t="s">
        <v>433</v>
      </c>
      <c r="B516" s="78" t="s">
        <v>267</v>
      </c>
      <c r="C516" s="78" t="s">
        <v>16</v>
      </c>
      <c r="D516" s="78" t="s">
        <v>3</v>
      </c>
      <c r="E516" s="78" t="s">
        <v>15</v>
      </c>
      <c r="F516" s="78">
        <v>36</v>
      </c>
      <c r="G516" s="79">
        <f>IF(C516="oui",VLOOKUP(D516,Outils!F$1:G$12,2,FALSE),0)</f>
        <v>49</v>
      </c>
      <c r="H516" s="78" t="s">
        <v>16</v>
      </c>
      <c r="I516" s="79">
        <f t="shared" ref="I516:I579" si="8">IF(H516="oui",G516+4,G516)</f>
        <v>53</v>
      </c>
      <c r="J516" s="78" t="s">
        <v>17</v>
      </c>
      <c r="K516" s="78"/>
      <c r="L516" s="78"/>
      <c r="M516" s="78"/>
      <c r="N516" s="78"/>
      <c r="O516" s="78"/>
      <c r="P516" s="78"/>
      <c r="Q516" s="78"/>
      <c r="R516" s="78"/>
      <c r="S516" s="78"/>
      <c r="T516" s="78"/>
      <c r="U516" s="78"/>
      <c r="V516" s="80">
        <f>IF(J516="oui",I516+K516*10,I516)</f>
        <v>53</v>
      </c>
      <c r="W516" s="66"/>
    </row>
    <row r="517" spans="1:23" x14ac:dyDescent="0.3">
      <c r="A517" s="77" t="s">
        <v>115</v>
      </c>
      <c r="B517" s="78" t="s">
        <v>116</v>
      </c>
      <c r="C517" s="78" t="s">
        <v>16</v>
      </c>
      <c r="D517" s="78" t="s">
        <v>11</v>
      </c>
      <c r="E517" s="78" t="s">
        <v>15</v>
      </c>
      <c r="F517" s="78">
        <v>4146302</v>
      </c>
      <c r="G517" s="79">
        <f>IF(C517="oui",VLOOKUP(D517,Outils!F$1:G$12,2,FALSE),0)</f>
        <v>38</v>
      </c>
      <c r="H517" s="78" t="s">
        <v>17</v>
      </c>
      <c r="I517" s="79">
        <f t="shared" si="8"/>
        <v>38</v>
      </c>
      <c r="J517" s="78" t="s">
        <v>16</v>
      </c>
      <c r="K517" s="78">
        <v>2</v>
      </c>
      <c r="L517" s="78"/>
      <c r="M517" s="78">
        <v>2</v>
      </c>
      <c r="N517" s="78"/>
      <c r="O517" s="78"/>
      <c r="P517" s="78"/>
      <c r="Q517" s="78"/>
      <c r="R517" s="78"/>
      <c r="S517" s="78"/>
      <c r="T517" s="78"/>
      <c r="U517" s="78"/>
      <c r="V517" s="80">
        <f>IF(J517="oui",I517+K517*10,I517)</f>
        <v>58</v>
      </c>
      <c r="W517" s="66"/>
    </row>
    <row r="518" spans="1:23" x14ac:dyDescent="0.3">
      <c r="A518" s="77" t="s">
        <v>795</v>
      </c>
      <c r="B518" s="78" t="s">
        <v>330</v>
      </c>
      <c r="C518" s="78" t="s">
        <v>16</v>
      </c>
      <c r="D518" s="78" t="s">
        <v>8</v>
      </c>
      <c r="E518" s="78" t="s">
        <v>15</v>
      </c>
      <c r="F518" s="78">
        <v>1115166</v>
      </c>
      <c r="G518" s="79">
        <f>IF(C518="oui",VLOOKUP(D518,Outils!F$1:G$12,2,FALSE),0)</f>
        <v>50</v>
      </c>
      <c r="H518" s="78" t="s">
        <v>17</v>
      </c>
      <c r="I518" s="79">
        <f t="shared" si="8"/>
        <v>50</v>
      </c>
      <c r="J518" s="78" t="s">
        <v>17</v>
      </c>
      <c r="K518" s="78"/>
      <c r="L518" s="78"/>
      <c r="M518" s="78"/>
      <c r="N518" s="78"/>
      <c r="O518" s="78"/>
      <c r="P518" s="78"/>
      <c r="Q518" s="78"/>
      <c r="R518" s="78"/>
      <c r="S518" s="78"/>
      <c r="T518" s="78"/>
      <c r="U518" s="78"/>
      <c r="V518" s="80">
        <f>IF(J518="oui",I518+K518*10,I518)</f>
        <v>50</v>
      </c>
      <c r="W518" s="66"/>
    </row>
    <row r="519" spans="1:23" x14ac:dyDescent="0.3">
      <c r="A519" s="77" t="s">
        <v>504</v>
      </c>
      <c r="B519" s="78" t="s">
        <v>505</v>
      </c>
      <c r="C519" s="78" t="s">
        <v>17</v>
      </c>
      <c r="D519" s="78" t="s">
        <v>2</v>
      </c>
      <c r="E519" s="78" t="s">
        <v>14</v>
      </c>
      <c r="F519" s="78"/>
      <c r="G519" s="79">
        <f>IF(C519="oui",VLOOKUP(D519,Outils!F$1:G$12,2,FALSE),0)</f>
        <v>0</v>
      </c>
      <c r="H519" s="78" t="s">
        <v>17</v>
      </c>
      <c r="I519" s="79">
        <f t="shared" si="8"/>
        <v>0</v>
      </c>
      <c r="J519" s="78" t="s">
        <v>16</v>
      </c>
      <c r="K519" s="78">
        <v>2</v>
      </c>
      <c r="L519" s="78"/>
      <c r="M519" s="78"/>
      <c r="N519" s="78"/>
      <c r="O519" s="78"/>
      <c r="P519" s="78"/>
      <c r="Q519" s="78">
        <v>1</v>
      </c>
      <c r="R519" s="78">
        <v>1</v>
      </c>
      <c r="S519" s="78"/>
      <c r="T519" s="78"/>
      <c r="U519" s="78"/>
      <c r="V519" s="80">
        <f>IF(J519="oui",I519+K519*10,I519)</f>
        <v>20</v>
      </c>
      <c r="W519" s="66"/>
    </row>
    <row r="520" spans="1:23" x14ac:dyDescent="0.3">
      <c r="A520" s="77" t="s">
        <v>720</v>
      </c>
      <c r="B520" s="78" t="s">
        <v>107</v>
      </c>
      <c r="C520" s="78" t="s">
        <v>16</v>
      </c>
      <c r="D520" s="78" t="s">
        <v>13</v>
      </c>
      <c r="E520" s="78" t="s">
        <v>14</v>
      </c>
      <c r="F520" s="78"/>
      <c r="G520" s="79">
        <f>IF(C520="oui",VLOOKUP(D520,Outils!F$1:G$12,2,FALSE),0)</f>
        <v>28</v>
      </c>
      <c r="H520" s="78" t="s">
        <v>17</v>
      </c>
      <c r="I520" s="79">
        <f t="shared" si="8"/>
        <v>28</v>
      </c>
      <c r="J520" s="78" t="s">
        <v>16</v>
      </c>
      <c r="K520" s="78">
        <v>1</v>
      </c>
      <c r="L520" s="78">
        <v>1</v>
      </c>
      <c r="M520" s="78"/>
      <c r="N520" s="78"/>
      <c r="O520" s="78"/>
      <c r="P520" s="78"/>
      <c r="Q520" s="78"/>
      <c r="R520" s="78"/>
      <c r="S520" s="78"/>
      <c r="T520" s="78"/>
      <c r="U520" s="78"/>
      <c r="V520" s="80">
        <f>IF(J520="oui",I520+K520*10,I520)</f>
        <v>38</v>
      </c>
      <c r="W520" s="66"/>
    </row>
    <row r="521" spans="1:23" x14ac:dyDescent="0.3">
      <c r="A521" s="77" t="s">
        <v>766</v>
      </c>
      <c r="B521" s="78" t="s">
        <v>767</v>
      </c>
      <c r="C521" s="78" t="s">
        <v>16</v>
      </c>
      <c r="D521" s="78" t="s">
        <v>6</v>
      </c>
      <c r="E521" s="78" t="s">
        <v>15</v>
      </c>
      <c r="F521" s="78">
        <v>4000817</v>
      </c>
      <c r="G521" s="79">
        <f>IF(C521="oui",VLOOKUP(D521,Outils!F$1:G$12,2,FALSE),0)</f>
        <v>58</v>
      </c>
      <c r="H521" s="78" t="s">
        <v>17</v>
      </c>
      <c r="I521" s="79">
        <f t="shared" si="8"/>
        <v>58</v>
      </c>
      <c r="J521" s="78" t="s">
        <v>17</v>
      </c>
      <c r="K521" s="78"/>
      <c r="L521" s="78"/>
      <c r="M521" s="78"/>
      <c r="N521" s="78"/>
      <c r="O521" s="78"/>
      <c r="P521" s="78"/>
      <c r="Q521" s="78"/>
      <c r="R521" s="78"/>
      <c r="S521" s="78"/>
      <c r="T521" s="78"/>
      <c r="U521" s="78"/>
      <c r="V521" s="80">
        <f>IF(J521="oui",I521+K521*10,I521)</f>
        <v>58</v>
      </c>
      <c r="W521" s="66"/>
    </row>
    <row r="522" spans="1:23" x14ac:dyDescent="0.3">
      <c r="A522" s="77" t="s">
        <v>229</v>
      </c>
      <c r="B522" s="78" t="s">
        <v>230</v>
      </c>
      <c r="C522" s="78" t="s">
        <v>16</v>
      </c>
      <c r="D522" s="78" t="s">
        <v>9</v>
      </c>
      <c r="E522" s="78" t="s">
        <v>15</v>
      </c>
      <c r="F522" s="78">
        <v>1177</v>
      </c>
      <c r="G522" s="79">
        <f>IF(C522="oui",VLOOKUP(D522,Outils!F$1:G$12,2,FALSE),0)</f>
        <v>61</v>
      </c>
      <c r="H522" s="78" t="s">
        <v>17</v>
      </c>
      <c r="I522" s="79">
        <f t="shared" si="8"/>
        <v>61</v>
      </c>
      <c r="J522" s="78" t="s">
        <v>17</v>
      </c>
      <c r="K522" s="78"/>
      <c r="L522" s="78"/>
      <c r="M522" s="78"/>
      <c r="N522" s="78"/>
      <c r="O522" s="78"/>
      <c r="P522" s="78"/>
      <c r="Q522" s="78"/>
      <c r="R522" s="78"/>
      <c r="S522" s="78"/>
      <c r="T522" s="78"/>
      <c r="U522" s="78"/>
      <c r="V522" s="80">
        <f>IF(J522="oui",I522+K522*10,I522)</f>
        <v>61</v>
      </c>
      <c r="W522" s="66"/>
    </row>
    <row r="523" spans="1:23" x14ac:dyDescent="0.3">
      <c r="A523" s="77" t="s">
        <v>229</v>
      </c>
      <c r="B523" s="78" t="s">
        <v>128</v>
      </c>
      <c r="C523" s="78" t="s">
        <v>16</v>
      </c>
      <c r="D523" s="78" t="s">
        <v>4</v>
      </c>
      <c r="E523" s="78" t="s">
        <v>15</v>
      </c>
      <c r="F523" s="78">
        <v>798</v>
      </c>
      <c r="G523" s="79">
        <f>IF(C523="oui",VLOOKUP(D523,Outils!F$1:G$12,2,FALSE),0)</f>
        <v>62</v>
      </c>
      <c r="H523" s="78" t="s">
        <v>16</v>
      </c>
      <c r="I523" s="79">
        <f t="shared" si="8"/>
        <v>66</v>
      </c>
      <c r="J523" s="78" t="s">
        <v>17</v>
      </c>
      <c r="K523" s="78"/>
      <c r="L523" s="78"/>
      <c r="M523" s="78"/>
      <c r="N523" s="78"/>
      <c r="O523" s="78"/>
      <c r="P523" s="78"/>
      <c r="Q523" s="78"/>
      <c r="R523" s="78"/>
      <c r="S523" s="78"/>
      <c r="T523" s="78"/>
      <c r="U523" s="78"/>
      <c r="V523" s="80">
        <f>IF(J523="oui",I523+K523*10,I523)</f>
        <v>66</v>
      </c>
      <c r="W523" s="66"/>
    </row>
    <row r="524" spans="1:23" x14ac:dyDescent="0.3">
      <c r="A524" s="77" t="s">
        <v>287</v>
      </c>
      <c r="B524" s="78" t="s">
        <v>288</v>
      </c>
      <c r="C524" s="78" t="s">
        <v>16</v>
      </c>
      <c r="D524" s="78" t="s">
        <v>4</v>
      </c>
      <c r="E524" s="78" t="s">
        <v>15</v>
      </c>
      <c r="F524" s="78">
        <v>7000069</v>
      </c>
      <c r="G524" s="79">
        <f>IF(C524="oui",VLOOKUP(D524,Outils!F$1:G$12,2,FALSE),0)</f>
        <v>62</v>
      </c>
      <c r="H524" s="78" t="s">
        <v>16</v>
      </c>
      <c r="I524" s="79">
        <f t="shared" si="8"/>
        <v>66</v>
      </c>
      <c r="J524" s="78" t="s">
        <v>17</v>
      </c>
      <c r="K524" s="78"/>
      <c r="L524" s="78"/>
      <c r="M524" s="78"/>
      <c r="N524" s="78"/>
      <c r="O524" s="78"/>
      <c r="P524" s="78"/>
      <c r="Q524" s="78"/>
      <c r="R524" s="78"/>
      <c r="S524" s="78"/>
      <c r="T524" s="78"/>
      <c r="U524" s="78"/>
      <c r="V524" s="80">
        <f>IF(J524="oui",I524+K524*10,I524)</f>
        <v>66</v>
      </c>
      <c r="W524" s="66"/>
    </row>
    <row r="525" spans="1:23" x14ac:dyDescent="0.3">
      <c r="A525" s="77" t="s">
        <v>383</v>
      </c>
      <c r="B525" s="78" t="s">
        <v>62</v>
      </c>
      <c r="C525" s="78" t="s">
        <v>16</v>
      </c>
      <c r="D525" s="78" t="s">
        <v>6</v>
      </c>
      <c r="E525" s="78" t="s">
        <v>15</v>
      </c>
      <c r="F525" s="78">
        <v>340</v>
      </c>
      <c r="G525" s="79">
        <f>IF(C525="oui",VLOOKUP(D525,Outils!F$1:G$12,2,FALSE),0)</f>
        <v>58</v>
      </c>
      <c r="H525" s="78" t="s">
        <v>17</v>
      </c>
      <c r="I525" s="79">
        <f t="shared" si="8"/>
        <v>58</v>
      </c>
      <c r="J525" s="78" t="s">
        <v>16</v>
      </c>
      <c r="K525" s="78">
        <v>1</v>
      </c>
      <c r="L525" s="78"/>
      <c r="M525" s="78"/>
      <c r="N525" s="78"/>
      <c r="O525" s="78">
        <v>1</v>
      </c>
      <c r="P525" s="78"/>
      <c r="Q525" s="78"/>
      <c r="R525" s="78"/>
      <c r="S525" s="78"/>
      <c r="T525" s="78"/>
      <c r="U525" s="78"/>
      <c r="V525" s="80">
        <f>IF(J525="oui",I525+K525*10,I525)</f>
        <v>68</v>
      </c>
      <c r="W525" s="66"/>
    </row>
    <row r="526" spans="1:23" x14ac:dyDescent="0.3">
      <c r="A526" s="77" t="s">
        <v>397</v>
      </c>
      <c r="B526" s="78" t="s">
        <v>272</v>
      </c>
      <c r="C526" s="78" t="s">
        <v>16</v>
      </c>
      <c r="D526" s="78" t="s">
        <v>8</v>
      </c>
      <c r="E526" s="78" t="s">
        <v>15</v>
      </c>
      <c r="F526" s="78">
        <v>9223498</v>
      </c>
      <c r="G526" s="79">
        <f>IF(C526="oui",VLOOKUP(D526,Outils!F$1:G$12,2,FALSE),0)</f>
        <v>50</v>
      </c>
      <c r="H526" s="78" t="s">
        <v>17</v>
      </c>
      <c r="I526" s="79">
        <f t="shared" si="8"/>
        <v>50</v>
      </c>
      <c r="J526" s="78" t="s">
        <v>17</v>
      </c>
      <c r="K526" s="78"/>
      <c r="L526" s="78"/>
      <c r="M526" s="78"/>
      <c r="N526" s="78"/>
      <c r="O526" s="78"/>
      <c r="P526" s="78"/>
      <c r="Q526" s="78"/>
      <c r="R526" s="78"/>
      <c r="S526" s="78"/>
      <c r="T526" s="78"/>
      <c r="U526" s="78"/>
      <c r="V526" s="80">
        <f>IF(J526="oui",I526+K526*10,I526)</f>
        <v>50</v>
      </c>
      <c r="W526" s="66"/>
    </row>
    <row r="527" spans="1:23" x14ac:dyDescent="0.3">
      <c r="A527" s="77" t="s">
        <v>385</v>
      </c>
      <c r="B527" s="78" t="s">
        <v>386</v>
      </c>
      <c r="C527" s="78" t="s">
        <v>16</v>
      </c>
      <c r="D527" s="78" t="s">
        <v>7</v>
      </c>
      <c r="E527" s="78" t="s">
        <v>15</v>
      </c>
      <c r="F527" s="78">
        <v>2000019</v>
      </c>
      <c r="G527" s="79">
        <f>IF(C527="oui",VLOOKUP(D527,Outils!F$1:G$12,2,FALSE),0)</f>
        <v>58</v>
      </c>
      <c r="H527" s="78" t="s">
        <v>17</v>
      </c>
      <c r="I527" s="79">
        <f t="shared" si="8"/>
        <v>58</v>
      </c>
      <c r="J527" s="78" t="s">
        <v>17</v>
      </c>
      <c r="K527" s="78"/>
      <c r="L527" s="78"/>
      <c r="M527" s="78"/>
      <c r="N527" s="78"/>
      <c r="O527" s="78"/>
      <c r="P527" s="78"/>
      <c r="Q527" s="78"/>
      <c r="R527" s="78"/>
      <c r="S527" s="78"/>
      <c r="T527" s="78"/>
      <c r="U527" s="78"/>
      <c r="V527" s="80">
        <f>IF(J527="oui",I527+K527*10,I527)</f>
        <v>58</v>
      </c>
      <c r="W527" s="66"/>
    </row>
    <row r="528" spans="1:23" x14ac:dyDescent="0.3">
      <c r="A528" s="77" t="s">
        <v>385</v>
      </c>
      <c r="B528" s="78" t="s">
        <v>678</v>
      </c>
      <c r="C528" s="78" t="s">
        <v>16</v>
      </c>
      <c r="D528" s="78" t="s">
        <v>5</v>
      </c>
      <c r="E528" s="78" t="s">
        <v>15</v>
      </c>
      <c r="F528" s="78">
        <v>727174</v>
      </c>
      <c r="G528" s="79">
        <f>IF(C528="oui",VLOOKUP(D528,Outils!F$1:G$12,2,FALSE),0)</f>
        <v>62</v>
      </c>
      <c r="H528" s="78" t="s">
        <v>17</v>
      </c>
      <c r="I528" s="79">
        <f t="shared" si="8"/>
        <v>62</v>
      </c>
      <c r="J528" s="78" t="s">
        <v>17</v>
      </c>
      <c r="K528" s="78"/>
      <c r="L528" s="78"/>
      <c r="M528" s="78"/>
      <c r="N528" s="78"/>
      <c r="O528" s="78"/>
      <c r="P528" s="78"/>
      <c r="Q528" s="78"/>
      <c r="R528" s="78"/>
      <c r="S528" s="78"/>
      <c r="T528" s="78"/>
      <c r="U528" s="78"/>
      <c r="V528" s="80">
        <f>IF(J528="oui",I528+K528*10,I528)</f>
        <v>62</v>
      </c>
      <c r="W528" s="66"/>
    </row>
    <row r="529" spans="1:23" x14ac:dyDescent="0.3">
      <c r="A529" s="77" t="s">
        <v>223</v>
      </c>
      <c r="B529" s="78" t="s">
        <v>62</v>
      </c>
      <c r="C529" s="78" t="s">
        <v>16</v>
      </c>
      <c r="D529" s="78" t="s">
        <v>10</v>
      </c>
      <c r="E529" s="78" t="s">
        <v>15</v>
      </c>
      <c r="F529" s="78">
        <v>7644172</v>
      </c>
      <c r="G529" s="79">
        <f>IF(C529="oui",VLOOKUP(D529,Outils!F$1:G$12,2,FALSE),0)</f>
        <v>46</v>
      </c>
      <c r="H529" s="78" t="s">
        <v>17</v>
      </c>
      <c r="I529" s="79">
        <f t="shared" si="8"/>
        <v>46</v>
      </c>
      <c r="J529" s="78" t="s">
        <v>17</v>
      </c>
      <c r="K529" s="78"/>
      <c r="L529" s="78"/>
      <c r="M529" s="78"/>
      <c r="N529" s="78"/>
      <c r="O529" s="78"/>
      <c r="P529" s="78"/>
      <c r="Q529" s="78"/>
      <c r="R529" s="78"/>
      <c r="S529" s="78"/>
      <c r="T529" s="78"/>
      <c r="U529" s="78"/>
      <c r="V529" s="80">
        <f>IF(J529="oui",I529+K529*10,I529)</f>
        <v>46</v>
      </c>
      <c r="W529" s="66"/>
    </row>
    <row r="530" spans="1:23" x14ac:dyDescent="0.3">
      <c r="A530" s="77" t="s">
        <v>223</v>
      </c>
      <c r="B530" s="78" t="s">
        <v>50</v>
      </c>
      <c r="C530" s="78" t="s">
        <v>16</v>
      </c>
      <c r="D530" s="78" t="s">
        <v>4</v>
      </c>
      <c r="E530" s="78" t="s">
        <v>15</v>
      </c>
      <c r="F530" s="78">
        <v>7644171</v>
      </c>
      <c r="G530" s="79">
        <f>IF(C530="oui",VLOOKUP(D530,Outils!F$1:G$12,2,FALSE),0)</f>
        <v>62</v>
      </c>
      <c r="H530" s="78" t="s">
        <v>17</v>
      </c>
      <c r="I530" s="79">
        <f t="shared" si="8"/>
        <v>62</v>
      </c>
      <c r="J530" s="78" t="s">
        <v>17</v>
      </c>
      <c r="K530" s="78"/>
      <c r="L530" s="78"/>
      <c r="M530" s="78"/>
      <c r="N530" s="78"/>
      <c r="O530" s="78"/>
      <c r="P530" s="78"/>
      <c r="Q530" s="78"/>
      <c r="R530" s="78"/>
      <c r="S530" s="78"/>
      <c r="T530" s="78"/>
      <c r="U530" s="78"/>
      <c r="V530" s="80">
        <f>IF(J530="oui",I530+K530*10,I530)</f>
        <v>62</v>
      </c>
      <c r="W530" s="66"/>
    </row>
    <row r="531" spans="1:23" x14ac:dyDescent="0.3">
      <c r="A531" s="77" t="s">
        <v>402</v>
      </c>
      <c r="B531" s="78" t="s">
        <v>105</v>
      </c>
      <c r="C531" s="78" t="s">
        <v>16</v>
      </c>
      <c r="D531" s="78" t="s">
        <v>9</v>
      </c>
      <c r="E531" s="78" t="s">
        <v>15</v>
      </c>
      <c r="F531" s="78">
        <v>8735714</v>
      </c>
      <c r="G531" s="79">
        <f>IF(C531="oui",VLOOKUP(D531,Outils!F$1:G$12,2,FALSE),0)</f>
        <v>61</v>
      </c>
      <c r="H531" s="78" t="s">
        <v>17</v>
      </c>
      <c r="I531" s="79">
        <f t="shared" si="8"/>
        <v>61</v>
      </c>
      <c r="J531" s="78" t="s">
        <v>17</v>
      </c>
      <c r="K531" s="78"/>
      <c r="L531" s="78"/>
      <c r="M531" s="78"/>
      <c r="N531" s="78"/>
      <c r="O531" s="78"/>
      <c r="P531" s="78"/>
      <c r="Q531" s="78"/>
      <c r="R531" s="78"/>
      <c r="S531" s="78"/>
      <c r="T531" s="78"/>
      <c r="U531" s="78"/>
      <c r="V531" s="80">
        <f>IF(J531="oui",I531+K531*10,I531)</f>
        <v>61</v>
      </c>
      <c r="W531" s="66"/>
    </row>
    <row r="532" spans="1:23" x14ac:dyDescent="0.3">
      <c r="A532" s="77" t="s">
        <v>717</v>
      </c>
      <c r="B532" s="78" t="s">
        <v>716</v>
      </c>
      <c r="C532" s="78" t="s">
        <v>16</v>
      </c>
      <c r="D532" s="78" t="s">
        <v>10</v>
      </c>
      <c r="E532" s="78" t="s">
        <v>15</v>
      </c>
      <c r="F532" s="78">
        <v>9621892</v>
      </c>
      <c r="G532" s="79">
        <f>IF(C532="oui",VLOOKUP(D532,Outils!F$1:G$12,2,FALSE),0)</f>
        <v>46</v>
      </c>
      <c r="H532" s="78" t="s">
        <v>17</v>
      </c>
      <c r="I532" s="79">
        <f t="shared" si="8"/>
        <v>46</v>
      </c>
      <c r="J532" s="78" t="s">
        <v>17</v>
      </c>
      <c r="K532" s="78"/>
      <c r="L532" s="78"/>
      <c r="M532" s="78"/>
      <c r="N532" s="78"/>
      <c r="O532" s="78"/>
      <c r="P532" s="78"/>
      <c r="Q532" s="78"/>
      <c r="R532" s="78"/>
      <c r="S532" s="78"/>
      <c r="T532" s="78"/>
      <c r="U532" s="78"/>
      <c r="V532" s="80">
        <f>IF(J532="oui",I532+K532*10,I532)</f>
        <v>46</v>
      </c>
      <c r="W532" s="66"/>
    </row>
    <row r="533" spans="1:23" x14ac:dyDescent="0.3">
      <c r="A533" s="77" t="s">
        <v>717</v>
      </c>
      <c r="B533" s="78" t="s">
        <v>723</v>
      </c>
      <c r="C533" s="78" t="s">
        <v>16</v>
      </c>
      <c r="D533" s="78" t="s">
        <v>13</v>
      </c>
      <c r="E533" s="78" t="s">
        <v>15</v>
      </c>
      <c r="F533" s="78">
        <v>9621891</v>
      </c>
      <c r="G533" s="79">
        <f>IF(C533="oui",VLOOKUP(D533,Outils!F$1:G$12,2,FALSE),0)</f>
        <v>28</v>
      </c>
      <c r="H533" s="78" t="s">
        <v>17</v>
      </c>
      <c r="I533" s="79">
        <f t="shared" si="8"/>
        <v>28</v>
      </c>
      <c r="J533" s="78" t="s">
        <v>17</v>
      </c>
      <c r="K533" s="78"/>
      <c r="L533" s="78"/>
      <c r="M533" s="78"/>
      <c r="N533" s="78"/>
      <c r="O533" s="78"/>
      <c r="P533" s="78"/>
      <c r="Q533" s="78"/>
      <c r="R533" s="78"/>
      <c r="S533" s="78"/>
      <c r="T533" s="78"/>
      <c r="U533" s="78"/>
      <c r="V533" s="80">
        <f>IF(J533="oui",I533+K533*10,I533)</f>
        <v>28</v>
      </c>
      <c r="W533" s="66"/>
    </row>
    <row r="534" spans="1:23" x14ac:dyDescent="0.3">
      <c r="A534" s="77" t="s">
        <v>573</v>
      </c>
      <c r="B534" s="78" t="s">
        <v>499</v>
      </c>
      <c r="C534" s="78" t="s">
        <v>16</v>
      </c>
      <c r="D534" s="78" t="s">
        <v>10</v>
      </c>
      <c r="E534" s="78" t="s">
        <v>15</v>
      </c>
      <c r="F534" s="78">
        <v>149</v>
      </c>
      <c r="G534" s="79">
        <f>IF(C534="oui",VLOOKUP(D534,Outils!F$1:G$12,2,FALSE),0)</f>
        <v>46</v>
      </c>
      <c r="H534" s="78" t="s">
        <v>17</v>
      </c>
      <c r="I534" s="79">
        <f t="shared" si="8"/>
        <v>46</v>
      </c>
      <c r="J534" s="78" t="s">
        <v>17</v>
      </c>
      <c r="K534" s="78"/>
      <c r="L534" s="78"/>
      <c r="M534" s="78"/>
      <c r="N534" s="78"/>
      <c r="O534" s="78"/>
      <c r="P534" s="78"/>
      <c r="Q534" s="78"/>
      <c r="R534" s="78"/>
      <c r="S534" s="78"/>
      <c r="T534" s="78"/>
      <c r="U534" s="78"/>
      <c r="V534" s="80">
        <f>IF(J534="oui",I534+K534*10,I534)</f>
        <v>46</v>
      </c>
      <c r="W534" s="66"/>
    </row>
    <row r="535" spans="1:23" x14ac:dyDescent="0.3">
      <c r="A535" s="77" t="s">
        <v>453</v>
      </c>
      <c r="B535" s="78" t="s">
        <v>184</v>
      </c>
      <c r="C535" s="78" t="s">
        <v>16</v>
      </c>
      <c r="D535" s="78" t="s">
        <v>12</v>
      </c>
      <c r="E535" s="78" t="s">
        <v>14</v>
      </c>
      <c r="F535" s="78"/>
      <c r="G535" s="79">
        <f>IF(C535="oui",VLOOKUP(D535,Outils!F$1:G$12,2,FALSE),0)</f>
        <v>43</v>
      </c>
      <c r="H535" s="78" t="s">
        <v>17</v>
      </c>
      <c r="I535" s="79">
        <f t="shared" si="8"/>
        <v>43</v>
      </c>
      <c r="J535" s="78" t="s">
        <v>17</v>
      </c>
      <c r="K535" s="78"/>
      <c r="L535" s="78"/>
      <c r="M535" s="78"/>
      <c r="N535" s="78"/>
      <c r="O535" s="78"/>
      <c r="P535" s="78"/>
      <c r="Q535" s="78"/>
      <c r="R535" s="78"/>
      <c r="S535" s="78"/>
      <c r="T535" s="78"/>
      <c r="U535" s="78"/>
      <c r="V535" s="80">
        <f>IF(J535="oui",I535+K535*10,I535)</f>
        <v>43</v>
      </c>
      <c r="W535" s="66"/>
    </row>
    <row r="536" spans="1:23" x14ac:dyDescent="0.3">
      <c r="A536" s="77" t="s">
        <v>607</v>
      </c>
      <c r="B536" s="78" t="s">
        <v>320</v>
      </c>
      <c r="C536" s="78" t="s">
        <v>16</v>
      </c>
      <c r="D536" s="78" t="s">
        <v>4</v>
      </c>
      <c r="E536" s="78" t="s">
        <v>15</v>
      </c>
      <c r="F536" s="78">
        <v>9918316</v>
      </c>
      <c r="G536" s="79">
        <f>IF(C536="oui",VLOOKUP(D536,Outils!F$1:G$12,2,FALSE),0)</f>
        <v>62</v>
      </c>
      <c r="H536" s="78" t="s">
        <v>16</v>
      </c>
      <c r="I536" s="79">
        <f t="shared" si="8"/>
        <v>66</v>
      </c>
      <c r="J536" s="78" t="s">
        <v>17</v>
      </c>
      <c r="K536" s="78"/>
      <c r="L536" s="78"/>
      <c r="M536" s="78"/>
      <c r="N536" s="78"/>
      <c r="O536" s="78"/>
      <c r="P536" s="78"/>
      <c r="Q536" s="78"/>
      <c r="R536" s="78"/>
      <c r="S536" s="78"/>
      <c r="T536" s="78"/>
      <c r="U536" s="78"/>
      <c r="V536" s="80">
        <f>IF(J536="oui",I536+K536*10,I536)</f>
        <v>66</v>
      </c>
      <c r="W536" s="66"/>
    </row>
    <row r="537" spans="1:23" x14ac:dyDescent="0.3">
      <c r="A537" s="77" t="s">
        <v>683</v>
      </c>
      <c r="B537" s="78" t="s">
        <v>60</v>
      </c>
      <c r="C537" s="78" t="s">
        <v>16</v>
      </c>
      <c r="D537" s="78" t="s">
        <v>5</v>
      </c>
      <c r="E537" s="78" t="s">
        <v>15</v>
      </c>
      <c r="F537" s="78">
        <v>6488650</v>
      </c>
      <c r="G537" s="79">
        <f>IF(C537="oui",VLOOKUP(D537,Outils!F$1:G$12,2,FALSE),0)</f>
        <v>62</v>
      </c>
      <c r="H537" s="78" t="s">
        <v>16</v>
      </c>
      <c r="I537" s="79">
        <f t="shared" si="8"/>
        <v>66</v>
      </c>
      <c r="J537" s="78" t="s">
        <v>17</v>
      </c>
      <c r="K537" s="78"/>
      <c r="L537" s="78"/>
      <c r="M537" s="78"/>
      <c r="N537" s="78"/>
      <c r="O537" s="78"/>
      <c r="P537" s="78"/>
      <c r="Q537" s="78"/>
      <c r="R537" s="78"/>
      <c r="S537" s="78"/>
      <c r="T537" s="78"/>
      <c r="U537" s="78"/>
      <c r="V537" s="80">
        <f>IF(J537="oui",I537+K537*10,I537)</f>
        <v>66</v>
      </c>
      <c r="W537" s="66"/>
    </row>
    <row r="538" spans="1:23" x14ac:dyDescent="0.3">
      <c r="A538" s="77" t="s">
        <v>622</v>
      </c>
      <c r="B538" s="78" t="s">
        <v>63</v>
      </c>
      <c r="C538" s="78" t="s">
        <v>16</v>
      </c>
      <c r="D538" s="78" t="s">
        <v>5</v>
      </c>
      <c r="E538" s="78" t="s">
        <v>15</v>
      </c>
      <c r="F538" s="78">
        <v>178</v>
      </c>
      <c r="G538" s="79">
        <f>IF(C538="oui",VLOOKUP(D538,Outils!F$1:G$12,2,FALSE),0)</f>
        <v>62</v>
      </c>
      <c r="H538" s="78" t="s">
        <v>16</v>
      </c>
      <c r="I538" s="79">
        <f t="shared" si="8"/>
        <v>66</v>
      </c>
      <c r="J538" s="78" t="s">
        <v>17</v>
      </c>
      <c r="K538" s="78"/>
      <c r="L538" s="78"/>
      <c r="M538" s="78"/>
      <c r="N538" s="78"/>
      <c r="O538" s="78"/>
      <c r="P538" s="78"/>
      <c r="Q538" s="78"/>
      <c r="R538" s="78"/>
      <c r="S538" s="78"/>
      <c r="T538" s="78"/>
      <c r="U538" s="78"/>
      <c r="V538" s="80">
        <f>IF(J538="oui",I538+K538*10,I538)</f>
        <v>66</v>
      </c>
      <c r="W538" s="66"/>
    </row>
    <row r="539" spans="1:23" x14ac:dyDescent="0.3">
      <c r="A539" s="83" t="s">
        <v>799</v>
      </c>
      <c r="B539" s="84" t="s">
        <v>118</v>
      </c>
      <c r="C539" s="84" t="s">
        <v>16</v>
      </c>
      <c r="D539" s="84" t="s">
        <v>2</v>
      </c>
      <c r="E539" s="84"/>
      <c r="F539" s="84"/>
      <c r="G539" s="85">
        <f>IF(C539="oui",VLOOKUP(D539,Outils!F$1:G$12,2,FALSE),0)</f>
        <v>45</v>
      </c>
      <c r="H539" s="84" t="s">
        <v>17</v>
      </c>
      <c r="I539" s="85">
        <f t="shared" si="8"/>
        <v>45</v>
      </c>
      <c r="J539" s="84" t="s">
        <v>17</v>
      </c>
      <c r="K539" s="84"/>
      <c r="L539" s="84"/>
      <c r="M539" s="84"/>
      <c r="N539" s="84"/>
      <c r="O539" s="84"/>
      <c r="P539" s="84"/>
      <c r="Q539" s="84"/>
      <c r="R539" s="84"/>
      <c r="S539" s="84"/>
      <c r="T539" s="84"/>
      <c r="U539" s="84"/>
      <c r="V539" s="86">
        <f>IF(J539="oui",I539+K539*10,I539)</f>
        <v>45</v>
      </c>
      <c r="W539" s="69" t="s">
        <v>800</v>
      </c>
    </row>
    <row r="540" spans="1:23" x14ac:dyDescent="0.3">
      <c r="A540" s="77" t="s">
        <v>457</v>
      </c>
      <c r="B540" s="78" t="s">
        <v>458</v>
      </c>
      <c r="C540" s="78" t="s">
        <v>16</v>
      </c>
      <c r="D540" s="78" t="s">
        <v>7</v>
      </c>
      <c r="E540" s="78" t="s">
        <v>15</v>
      </c>
      <c r="F540" s="78">
        <v>301</v>
      </c>
      <c r="G540" s="79">
        <f>IF(C540="oui",VLOOKUP(D540,Outils!F$1:G$12,2,FALSE),0)</f>
        <v>58</v>
      </c>
      <c r="H540" s="78" t="s">
        <v>17</v>
      </c>
      <c r="I540" s="79">
        <f t="shared" si="8"/>
        <v>58</v>
      </c>
      <c r="J540" s="78" t="s">
        <v>17</v>
      </c>
      <c r="K540" s="78"/>
      <c r="L540" s="78"/>
      <c r="M540" s="78"/>
      <c r="N540" s="78"/>
      <c r="O540" s="78"/>
      <c r="P540" s="78"/>
      <c r="Q540" s="78"/>
      <c r="R540" s="78"/>
      <c r="S540" s="78"/>
      <c r="T540" s="78"/>
      <c r="U540" s="78"/>
      <c r="V540" s="80">
        <f>IF(J540="oui",I540+K540*10,I540)</f>
        <v>58</v>
      </c>
      <c r="W540" s="66"/>
    </row>
    <row r="541" spans="1:23" x14ac:dyDescent="0.3">
      <c r="A541" s="77" t="s">
        <v>457</v>
      </c>
      <c r="B541" s="78" t="s">
        <v>459</v>
      </c>
      <c r="C541" s="78" t="s">
        <v>16</v>
      </c>
      <c r="D541" s="78" t="s">
        <v>10</v>
      </c>
      <c r="E541" s="78" t="s">
        <v>15</v>
      </c>
      <c r="F541" s="78">
        <v>302</v>
      </c>
      <c r="G541" s="79">
        <f>IF(C541="oui",VLOOKUP(D541,Outils!F$1:G$12,2,FALSE),0)</f>
        <v>46</v>
      </c>
      <c r="H541" s="78" t="s">
        <v>17</v>
      </c>
      <c r="I541" s="79">
        <f t="shared" si="8"/>
        <v>46</v>
      </c>
      <c r="J541" s="78" t="s">
        <v>17</v>
      </c>
      <c r="K541" s="78"/>
      <c r="L541" s="78"/>
      <c r="M541" s="78"/>
      <c r="N541" s="78"/>
      <c r="O541" s="78"/>
      <c r="P541" s="78"/>
      <c r="Q541" s="78"/>
      <c r="R541" s="78"/>
      <c r="S541" s="78"/>
      <c r="T541" s="78"/>
      <c r="U541" s="78"/>
      <c r="V541" s="80">
        <f>IF(J541="oui",I541+K541*10,I541)</f>
        <v>46</v>
      </c>
      <c r="W541" s="66"/>
    </row>
    <row r="542" spans="1:23" x14ac:dyDescent="0.3">
      <c r="A542" s="83" t="s">
        <v>740</v>
      </c>
      <c r="B542" s="84" t="s">
        <v>741</v>
      </c>
      <c r="C542" s="84" t="s">
        <v>16</v>
      </c>
      <c r="D542" s="84" t="s">
        <v>2</v>
      </c>
      <c r="E542" s="84" t="s">
        <v>14</v>
      </c>
      <c r="F542" s="84"/>
      <c r="G542" s="85">
        <f>IF(C542="oui",VLOOKUP(D542,Outils!F$1:G$12,2,FALSE),0)</f>
        <v>45</v>
      </c>
      <c r="H542" s="84" t="s">
        <v>17</v>
      </c>
      <c r="I542" s="85">
        <f t="shared" si="8"/>
        <v>45</v>
      </c>
      <c r="J542" s="84" t="s">
        <v>17</v>
      </c>
      <c r="K542" s="84"/>
      <c r="L542" s="84"/>
      <c r="M542" s="84"/>
      <c r="N542" s="84"/>
      <c r="O542" s="84"/>
      <c r="P542" s="84"/>
      <c r="Q542" s="84"/>
      <c r="R542" s="84"/>
      <c r="S542" s="84"/>
      <c r="T542" s="84"/>
      <c r="U542" s="84"/>
      <c r="V542" s="86">
        <f>IF(J542="oui",I542+K542*10,I542)</f>
        <v>45</v>
      </c>
      <c r="W542" s="69" t="s">
        <v>742</v>
      </c>
    </row>
    <row r="543" spans="1:23" x14ac:dyDescent="0.3">
      <c r="A543" s="77" t="s">
        <v>452</v>
      </c>
      <c r="B543" s="78" t="s">
        <v>200</v>
      </c>
      <c r="C543" s="78" t="s">
        <v>16</v>
      </c>
      <c r="D543" s="78" t="s">
        <v>3</v>
      </c>
      <c r="E543" s="78" t="s">
        <v>14</v>
      </c>
      <c r="F543" s="78"/>
      <c r="G543" s="79">
        <f>IF(C543="oui",VLOOKUP(D543,Outils!F$1:G$12,2,FALSE),0)</f>
        <v>49</v>
      </c>
      <c r="H543" s="78" t="s">
        <v>17</v>
      </c>
      <c r="I543" s="79">
        <f t="shared" si="8"/>
        <v>49</v>
      </c>
      <c r="J543" s="78" t="s">
        <v>17</v>
      </c>
      <c r="K543" s="78"/>
      <c r="L543" s="78"/>
      <c r="M543" s="78"/>
      <c r="N543" s="78"/>
      <c r="O543" s="78"/>
      <c r="P543" s="78"/>
      <c r="Q543" s="78"/>
      <c r="R543" s="78"/>
      <c r="S543" s="78"/>
      <c r="T543" s="78"/>
      <c r="U543" s="78"/>
      <c r="V543" s="80">
        <f>IF(J543="oui",I543+K543*10,I543)</f>
        <v>49</v>
      </c>
      <c r="W543" s="66"/>
    </row>
    <row r="544" spans="1:23" x14ac:dyDescent="0.3">
      <c r="A544" s="77" t="s">
        <v>483</v>
      </c>
      <c r="B544" s="78" t="s">
        <v>484</v>
      </c>
      <c r="C544" s="78" t="s">
        <v>16</v>
      </c>
      <c r="D544" s="78" t="s">
        <v>3</v>
      </c>
      <c r="E544" s="78" t="s">
        <v>15</v>
      </c>
      <c r="F544" s="78">
        <v>80</v>
      </c>
      <c r="G544" s="79">
        <f>IF(C544="oui",VLOOKUP(D544,Outils!F$1:G$12,2,FALSE),0)</f>
        <v>49</v>
      </c>
      <c r="H544" s="78" t="s">
        <v>17</v>
      </c>
      <c r="I544" s="79">
        <f t="shared" si="8"/>
        <v>49</v>
      </c>
      <c r="J544" s="78" t="s">
        <v>17</v>
      </c>
      <c r="K544" s="78"/>
      <c r="L544" s="78"/>
      <c r="M544" s="78"/>
      <c r="N544" s="78"/>
      <c r="O544" s="78"/>
      <c r="P544" s="78"/>
      <c r="Q544" s="78"/>
      <c r="R544" s="78"/>
      <c r="S544" s="78"/>
      <c r="T544" s="78"/>
      <c r="U544" s="78"/>
      <c r="V544" s="80">
        <f>IF(J544="oui",I544+K544*10,I544)</f>
        <v>49</v>
      </c>
      <c r="W544" s="66"/>
    </row>
    <row r="545" spans="1:23" x14ac:dyDescent="0.3">
      <c r="A545" s="77" t="s">
        <v>483</v>
      </c>
      <c r="B545" s="78" t="s">
        <v>498</v>
      </c>
      <c r="C545" s="78" t="s">
        <v>16</v>
      </c>
      <c r="D545" s="78" t="s">
        <v>10</v>
      </c>
      <c r="E545" s="78" t="s">
        <v>15</v>
      </c>
      <c r="F545" s="78">
        <v>80</v>
      </c>
      <c r="G545" s="79">
        <f>IF(C545="oui",VLOOKUP(D545,Outils!F$1:G$12,2,FALSE),0)</f>
        <v>46</v>
      </c>
      <c r="H545" s="78" t="s">
        <v>17</v>
      </c>
      <c r="I545" s="79">
        <f t="shared" si="8"/>
        <v>46</v>
      </c>
      <c r="J545" s="78" t="s">
        <v>17</v>
      </c>
      <c r="K545" s="78"/>
      <c r="L545" s="78"/>
      <c r="M545" s="78"/>
      <c r="N545" s="78"/>
      <c r="O545" s="78"/>
      <c r="P545" s="78"/>
      <c r="Q545" s="78"/>
      <c r="R545" s="78"/>
      <c r="S545" s="78"/>
      <c r="T545" s="78"/>
      <c r="U545" s="78"/>
      <c r="V545" s="80">
        <f>IF(J545="oui",I545+K545*10,I545)</f>
        <v>46</v>
      </c>
      <c r="W545" s="66"/>
    </row>
    <row r="546" spans="1:23" x14ac:dyDescent="0.3">
      <c r="A546" s="77" t="s">
        <v>483</v>
      </c>
      <c r="B546" s="78" t="s">
        <v>500</v>
      </c>
      <c r="C546" s="78" t="s">
        <v>16</v>
      </c>
      <c r="D546" s="78" t="s">
        <v>13</v>
      </c>
      <c r="E546" s="78" t="s">
        <v>15</v>
      </c>
      <c r="F546" s="78">
        <v>80</v>
      </c>
      <c r="G546" s="79">
        <f>IF(C546="oui",VLOOKUP(D546,Outils!F$1:G$12,2,FALSE),0)</f>
        <v>28</v>
      </c>
      <c r="H546" s="78" t="s">
        <v>17</v>
      </c>
      <c r="I546" s="79">
        <f t="shared" si="8"/>
        <v>28</v>
      </c>
      <c r="J546" s="78" t="s">
        <v>17</v>
      </c>
      <c r="K546" s="78"/>
      <c r="L546" s="78"/>
      <c r="M546" s="78"/>
      <c r="N546" s="78"/>
      <c r="O546" s="78"/>
      <c r="P546" s="78"/>
      <c r="Q546" s="78"/>
      <c r="R546" s="78"/>
      <c r="S546" s="78"/>
      <c r="T546" s="78"/>
      <c r="U546" s="78"/>
      <c r="V546" s="80">
        <f>IF(J546="oui",I546+K546*10,I546)</f>
        <v>28</v>
      </c>
      <c r="W546" s="66"/>
    </row>
    <row r="547" spans="1:23" x14ac:dyDescent="0.3">
      <c r="A547" s="77" t="s">
        <v>682</v>
      </c>
      <c r="B547" s="78" t="s">
        <v>614</v>
      </c>
      <c r="C547" s="78" t="s">
        <v>16</v>
      </c>
      <c r="D547" s="78" t="s">
        <v>6</v>
      </c>
      <c r="E547" s="78" t="s">
        <v>15</v>
      </c>
      <c r="F547" s="78">
        <v>3267376</v>
      </c>
      <c r="G547" s="79">
        <f>IF(C547="oui",VLOOKUP(D547,Outils!F$1:G$12,2,FALSE),0)</f>
        <v>58</v>
      </c>
      <c r="H547" s="78" t="s">
        <v>17</v>
      </c>
      <c r="I547" s="79">
        <f t="shared" si="8"/>
        <v>58</v>
      </c>
      <c r="J547" s="78" t="s">
        <v>17</v>
      </c>
      <c r="K547" s="78"/>
      <c r="L547" s="78"/>
      <c r="M547" s="78"/>
      <c r="N547" s="78"/>
      <c r="O547" s="78"/>
      <c r="P547" s="78"/>
      <c r="Q547" s="78"/>
      <c r="R547" s="78"/>
      <c r="S547" s="78"/>
      <c r="T547" s="78"/>
      <c r="U547" s="78"/>
      <c r="V547" s="80">
        <f>IF(J547="oui",I547+K547*10,I547)</f>
        <v>58</v>
      </c>
      <c r="W547" s="66"/>
    </row>
    <row r="548" spans="1:23" x14ac:dyDescent="0.3">
      <c r="A548" s="77" t="s">
        <v>682</v>
      </c>
      <c r="B548" s="78" t="s">
        <v>514</v>
      </c>
      <c r="C548" s="78" t="s">
        <v>16</v>
      </c>
      <c r="D548" s="78" t="s">
        <v>5</v>
      </c>
      <c r="E548" s="78" t="s">
        <v>15</v>
      </c>
      <c r="F548" s="78">
        <v>3267376</v>
      </c>
      <c r="G548" s="79">
        <f>IF(C548="oui",VLOOKUP(D548,Outils!F$1:G$12,2,FALSE),0)</f>
        <v>62</v>
      </c>
      <c r="H548" s="78" t="s">
        <v>16</v>
      </c>
      <c r="I548" s="79">
        <f t="shared" si="8"/>
        <v>66</v>
      </c>
      <c r="J548" s="78" t="s">
        <v>17</v>
      </c>
      <c r="K548" s="78"/>
      <c r="L548" s="78"/>
      <c r="M548" s="78"/>
      <c r="N548" s="78"/>
      <c r="O548" s="78"/>
      <c r="P548" s="78"/>
      <c r="Q548" s="78"/>
      <c r="R548" s="78"/>
      <c r="S548" s="78"/>
      <c r="T548" s="78"/>
      <c r="U548" s="78"/>
      <c r="V548" s="80">
        <f>IF(J548="oui",I548+K548*10,I548)</f>
        <v>66</v>
      </c>
      <c r="W548" s="66"/>
    </row>
    <row r="549" spans="1:23" x14ac:dyDescent="0.3">
      <c r="A549" s="77" t="s">
        <v>569</v>
      </c>
      <c r="B549" s="78" t="s">
        <v>570</v>
      </c>
      <c r="C549" s="78" t="s">
        <v>16</v>
      </c>
      <c r="D549" s="78" t="s">
        <v>9</v>
      </c>
      <c r="E549" s="78" t="s">
        <v>15</v>
      </c>
      <c r="F549" s="78">
        <v>2804300</v>
      </c>
      <c r="G549" s="79">
        <f>IF(C549="oui",VLOOKUP(D549,Outils!F$1:G$12,2,FALSE),0)</f>
        <v>61</v>
      </c>
      <c r="H549" s="78" t="s">
        <v>17</v>
      </c>
      <c r="I549" s="79">
        <f t="shared" si="8"/>
        <v>61</v>
      </c>
      <c r="J549" s="78" t="s">
        <v>17</v>
      </c>
      <c r="K549" s="78"/>
      <c r="L549" s="78"/>
      <c r="M549" s="78"/>
      <c r="N549" s="78"/>
      <c r="O549" s="78"/>
      <c r="P549" s="78"/>
      <c r="Q549" s="78"/>
      <c r="R549" s="78"/>
      <c r="S549" s="78"/>
      <c r="T549" s="78"/>
      <c r="U549" s="78"/>
      <c r="V549" s="80">
        <f>IF(J549="oui",I549+K549*10,I549)</f>
        <v>61</v>
      </c>
      <c r="W549" s="66"/>
    </row>
    <row r="550" spans="1:23" x14ac:dyDescent="0.3">
      <c r="A550" s="77" t="s">
        <v>196</v>
      </c>
      <c r="B550" s="78" t="s">
        <v>66</v>
      </c>
      <c r="C550" s="78" t="s">
        <v>17</v>
      </c>
      <c r="D550" s="78" t="s">
        <v>6</v>
      </c>
      <c r="E550" s="78" t="s">
        <v>14</v>
      </c>
      <c r="F550" s="78"/>
      <c r="G550" s="79">
        <f>IF(C550="oui",VLOOKUP(D550,Outils!F$1:G$12,2,FALSE),0)</f>
        <v>0</v>
      </c>
      <c r="H550" s="78" t="s">
        <v>17</v>
      </c>
      <c r="I550" s="79">
        <f t="shared" si="8"/>
        <v>0</v>
      </c>
      <c r="J550" s="78" t="s">
        <v>16</v>
      </c>
      <c r="K550" s="78">
        <v>3</v>
      </c>
      <c r="L550" s="78"/>
      <c r="M550" s="78"/>
      <c r="N550" s="78"/>
      <c r="O550" s="78"/>
      <c r="P550" s="78"/>
      <c r="Q550" s="78"/>
      <c r="R550" s="78">
        <v>3</v>
      </c>
      <c r="S550" s="78"/>
      <c r="T550" s="78"/>
      <c r="U550" s="78"/>
      <c r="V550" s="80">
        <f>IF(J550="oui",I550+K550*10,I550)</f>
        <v>30</v>
      </c>
      <c r="W550" s="66"/>
    </row>
    <row r="551" spans="1:23" x14ac:dyDescent="0.3">
      <c r="A551" s="77" t="s">
        <v>196</v>
      </c>
      <c r="B551" s="78" t="s">
        <v>174</v>
      </c>
      <c r="C551" s="78" t="s">
        <v>16</v>
      </c>
      <c r="D551" s="78" t="s">
        <v>3</v>
      </c>
      <c r="E551" s="78" t="s">
        <v>15</v>
      </c>
      <c r="F551" s="78">
        <v>3410771</v>
      </c>
      <c r="G551" s="79">
        <f>IF(C551="oui",VLOOKUP(D551,Outils!F$1:G$12,2,FALSE),0)</f>
        <v>49</v>
      </c>
      <c r="H551" s="78" t="s">
        <v>17</v>
      </c>
      <c r="I551" s="79">
        <f t="shared" si="8"/>
        <v>49</v>
      </c>
      <c r="J551" s="78" t="s">
        <v>17</v>
      </c>
      <c r="K551" s="78"/>
      <c r="L551" s="78"/>
      <c r="M551" s="78"/>
      <c r="N551" s="78"/>
      <c r="O551" s="78"/>
      <c r="P551" s="78"/>
      <c r="Q551" s="78"/>
      <c r="R551" s="78"/>
      <c r="S551" s="78"/>
      <c r="T551" s="78"/>
      <c r="U551" s="78"/>
      <c r="V551" s="80">
        <f>IF(J551="oui",I551+K551*10,I551)</f>
        <v>49</v>
      </c>
      <c r="W551" s="66"/>
    </row>
    <row r="552" spans="1:23" x14ac:dyDescent="0.3">
      <c r="A552" s="77" t="s">
        <v>688</v>
      </c>
      <c r="B552" s="78" t="s">
        <v>258</v>
      </c>
      <c r="C552" s="78" t="s">
        <v>16</v>
      </c>
      <c r="D552" s="78" t="s">
        <v>5</v>
      </c>
      <c r="E552" s="78" t="s">
        <v>15</v>
      </c>
      <c r="F552" s="78">
        <v>2598759</v>
      </c>
      <c r="G552" s="79">
        <f>IF(C552="oui",VLOOKUP(D552,Outils!F$1:G$12,2,FALSE),0)</f>
        <v>62</v>
      </c>
      <c r="H552" s="78" t="s">
        <v>16</v>
      </c>
      <c r="I552" s="79">
        <f t="shared" si="8"/>
        <v>66</v>
      </c>
      <c r="J552" s="78" t="s">
        <v>17</v>
      </c>
      <c r="K552" s="78"/>
      <c r="L552" s="78"/>
      <c r="M552" s="78"/>
      <c r="N552" s="78"/>
      <c r="O552" s="78"/>
      <c r="P552" s="78"/>
      <c r="Q552" s="78"/>
      <c r="R552" s="78"/>
      <c r="S552" s="78"/>
      <c r="T552" s="78"/>
      <c r="U552" s="78"/>
      <c r="V552" s="80">
        <f>IF(J552="oui",I552+K552*10,I552)</f>
        <v>66</v>
      </c>
      <c r="W552" s="66"/>
    </row>
    <row r="553" spans="1:23" x14ac:dyDescent="0.3">
      <c r="A553" s="77" t="s">
        <v>606</v>
      </c>
      <c r="B553" s="78" t="s">
        <v>178</v>
      </c>
      <c r="C553" s="78" t="s">
        <v>16</v>
      </c>
      <c r="D553" s="78" t="s">
        <v>4</v>
      </c>
      <c r="E553" s="78" t="s">
        <v>15</v>
      </c>
      <c r="F553" s="78">
        <v>565</v>
      </c>
      <c r="G553" s="79">
        <f>IF(C553="oui",VLOOKUP(D553,Outils!F$1:G$12,2,FALSE),0)</f>
        <v>62</v>
      </c>
      <c r="H553" s="78" t="s">
        <v>16</v>
      </c>
      <c r="I553" s="79">
        <f t="shared" si="8"/>
        <v>66</v>
      </c>
      <c r="J553" s="78" t="s">
        <v>17</v>
      </c>
      <c r="K553" s="78"/>
      <c r="L553" s="78"/>
      <c r="M553" s="78"/>
      <c r="N553" s="78"/>
      <c r="O553" s="78"/>
      <c r="P553" s="78"/>
      <c r="Q553" s="78"/>
      <c r="R553" s="78"/>
      <c r="S553" s="78"/>
      <c r="T553" s="78"/>
      <c r="U553" s="78"/>
      <c r="V553" s="80">
        <f>IF(J553="oui",I553+K553*10,I553)</f>
        <v>66</v>
      </c>
      <c r="W553" s="66"/>
    </row>
    <row r="554" spans="1:23" x14ac:dyDescent="0.3">
      <c r="A554" s="77" t="s">
        <v>84</v>
      </c>
      <c r="B554" s="78" t="s">
        <v>85</v>
      </c>
      <c r="C554" s="78" t="s">
        <v>16</v>
      </c>
      <c r="D554" s="78" t="s">
        <v>7</v>
      </c>
      <c r="E554" s="78" t="s">
        <v>15</v>
      </c>
      <c r="F554" s="78">
        <v>9865813</v>
      </c>
      <c r="G554" s="79">
        <f>IF(C554="oui",VLOOKUP(D554,Outils!F$1:G$12,2,FALSE),0)</f>
        <v>58</v>
      </c>
      <c r="H554" s="78" t="s">
        <v>17</v>
      </c>
      <c r="I554" s="79">
        <f t="shared" si="8"/>
        <v>58</v>
      </c>
      <c r="J554" s="78" t="s">
        <v>17</v>
      </c>
      <c r="K554" s="78"/>
      <c r="L554" s="78"/>
      <c r="M554" s="78"/>
      <c r="N554" s="78"/>
      <c r="O554" s="78"/>
      <c r="P554" s="78"/>
      <c r="Q554" s="78"/>
      <c r="R554" s="78"/>
      <c r="S554" s="78"/>
      <c r="T554" s="78"/>
      <c r="U554" s="78"/>
      <c r="V554" s="80">
        <f>IF(J554="oui",I554+K554*10,I554)</f>
        <v>58</v>
      </c>
      <c r="W554" s="66"/>
    </row>
    <row r="555" spans="1:23" x14ac:dyDescent="0.3">
      <c r="A555" s="77" t="s">
        <v>189</v>
      </c>
      <c r="B555" s="78" t="s">
        <v>190</v>
      </c>
      <c r="C555" s="78" t="s">
        <v>16</v>
      </c>
      <c r="D555" s="78" t="s">
        <v>11</v>
      </c>
      <c r="E555" s="78" t="s">
        <v>15</v>
      </c>
      <c r="F555" s="78">
        <v>7794761</v>
      </c>
      <c r="G555" s="79">
        <f>IF(C555="oui",VLOOKUP(D555,Outils!F$1:G$12,2,FALSE),0)</f>
        <v>38</v>
      </c>
      <c r="H555" s="78" t="s">
        <v>17</v>
      </c>
      <c r="I555" s="79">
        <f t="shared" si="8"/>
        <v>38</v>
      </c>
      <c r="J555" s="78" t="s">
        <v>17</v>
      </c>
      <c r="K555" s="78"/>
      <c r="L555" s="78"/>
      <c r="M555" s="78"/>
      <c r="N555" s="78"/>
      <c r="O555" s="78"/>
      <c r="P555" s="78"/>
      <c r="Q555" s="78"/>
      <c r="R555" s="78"/>
      <c r="S555" s="78"/>
      <c r="T555" s="78"/>
      <c r="U555" s="78"/>
      <c r="V555" s="80">
        <f>IF(J555="oui",I555+K555*10,I555)</f>
        <v>38</v>
      </c>
      <c r="W555" s="66"/>
    </row>
    <row r="556" spans="1:23" x14ac:dyDescent="0.3">
      <c r="A556" s="77" t="s">
        <v>73</v>
      </c>
      <c r="B556" s="78" t="s">
        <v>74</v>
      </c>
      <c r="C556" s="78" t="s">
        <v>16</v>
      </c>
      <c r="D556" s="78" t="s">
        <v>7</v>
      </c>
      <c r="E556" s="78" t="s">
        <v>15</v>
      </c>
      <c r="F556" s="78">
        <v>9162609</v>
      </c>
      <c r="G556" s="79">
        <f>IF(C556="oui",VLOOKUP(D556,Outils!F$1:G$12,2,FALSE),0)</f>
        <v>58</v>
      </c>
      <c r="H556" s="78" t="s">
        <v>17</v>
      </c>
      <c r="I556" s="79">
        <f t="shared" si="8"/>
        <v>58</v>
      </c>
      <c r="J556" s="78" t="s">
        <v>17</v>
      </c>
      <c r="K556" s="78"/>
      <c r="L556" s="78"/>
      <c r="M556" s="78"/>
      <c r="N556" s="78"/>
      <c r="O556" s="78"/>
      <c r="P556" s="78"/>
      <c r="Q556" s="78"/>
      <c r="R556" s="78"/>
      <c r="S556" s="78"/>
      <c r="T556" s="78"/>
      <c r="U556" s="78"/>
      <c r="V556" s="80">
        <f>IF(J556="oui",I556+K556*10,I556)</f>
        <v>58</v>
      </c>
      <c r="W556" s="66"/>
    </row>
    <row r="557" spans="1:23" x14ac:dyDescent="0.3">
      <c r="A557" s="77" t="s">
        <v>73</v>
      </c>
      <c r="B557" s="78" t="s">
        <v>75</v>
      </c>
      <c r="C557" s="78" t="s">
        <v>16</v>
      </c>
      <c r="D557" s="78" t="s">
        <v>8</v>
      </c>
      <c r="E557" s="78" t="s">
        <v>15</v>
      </c>
      <c r="F557" s="78">
        <v>9162609</v>
      </c>
      <c r="G557" s="79">
        <f>IF(C557="oui",VLOOKUP(D557,Outils!F$1:G$12,2,FALSE),0)</f>
        <v>50</v>
      </c>
      <c r="H557" s="78" t="s">
        <v>17</v>
      </c>
      <c r="I557" s="79">
        <f t="shared" si="8"/>
        <v>50</v>
      </c>
      <c r="J557" s="78" t="s">
        <v>17</v>
      </c>
      <c r="K557" s="78"/>
      <c r="L557" s="78"/>
      <c r="M557" s="78"/>
      <c r="N557" s="78"/>
      <c r="O557" s="78"/>
      <c r="P557" s="78"/>
      <c r="Q557" s="78"/>
      <c r="R557" s="78"/>
      <c r="S557" s="78"/>
      <c r="T557" s="78"/>
      <c r="U557" s="78"/>
      <c r="V557" s="80">
        <f>IF(J557="oui",I557+K557*10,I557)</f>
        <v>50</v>
      </c>
      <c r="W557" s="66"/>
    </row>
    <row r="558" spans="1:23" x14ac:dyDescent="0.3">
      <c r="A558" s="77" t="s">
        <v>73</v>
      </c>
      <c r="B558" s="78" t="s">
        <v>76</v>
      </c>
      <c r="C558" s="78" t="s">
        <v>16</v>
      </c>
      <c r="D558" s="78" t="s">
        <v>11</v>
      </c>
      <c r="E558" s="78" t="s">
        <v>15</v>
      </c>
      <c r="F558" s="78">
        <v>9162609</v>
      </c>
      <c r="G558" s="79">
        <f>IF(C558="oui",VLOOKUP(D558,Outils!F$1:G$12,2,FALSE),0)</f>
        <v>38</v>
      </c>
      <c r="H558" s="78" t="s">
        <v>17</v>
      </c>
      <c r="I558" s="79">
        <f t="shared" si="8"/>
        <v>38</v>
      </c>
      <c r="J558" s="78" t="s">
        <v>17</v>
      </c>
      <c r="K558" s="78"/>
      <c r="L558" s="78"/>
      <c r="M558" s="78"/>
      <c r="N558" s="78"/>
      <c r="O558" s="78"/>
      <c r="P558" s="78"/>
      <c r="Q558" s="78"/>
      <c r="R558" s="78"/>
      <c r="S558" s="78"/>
      <c r="T558" s="78"/>
      <c r="U558" s="78"/>
      <c r="V558" s="80">
        <f>IF(J558="oui",I558+K558*10,I558)</f>
        <v>38</v>
      </c>
      <c r="W558" s="66"/>
    </row>
    <row r="559" spans="1:23" x14ac:dyDescent="0.3">
      <c r="A559" s="77" t="s">
        <v>89</v>
      </c>
      <c r="B559" s="78" t="s">
        <v>90</v>
      </c>
      <c r="C559" s="78" t="s">
        <v>16</v>
      </c>
      <c r="D559" s="78" t="s">
        <v>11</v>
      </c>
      <c r="E559" s="78" t="s">
        <v>15</v>
      </c>
      <c r="F559" s="78">
        <v>6341355</v>
      </c>
      <c r="G559" s="79">
        <f>IF(C559="oui",VLOOKUP(D559,Outils!F$1:G$12,2,FALSE),0)</f>
        <v>38</v>
      </c>
      <c r="H559" s="78" t="s">
        <v>17</v>
      </c>
      <c r="I559" s="79">
        <f t="shared" si="8"/>
        <v>38</v>
      </c>
      <c r="J559" s="78" t="s">
        <v>17</v>
      </c>
      <c r="K559" s="78"/>
      <c r="L559" s="78"/>
      <c r="M559" s="78"/>
      <c r="N559" s="78"/>
      <c r="O559" s="78"/>
      <c r="P559" s="78"/>
      <c r="Q559" s="78"/>
      <c r="R559" s="78"/>
      <c r="S559" s="78"/>
      <c r="T559" s="78"/>
      <c r="U559" s="78"/>
      <c r="V559" s="80">
        <f>IF(J559="oui",I559+K559*10,I559)</f>
        <v>38</v>
      </c>
      <c r="W559" s="66"/>
    </row>
    <row r="560" spans="1:23" x14ac:dyDescent="0.3">
      <c r="A560" s="77" t="s">
        <v>539</v>
      </c>
      <c r="B560" s="78" t="s">
        <v>445</v>
      </c>
      <c r="C560" s="78" t="s">
        <v>16</v>
      </c>
      <c r="D560" s="78" t="s">
        <v>5</v>
      </c>
      <c r="E560" s="78" t="s">
        <v>15</v>
      </c>
      <c r="F560" s="78">
        <v>1659</v>
      </c>
      <c r="G560" s="79">
        <f>IF(C560="oui",VLOOKUP(D560,Outils!F$1:G$12,2,FALSE),0)</f>
        <v>62</v>
      </c>
      <c r="H560" s="78" t="s">
        <v>16</v>
      </c>
      <c r="I560" s="79">
        <f t="shared" si="8"/>
        <v>66</v>
      </c>
      <c r="J560" s="78" t="s">
        <v>16</v>
      </c>
      <c r="K560" s="78">
        <v>1</v>
      </c>
      <c r="L560" s="78"/>
      <c r="M560" s="78"/>
      <c r="N560" s="78"/>
      <c r="O560" s="78"/>
      <c r="P560" s="78"/>
      <c r="Q560" s="78">
        <v>1</v>
      </c>
      <c r="R560" s="78"/>
      <c r="S560" s="78"/>
      <c r="T560" s="78"/>
      <c r="U560" s="78"/>
      <c r="V560" s="80">
        <f>IF(J560="oui",I560+K560*10,I560)</f>
        <v>76</v>
      </c>
      <c r="W560" s="66"/>
    </row>
    <row r="561" spans="1:23" x14ac:dyDescent="0.3">
      <c r="A561" s="77" t="s">
        <v>666</v>
      </c>
      <c r="B561" s="78" t="s">
        <v>313</v>
      </c>
      <c r="C561" s="78" t="s">
        <v>16</v>
      </c>
      <c r="D561" s="78" t="s">
        <v>3</v>
      </c>
      <c r="E561" s="78" t="s">
        <v>15</v>
      </c>
      <c r="F561" s="78">
        <v>2778723</v>
      </c>
      <c r="G561" s="79">
        <f>IF(C561="oui",VLOOKUP(D561,Outils!F$1:G$12,2,FALSE),0)</f>
        <v>49</v>
      </c>
      <c r="H561" s="78" t="s">
        <v>17</v>
      </c>
      <c r="I561" s="79">
        <f t="shared" si="8"/>
        <v>49</v>
      </c>
      <c r="J561" s="78" t="s">
        <v>17</v>
      </c>
      <c r="K561" s="78"/>
      <c r="L561" s="78"/>
      <c r="M561" s="78"/>
      <c r="N561" s="78"/>
      <c r="O561" s="78"/>
      <c r="P561" s="78"/>
      <c r="Q561" s="78"/>
      <c r="R561" s="78"/>
      <c r="S561" s="78"/>
      <c r="T561" s="78"/>
      <c r="U561" s="78"/>
      <c r="V561" s="80">
        <f>IF(J561="oui",I561+K561*10,I561)</f>
        <v>49</v>
      </c>
      <c r="W561" s="66"/>
    </row>
    <row r="562" spans="1:23" x14ac:dyDescent="0.3">
      <c r="A562" s="77" t="s">
        <v>537</v>
      </c>
      <c r="B562" s="78" t="s">
        <v>538</v>
      </c>
      <c r="C562" s="78" t="s">
        <v>16</v>
      </c>
      <c r="D562" s="78" t="s">
        <v>5</v>
      </c>
      <c r="E562" s="78" t="s">
        <v>15</v>
      </c>
      <c r="F562" s="78">
        <v>9746669</v>
      </c>
      <c r="G562" s="79">
        <f>IF(C562="oui",VLOOKUP(D562,Outils!F$1:G$12,2,FALSE),0)</f>
        <v>62</v>
      </c>
      <c r="H562" s="78" t="s">
        <v>16</v>
      </c>
      <c r="I562" s="79">
        <f t="shared" si="8"/>
        <v>66</v>
      </c>
      <c r="J562" s="78" t="s">
        <v>16</v>
      </c>
      <c r="K562" s="78">
        <v>1</v>
      </c>
      <c r="L562" s="78"/>
      <c r="M562" s="78"/>
      <c r="N562" s="78"/>
      <c r="O562" s="78">
        <v>1</v>
      </c>
      <c r="P562" s="78"/>
      <c r="Q562" s="78"/>
      <c r="R562" s="78"/>
      <c r="S562" s="78"/>
      <c r="T562" s="78"/>
      <c r="U562" s="78"/>
      <c r="V562" s="80">
        <f>IF(J562="oui",I562+K562*10,I562)</f>
        <v>76</v>
      </c>
      <c r="W562" s="66"/>
    </row>
    <row r="563" spans="1:23" x14ac:dyDescent="0.3">
      <c r="A563" s="77" t="s">
        <v>455</v>
      </c>
      <c r="B563" s="78" t="s">
        <v>456</v>
      </c>
      <c r="C563" s="78" t="s">
        <v>16</v>
      </c>
      <c r="D563" s="78" t="s">
        <v>5</v>
      </c>
      <c r="E563" s="78" t="s">
        <v>14</v>
      </c>
      <c r="F563" s="78"/>
      <c r="G563" s="79">
        <f>IF(C563="oui",VLOOKUP(D563,Outils!F$1:G$12,2,FALSE),0)</f>
        <v>62</v>
      </c>
      <c r="H563" s="78" t="s">
        <v>17</v>
      </c>
      <c r="I563" s="79">
        <f t="shared" si="8"/>
        <v>62</v>
      </c>
      <c r="J563" s="78" t="s">
        <v>17</v>
      </c>
      <c r="K563" s="78"/>
      <c r="L563" s="78"/>
      <c r="M563" s="78"/>
      <c r="N563" s="78"/>
      <c r="O563" s="78"/>
      <c r="P563" s="78"/>
      <c r="Q563" s="78"/>
      <c r="R563" s="78"/>
      <c r="S563" s="78"/>
      <c r="T563" s="78"/>
      <c r="U563" s="78"/>
      <c r="V563" s="80">
        <f>IF(J563="oui",I563+K563*10,I563)</f>
        <v>62</v>
      </c>
      <c r="W563" s="66"/>
    </row>
    <row r="564" spans="1:23" x14ac:dyDescent="0.3">
      <c r="A564" s="77" t="s">
        <v>455</v>
      </c>
      <c r="B564" s="78" t="s">
        <v>153</v>
      </c>
      <c r="C564" s="78" t="s">
        <v>16</v>
      </c>
      <c r="D564" s="78" t="s">
        <v>7</v>
      </c>
      <c r="E564" s="78" t="s">
        <v>14</v>
      </c>
      <c r="F564" s="78"/>
      <c r="G564" s="79">
        <f>IF(C564="oui",VLOOKUP(D564,Outils!F$1:G$12,2,FALSE),0)</f>
        <v>58</v>
      </c>
      <c r="H564" s="78" t="s">
        <v>17</v>
      </c>
      <c r="I564" s="79">
        <f t="shared" si="8"/>
        <v>58</v>
      </c>
      <c r="J564" s="78" t="s">
        <v>17</v>
      </c>
      <c r="K564" s="78"/>
      <c r="L564" s="78"/>
      <c r="M564" s="78"/>
      <c r="N564" s="78"/>
      <c r="O564" s="78"/>
      <c r="P564" s="78"/>
      <c r="Q564" s="78"/>
      <c r="R564" s="78"/>
      <c r="S564" s="78"/>
      <c r="T564" s="78"/>
      <c r="U564" s="78"/>
      <c r="V564" s="80">
        <f>IF(J564="oui",I564+K564*10,I564)</f>
        <v>58</v>
      </c>
      <c r="W564" s="66"/>
    </row>
    <row r="565" spans="1:23" x14ac:dyDescent="0.3">
      <c r="A565" s="77" t="s">
        <v>455</v>
      </c>
      <c r="B565" s="78" t="s">
        <v>719</v>
      </c>
      <c r="C565" s="78" t="s">
        <v>16</v>
      </c>
      <c r="D565" s="78" t="s">
        <v>12</v>
      </c>
      <c r="E565" s="78" t="s">
        <v>15</v>
      </c>
      <c r="F565" s="78">
        <v>2959562</v>
      </c>
      <c r="G565" s="79">
        <f>IF(C565="oui",VLOOKUP(D565,Outils!F$1:G$12,2,FALSE),0)</f>
        <v>43</v>
      </c>
      <c r="H565" s="78" t="s">
        <v>17</v>
      </c>
      <c r="I565" s="79">
        <f t="shared" si="8"/>
        <v>43</v>
      </c>
      <c r="J565" s="78" t="s">
        <v>17</v>
      </c>
      <c r="K565" s="78"/>
      <c r="L565" s="78"/>
      <c r="M565" s="78"/>
      <c r="N565" s="78"/>
      <c r="O565" s="78"/>
      <c r="P565" s="78"/>
      <c r="Q565" s="78"/>
      <c r="R565" s="78"/>
      <c r="S565" s="78"/>
      <c r="T565" s="78"/>
      <c r="U565" s="78"/>
      <c r="V565" s="80">
        <f>IF(J565="oui",I565+K565*10,I565)</f>
        <v>43</v>
      </c>
      <c r="W565" s="66"/>
    </row>
    <row r="566" spans="1:23" x14ac:dyDescent="0.3">
      <c r="A566" s="83" t="s">
        <v>725</v>
      </c>
      <c r="B566" s="84" t="s">
        <v>174</v>
      </c>
      <c r="C566" s="84" t="s">
        <v>16</v>
      </c>
      <c r="D566" s="84" t="s">
        <v>3</v>
      </c>
      <c r="E566" s="84" t="s">
        <v>15</v>
      </c>
      <c r="F566" s="84"/>
      <c r="G566" s="85">
        <f>IF(C566="oui",VLOOKUP(D566,Outils!F$1:G$12,2,FALSE),0)</f>
        <v>49</v>
      </c>
      <c r="H566" s="84" t="s">
        <v>17</v>
      </c>
      <c r="I566" s="85">
        <f t="shared" si="8"/>
        <v>49</v>
      </c>
      <c r="J566" s="84" t="s">
        <v>17</v>
      </c>
      <c r="K566" s="84"/>
      <c r="L566" s="84"/>
      <c r="M566" s="84"/>
      <c r="N566" s="84"/>
      <c r="O566" s="84"/>
      <c r="P566" s="84"/>
      <c r="Q566" s="84"/>
      <c r="R566" s="84"/>
      <c r="S566" s="84"/>
      <c r="T566" s="84"/>
      <c r="U566" s="84"/>
      <c r="V566" s="86">
        <f>IF(J566="oui",I566+K566*10,I566)</f>
        <v>49</v>
      </c>
      <c r="W566" s="69" t="s">
        <v>726</v>
      </c>
    </row>
    <row r="567" spans="1:23" x14ac:dyDescent="0.3">
      <c r="A567" s="77" t="s">
        <v>542</v>
      </c>
      <c r="B567" s="78" t="s">
        <v>543</v>
      </c>
      <c r="C567" s="78" t="s">
        <v>16</v>
      </c>
      <c r="D567" s="78" t="s">
        <v>5</v>
      </c>
      <c r="E567" s="78" t="s">
        <v>15</v>
      </c>
      <c r="F567" s="78">
        <v>51</v>
      </c>
      <c r="G567" s="79">
        <f>IF(C567="oui",VLOOKUP(D567,Outils!F$1:G$12,2,FALSE),0)</f>
        <v>62</v>
      </c>
      <c r="H567" s="78" t="s">
        <v>16</v>
      </c>
      <c r="I567" s="79">
        <f t="shared" si="8"/>
        <v>66</v>
      </c>
      <c r="J567" s="78" t="s">
        <v>17</v>
      </c>
      <c r="K567" s="78"/>
      <c r="L567" s="78"/>
      <c r="M567" s="78"/>
      <c r="N567" s="78"/>
      <c r="O567" s="78"/>
      <c r="P567" s="78"/>
      <c r="Q567" s="78"/>
      <c r="R567" s="78"/>
      <c r="S567" s="78"/>
      <c r="T567" s="78"/>
      <c r="U567" s="78"/>
      <c r="V567" s="80">
        <f>IF(J567="oui",I567+K567*10,I567)</f>
        <v>66</v>
      </c>
      <c r="W567" s="66"/>
    </row>
    <row r="568" spans="1:23" x14ac:dyDescent="0.3">
      <c r="A568" s="77" t="s">
        <v>297</v>
      </c>
      <c r="B568" s="78" t="s">
        <v>166</v>
      </c>
      <c r="C568" s="78" t="s">
        <v>16</v>
      </c>
      <c r="D568" s="78" t="s">
        <v>4</v>
      </c>
      <c r="E568" s="78" t="s">
        <v>15</v>
      </c>
      <c r="F568" s="78">
        <v>1447094</v>
      </c>
      <c r="G568" s="79">
        <f>IF(C568="oui",VLOOKUP(D568,Outils!F$1:G$12,2,FALSE),0)</f>
        <v>62</v>
      </c>
      <c r="H568" s="78" t="s">
        <v>16</v>
      </c>
      <c r="I568" s="79">
        <f t="shared" si="8"/>
        <v>66</v>
      </c>
      <c r="J568" s="78" t="s">
        <v>17</v>
      </c>
      <c r="K568" s="78"/>
      <c r="L568" s="78"/>
      <c r="M568" s="78"/>
      <c r="N568" s="78"/>
      <c r="O568" s="78"/>
      <c r="P568" s="78"/>
      <c r="Q568" s="78"/>
      <c r="R568" s="78"/>
      <c r="S568" s="78"/>
      <c r="T568" s="78"/>
      <c r="U568" s="78"/>
      <c r="V568" s="80">
        <f>IF(J568="oui",I568+K568*10,I568)</f>
        <v>66</v>
      </c>
      <c r="W568" s="66"/>
    </row>
    <row r="569" spans="1:23" x14ac:dyDescent="0.3">
      <c r="A569" s="77" t="s">
        <v>450</v>
      </c>
      <c r="B569" s="78" t="s">
        <v>451</v>
      </c>
      <c r="C569" s="78" t="s">
        <v>16</v>
      </c>
      <c r="D569" s="78" t="s">
        <v>13</v>
      </c>
      <c r="E569" s="78" t="s">
        <v>15</v>
      </c>
      <c r="F569" s="78">
        <v>924</v>
      </c>
      <c r="G569" s="79">
        <f>IF(C569="oui",VLOOKUP(D569,Outils!F$1:G$12,2,FALSE),0)</f>
        <v>28</v>
      </c>
      <c r="H569" s="78" t="s">
        <v>17</v>
      </c>
      <c r="I569" s="79">
        <f t="shared" si="8"/>
        <v>28</v>
      </c>
      <c r="J569" s="78" t="s">
        <v>17</v>
      </c>
      <c r="K569" s="78"/>
      <c r="L569" s="78"/>
      <c r="M569" s="78"/>
      <c r="N569" s="78"/>
      <c r="O569" s="78"/>
      <c r="P569" s="78"/>
      <c r="Q569" s="78"/>
      <c r="R569" s="78"/>
      <c r="S569" s="78"/>
      <c r="T569" s="78"/>
      <c r="U569" s="78"/>
      <c r="V569" s="80">
        <f>IF(J569="oui",I569+K569*10,I569)</f>
        <v>28</v>
      </c>
      <c r="W569" s="66"/>
    </row>
    <row r="570" spans="1:23" x14ac:dyDescent="0.3">
      <c r="A570" s="77" t="s">
        <v>382</v>
      </c>
      <c r="B570" s="78" t="s">
        <v>159</v>
      </c>
      <c r="C570" s="78" t="s">
        <v>16</v>
      </c>
      <c r="D570" s="78" t="s">
        <v>5</v>
      </c>
      <c r="E570" s="78" t="s">
        <v>15</v>
      </c>
      <c r="F570" s="78">
        <v>319</v>
      </c>
      <c r="G570" s="79">
        <f>IF(C570="oui",VLOOKUP(D570,Outils!F$1:G$12,2,FALSE),0)</f>
        <v>62</v>
      </c>
      <c r="H570" s="78" t="s">
        <v>16</v>
      </c>
      <c r="I570" s="79">
        <f t="shared" si="8"/>
        <v>66</v>
      </c>
      <c r="J570" s="78" t="s">
        <v>17</v>
      </c>
      <c r="K570" s="78"/>
      <c r="L570" s="78"/>
      <c r="M570" s="78"/>
      <c r="N570" s="78"/>
      <c r="O570" s="78"/>
      <c r="P570" s="78"/>
      <c r="Q570" s="78"/>
      <c r="R570" s="78"/>
      <c r="S570" s="78"/>
      <c r="T570" s="78"/>
      <c r="U570" s="78"/>
      <c r="V570" s="80">
        <f>IF(J570="oui",I570+K570*10,I570)</f>
        <v>66</v>
      </c>
      <c r="W570" s="66"/>
    </row>
    <row r="571" spans="1:23" x14ac:dyDescent="0.3">
      <c r="A571" s="77" t="s">
        <v>382</v>
      </c>
      <c r="B571" s="78" t="s">
        <v>94</v>
      </c>
      <c r="C571" s="78" t="s">
        <v>16</v>
      </c>
      <c r="D571" s="78" t="s">
        <v>8</v>
      </c>
      <c r="E571" s="78" t="s">
        <v>15</v>
      </c>
      <c r="F571" s="78">
        <v>319</v>
      </c>
      <c r="G571" s="79">
        <f>IF(C571="oui",VLOOKUP(D571,Outils!F$1:G$12,2,FALSE),0)</f>
        <v>50</v>
      </c>
      <c r="H571" s="78" t="s">
        <v>17</v>
      </c>
      <c r="I571" s="79">
        <f t="shared" si="8"/>
        <v>50</v>
      </c>
      <c r="J571" s="78" t="s">
        <v>17</v>
      </c>
      <c r="K571" s="78"/>
      <c r="L571" s="78"/>
      <c r="M571" s="78"/>
      <c r="N571" s="78"/>
      <c r="O571" s="78"/>
      <c r="P571" s="78"/>
      <c r="Q571" s="78"/>
      <c r="R571" s="78"/>
      <c r="S571" s="78"/>
      <c r="T571" s="78"/>
      <c r="U571" s="78"/>
      <c r="V571" s="80">
        <f>IF(J571="oui",I571+K571*10,I571)</f>
        <v>50</v>
      </c>
      <c r="W571" s="66"/>
    </row>
    <row r="572" spans="1:23" x14ac:dyDescent="0.3">
      <c r="A572" s="77" t="s">
        <v>126</v>
      </c>
      <c r="B572" s="78" t="s">
        <v>125</v>
      </c>
      <c r="C572" s="78" t="s">
        <v>16</v>
      </c>
      <c r="D572" s="78" t="s">
        <v>4</v>
      </c>
      <c r="E572" s="78" t="s">
        <v>15</v>
      </c>
      <c r="F572" s="78">
        <v>3181117</v>
      </c>
      <c r="G572" s="79">
        <f>IF(C572="oui",VLOOKUP(D572,Outils!F$1:G$12,2,FALSE),0)</f>
        <v>62</v>
      </c>
      <c r="H572" s="78" t="s">
        <v>17</v>
      </c>
      <c r="I572" s="79">
        <f t="shared" si="8"/>
        <v>62</v>
      </c>
      <c r="J572" s="78" t="s">
        <v>17</v>
      </c>
      <c r="K572" s="78"/>
      <c r="L572" s="78"/>
      <c r="M572" s="78"/>
      <c r="N572" s="78"/>
      <c r="O572" s="78"/>
      <c r="P572" s="78"/>
      <c r="Q572" s="78"/>
      <c r="R572" s="78"/>
      <c r="S572" s="78"/>
      <c r="T572" s="78"/>
      <c r="U572" s="78"/>
      <c r="V572" s="80">
        <f>IF(J572="oui",I572+K572*10,I572)</f>
        <v>62</v>
      </c>
      <c r="W572" s="66"/>
    </row>
    <row r="573" spans="1:23" x14ac:dyDescent="0.3">
      <c r="A573" s="77" t="s">
        <v>643</v>
      </c>
      <c r="B573" s="78" t="s">
        <v>88</v>
      </c>
      <c r="C573" s="78" t="s">
        <v>16</v>
      </c>
      <c r="D573" s="78" t="s">
        <v>6</v>
      </c>
      <c r="E573" s="78" t="s">
        <v>14</v>
      </c>
      <c r="F573" s="78"/>
      <c r="G573" s="79">
        <f>IF(C573="oui",VLOOKUP(D573,Outils!F$1:G$12,2,FALSE),0)</f>
        <v>58</v>
      </c>
      <c r="H573" s="78" t="s">
        <v>17</v>
      </c>
      <c r="I573" s="79">
        <f t="shared" si="8"/>
        <v>58</v>
      </c>
      <c r="J573" s="78" t="s">
        <v>17</v>
      </c>
      <c r="K573" s="78"/>
      <c r="L573" s="78"/>
      <c r="M573" s="78"/>
      <c r="N573" s="78"/>
      <c r="O573" s="78"/>
      <c r="P573" s="78"/>
      <c r="Q573" s="78"/>
      <c r="R573" s="78"/>
      <c r="S573" s="78"/>
      <c r="T573" s="78"/>
      <c r="U573" s="78"/>
      <c r="V573" s="80">
        <f>IF(J573="oui",I573+K573*10,I573)</f>
        <v>58</v>
      </c>
      <c r="W573" s="66"/>
    </row>
    <row r="574" spans="1:23" x14ac:dyDescent="0.3">
      <c r="A574" s="77" t="s">
        <v>643</v>
      </c>
      <c r="B574" s="78" t="s">
        <v>62</v>
      </c>
      <c r="C574" s="78" t="s">
        <v>16</v>
      </c>
      <c r="D574" s="78" t="s">
        <v>2</v>
      </c>
      <c r="E574" s="78" t="s">
        <v>14</v>
      </c>
      <c r="F574" s="78"/>
      <c r="G574" s="79">
        <f>IF(C574="oui",VLOOKUP(D574,Outils!F$1:G$12,2,FALSE),0)</f>
        <v>45</v>
      </c>
      <c r="H574" s="78" t="s">
        <v>17</v>
      </c>
      <c r="I574" s="79">
        <f t="shared" si="8"/>
        <v>45</v>
      </c>
      <c r="J574" s="78" t="s">
        <v>17</v>
      </c>
      <c r="K574" s="78"/>
      <c r="L574" s="78"/>
      <c r="M574" s="78"/>
      <c r="N574" s="78"/>
      <c r="O574" s="78"/>
      <c r="P574" s="78"/>
      <c r="Q574" s="78"/>
      <c r="R574" s="78"/>
      <c r="S574" s="78"/>
      <c r="T574" s="78"/>
      <c r="U574" s="78"/>
      <c r="V574" s="80">
        <f>IF(J574="oui",I574+K574*10,I574)</f>
        <v>45</v>
      </c>
      <c r="W574" s="66"/>
    </row>
    <row r="575" spans="1:23" x14ac:dyDescent="0.3">
      <c r="A575" s="77" t="s">
        <v>686</v>
      </c>
      <c r="B575" s="78" t="s">
        <v>687</v>
      </c>
      <c r="C575" s="78" t="s">
        <v>16</v>
      </c>
      <c r="D575" s="78" t="s">
        <v>5</v>
      </c>
      <c r="E575" s="78" t="s">
        <v>15</v>
      </c>
      <c r="F575" s="78">
        <v>633</v>
      </c>
      <c r="G575" s="79">
        <f>IF(C575="oui",VLOOKUP(D575,Outils!F$1:G$12,2,FALSE),0)</f>
        <v>62</v>
      </c>
      <c r="H575" s="78" t="s">
        <v>17</v>
      </c>
      <c r="I575" s="79">
        <f t="shared" si="8"/>
        <v>62</v>
      </c>
      <c r="J575" s="78" t="s">
        <v>17</v>
      </c>
      <c r="K575" s="78"/>
      <c r="L575" s="78"/>
      <c r="M575" s="78"/>
      <c r="N575" s="78"/>
      <c r="O575" s="78"/>
      <c r="P575" s="78"/>
      <c r="Q575" s="78"/>
      <c r="R575" s="78"/>
      <c r="S575" s="78"/>
      <c r="T575" s="78"/>
      <c r="U575" s="78"/>
      <c r="V575" s="80">
        <f>IF(J575="oui",I575+K575*10,I575)</f>
        <v>62</v>
      </c>
      <c r="W575" s="66"/>
    </row>
    <row r="576" spans="1:23" x14ac:dyDescent="0.3">
      <c r="A576" s="77" t="s">
        <v>279</v>
      </c>
      <c r="B576" s="78" t="s">
        <v>200</v>
      </c>
      <c r="C576" s="78" t="s">
        <v>16</v>
      </c>
      <c r="D576" s="78" t="s">
        <v>3</v>
      </c>
      <c r="E576" s="78" t="s">
        <v>15</v>
      </c>
      <c r="F576" s="78">
        <v>2721019</v>
      </c>
      <c r="G576" s="79">
        <f>IF(C576="oui",VLOOKUP(D576,Outils!F$1:G$12,2,FALSE),0)</f>
        <v>49</v>
      </c>
      <c r="H576" s="78" t="s">
        <v>17</v>
      </c>
      <c r="I576" s="79">
        <f t="shared" si="8"/>
        <v>49</v>
      </c>
      <c r="J576" s="78" t="s">
        <v>17</v>
      </c>
      <c r="K576" s="78"/>
      <c r="L576" s="78"/>
      <c r="M576" s="78"/>
      <c r="N576" s="78"/>
      <c r="O576" s="78"/>
      <c r="P576" s="78"/>
      <c r="Q576" s="78"/>
      <c r="R576" s="78"/>
      <c r="S576" s="78"/>
      <c r="T576" s="78"/>
      <c r="U576" s="78"/>
      <c r="V576" s="80">
        <f>IF(J576="oui",I576+K576*10,I576)</f>
        <v>49</v>
      </c>
      <c r="W576" s="66"/>
    </row>
    <row r="577" spans="1:23" x14ac:dyDescent="0.3">
      <c r="A577" s="77" t="s">
        <v>368</v>
      </c>
      <c r="B577" s="78" t="s">
        <v>370</v>
      </c>
      <c r="C577" s="78" t="s">
        <v>16</v>
      </c>
      <c r="D577" s="78" t="s">
        <v>4</v>
      </c>
      <c r="E577" s="78" t="s">
        <v>15</v>
      </c>
      <c r="F577" s="78">
        <v>656</v>
      </c>
      <c r="G577" s="79">
        <f>IF(C577="oui",VLOOKUP(D577,Outils!F$1:G$12,2,FALSE),0)</f>
        <v>62</v>
      </c>
      <c r="H577" s="78" t="s">
        <v>17</v>
      </c>
      <c r="I577" s="79">
        <f t="shared" si="8"/>
        <v>62</v>
      </c>
      <c r="J577" s="78" t="s">
        <v>17</v>
      </c>
      <c r="K577" s="78"/>
      <c r="L577" s="78"/>
      <c r="M577" s="78"/>
      <c r="N577" s="78"/>
      <c r="O577" s="78"/>
      <c r="P577" s="78"/>
      <c r="Q577" s="78"/>
      <c r="R577" s="78"/>
      <c r="S577" s="78"/>
      <c r="T577" s="78"/>
      <c r="U577" s="78"/>
      <c r="V577" s="80">
        <f>IF(J577="oui",I577+K577*10,I577)</f>
        <v>62</v>
      </c>
      <c r="W577" s="66"/>
    </row>
    <row r="578" spans="1:23" x14ac:dyDescent="0.3">
      <c r="A578" s="77" t="s">
        <v>696</v>
      </c>
      <c r="B578" s="78" t="s">
        <v>344</v>
      </c>
      <c r="C578" s="78" t="s">
        <v>16</v>
      </c>
      <c r="D578" s="78" t="s">
        <v>6</v>
      </c>
      <c r="E578" s="78" t="s">
        <v>15</v>
      </c>
      <c r="F578" s="78">
        <v>6837263</v>
      </c>
      <c r="G578" s="79">
        <f>IF(C578="oui",VLOOKUP(D578,Outils!F$1:G$12,2,FALSE),0)</f>
        <v>58</v>
      </c>
      <c r="H578" s="78" t="s">
        <v>17</v>
      </c>
      <c r="I578" s="79">
        <f t="shared" si="8"/>
        <v>58</v>
      </c>
      <c r="J578" s="78" t="s">
        <v>17</v>
      </c>
      <c r="K578" s="78"/>
      <c r="L578" s="78"/>
      <c r="M578" s="78"/>
      <c r="N578" s="78"/>
      <c r="O578" s="78"/>
      <c r="P578" s="78"/>
      <c r="Q578" s="78"/>
      <c r="R578" s="78"/>
      <c r="S578" s="78"/>
      <c r="T578" s="78"/>
      <c r="U578" s="78"/>
      <c r="V578" s="80">
        <f>IF(J578="oui",I578+K578*10,I578)</f>
        <v>58</v>
      </c>
      <c r="W578" s="66"/>
    </row>
    <row r="579" spans="1:23" x14ac:dyDescent="0.3">
      <c r="A579" s="77" t="s">
        <v>696</v>
      </c>
      <c r="B579" s="78" t="s">
        <v>697</v>
      </c>
      <c r="C579" s="78" t="s">
        <v>16</v>
      </c>
      <c r="D579" s="78" t="s">
        <v>6</v>
      </c>
      <c r="E579" s="78" t="s">
        <v>15</v>
      </c>
      <c r="F579" s="78">
        <v>6837263</v>
      </c>
      <c r="G579" s="79">
        <f>IF(C579="oui",VLOOKUP(D579,Outils!F$1:G$12,2,FALSE),0)</f>
        <v>58</v>
      </c>
      <c r="H579" s="78" t="s">
        <v>17</v>
      </c>
      <c r="I579" s="79">
        <f t="shared" si="8"/>
        <v>58</v>
      </c>
      <c r="J579" s="78" t="s">
        <v>17</v>
      </c>
      <c r="K579" s="78"/>
      <c r="L579" s="78"/>
      <c r="M579" s="78"/>
      <c r="N579" s="78"/>
      <c r="O579" s="78"/>
      <c r="P579" s="78"/>
      <c r="Q579" s="78"/>
      <c r="R579" s="78"/>
      <c r="S579" s="78"/>
      <c r="T579" s="78"/>
      <c r="U579" s="78"/>
      <c r="V579" s="80">
        <f>IF(J579="oui",I579+K579*10,I579)</f>
        <v>58</v>
      </c>
      <c r="W579" s="66"/>
    </row>
    <row r="580" spans="1:23" x14ac:dyDescent="0.3">
      <c r="A580" s="77" t="s">
        <v>798</v>
      </c>
      <c r="B580" s="78" t="s">
        <v>88</v>
      </c>
      <c r="C580" s="78" t="s">
        <v>16</v>
      </c>
      <c r="D580" s="78" t="s">
        <v>6</v>
      </c>
      <c r="E580" s="78" t="s">
        <v>15</v>
      </c>
      <c r="F580" s="78">
        <v>1873128</v>
      </c>
      <c r="G580" s="79">
        <f>IF(C580="oui",VLOOKUP(D580,Outils!F$1:G$12,2,FALSE),0)</f>
        <v>58</v>
      </c>
      <c r="H580" s="78" t="s">
        <v>17</v>
      </c>
      <c r="I580" s="79">
        <f t="shared" ref="I580:I630" si="9">IF(H580="oui",G580+4,G580)</f>
        <v>58</v>
      </c>
      <c r="J580" s="78" t="s">
        <v>17</v>
      </c>
      <c r="K580" s="78"/>
      <c r="L580" s="78"/>
      <c r="M580" s="78"/>
      <c r="N580" s="78"/>
      <c r="O580" s="78"/>
      <c r="P580" s="78"/>
      <c r="Q580" s="78"/>
      <c r="R580" s="78"/>
      <c r="S580" s="78"/>
      <c r="T580" s="78"/>
      <c r="U580" s="78"/>
      <c r="V580" s="80">
        <f>IF(J580="oui",I580+K580*10,I580)</f>
        <v>58</v>
      </c>
      <c r="W580" s="66"/>
    </row>
    <row r="581" spans="1:23" x14ac:dyDescent="0.3">
      <c r="A581" s="77" t="s">
        <v>549</v>
      </c>
      <c r="B581" s="78" t="s">
        <v>550</v>
      </c>
      <c r="C581" s="78" t="s">
        <v>16</v>
      </c>
      <c r="D581" s="78" t="s">
        <v>6</v>
      </c>
      <c r="E581" s="78" t="s">
        <v>15</v>
      </c>
      <c r="F581" s="78">
        <v>393</v>
      </c>
      <c r="G581" s="79">
        <f>IF(C581="oui",VLOOKUP(D581,Outils!F$1:G$12,2,FALSE),0)</f>
        <v>58</v>
      </c>
      <c r="H581" s="78" t="s">
        <v>17</v>
      </c>
      <c r="I581" s="79">
        <f t="shared" si="9"/>
        <v>58</v>
      </c>
      <c r="J581" s="78" t="s">
        <v>17</v>
      </c>
      <c r="K581" s="78"/>
      <c r="L581" s="78"/>
      <c r="M581" s="78"/>
      <c r="N581" s="78"/>
      <c r="O581" s="78"/>
      <c r="P581" s="78"/>
      <c r="Q581" s="78"/>
      <c r="R581" s="78"/>
      <c r="S581" s="78"/>
      <c r="T581" s="78"/>
      <c r="U581" s="78"/>
      <c r="V581" s="80">
        <f>IF(J581="oui",I581+K581*10,I581)</f>
        <v>58</v>
      </c>
      <c r="W581" s="66"/>
    </row>
    <row r="582" spans="1:23" x14ac:dyDescent="0.3">
      <c r="A582" s="77" t="s">
        <v>549</v>
      </c>
      <c r="B582" s="78" t="s">
        <v>44</v>
      </c>
      <c r="C582" s="78" t="s">
        <v>16</v>
      </c>
      <c r="D582" s="78" t="s">
        <v>11</v>
      </c>
      <c r="E582" s="78" t="s">
        <v>15</v>
      </c>
      <c r="F582" s="78">
        <v>394</v>
      </c>
      <c r="G582" s="79">
        <f>IF(C582="oui",VLOOKUP(D582,Outils!F$1:G$12,2,FALSE),0)</f>
        <v>38</v>
      </c>
      <c r="H582" s="78" t="s">
        <v>17</v>
      </c>
      <c r="I582" s="79">
        <f t="shared" si="9"/>
        <v>38</v>
      </c>
      <c r="J582" s="78" t="s">
        <v>17</v>
      </c>
      <c r="K582" s="78"/>
      <c r="L582" s="78"/>
      <c r="M582" s="78"/>
      <c r="N582" s="78"/>
      <c r="O582" s="78"/>
      <c r="P582" s="78"/>
      <c r="Q582" s="78"/>
      <c r="R582" s="78"/>
      <c r="S582" s="78"/>
      <c r="T582" s="78"/>
      <c r="U582" s="78"/>
      <c r="V582" s="80">
        <f>IF(J582="oui",I582+K582*10,I582)</f>
        <v>38</v>
      </c>
      <c r="W582" s="66"/>
    </row>
    <row r="583" spans="1:23" x14ac:dyDescent="0.3">
      <c r="A583" s="77" t="s">
        <v>791</v>
      </c>
      <c r="B583" s="78" t="s">
        <v>283</v>
      </c>
      <c r="C583" s="78" t="s">
        <v>17</v>
      </c>
      <c r="D583" s="78" t="s">
        <v>5</v>
      </c>
      <c r="E583" s="78" t="s">
        <v>15</v>
      </c>
      <c r="F583" s="78">
        <v>632</v>
      </c>
      <c r="G583" s="79">
        <f>IF(C583="oui",VLOOKUP(D583,Outils!F$1:G$12,2,FALSE),0)</f>
        <v>0</v>
      </c>
      <c r="H583" s="78" t="s">
        <v>17</v>
      </c>
      <c r="I583" s="79">
        <f t="shared" si="9"/>
        <v>0</v>
      </c>
      <c r="J583" s="78" t="s">
        <v>16</v>
      </c>
      <c r="K583" s="78">
        <v>1</v>
      </c>
      <c r="L583" s="78"/>
      <c r="M583" s="78"/>
      <c r="N583" s="78"/>
      <c r="O583" s="78"/>
      <c r="P583" s="78">
        <v>1</v>
      </c>
      <c r="Q583" s="78"/>
      <c r="R583" s="78"/>
      <c r="S583" s="78"/>
      <c r="T583" s="78"/>
      <c r="U583" s="78"/>
      <c r="V583" s="80">
        <f>IF(J583="oui",I583+K583*10,I583)</f>
        <v>10</v>
      </c>
      <c r="W583" s="66"/>
    </row>
    <row r="584" spans="1:23" x14ac:dyDescent="0.3">
      <c r="A584" s="77" t="s">
        <v>679</v>
      </c>
      <c r="B584" s="78" t="s">
        <v>680</v>
      </c>
      <c r="C584" s="78" t="s">
        <v>16</v>
      </c>
      <c r="D584" s="78" t="s">
        <v>5</v>
      </c>
      <c r="E584" s="78" t="s">
        <v>15</v>
      </c>
      <c r="F584" s="78">
        <v>883</v>
      </c>
      <c r="G584" s="79">
        <f>IF(C584="oui",VLOOKUP(D584,Outils!F$1:G$12,2,FALSE),0)</f>
        <v>62</v>
      </c>
      <c r="H584" s="78" t="s">
        <v>17</v>
      </c>
      <c r="I584" s="79">
        <f t="shared" si="9"/>
        <v>62</v>
      </c>
      <c r="J584" s="78" t="s">
        <v>17</v>
      </c>
      <c r="K584" s="78"/>
      <c r="L584" s="78"/>
      <c r="M584" s="78"/>
      <c r="N584" s="78"/>
      <c r="O584" s="78"/>
      <c r="P584" s="78"/>
      <c r="Q584" s="78"/>
      <c r="R584" s="78"/>
      <c r="S584" s="78"/>
      <c r="T584" s="78"/>
      <c r="U584" s="78"/>
      <c r="V584" s="80">
        <f>IF(J584="oui",I584+K584*10,I584)</f>
        <v>62</v>
      </c>
      <c r="W584" s="66"/>
    </row>
    <row r="585" spans="1:23" x14ac:dyDescent="0.3">
      <c r="A585" s="77" t="s">
        <v>289</v>
      </c>
      <c r="B585" s="78" t="s">
        <v>290</v>
      </c>
      <c r="C585" s="78" t="s">
        <v>16</v>
      </c>
      <c r="D585" s="78" t="s">
        <v>4</v>
      </c>
      <c r="E585" s="78" t="s">
        <v>15</v>
      </c>
      <c r="F585" s="78">
        <v>3161323</v>
      </c>
      <c r="G585" s="79">
        <f>IF(C585="oui",VLOOKUP(D585,Outils!F$1:G$12,2,FALSE),0)</f>
        <v>62</v>
      </c>
      <c r="H585" s="78" t="s">
        <v>17</v>
      </c>
      <c r="I585" s="79">
        <f t="shared" si="9"/>
        <v>62</v>
      </c>
      <c r="J585" s="78" t="s">
        <v>17</v>
      </c>
      <c r="K585" s="78"/>
      <c r="L585" s="78"/>
      <c r="M585" s="78"/>
      <c r="N585" s="78"/>
      <c r="O585" s="78"/>
      <c r="P585" s="78"/>
      <c r="Q585" s="78"/>
      <c r="R585" s="78"/>
      <c r="S585" s="78"/>
      <c r="T585" s="78"/>
      <c r="U585" s="78"/>
      <c r="V585" s="80">
        <f>IF(J585="oui",I585+K585*10,I585)</f>
        <v>62</v>
      </c>
      <c r="W585" s="66"/>
    </row>
    <row r="586" spans="1:23" x14ac:dyDescent="0.3">
      <c r="A586" s="77" t="s">
        <v>482</v>
      </c>
      <c r="B586" s="78" t="s">
        <v>169</v>
      </c>
      <c r="C586" s="78" t="s">
        <v>16</v>
      </c>
      <c r="D586" s="78" t="s">
        <v>3</v>
      </c>
      <c r="E586" s="78" t="s">
        <v>15</v>
      </c>
      <c r="F586" s="78">
        <v>2507458</v>
      </c>
      <c r="G586" s="79">
        <f>IF(C586="oui",VLOOKUP(D586,Outils!F$1:G$12,2,FALSE),0)</f>
        <v>49</v>
      </c>
      <c r="H586" s="78" t="s">
        <v>17</v>
      </c>
      <c r="I586" s="79">
        <f t="shared" si="9"/>
        <v>49</v>
      </c>
      <c r="J586" s="78" t="s">
        <v>17</v>
      </c>
      <c r="K586" s="78"/>
      <c r="L586" s="78"/>
      <c r="M586" s="78"/>
      <c r="N586" s="78"/>
      <c r="O586" s="78"/>
      <c r="P586" s="78"/>
      <c r="Q586" s="78"/>
      <c r="R586" s="78"/>
      <c r="S586" s="78"/>
      <c r="T586" s="78"/>
      <c r="U586" s="78"/>
      <c r="V586" s="80">
        <f>IF(J586="oui",I586+K586*10,I586)</f>
        <v>49</v>
      </c>
      <c r="W586" s="66"/>
    </row>
    <row r="587" spans="1:23" x14ac:dyDescent="0.3">
      <c r="A587" s="77" t="s">
        <v>388</v>
      </c>
      <c r="B587" s="78" t="s">
        <v>105</v>
      </c>
      <c r="C587" s="78" t="s">
        <v>16</v>
      </c>
      <c r="D587" s="78" t="s">
        <v>8</v>
      </c>
      <c r="E587" s="78" t="s">
        <v>15</v>
      </c>
      <c r="F587" s="78">
        <v>2749914</v>
      </c>
      <c r="G587" s="79">
        <f>IF(C587="oui",VLOOKUP(D587,Outils!F$1:G$12,2,FALSE),0)</f>
        <v>50</v>
      </c>
      <c r="H587" s="78" t="s">
        <v>17</v>
      </c>
      <c r="I587" s="79">
        <f t="shared" si="9"/>
        <v>50</v>
      </c>
      <c r="J587" s="78" t="s">
        <v>17</v>
      </c>
      <c r="K587" s="78"/>
      <c r="L587" s="78"/>
      <c r="M587" s="78"/>
      <c r="N587" s="78"/>
      <c r="O587" s="78"/>
      <c r="P587" s="78"/>
      <c r="Q587" s="78"/>
      <c r="R587" s="78"/>
      <c r="S587" s="78"/>
      <c r="T587" s="78"/>
      <c r="U587" s="78"/>
      <c r="V587" s="80">
        <f>IF(J587="oui",I587+K587*10,I587)</f>
        <v>50</v>
      </c>
      <c r="W587" s="66"/>
    </row>
    <row r="588" spans="1:23" x14ac:dyDescent="0.3">
      <c r="A588" s="77" t="s">
        <v>388</v>
      </c>
      <c r="B588" s="78" t="s">
        <v>184</v>
      </c>
      <c r="C588" s="78" t="s">
        <v>16</v>
      </c>
      <c r="D588" s="78" t="s">
        <v>12</v>
      </c>
      <c r="E588" s="78" t="s">
        <v>15</v>
      </c>
      <c r="F588" s="78">
        <v>2749913</v>
      </c>
      <c r="G588" s="79">
        <f>IF(C588="oui",VLOOKUP(D588,Outils!F$1:G$12,2,FALSE),0)</f>
        <v>43</v>
      </c>
      <c r="H588" s="78" t="s">
        <v>17</v>
      </c>
      <c r="I588" s="79">
        <f t="shared" si="9"/>
        <v>43</v>
      </c>
      <c r="J588" s="78" t="s">
        <v>17</v>
      </c>
      <c r="K588" s="78"/>
      <c r="L588" s="78"/>
      <c r="M588" s="78"/>
      <c r="N588" s="78"/>
      <c r="O588" s="78"/>
      <c r="P588" s="78"/>
      <c r="Q588" s="78"/>
      <c r="R588" s="78"/>
      <c r="S588" s="78"/>
      <c r="T588" s="78"/>
      <c r="U588" s="78"/>
      <c r="V588" s="80">
        <f>IF(J588="oui",I588+K588*10,I588)</f>
        <v>43</v>
      </c>
      <c r="W588" s="66"/>
    </row>
    <row r="589" spans="1:23" x14ac:dyDescent="0.3">
      <c r="A589" s="77" t="s">
        <v>714</v>
      </c>
      <c r="B589" s="78" t="s">
        <v>78</v>
      </c>
      <c r="C589" s="78" t="s">
        <v>16</v>
      </c>
      <c r="D589" s="78" t="s">
        <v>9</v>
      </c>
      <c r="E589" s="78" t="s">
        <v>15</v>
      </c>
      <c r="F589" s="78">
        <v>1433038</v>
      </c>
      <c r="G589" s="79">
        <f>IF(C589="oui",VLOOKUP(D589,Outils!F$1:G$12,2,FALSE),0)</f>
        <v>61</v>
      </c>
      <c r="H589" s="78" t="s">
        <v>17</v>
      </c>
      <c r="I589" s="79">
        <f t="shared" si="9"/>
        <v>61</v>
      </c>
      <c r="J589" s="78" t="s">
        <v>16</v>
      </c>
      <c r="K589" s="78">
        <v>1</v>
      </c>
      <c r="L589" s="78"/>
      <c r="M589" s="78"/>
      <c r="N589" s="78">
        <v>1</v>
      </c>
      <c r="O589" s="78"/>
      <c r="P589" s="78"/>
      <c r="Q589" s="78"/>
      <c r="R589" s="78"/>
      <c r="S589" s="78"/>
      <c r="T589" s="78"/>
      <c r="U589" s="78"/>
      <c r="V589" s="80">
        <f>IF(J589="oui",I589+K589*10,I589)</f>
        <v>71</v>
      </c>
      <c r="W589" s="66"/>
    </row>
    <row r="590" spans="1:23" x14ac:dyDescent="0.3">
      <c r="A590" s="77" t="s">
        <v>647</v>
      </c>
      <c r="B590" s="78" t="s">
        <v>648</v>
      </c>
      <c r="C590" s="78" t="s">
        <v>16</v>
      </c>
      <c r="D590" s="78" t="s">
        <v>8</v>
      </c>
      <c r="E590" s="78" t="s">
        <v>15</v>
      </c>
      <c r="F590" s="78">
        <v>9801812</v>
      </c>
      <c r="G590" s="79">
        <f>IF(C590="oui",VLOOKUP(D590,Outils!F$1:G$12,2,FALSE),0)</f>
        <v>50</v>
      </c>
      <c r="H590" s="78" t="s">
        <v>17</v>
      </c>
      <c r="I590" s="79">
        <f t="shared" si="9"/>
        <v>50</v>
      </c>
      <c r="J590" s="78" t="s">
        <v>17</v>
      </c>
      <c r="K590" s="78"/>
      <c r="L590" s="78"/>
      <c r="M590" s="78"/>
      <c r="N590" s="78"/>
      <c r="O590" s="78"/>
      <c r="P590" s="78"/>
      <c r="Q590" s="78"/>
      <c r="R590" s="78"/>
      <c r="S590" s="78"/>
      <c r="T590" s="78"/>
      <c r="U590" s="78"/>
      <c r="V590" s="80">
        <f>IF(J590="oui",I590+K590*10,I590)</f>
        <v>50</v>
      </c>
      <c r="W590" s="66"/>
    </row>
    <row r="591" spans="1:23" x14ac:dyDescent="0.3">
      <c r="A591" s="77" t="s">
        <v>647</v>
      </c>
      <c r="B591" s="78" t="s">
        <v>51</v>
      </c>
      <c r="C591" s="78" t="s">
        <v>16</v>
      </c>
      <c r="D591" s="78" t="s">
        <v>12</v>
      </c>
      <c r="E591" s="78" t="s">
        <v>15</v>
      </c>
      <c r="F591" s="78">
        <v>9801813</v>
      </c>
      <c r="G591" s="79">
        <f>IF(C591="oui",VLOOKUP(D591,Outils!F$1:G$12,2,FALSE),0)</f>
        <v>43</v>
      </c>
      <c r="H591" s="78" t="s">
        <v>17</v>
      </c>
      <c r="I591" s="79">
        <f t="shared" si="9"/>
        <v>43</v>
      </c>
      <c r="J591" s="78" t="s">
        <v>17</v>
      </c>
      <c r="K591" s="78"/>
      <c r="L591" s="78"/>
      <c r="M591" s="78"/>
      <c r="N591" s="78"/>
      <c r="O591" s="78"/>
      <c r="P591" s="78"/>
      <c r="Q591" s="78"/>
      <c r="R591" s="78"/>
      <c r="S591" s="78"/>
      <c r="T591" s="78"/>
      <c r="U591" s="78"/>
      <c r="V591" s="80">
        <f>IF(J591="oui",I591+K591*10,I591)</f>
        <v>43</v>
      </c>
      <c r="W591" s="66"/>
    </row>
    <row r="592" spans="1:23" x14ac:dyDescent="0.3">
      <c r="A592" s="77" t="s">
        <v>558</v>
      </c>
      <c r="B592" s="78" t="s">
        <v>559</v>
      </c>
      <c r="C592" s="78" t="s">
        <v>16</v>
      </c>
      <c r="D592" s="78" t="s">
        <v>7</v>
      </c>
      <c r="E592" s="78" t="s">
        <v>15</v>
      </c>
      <c r="F592" s="78">
        <v>592389</v>
      </c>
      <c r="G592" s="79">
        <f>IF(C592="oui",VLOOKUP(D592,Outils!F$1:G$12,2,FALSE),0)</f>
        <v>58</v>
      </c>
      <c r="H592" s="78" t="s">
        <v>17</v>
      </c>
      <c r="I592" s="79">
        <f t="shared" si="9"/>
        <v>58</v>
      </c>
      <c r="J592" s="78" t="s">
        <v>16</v>
      </c>
      <c r="K592" s="78">
        <v>1</v>
      </c>
      <c r="L592" s="78"/>
      <c r="M592" s="78"/>
      <c r="N592" s="78">
        <v>1</v>
      </c>
      <c r="O592" s="78"/>
      <c r="P592" s="78"/>
      <c r="Q592" s="78"/>
      <c r="R592" s="78"/>
      <c r="S592" s="78"/>
      <c r="T592" s="78"/>
      <c r="U592" s="78"/>
      <c r="V592" s="80">
        <f>IF(J592="oui",I592+K592*10,I592)</f>
        <v>68</v>
      </c>
      <c r="W592" s="66"/>
    </row>
    <row r="593" spans="1:23" x14ac:dyDescent="0.3">
      <c r="A593" s="77" t="s">
        <v>557</v>
      </c>
      <c r="B593" s="78" t="s">
        <v>62</v>
      </c>
      <c r="C593" s="78" t="s">
        <v>16</v>
      </c>
      <c r="D593" s="78" t="s">
        <v>7</v>
      </c>
      <c r="E593" s="78" t="s">
        <v>15</v>
      </c>
      <c r="F593" s="78">
        <v>1367313</v>
      </c>
      <c r="G593" s="79">
        <f>IF(C593="oui",VLOOKUP(D593,Outils!F$1:G$12,2,FALSE),0)</f>
        <v>58</v>
      </c>
      <c r="H593" s="78" t="s">
        <v>17</v>
      </c>
      <c r="I593" s="79">
        <f t="shared" si="9"/>
        <v>58</v>
      </c>
      <c r="J593" s="78" t="s">
        <v>17</v>
      </c>
      <c r="K593" s="78"/>
      <c r="L593" s="78"/>
      <c r="M593" s="78"/>
      <c r="N593" s="78"/>
      <c r="O593" s="78"/>
      <c r="P593" s="78"/>
      <c r="Q593" s="78"/>
      <c r="R593" s="78"/>
      <c r="S593" s="78"/>
      <c r="T593" s="78"/>
      <c r="U593" s="78"/>
      <c r="V593" s="80">
        <f>IF(J593="oui",I593+K593*10,I593)</f>
        <v>58</v>
      </c>
      <c r="W593" s="66"/>
    </row>
    <row r="594" spans="1:23" x14ac:dyDescent="0.3">
      <c r="A594" s="77" t="s">
        <v>345</v>
      </c>
      <c r="B594" s="78" t="s">
        <v>346</v>
      </c>
      <c r="C594" s="78" t="s">
        <v>16</v>
      </c>
      <c r="D594" s="78" t="s">
        <v>3</v>
      </c>
      <c r="E594" s="78" t="s">
        <v>15</v>
      </c>
      <c r="F594" s="78">
        <v>5002</v>
      </c>
      <c r="G594" s="79">
        <f>IF(C594="oui",VLOOKUP(D594,Outils!F$1:G$12,2,FALSE),0)</f>
        <v>49</v>
      </c>
      <c r="H594" s="78" t="s">
        <v>17</v>
      </c>
      <c r="I594" s="79">
        <f t="shared" si="9"/>
        <v>49</v>
      </c>
      <c r="J594" s="78" t="s">
        <v>17</v>
      </c>
      <c r="K594" s="78"/>
      <c r="L594" s="78"/>
      <c r="M594" s="78"/>
      <c r="N594" s="78"/>
      <c r="O594" s="78"/>
      <c r="P594" s="78"/>
      <c r="Q594" s="78"/>
      <c r="R594" s="78"/>
      <c r="S594" s="78"/>
      <c r="T594" s="78"/>
      <c r="U594" s="78"/>
      <c r="V594" s="80">
        <f>IF(J594="oui",I594+K594*10,I594)</f>
        <v>49</v>
      </c>
      <c r="W594" s="66"/>
    </row>
    <row r="595" spans="1:23" x14ac:dyDescent="0.3">
      <c r="A595" s="77" t="s">
        <v>302</v>
      </c>
      <c r="B595" s="78" t="s">
        <v>303</v>
      </c>
      <c r="C595" s="78" t="s">
        <v>16</v>
      </c>
      <c r="D595" s="78" t="s">
        <v>4</v>
      </c>
      <c r="E595" s="78" t="s">
        <v>15</v>
      </c>
      <c r="F595" s="78">
        <v>136</v>
      </c>
      <c r="G595" s="79">
        <f>IF(C595="oui",VLOOKUP(D595,Outils!F$1:G$12,2,FALSE),0)</f>
        <v>62</v>
      </c>
      <c r="H595" s="78" t="s">
        <v>17</v>
      </c>
      <c r="I595" s="79">
        <f t="shared" si="9"/>
        <v>62</v>
      </c>
      <c r="J595" s="78" t="s">
        <v>16</v>
      </c>
      <c r="K595" s="78">
        <v>1</v>
      </c>
      <c r="L595" s="78"/>
      <c r="M595" s="78"/>
      <c r="N595" s="78"/>
      <c r="O595" s="78"/>
      <c r="P595" s="78"/>
      <c r="Q595" s="78">
        <v>1</v>
      </c>
      <c r="R595" s="78"/>
      <c r="S595" s="78"/>
      <c r="T595" s="78"/>
      <c r="U595" s="78"/>
      <c r="V595" s="80">
        <f>IF(J595="oui",I595+K595*10,I595)</f>
        <v>72</v>
      </c>
      <c r="W595" s="66"/>
    </row>
    <row r="596" spans="1:23" x14ac:dyDescent="0.3">
      <c r="A596" s="77" t="s">
        <v>191</v>
      </c>
      <c r="B596" s="78" t="s">
        <v>192</v>
      </c>
      <c r="C596" s="78" t="s">
        <v>16</v>
      </c>
      <c r="D596" s="78" t="s">
        <v>9</v>
      </c>
      <c r="E596" s="78" t="s">
        <v>15</v>
      </c>
      <c r="F596" s="78">
        <v>810021</v>
      </c>
      <c r="G596" s="79">
        <f>IF(C596="oui",VLOOKUP(D596,Outils!F$1:G$12,2,FALSE),0)</f>
        <v>61</v>
      </c>
      <c r="H596" s="78" t="s">
        <v>17</v>
      </c>
      <c r="I596" s="79">
        <f t="shared" si="9"/>
        <v>61</v>
      </c>
      <c r="J596" s="78" t="s">
        <v>17</v>
      </c>
      <c r="K596" s="78"/>
      <c r="L596" s="78"/>
      <c r="M596" s="78"/>
      <c r="N596" s="78"/>
      <c r="O596" s="78"/>
      <c r="P596" s="78"/>
      <c r="Q596" s="78"/>
      <c r="R596" s="78"/>
      <c r="S596" s="78"/>
      <c r="T596" s="78"/>
      <c r="U596" s="78"/>
      <c r="V596" s="80">
        <f>IF(J596="oui",I596+K596*10,I596)</f>
        <v>61</v>
      </c>
      <c r="W596" s="66"/>
    </row>
    <row r="597" spans="1:23" x14ac:dyDescent="0.3">
      <c r="A597" s="77" t="s">
        <v>633</v>
      </c>
      <c r="B597" s="78" t="s">
        <v>634</v>
      </c>
      <c r="C597" s="78" t="s">
        <v>17</v>
      </c>
      <c r="D597" s="78" t="s">
        <v>5</v>
      </c>
      <c r="E597" s="78" t="s">
        <v>14</v>
      </c>
      <c r="F597" s="78"/>
      <c r="G597" s="79">
        <f>IF(C597="oui",VLOOKUP(D597,Outils!F$1:G$12,2,FALSE),0)</f>
        <v>0</v>
      </c>
      <c r="H597" s="78" t="s">
        <v>16</v>
      </c>
      <c r="I597" s="79">
        <f t="shared" si="9"/>
        <v>4</v>
      </c>
      <c r="J597" s="78" t="s">
        <v>17</v>
      </c>
      <c r="K597" s="78"/>
      <c r="L597" s="78"/>
      <c r="M597" s="78"/>
      <c r="N597" s="78"/>
      <c r="O597" s="78"/>
      <c r="P597" s="78"/>
      <c r="Q597" s="78"/>
      <c r="R597" s="78"/>
      <c r="S597" s="78"/>
      <c r="T597" s="78"/>
      <c r="U597" s="78"/>
      <c r="V597" s="80">
        <f>IF(J597="oui",I597+K597*10,I597)</f>
        <v>4</v>
      </c>
      <c r="W597" s="66"/>
    </row>
    <row r="598" spans="1:23" x14ac:dyDescent="0.3">
      <c r="A598" s="77" t="s">
        <v>772</v>
      </c>
      <c r="B598" s="78" t="s">
        <v>100</v>
      </c>
      <c r="C598" s="78" t="s">
        <v>16</v>
      </c>
      <c r="D598" s="78" t="s">
        <v>7</v>
      </c>
      <c r="E598" s="78" t="s">
        <v>15</v>
      </c>
      <c r="F598" s="78">
        <v>6769486</v>
      </c>
      <c r="G598" s="79">
        <f>IF(C598="oui",VLOOKUP(D598,Outils!F$1:G$12,2,FALSE),0)</f>
        <v>58</v>
      </c>
      <c r="H598" s="78" t="s">
        <v>17</v>
      </c>
      <c r="I598" s="79">
        <f t="shared" si="9"/>
        <v>58</v>
      </c>
      <c r="J598" s="78" t="s">
        <v>17</v>
      </c>
      <c r="K598" s="78"/>
      <c r="L598" s="78"/>
      <c r="M598" s="78"/>
      <c r="N598" s="78"/>
      <c r="O598" s="78"/>
      <c r="P598" s="78"/>
      <c r="Q598" s="78"/>
      <c r="R598" s="78"/>
      <c r="S598" s="78"/>
      <c r="T598" s="78"/>
      <c r="U598" s="78"/>
      <c r="V598" s="80">
        <f>IF(J598="oui",I598+K598*10,I598)</f>
        <v>58</v>
      </c>
      <c r="W598" s="66"/>
    </row>
    <row r="599" spans="1:23" x14ac:dyDescent="0.3">
      <c r="A599" s="77" t="s">
        <v>759</v>
      </c>
      <c r="B599" s="78" t="s">
        <v>258</v>
      </c>
      <c r="C599" s="78" t="s">
        <v>16</v>
      </c>
      <c r="D599" s="78" t="s">
        <v>5</v>
      </c>
      <c r="E599" s="78" t="s">
        <v>15</v>
      </c>
      <c r="F599" s="78">
        <v>3974248</v>
      </c>
      <c r="G599" s="79">
        <f>IF(C599="oui",VLOOKUP(D599,Outils!F$1:G$12,2,FALSE),0)</f>
        <v>62</v>
      </c>
      <c r="H599" s="78" t="s">
        <v>17</v>
      </c>
      <c r="I599" s="79">
        <f t="shared" si="9"/>
        <v>62</v>
      </c>
      <c r="J599" s="78" t="s">
        <v>17</v>
      </c>
      <c r="K599" s="78"/>
      <c r="L599" s="78"/>
      <c r="M599" s="78"/>
      <c r="N599" s="78"/>
      <c r="O599" s="78"/>
      <c r="P599" s="78"/>
      <c r="Q599" s="78"/>
      <c r="R599" s="78"/>
      <c r="S599" s="78"/>
      <c r="T599" s="78"/>
      <c r="U599" s="78"/>
      <c r="V599" s="80">
        <f>IF(J599="oui",I599+K599*10,I599)</f>
        <v>62</v>
      </c>
      <c r="W599" s="66"/>
    </row>
    <row r="600" spans="1:23" x14ac:dyDescent="0.3">
      <c r="A600" s="77" t="s">
        <v>759</v>
      </c>
      <c r="B600" s="78" t="s">
        <v>109</v>
      </c>
      <c r="C600" s="78" t="s">
        <v>16</v>
      </c>
      <c r="D600" s="78" t="s">
        <v>10</v>
      </c>
      <c r="E600" s="78" t="s">
        <v>15</v>
      </c>
      <c r="F600" s="78">
        <v>3974249</v>
      </c>
      <c r="G600" s="79">
        <f>IF(C600="oui",VLOOKUP(D600,Outils!F$1:G$12,2,FALSE),0)</f>
        <v>46</v>
      </c>
      <c r="H600" s="78" t="s">
        <v>17</v>
      </c>
      <c r="I600" s="79">
        <f t="shared" si="9"/>
        <v>46</v>
      </c>
      <c r="J600" s="78" t="s">
        <v>17</v>
      </c>
      <c r="K600" s="78"/>
      <c r="L600" s="78"/>
      <c r="M600" s="78"/>
      <c r="N600" s="78"/>
      <c r="O600" s="78"/>
      <c r="P600" s="78"/>
      <c r="Q600" s="78"/>
      <c r="R600" s="78"/>
      <c r="S600" s="78"/>
      <c r="T600" s="78"/>
      <c r="U600" s="78"/>
      <c r="V600" s="80">
        <f>IF(J600="oui",I600+K600*10,I600)</f>
        <v>46</v>
      </c>
      <c r="W600" s="66"/>
    </row>
    <row r="601" spans="1:23" x14ac:dyDescent="0.3">
      <c r="A601" s="77" t="s">
        <v>332</v>
      </c>
      <c r="B601" s="78" t="s">
        <v>132</v>
      </c>
      <c r="C601" s="78" t="s">
        <v>16</v>
      </c>
      <c r="D601" s="78" t="s">
        <v>2</v>
      </c>
      <c r="E601" s="78" t="s">
        <v>15</v>
      </c>
      <c r="F601" s="78">
        <v>5086062</v>
      </c>
      <c r="G601" s="79">
        <f>IF(C601="oui",VLOOKUP(D601,Outils!F$1:G$12,2,FALSE),0)</f>
        <v>45</v>
      </c>
      <c r="H601" s="78" t="s">
        <v>17</v>
      </c>
      <c r="I601" s="79">
        <f t="shared" si="9"/>
        <v>45</v>
      </c>
      <c r="J601" s="78" t="s">
        <v>17</v>
      </c>
      <c r="K601" s="78"/>
      <c r="L601" s="78"/>
      <c r="M601" s="78"/>
      <c r="N601" s="78"/>
      <c r="O601" s="78"/>
      <c r="P601" s="78"/>
      <c r="Q601" s="78"/>
      <c r="R601" s="78"/>
      <c r="S601" s="78"/>
      <c r="T601" s="78"/>
      <c r="U601" s="78"/>
      <c r="V601" s="80">
        <f>IF(J601="oui",I601+K601*10,I601)</f>
        <v>45</v>
      </c>
      <c r="W601" s="66"/>
    </row>
    <row r="602" spans="1:23" x14ac:dyDescent="0.3">
      <c r="A602" s="65"/>
      <c r="B602" s="66"/>
      <c r="C602" s="66"/>
      <c r="D602" s="66"/>
      <c r="E602" s="66"/>
      <c r="F602" s="66"/>
      <c r="G602" s="67">
        <f>IF(C602="oui",VLOOKUP(D602,Outils!F$1:G$12,2,FALSE),0)</f>
        <v>0</v>
      </c>
      <c r="H602" s="66"/>
      <c r="I602" s="67">
        <f t="shared" si="9"/>
        <v>0</v>
      </c>
      <c r="J602" s="66"/>
      <c r="K602" s="66"/>
      <c r="L602" s="66"/>
      <c r="M602" s="66"/>
      <c r="N602" s="66"/>
      <c r="O602" s="66"/>
      <c r="P602" s="66"/>
      <c r="Q602" s="66"/>
      <c r="R602" s="66"/>
      <c r="S602" s="66"/>
      <c r="T602" s="66"/>
      <c r="U602" s="66"/>
      <c r="V602" s="68">
        <f>IF(J602="oui",I602+K602*10,I602)</f>
        <v>0</v>
      </c>
      <c r="W602" s="66"/>
    </row>
    <row r="603" spans="1:23" x14ac:dyDescent="0.3">
      <c r="A603" s="65"/>
      <c r="B603" s="66"/>
      <c r="C603" s="66"/>
      <c r="D603" s="66"/>
      <c r="E603" s="66"/>
      <c r="F603" s="66"/>
      <c r="G603" s="67">
        <f>IF(C603="oui",VLOOKUP(D603,Outils!F$1:G$12,2,FALSE),0)</f>
        <v>0</v>
      </c>
      <c r="H603" s="66"/>
      <c r="I603" s="67">
        <f t="shared" si="9"/>
        <v>0</v>
      </c>
      <c r="J603" s="66"/>
      <c r="K603" s="66"/>
      <c r="L603" s="66"/>
      <c r="M603" s="66"/>
      <c r="N603" s="66"/>
      <c r="O603" s="66"/>
      <c r="P603" s="66"/>
      <c r="Q603" s="66"/>
      <c r="R603" s="66"/>
      <c r="S603" s="66"/>
      <c r="T603" s="66"/>
      <c r="U603" s="66"/>
      <c r="V603" s="68">
        <f>IF(J603="oui",I603+K603*10,I603)</f>
        <v>0</v>
      </c>
      <c r="W603" s="66"/>
    </row>
    <row r="604" spans="1:23" x14ac:dyDescent="0.3">
      <c r="A604" s="65"/>
      <c r="B604" s="66"/>
      <c r="C604" s="66"/>
      <c r="D604" s="66"/>
      <c r="E604" s="66"/>
      <c r="F604" s="66"/>
      <c r="G604" s="67">
        <f>IF(C604="oui",VLOOKUP(D604,Outils!F$1:G$12,2,FALSE),0)</f>
        <v>0</v>
      </c>
      <c r="H604" s="66"/>
      <c r="I604" s="67">
        <f t="shared" si="9"/>
        <v>0</v>
      </c>
      <c r="J604" s="66"/>
      <c r="K604" s="66"/>
      <c r="L604" s="66"/>
      <c r="M604" s="66"/>
      <c r="N604" s="66"/>
      <c r="O604" s="66"/>
      <c r="P604" s="66"/>
      <c r="Q604" s="66"/>
      <c r="R604" s="66"/>
      <c r="S604" s="66"/>
      <c r="T604" s="66"/>
      <c r="U604" s="66"/>
      <c r="V604" s="68">
        <f>IF(J604="oui",I604+K604*10,I604)</f>
        <v>0</v>
      </c>
      <c r="W604" s="66"/>
    </row>
    <row r="605" spans="1:23" x14ac:dyDescent="0.3">
      <c r="A605" s="65"/>
      <c r="B605" s="66"/>
      <c r="C605" s="66"/>
      <c r="D605" s="66"/>
      <c r="E605" s="66"/>
      <c r="F605" s="66"/>
      <c r="G605" s="67">
        <f>IF(C605="oui",VLOOKUP(D605,Outils!F$1:G$12,2,FALSE),0)</f>
        <v>0</v>
      </c>
      <c r="H605" s="66"/>
      <c r="I605" s="67">
        <f t="shared" si="9"/>
        <v>0</v>
      </c>
      <c r="J605" s="66"/>
      <c r="K605" s="66"/>
      <c r="L605" s="66"/>
      <c r="M605" s="66"/>
      <c r="N605" s="66"/>
      <c r="O605" s="66"/>
      <c r="P605" s="66"/>
      <c r="Q605" s="66"/>
      <c r="R605" s="66"/>
      <c r="S605" s="66"/>
      <c r="T605" s="66"/>
      <c r="U605" s="66"/>
      <c r="V605" s="68">
        <f>IF(J605="oui",I605+K605*10,I605)</f>
        <v>0</v>
      </c>
      <c r="W605" s="66"/>
    </row>
    <row r="606" spans="1:23" x14ac:dyDescent="0.3">
      <c r="A606" s="65"/>
      <c r="B606" s="66"/>
      <c r="C606" s="66"/>
      <c r="D606" s="66"/>
      <c r="E606" s="66"/>
      <c r="F606" s="66"/>
      <c r="G606" s="67">
        <f>IF(C606="oui",VLOOKUP(D606,Outils!F$1:G$12,2,FALSE),0)</f>
        <v>0</v>
      </c>
      <c r="H606" s="66"/>
      <c r="I606" s="67">
        <f t="shared" si="9"/>
        <v>0</v>
      </c>
      <c r="J606" s="66"/>
      <c r="K606" s="66"/>
      <c r="L606" s="66"/>
      <c r="M606" s="66"/>
      <c r="N606" s="66"/>
      <c r="O606" s="66"/>
      <c r="P606" s="66"/>
      <c r="Q606" s="66"/>
      <c r="R606" s="66"/>
      <c r="S606" s="66"/>
      <c r="T606" s="66"/>
      <c r="U606" s="66"/>
      <c r="V606" s="68">
        <f>IF(J606="oui",I606+K606*10,I606)</f>
        <v>0</v>
      </c>
      <c r="W606" s="66"/>
    </row>
    <row r="607" spans="1:23" x14ac:dyDescent="0.3">
      <c r="A607" s="65"/>
      <c r="B607" s="66"/>
      <c r="C607" s="66"/>
      <c r="D607" s="66"/>
      <c r="E607" s="66"/>
      <c r="F607" s="66"/>
      <c r="G607" s="67">
        <f>IF(C607="oui",VLOOKUP(D607,Outils!F$1:G$12,2,FALSE),0)</f>
        <v>0</v>
      </c>
      <c r="H607" s="66"/>
      <c r="I607" s="67">
        <f t="shared" si="9"/>
        <v>0</v>
      </c>
      <c r="J607" s="66"/>
      <c r="K607" s="66"/>
      <c r="L607" s="66"/>
      <c r="M607" s="66"/>
      <c r="N607" s="66"/>
      <c r="O607" s="66"/>
      <c r="P607" s="66"/>
      <c r="Q607" s="66"/>
      <c r="R607" s="66"/>
      <c r="S607" s="66"/>
      <c r="T607" s="66"/>
      <c r="U607" s="66"/>
      <c r="V607" s="68">
        <f>IF(J607="oui",I607+K607*10,I607)</f>
        <v>0</v>
      </c>
      <c r="W607" s="66"/>
    </row>
    <row r="608" spans="1:23" x14ac:dyDescent="0.3">
      <c r="A608" s="65"/>
      <c r="B608" s="66"/>
      <c r="C608" s="66"/>
      <c r="D608" s="66"/>
      <c r="E608" s="66"/>
      <c r="F608" s="66"/>
      <c r="G608" s="67">
        <f>IF(C608="oui",VLOOKUP(D608,Outils!F$1:G$12,2,FALSE),0)</f>
        <v>0</v>
      </c>
      <c r="H608" s="66"/>
      <c r="I608" s="67">
        <f t="shared" si="9"/>
        <v>0</v>
      </c>
      <c r="J608" s="66"/>
      <c r="K608" s="66"/>
      <c r="L608" s="66"/>
      <c r="M608" s="66"/>
      <c r="N608" s="66"/>
      <c r="O608" s="66"/>
      <c r="P608" s="66"/>
      <c r="Q608" s="66"/>
      <c r="R608" s="66"/>
      <c r="S608" s="66"/>
      <c r="T608" s="66"/>
      <c r="U608" s="66"/>
      <c r="V608" s="68">
        <f>IF(J608="oui",I608+K608*10,I608)</f>
        <v>0</v>
      </c>
      <c r="W608" s="66"/>
    </row>
    <row r="609" spans="1:23" x14ac:dyDescent="0.3">
      <c r="A609" s="65"/>
      <c r="B609" s="66"/>
      <c r="C609" s="66"/>
      <c r="D609" s="66"/>
      <c r="E609" s="66"/>
      <c r="F609" s="66"/>
      <c r="G609" s="67">
        <f>IF(C609="oui",VLOOKUP(D609,Outils!F$1:G$12,2,FALSE),0)</f>
        <v>0</v>
      </c>
      <c r="H609" s="66"/>
      <c r="I609" s="67">
        <f t="shared" si="9"/>
        <v>0</v>
      </c>
      <c r="J609" s="66"/>
      <c r="K609" s="66"/>
      <c r="L609" s="66"/>
      <c r="M609" s="66"/>
      <c r="N609" s="66"/>
      <c r="O609" s="66"/>
      <c r="P609" s="66"/>
      <c r="Q609" s="66"/>
      <c r="R609" s="66"/>
      <c r="S609" s="66"/>
      <c r="T609" s="66"/>
      <c r="U609" s="66"/>
      <c r="V609" s="68">
        <f>IF(J609="oui",I609+K609*10,I609)</f>
        <v>0</v>
      </c>
      <c r="W609" s="66"/>
    </row>
    <row r="610" spans="1:23" x14ac:dyDescent="0.3">
      <c r="A610" s="65"/>
      <c r="B610" s="66"/>
      <c r="C610" s="66"/>
      <c r="D610" s="66"/>
      <c r="E610" s="66"/>
      <c r="F610" s="66"/>
      <c r="G610" s="67">
        <f>IF(C610="oui",VLOOKUP(D610,Outils!F$1:G$12,2,FALSE),0)</f>
        <v>0</v>
      </c>
      <c r="H610" s="66"/>
      <c r="I610" s="67">
        <f t="shared" si="9"/>
        <v>0</v>
      </c>
      <c r="J610" s="66"/>
      <c r="K610" s="66"/>
      <c r="L610" s="66"/>
      <c r="M610" s="66"/>
      <c r="N610" s="66"/>
      <c r="O610" s="66"/>
      <c r="P610" s="66"/>
      <c r="Q610" s="66"/>
      <c r="R610" s="66"/>
      <c r="S610" s="66"/>
      <c r="T610" s="66"/>
      <c r="U610" s="66"/>
      <c r="V610" s="68">
        <f>IF(J610="oui",I610+K610*10,I610)</f>
        <v>0</v>
      </c>
      <c r="W610" s="66"/>
    </row>
    <row r="611" spans="1:23" x14ac:dyDescent="0.3">
      <c r="A611" s="65"/>
      <c r="B611" s="66"/>
      <c r="C611" s="66"/>
      <c r="D611" s="66"/>
      <c r="E611" s="66"/>
      <c r="F611" s="66"/>
      <c r="G611" s="67">
        <f>IF(C611="oui",VLOOKUP(D611,Outils!F$1:G$12,2,FALSE),0)</f>
        <v>0</v>
      </c>
      <c r="H611" s="66"/>
      <c r="I611" s="67">
        <f t="shared" si="9"/>
        <v>0</v>
      </c>
      <c r="J611" s="66"/>
      <c r="K611" s="66"/>
      <c r="L611" s="66"/>
      <c r="M611" s="66"/>
      <c r="N611" s="66"/>
      <c r="O611" s="66"/>
      <c r="P611" s="66"/>
      <c r="Q611" s="66"/>
      <c r="R611" s="66"/>
      <c r="S611" s="66"/>
      <c r="T611" s="66"/>
      <c r="U611" s="66"/>
      <c r="V611" s="68">
        <f>IF(J611="oui",I611+K611*10,I611)</f>
        <v>0</v>
      </c>
      <c r="W611" s="66"/>
    </row>
    <row r="612" spans="1:23" x14ac:dyDescent="0.3">
      <c r="A612" s="65"/>
      <c r="B612" s="66"/>
      <c r="C612" s="66"/>
      <c r="D612" s="66"/>
      <c r="E612" s="66"/>
      <c r="F612" s="66"/>
      <c r="G612" s="67">
        <f>IF(C612="oui",VLOOKUP(D612,Outils!F$1:G$12,2,FALSE),0)</f>
        <v>0</v>
      </c>
      <c r="H612" s="66"/>
      <c r="I612" s="67">
        <f t="shared" si="9"/>
        <v>0</v>
      </c>
      <c r="J612" s="66"/>
      <c r="K612" s="66"/>
      <c r="L612" s="66"/>
      <c r="M612" s="66"/>
      <c r="N612" s="66"/>
      <c r="O612" s="66"/>
      <c r="P612" s="66"/>
      <c r="Q612" s="66"/>
      <c r="R612" s="66"/>
      <c r="S612" s="66"/>
      <c r="T612" s="66"/>
      <c r="U612" s="66"/>
      <c r="V612" s="68">
        <f>IF(J612="oui",I612+K612*10,I612)</f>
        <v>0</v>
      </c>
      <c r="W612" s="66"/>
    </row>
    <row r="613" spans="1:23" x14ac:dyDescent="0.3">
      <c r="A613" s="65"/>
      <c r="B613" s="66"/>
      <c r="C613" s="66"/>
      <c r="D613" s="66"/>
      <c r="E613" s="66"/>
      <c r="F613" s="66"/>
      <c r="G613" s="67">
        <f>IF(C613="oui",VLOOKUP(D613,Outils!F$1:G$12,2,FALSE),0)</f>
        <v>0</v>
      </c>
      <c r="H613" s="66"/>
      <c r="I613" s="67">
        <f t="shared" si="9"/>
        <v>0</v>
      </c>
      <c r="J613" s="66"/>
      <c r="K613" s="66"/>
      <c r="L613" s="66"/>
      <c r="M613" s="66"/>
      <c r="N613" s="66"/>
      <c r="O613" s="66"/>
      <c r="P613" s="66"/>
      <c r="Q613" s="66"/>
      <c r="R613" s="66"/>
      <c r="S613" s="66"/>
      <c r="T613" s="66"/>
      <c r="U613" s="66"/>
      <c r="V613" s="68">
        <f>IF(J613="oui",I613+K613*10,I613)</f>
        <v>0</v>
      </c>
      <c r="W613" s="66"/>
    </row>
    <row r="614" spans="1:23" x14ac:dyDescent="0.3">
      <c r="A614" s="65"/>
      <c r="B614" s="66"/>
      <c r="C614" s="66"/>
      <c r="D614" s="66"/>
      <c r="E614" s="66"/>
      <c r="F614" s="66"/>
      <c r="G614" s="67">
        <f>IF(C614="oui",VLOOKUP(D614,Outils!F$1:G$12,2,FALSE),0)</f>
        <v>0</v>
      </c>
      <c r="H614" s="66"/>
      <c r="I614" s="67">
        <f t="shared" si="9"/>
        <v>0</v>
      </c>
      <c r="J614" s="66"/>
      <c r="K614" s="66"/>
      <c r="L614" s="66"/>
      <c r="M614" s="66"/>
      <c r="N614" s="66"/>
      <c r="O614" s="66"/>
      <c r="P614" s="66"/>
      <c r="Q614" s="66"/>
      <c r="R614" s="66"/>
      <c r="S614" s="66"/>
      <c r="T614" s="66"/>
      <c r="U614" s="66"/>
      <c r="V614" s="68">
        <f>IF(J614="oui",I614+K614*10,I614)</f>
        <v>0</v>
      </c>
      <c r="W614" s="66"/>
    </row>
    <row r="615" spans="1:23" x14ac:dyDescent="0.3">
      <c r="A615" s="65"/>
      <c r="B615" s="66"/>
      <c r="C615" s="66"/>
      <c r="D615" s="66"/>
      <c r="E615" s="66"/>
      <c r="F615" s="66"/>
      <c r="G615" s="67">
        <f>IF(C615="oui",VLOOKUP(D615,Outils!F$1:G$12,2,FALSE),0)</f>
        <v>0</v>
      </c>
      <c r="H615" s="66"/>
      <c r="I615" s="67">
        <f t="shared" si="9"/>
        <v>0</v>
      </c>
      <c r="J615" s="66"/>
      <c r="K615" s="66"/>
      <c r="L615" s="66"/>
      <c r="M615" s="66"/>
      <c r="N615" s="66"/>
      <c r="O615" s="66"/>
      <c r="P615" s="66"/>
      <c r="Q615" s="66"/>
      <c r="R615" s="66"/>
      <c r="S615" s="66"/>
      <c r="T615" s="66"/>
      <c r="U615" s="66"/>
      <c r="V615" s="68">
        <f>IF(J615="oui",I615+K615*10,I615)</f>
        <v>0</v>
      </c>
      <c r="W615" s="66"/>
    </row>
    <row r="616" spans="1:23" x14ac:dyDescent="0.3">
      <c r="A616" s="65"/>
      <c r="B616" s="66"/>
      <c r="C616" s="66"/>
      <c r="D616" s="66"/>
      <c r="E616" s="66"/>
      <c r="F616" s="66"/>
      <c r="G616" s="67">
        <f>IF(C616="oui",VLOOKUP(D616,Outils!F$1:G$12,2,FALSE),0)</f>
        <v>0</v>
      </c>
      <c r="H616" s="66"/>
      <c r="I616" s="67">
        <f t="shared" si="9"/>
        <v>0</v>
      </c>
      <c r="J616" s="66"/>
      <c r="K616" s="66"/>
      <c r="L616" s="66"/>
      <c r="M616" s="66"/>
      <c r="N616" s="66"/>
      <c r="O616" s="66"/>
      <c r="P616" s="66"/>
      <c r="Q616" s="66"/>
      <c r="R616" s="66"/>
      <c r="S616" s="66"/>
      <c r="T616" s="66"/>
      <c r="U616" s="66"/>
      <c r="V616" s="68">
        <f>IF(J616="oui",I616+K616*10,I616)</f>
        <v>0</v>
      </c>
      <c r="W616" s="66"/>
    </row>
    <row r="617" spans="1:23" x14ac:dyDescent="0.3">
      <c r="A617" s="65"/>
      <c r="B617" s="66"/>
      <c r="C617" s="66"/>
      <c r="D617" s="66"/>
      <c r="E617" s="66"/>
      <c r="F617" s="66"/>
      <c r="G617" s="67">
        <f>IF(C617="oui",VLOOKUP(D617,Outils!F$1:G$12,2,FALSE),0)</f>
        <v>0</v>
      </c>
      <c r="H617" s="66"/>
      <c r="I617" s="67">
        <f t="shared" si="9"/>
        <v>0</v>
      </c>
      <c r="J617" s="66"/>
      <c r="K617" s="66"/>
      <c r="L617" s="66"/>
      <c r="M617" s="66"/>
      <c r="N617" s="66"/>
      <c r="O617" s="66"/>
      <c r="P617" s="66"/>
      <c r="Q617" s="66"/>
      <c r="R617" s="66"/>
      <c r="S617" s="66"/>
      <c r="T617" s="66"/>
      <c r="U617" s="66"/>
      <c r="V617" s="68">
        <f>IF(J617="oui",I617+K617*10,I617)</f>
        <v>0</v>
      </c>
      <c r="W617" s="66"/>
    </row>
    <row r="618" spans="1:23" x14ac:dyDescent="0.3">
      <c r="A618" s="65"/>
      <c r="B618" s="66"/>
      <c r="C618" s="66"/>
      <c r="D618" s="66"/>
      <c r="E618" s="66"/>
      <c r="F618" s="66"/>
      <c r="G618" s="67">
        <f>IF(C618="oui",VLOOKUP(D618,Outils!F$1:G$12,2,FALSE),0)</f>
        <v>0</v>
      </c>
      <c r="H618" s="66"/>
      <c r="I618" s="67">
        <f t="shared" si="9"/>
        <v>0</v>
      </c>
      <c r="J618" s="66"/>
      <c r="K618" s="66"/>
      <c r="L618" s="66"/>
      <c r="M618" s="66"/>
      <c r="N618" s="66"/>
      <c r="O618" s="66"/>
      <c r="P618" s="66"/>
      <c r="Q618" s="66"/>
      <c r="R618" s="66"/>
      <c r="S618" s="66"/>
      <c r="T618" s="66"/>
      <c r="U618" s="66"/>
      <c r="V618" s="68">
        <f>IF(J618="oui",I618+K618*10,I618)</f>
        <v>0</v>
      </c>
      <c r="W618" s="66"/>
    </row>
    <row r="619" spans="1:23" x14ac:dyDescent="0.3">
      <c r="A619" s="65"/>
      <c r="B619" s="66"/>
      <c r="C619" s="66"/>
      <c r="D619" s="66"/>
      <c r="E619" s="66"/>
      <c r="F619" s="66"/>
      <c r="G619" s="67">
        <f>IF(C619="oui",VLOOKUP(D619,Outils!F$1:G$12,2,FALSE),0)</f>
        <v>0</v>
      </c>
      <c r="H619" s="66"/>
      <c r="I619" s="67">
        <f t="shared" si="9"/>
        <v>0</v>
      </c>
      <c r="J619" s="66"/>
      <c r="K619" s="66"/>
      <c r="L619" s="66"/>
      <c r="M619" s="66"/>
      <c r="N619" s="66"/>
      <c r="O619" s="66"/>
      <c r="P619" s="66"/>
      <c r="Q619" s="66"/>
      <c r="R619" s="66"/>
      <c r="S619" s="66"/>
      <c r="T619" s="66"/>
      <c r="U619" s="66"/>
      <c r="V619" s="68">
        <f>IF(J619="oui",I619+K619*10,I619)</f>
        <v>0</v>
      </c>
      <c r="W619" s="66"/>
    </row>
    <row r="620" spans="1:23" x14ac:dyDescent="0.3">
      <c r="A620" s="65"/>
      <c r="B620" s="66"/>
      <c r="C620" s="66"/>
      <c r="D620" s="66"/>
      <c r="E620" s="66"/>
      <c r="F620" s="66"/>
      <c r="G620" s="67">
        <f>IF(C620="oui",VLOOKUP(D620,Outils!F$1:G$12,2,FALSE),0)</f>
        <v>0</v>
      </c>
      <c r="H620" s="66"/>
      <c r="I620" s="67">
        <f t="shared" si="9"/>
        <v>0</v>
      </c>
      <c r="J620" s="66"/>
      <c r="K620" s="66"/>
      <c r="L620" s="66"/>
      <c r="M620" s="66"/>
      <c r="N620" s="66"/>
      <c r="O620" s="66"/>
      <c r="P620" s="66"/>
      <c r="Q620" s="66"/>
      <c r="R620" s="66"/>
      <c r="S620" s="66"/>
      <c r="T620" s="66"/>
      <c r="U620" s="66"/>
      <c r="V620" s="68">
        <f>IF(J620="oui",I620+K620*10,I620)</f>
        <v>0</v>
      </c>
      <c r="W620" s="66"/>
    </row>
    <row r="621" spans="1:23" x14ac:dyDescent="0.3">
      <c r="A621" s="65"/>
      <c r="B621" s="66"/>
      <c r="C621" s="66"/>
      <c r="D621" s="66"/>
      <c r="E621" s="66"/>
      <c r="F621" s="66"/>
      <c r="G621" s="67">
        <f>IF(C621="oui",VLOOKUP(D621,Outils!F$1:G$12,2,FALSE),0)</f>
        <v>0</v>
      </c>
      <c r="H621" s="66"/>
      <c r="I621" s="67">
        <f t="shared" si="9"/>
        <v>0</v>
      </c>
      <c r="J621" s="66"/>
      <c r="K621" s="66"/>
      <c r="L621" s="66"/>
      <c r="M621" s="66"/>
      <c r="N621" s="66"/>
      <c r="O621" s="66"/>
      <c r="P621" s="66"/>
      <c r="Q621" s="66"/>
      <c r="R621" s="66"/>
      <c r="S621" s="66"/>
      <c r="T621" s="66"/>
      <c r="U621" s="66"/>
      <c r="V621" s="68">
        <f>IF(J621="oui",I621+K621*10,I621)</f>
        <v>0</v>
      </c>
      <c r="W621" s="66"/>
    </row>
    <row r="622" spans="1:23" x14ac:dyDescent="0.3">
      <c r="A622" s="65"/>
      <c r="B622" s="66"/>
      <c r="C622" s="66"/>
      <c r="D622" s="66"/>
      <c r="E622" s="66"/>
      <c r="F622" s="66"/>
      <c r="G622" s="67">
        <f>IF(C622="oui",VLOOKUP(D622,Outils!F$1:G$12,2,FALSE),0)</f>
        <v>0</v>
      </c>
      <c r="H622" s="66"/>
      <c r="I622" s="67">
        <f t="shared" si="9"/>
        <v>0</v>
      </c>
      <c r="J622" s="66"/>
      <c r="K622" s="66"/>
      <c r="L622" s="66"/>
      <c r="M622" s="66"/>
      <c r="N622" s="66"/>
      <c r="O622" s="66"/>
      <c r="P622" s="66"/>
      <c r="Q622" s="66"/>
      <c r="R622" s="66"/>
      <c r="S622" s="66"/>
      <c r="T622" s="66"/>
      <c r="U622" s="66"/>
      <c r="V622" s="68">
        <f>IF(J622="oui",I622+K622*10,I622)</f>
        <v>0</v>
      </c>
      <c r="W622" s="66"/>
    </row>
    <row r="623" spans="1:23" x14ac:dyDescent="0.3">
      <c r="A623" s="65"/>
      <c r="B623" s="66"/>
      <c r="C623" s="66"/>
      <c r="D623" s="66"/>
      <c r="E623" s="66"/>
      <c r="F623" s="66"/>
      <c r="G623" s="67">
        <f>IF(C623="oui",VLOOKUP(D623,Outils!F$1:G$12,2,FALSE),0)</f>
        <v>0</v>
      </c>
      <c r="H623" s="66"/>
      <c r="I623" s="67">
        <f t="shared" si="9"/>
        <v>0</v>
      </c>
      <c r="J623" s="66"/>
      <c r="K623" s="66"/>
      <c r="L623" s="66"/>
      <c r="M623" s="66"/>
      <c r="N623" s="66"/>
      <c r="O623" s="66"/>
      <c r="P623" s="66"/>
      <c r="Q623" s="66"/>
      <c r="R623" s="66"/>
      <c r="S623" s="66"/>
      <c r="T623" s="66"/>
      <c r="U623" s="66"/>
      <c r="V623" s="68">
        <f>IF(J623="oui",I623+K623*10,I623)</f>
        <v>0</v>
      </c>
      <c r="W623" s="66"/>
    </row>
    <row r="624" spans="1:23" x14ac:dyDescent="0.3">
      <c r="A624" s="65"/>
      <c r="B624" s="66"/>
      <c r="C624" s="66"/>
      <c r="D624" s="66"/>
      <c r="E624" s="66"/>
      <c r="F624" s="66"/>
      <c r="G624" s="67">
        <f>IF(C624="oui",VLOOKUP(D624,Outils!F$1:G$12,2,FALSE),0)</f>
        <v>0</v>
      </c>
      <c r="H624" s="66"/>
      <c r="I624" s="67">
        <f t="shared" si="9"/>
        <v>0</v>
      </c>
      <c r="J624" s="66"/>
      <c r="K624" s="66"/>
      <c r="L624" s="66"/>
      <c r="M624" s="66"/>
      <c r="N624" s="66"/>
      <c r="O624" s="66"/>
      <c r="P624" s="66"/>
      <c r="Q624" s="66"/>
      <c r="R624" s="66"/>
      <c r="S624" s="66"/>
      <c r="T624" s="66"/>
      <c r="U624" s="66"/>
      <c r="V624" s="68">
        <f>IF(J624="oui",I624+K624*10,I624)</f>
        <v>0</v>
      </c>
      <c r="W624" s="66"/>
    </row>
    <row r="625" spans="1:23" x14ac:dyDescent="0.3">
      <c r="A625" s="65"/>
      <c r="B625" s="66"/>
      <c r="C625" s="66"/>
      <c r="D625" s="66"/>
      <c r="E625" s="66"/>
      <c r="F625" s="66"/>
      <c r="G625" s="67">
        <f>IF(C625="oui",VLOOKUP(D625,Outils!F$1:G$12,2,FALSE),0)</f>
        <v>0</v>
      </c>
      <c r="H625" s="66"/>
      <c r="I625" s="67">
        <f t="shared" si="9"/>
        <v>0</v>
      </c>
      <c r="J625" s="66"/>
      <c r="K625" s="66"/>
      <c r="L625" s="66"/>
      <c r="M625" s="66"/>
      <c r="N625" s="66"/>
      <c r="O625" s="66"/>
      <c r="P625" s="66"/>
      <c r="Q625" s="66"/>
      <c r="R625" s="66"/>
      <c r="S625" s="66"/>
      <c r="T625" s="66"/>
      <c r="U625" s="66"/>
      <c r="V625" s="68">
        <f>IF(J625="oui",I625+K625*10,I625)</f>
        <v>0</v>
      </c>
      <c r="W625" s="66"/>
    </row>
    <row r="626" spans="1:23" x14ac:dyDescent="0.3">
      <c r="A626" s="65"/>
      <c r="B626" s="66"/>
      <c r="C626" s="66"/>
      <c r="D626" s="66"/>
      <c r="E626" s="66"/>
      <c r="F626" s="66"/>
      <c r="G626" s="67">
        <f>IF(C626="oui",VLOOKUP(D626,Outils!F$1:G$12,2,FALSE),0)</f>
        <v>0</v>
      </c>
      <c r="H626" s="66"/>
      <c r="I626" s="67">
        <f t="shared" si="9"/>
        <v>0</v>
      </c>
      <c r="J626" s="66"/>
      <c r="K626" s="66"/>
      <c r="L626" s="66"/>
      <c r="M626" s="66"/>
      <c r="N626" s="66"/>
      <c r="O626" s="66"/>
      <c r="P626" s="66"/>
      <c r="Q626" s="66"/>
      <c r="R626" s="66"/>
      <c r="S626" s="66"/>
      <c r="T626" s="66"/>
      <c r="U626" s="66"/>
      <c r="V626" s="68">
        <f>IF(J626="oui",I626+K626*10,I626)</f>
        <v>0</v>
      </c>
      <c r="W626" s="66"/>
    </row>
    <row r="627" spans="1:23" x14ac:dyDescent="0.3">
      <c r="A627" s="65"/>
      <c r="B627" s="66"/>
      <c r="C627" s="66"/>
      <c r="D627" s="66"/>
      <c r="E627" s="66"/>
      <c r="F627" s="66"/>
      <c r="G627" s="67">
        <f>IF(C627="oui",VLOOKUP(D627,Outils!F$1:G$12,2,FALSE),0)</f>
        <v>0</v>
      </c>
      <c r="H627" s="66"/>
      <c r="I627" s="67">
        <f t="shared" si="9"/>
        <v>0</v>
      </c>
      <c r="J627" s="66"/>
      <c r="K627" s="66"/>
      <c r="L627" s="66"/>
      <c r="M627" s="66"/>
      <c r="N627" s="66"/>
      <c r="O627" s="66"/>
      <c r="P627" s="66"/>
      <c r="Q627" s="66"/>
      <c r="R627" s="66"/>
      <c r="S627" s="66"/>
      <c r="T627" s="66"/>
      <c r="U627" s="66"/>
      <c r="V627" s="68">
        <f>IF(J627="oui",I627+K627*10,I627)</f>
        <v>0</v>
      </c>
      <c r="W627" s="66"/>
    </row>
    <row r="628" spans="1:23" x14ac:dyDescent="0.3">
      <c r="A628" s="65"/>
      <c r="B628" s="66"/>
      <c r="C628" s="66"/>
      <c r="D628" s="66"/>
      <c r="E628" s="66"/>
      <c r="F628" s="66"/>
      <c r="G628" s="67">
        <f>IF(C628="oui",VLOOKUP(D628,Outils!F$1:G$12,2,FALSE),0)</f>
        <v>0</v>
      </c>
      <c r="H628" s="66"/>
      <c r="I628" s="67">
        <f t="shared" si="9"/>
        <v>0</v>
      </c>
      <c r="J628" s="66"/>
      <c r="K628" s="66"/>
      <c r="L628" s="66"/>
      <c r="M628" s="66"/>
      <c r="N628" s="66"/>
      <c r="O628" s="66"/>
      <c r="P628" s="66"/>
      <c r="Q628" s="66"/>
      <c r="R628" s="66"/>
      <c r="S628" s="66"/>
      <c r="T628" s="66"/>
      <c r="U628" s="66"/>
      <c r="V628" s="68">
        <f>IF(J628="oui",I628+K628*10,I628)</f>
        <v>0</v>
      </c>
      <c r="W628" s="66"/>
    </row>
    <row r="629" spans="1:23" x14ac:dyDescent="0.3">
      <c r="A629" s="65"/>
      <c r="B629" s="66"/>
      <c r="C629" s="66"/>
      <c r="D629" s="66"/>
      <c r="E629" s="66"/>
      <c r="F629" s="66"/>
      <c r="G629" s="67">
        <f>IF(C629="oui",VLOOKUP(D629,Outils!F$1:G$12,2,FALSE),0)</f>
        <v>0</v>
      </c>
      <c r="H629" s="66"/>
      <c r="I629" s="67">
        <f t="shared" si="9"/>
        <v>0</v>
      </c>
      <c r="J629" s="66"/>
      <c r="K629" s="66"/>
      <c r="L629" s="66"/>
      <c r="M629" s="66"/>
      <c r="N629" s="66"/>
      <c r="O629" s="66"/>
      <c r="P629" s="66"/>
      <c r="Q629" s="66"/>
      <c r="R629" s="66"/>
      <c r="S629" s="66"/>
      <c r="T629" s="66"/>
      <c r="U629" s="66"/>
      <c r="V629" s="68">
        <f>IF(J629="oui",I629+K629*10,I629)</f>
        <v>0</v>
      </c>
      <c r="W629" s="66"/>
    </row>
    <row r="630" spans="1:23" x14ac:dyDescent="0.3">
      <c r="A630" s="65"/>
      <c r="B630" s="66"/>
      <c r="C630" s="66"/>
      <c r="D630" s="66"/>
      <c r="E630" s="66"/>
      <c r="F630" s="66"/>
      <c r="G630" s="67">
        <f>IF(C630="oui",VLOOKUP(D630,Outils!F$1:G$12,2,FALSE),0)</f>
        <v>0</v>
      </c>
      <c r="H630" s="66"/>
      <c r="I630" s="67">
        <f t="shared" si="9"/>
        <v>0</v>
      </c>
      <c r="J630" s="66"/>
      <c r="K630" s="66"/>
      <c r="L630" s="66"/>
      <c r="M630" s="66"/>
      <c r="N630" s="66"/>
      <c r="O630" s="66"/>
      <c r="P630" s="66"/>
      <c r="Q630" s="66"/>
      <c r="R630" s="66"/>
      <c r="S630" s="66"/>
      <c r="T630" s="66"/>
      <c r="U630" s="66"/>
      <c r="V630" s="68">
        <f>IF(J630="oui",I630+K630*10,I630)</f>
        <v>0</v>
      </c>
      <c r="W630" s="66"/>
    </row>
    <row r="631" spans="1:23" x14ac:dyDescent="0.3">
      <c r="C631" s="3"/>
    </row>
    <row r="632" spans="1:23" ht="15.6" x14ac:dyDescent="0.3">
      <c r="A632" s="15">
        <f>SUM(A4:A630)</f>
        <v>0</v>
      </c>
      <c r="B632" s="15">
        <f>SUM(B4:B630)</f>
        <v>0</v>
      </c>
      <c r="C632" s="15">
        <f>SUM(C4:C630)</f>
        <v>0</v>
      </c>
      <c r="D632" s="15">
        <f>SUM(D4:D630)</f>
        <v>0</v>
      </c>
      <c r="E632" s="15">
        <f>SUM(E4:E630)</f>
        <v>0</v>
      </c>
      <c r="F632" s="15"/>
      <c r="G632" s="15">
        <f>SUM(G4:G630)</f>
        <v>31051</v>
      </c>
      <c r="H632" s="16"/>
      <c r="I632" s="15">
        <f>SUM(I4:I630)-G632</f>
        <v>456</v>
      </c>
      <c r="J632" s="15"/>
      <c r="K632" s="14">
        <f>SUM(K4:K630)</f>
        <v>91</v>
      </c>
      <c r="L632" s="14">
        <f>SUM(L4:L630)</f>
        <v>5</v>
      </c>
      <c r="M632" s="14">
        <f>SUM(M4:M630)</f>
        <v>8</v>
      </c>
      <c r="N632" s="14">
        <f>SUM(N4:N630)</f>
        <v>18</v>
      </c>
      <c r="O632" s="14">
        <f>SUM(O4:O630)</f>
        <v>25</v>
      </c>
      <c r="P632" s="14">
        <f>SUM(P4:P630)</f>
        <v>7</v>
      </c>
      <c r="Q632" s="14">
        <f>SUM(Q4:Q630)</f>
        <v>7</v>
      </c>
      <c r="R632" s="14">
        <f>SUM(R4:R630)</f>
        <v>11</v>
      </c>
      <c r="S632" s="14">
        <f>SUM(S4:S630)</f>
        <v>4</v>
      </c>
      <c r="T632" s="14">
        <f>SUM(T4:T630)</f>
        <v>4</v>
      </c>
      <c r="U632" s="14">
        <f>SUM(U4:U630)</f>
        <v>2</v>
      </c>
      <c r="V632" s="15">
        <f>SUM(V4:V630)</f>
        <v>32417</v>
      </c>
    </row>
    <row r="633" spans="1:23" ht="15" thickBot="1" x14ac:dyDescent="0.35"/>
    <row r="634" spans="1:23" s="17" customFormat="1" ht="20.100000000000001" customHeight="1" x14ac:dyDescent="0.3">
      <c r="E634" s="49" t="s">
        <v>321</v>
      </c>
      <c r="F634" s="50"/>
      <c r="G634" s="18">
        <f>SUBTOTAL(9,G1:G630)</f>
        <v>31051</v>
      </c>
    </row>
    <row r="635" spans="1:23" s="17" customFormat="1" ht="20.100000000000001" customHeight="1" x14ac:dyDescent="0.3">
      <c r="E635" s="51" t="s">
        <v>322</v>
      </c>
      <c r="F635" s="52"/>
      <c r="G635" s="19">
        <f>SUBTOTAL(9,I2:I631)-SUBTOTAL(9,G2:G631)</f>
        <v>456</v>
      </c>
      <c r="J635" s="44"/>
    </row>
    <row r="636" spans="1:23" s="17" customFormat="1" ht="20.100000000000001" customHeight="1" thickBot="1" x14ac:dyDescent="0.35">
      <c r="E636" s="20" t="s">
        <v>323</v>
      </c>
      <c r="F636" s="21"/>
      <c r="G636" s="22">
        <f>(SUBTOTAL(9,V2:V631))-G635-G634</f>
        <v>910</v>
      </c>
      <c r="J636" s="44"/>
    </row>
    <row r="637" spans="1:23" s="17" customFormat="1" ht="20.100000000000001" customHeight="1" thickBot="1" x14ac:dyDescent="0.35">
      <c r="E637" s="53" t="s">
        <v>19</v>
      </c>
      <c r="F637" s="54"/>
      <c r="G637" s="23">
        <f>SUM(G634:G636)</f>
        <v>32417</v>
      </c>
      <c r="J637" s="44"/>
    </row>
    <row r="638" spans="1:23" x14ac:dyDescent="0.3">
      <c r="J638" s="44"/>
    </row>
    <row r="639" spans="1:23" x14ac:dyDescent="0.3">
      <c r="J639" s="44"/>
    </row>
    <row r="640" spans="1:23" x14ac:dyDescent="0.3">
      <c r="J640" s="44"/>
    </row>
    <row r="641" spans="3:10" x14ac:dyDescent="0.3">
      <c r="J641" s="44"/>
    </row>
    <row r="642" spans="3:10" x14ac:dyDescent="0.3">
      <c r="J642" s="44"/>
    </row>
    <row r="643" spans="3:10" x14ac:dyDescent="0.3">
      <c r="C643" t="s">
        <v>806</v>
      </c>
      <c r="J643" s="44"/>
    </row>
    <row r="644" spans="3:10" x14ac:dyDescent="0.3">
      <c r="J644" s="44"/>
    </row>
    <row r="645" spans="3:10" x14ac:dyDescent="0.3">
      <c r="J645" s="44"/>
    </row>
    <row r="646" spans="3:10" x14ac:dyDescent="0.3">
      <c r="J646" s="44"/>
    </row>
  </sheetData>
  <mergeCells count="4">
    <mergeCell ref="A1:V1"/>
    <mergeCell ref="E634:F634"/>
    <mergeCell ref="E635:F635"/>
    <mergeCell ref="E637:F637"/>
  </mergeCells>
  <phoneticPr fontId="2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3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Outils!$B$1:$B$2</xm:f>
          </x14:formula1>
          <xm:sqref>E638:E823 E633 E4:E179 E185:E631</xm:sqref>
        </x14:dataValidation>
        <x14:dataValidation type="list" allowBlank="1" showInputMessage="1" showErrorMessage="1" xr:uid="{00000000-0002-0000-0000-000001000000}">
          <x14:formula1>
            <xm:f>Outils!$C$1:$C$2</xm:f>
          </x14:formula1>
          <xm:sqref>H635:H823 H633 C4:C179 C185:C630 J4:J630 H4:H631</xm:sqref>
        </x14:dataValidation>
        <x14:dataValidation type="list" allowBlank="1" showInputMessage="1" showErrorMessage="1" xr:uid="{00000000-0002-0000-0000-000002000000}">
          <x14:formula1>
            <xm:f>Outils!$A$1:$A$12</xm:f>
          </x14:formula1>
          <xm:sqref>D4:D179 D597:D630 D185:D595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22"/>
  <sheetViews>
    <sheetView zoomScale="79" workbookViewId="0">
      <selection activeCell="F23" sqref="F23"/>
    </sheetView>
  </sheetViews>
  <sheetFormatPr baseColWidth="10" defaultRowHeight="14.4" x14ac:dyDescent="0.3"/>
  <cols>
    <col min="2" max="2" width="12.5546875" bestFit="1" customWidth="1"/>
    <col min="3" max="3" width="11.44140625" bestFit="1" customWidth="1"/>
    <col min="4" max="4" width="14.33203125" bestFit="1" customWidth="1"/>
    <col min="5" max="5" width="8.109375" bestFit="1" customWidth="1"/>
    <col min="6" max="6" width="12.5546875" bestFit="1" customWidth="1"/>
    <col min="7" max="7" width="11.44140625" bestFit="1" customWidth="1"/>
    <col min="8" max="8" width="9.33203125" bestFit="1" customWidth="1"/>
  </cols>
  <sheetData>
    <row r="1" spans="1:8" ht="24" thickBot="1" x14ac:dyDescent="0.5">
      <c r="A1" s="61" t="s">
        <v>596</v>
      </c>
      <c r="B1" s="62"/>
      <c r="C1" s="62"/>
      <c r="D1" s="62"/>
      <c r="E1" s="62"/>
      <c r="F1" s="62"/>
      <c r="G1" s="62"/>
      <c r="H1" s="63"/>
    </row>
    <row r="2" spans="1:8" ht="15" thickBot="1" x14ac:dyDescent="0.35"/>
    <row r="3" spans="1:8" ht="15" thickBot="1" x14ac:dyDescent="0.35">
      <c r="B3" s="55" t="s">
        <v>202</v>
      </c>
      <c r="C3" s="56"/>
      <c r="D3" s="57"/>
      <c r="E3" s="4"/>
      <c r="F3" s="55" t="s">
        <v>19</v>
      </c>
      <c r="G3" s="56"/>
      <c r="H3" s="57"/>
    </row>
    <row r="4" spans="1:8" ht="15" thickBot="1" x14ac:dyDescent="0.35">
      <c r="B4" s="5" t="s">
        <v>203</v>
      </c>
      <c r="C4" s="6" t="s">
        <v>204</v>
      </c>
      <c r="D4" s="5" t="s">
        <v>205</v>
      </c>
      <c r="E4" s="7" t="s">
        <v>206</v>
      </c>
      <c r="F4" s="5" t="s">
        <v>203</v>
      </c>
      <c r="G4" s="6" t="s">
        <v>204</v>
      </c>
      <c r="H4" s="5" t="s">
        <v>205</v>
      </c>
    </row>
    <row r="5" spans="1:8" x14ac:dyDescent="0.3">
      <c r="A5" s="8" t="s">
        <v>207</v>
      </c>
      <c r="B5" s="33">
        <v>42.16</v>
      </c>
      <c r="C5" s="34">
        <v>45</v>
      </c>
      <c r="D5" s="33">
        <f>C5-B5</f>
        <v>2.8400000000000034</v>
      </c>
      <c r="E5" s="35">
        <v>42</v>
      </c>
      <c r="F5" s="33">
        <f>B5*$E5</f>
        <v>1770.7199999999998</v>
      </c>
      <c r="G5" s="34">
        <f>C5*$E5</f>
        <v>1890</v>
      </c>
      <c r="H5" s="33">
        <f>D5*$E5</f>
        <v>119.28000000000014</v>
      </c>
    </row>
    <row r="6" spans="1:8" x14ac:dyDescent="0.3">
      <c r="A6" s="9" t="s">
        <v>208</v>
      </c>
      <c r="B6" s="36">
        <v>45.62</v>
      </c>
      <c r="C6" s="37">
        <v>49</v>
      </c>
      <c r="D6" s="36">
        <f t="shared" ref="D6:D16" si="0">C6-B6</f>
        <v>3.3800000000000026</v>
      </c>
      <c r="E6" s="38">
        <v>65</v>
      </c>
      <c r="F6" s="36">
        <f t="shared" ref="F6:H19" si="1">B6*$E6</f>
        <v>2965.2999999999997</v>
      </c>
      <c r="G6" s="37">
        <f t="shared" si="1"/>
        <v>3185</v>
      </c>
      <c r="H6" s="36">
        <f t="shared" si="1"/>
        <v>219.70000000000016</v>
      </c>
    </row>
    <row r="7" spans="1:8" x14ac:dyDescent="0.3">
      <c r="A7" s="9" t="s">
        <v>209</v>
      </c>
      <c r="B7" s="36">
        <v>59.3</v>
      </c>
      <c r="C7" s="37">
        <v>62</v>
      </c>
      <c r="D7" s="36">
        <f t="shared" si="0"/>
        <v>2.7000000000000028</v>
      </c>
      <c r="E7" s="38">
        <v>84</v>
      </c>
      <c r="F7" s="36">
        <f t="shared" si="1"/>
        <v>4981.2</v>
      </c>
      <c r="G7" s="37">
        <f t="shared" si="1"/>
        <v>5208</v>
      </c>
      <c r="H7" s="36">
        <f t="shared" si="1"/>
        <v>226.80000000000024</v>
      </c>
    </row>
    <row r="8" spans="1:8" x14ac:dyDescent="0.3">
      <c r="A8" s="9" t="s">
        <v>210</v>
      </c>
      <c r="B8" s="36">
        <v>58.86</v>
      </c>
      <c r="C8" s="37">
        <v>62</v>
      </c>
      <c r="D8" s="36">
        <f t="shared" si="0"/>
        <v>3.1400000000000006</v>
      </c>
      <c r="E8" s="38">
        <v>85</v>
      </c>
      <c r="F8" s="36">
        <f t="shared" si="1"/>
        <v>5003.1000000000004</v>
      </c>
      <c r="G8" s="37">
        <f t="shared" si="1"/>
        <v>5270</v>
      </c>
      <c r="H8" s="36">
        <f t="shared" si="1"/>
        <v>266.90000000000003</v>
      </c>
    </row>
    <row r="9" spans="1:8" x14ac:dyDescent="0.3">
      <c r="A9" s="9" t="s">
        <v>6</v>
      </c>
      <c r="B9" s="36">
        <v>54.72</v>
      </c>
      <c r="C9" s="37">
        <v>58</v>
      </c>
      <c r="D9" s="36">
        <f t="shared" si="0"/>
        <v>3.2800000000000011</v>
      </c>
      <c r="E9" s="38">
        <v>52</v>
      </c>
      <c r="F9" s="36">
        <f t="shared" si="1"/>
        <v>2845.44</v>
      </c>
      <c r="G9" s="37">
        <f t="shared" si="1"/>
        <v>3016</v>
      </c>
      <c r="H9" s="36">
        <f t="shared" si="1"/>
        <v>170.56000000000006</v>
      </c>
    </row>
    <row r="10" spans="1:8" x14ac:dyDescent="0.3">
      <c r="A10" s="9" t="s">
        <v>7</v>
      </c>
      <c r="B10" s="36">
        <v>54.72</v>
      </c>
      <c r="C10" s="37">
        <v>58</v>
      </c>
      <c r="D10" s="36">
        <f t="shared" si="0"/>
        <v>3.2800000000000011</v>
      </c>
      <c r="E10" s="38">
        <v>51</v>
      </c>
      <c r="F10" s="36">
        <f t="shared" si="1"/>
        <v>2790.72</v>
      </c>
      <c r="G10" s="37">
        <f t="shared" si="1"/>
        <v>2958</v>
      </c>
      <c r="H10" s="36">
        <f t="shared" si="1"/>
        <v>167.28000000000006</v>
      </c>
    </row>
    <row r="11" spans="1:8" x14ac:dyDescent="0.3">
      <c r="A11" s="9" t="s">
        <v>8</v>
      </c>
      <c r="B11" s="36">
        <v>46.65</v>
      </c>
      <c r="C11" s="37">
        <v>50</v>
      </c>
      <c r="D11" s="36">
        <f t="shared" si="0"/>
        <v>3.3500000000000014</v>
      </c>
      <c r="E11" s="38">
        <v>54</v>
      </c>
      <c r="F11" s="36">
        <f t="shared" si="1"/>
        <v>2519.1</v>
      </c>
      <c r="G11" s="37">
        <f t="shared" si="1"/>
        <v>2700</v>
      </c>
      <c r="H11" s="36">
        <f t="shared" si="1"/>
        <v>180.90000000000009</v>
      </c>
    </row>
    <row r="12" spans="1:8" x14ac:dyDescent="0.3">
      <c r="A12" s="9" t="s">
        <v>9</v>
      </c>
      <c r="B12" s="36">
        <v>57.5</v>
      </c>
      <c r="C12" s="37">
        <v>61</v>
      </c>
      <c r="D12" s="36">
        <f t="shared" si="0"/>
        <v>3.5</v>
      </c>
      <c r="E12" s="38">
        <v>37</v>
      </c>
      <c r="F12" s="36">
        <f t="shared" si="1"/>
        <v>2127.5</v>
      </c>
      <c r="G12" s="37">
        <f t="shared" si="1"/>
        <v>2257</v>
      </c>
      <c r="H12" s="36">
        <f t="shared" si="1"/>
        <v>129.5</v>
      </c>
    </row>
    <row r="13" spans="1:8" x14ac:dyDescent="0.3">
      <c r="A13" s="9" t="s">
        <v>10</v>
      </c>
      <c r="B13" s="36">
        <v>43.35</v>
      </c>
      <c r="C13" s="37">
        <v>46</v>
      </c>
      <c r="D13" s="36">
        <f t="shared" si="0"/>
        <v>2.6499999999999986</v>
      </c>
      <c r="E13" s="38">
        <v>34</v>
      </c>
      <c r="F13" s="36">
        <f t="shared" si="1"/>
        <v>1473.9</v>
      </c>
      <c r="G13" s="37">
        <f t="shared" si="1"/>
        <v>1564</v>
      </c>
      <c r="H13" s="36">
        <f t="shared" si="1"/>
        <v>90.099999999999952</v>
      </c>
    </row>
    <row r="14" spans="1:8" x14ac:dyDescent="0.3">
      <c r="A14" s="9" t="s">
        <v>11</v>
      </c>
      <c r="B14" s="36">
        <v>35.56</v>
      </c>
      <c r="C14" s="37">
        <v>38</v>
      </c>
      <c r="D14" s="36">
        <f t="shared" si="0"/>
        <v>2.4399999999999977</v>
      </c>
      <c r="E14" s="38">
        <v>33</v>
      </c>
      <c r="F14" s="36">
        <f t="shared" si="1"/>
        <v>1173.48</v>
      </c>
      <c r="G14" s="37">
        <f t="shared" si="1"/>
        <v>1254</v>
      </c>
      <c r="H14" s="36">
        <f t="shared" si="1"/>
        <v>80.519999999999925</v>
      </c>
    </row>
    <row r="15" spans="1:8" x14ac:dyDescent="0.3">
      <c r="A15" s="9" t="s">
        <v>12</v>
      </c>
      <c r="B15" s="36">
        <v>40.11</v>
      </c>
      <c r="C15" s="37">
        <v>43</v>
      </c>
      <c r="D15" s="36">
        <f t="shared" si="0"/>
        <v>2.8900000000000006</v>
      </c>
      <c r="E15" s="38">
        <v>27</v>
      </c>
      <c r="F15" s="36">
        <f t="shared" si="1"/>
        <v>1082.97</v>
      </c>
      <c r="G15" s="37">
        <f t="shared" si="1"/>
        <v>1161</v>
      </c>
      <c r="H15" s="36">
        <f t="shared" si="1"/>
        <v>78.030000000000015</v>
      </c>
    </row>
    <row r="16" spans="1:8" ht="15" thickBot="1" x14ac:dyDescent="0.35">
      <c r="A16" s="12" t="s">
        <v>13</v>
      </c>
      <c r="B16" s="39">
        <v>25.54</v>
      </c>
      <c r="C16" s="40">
        <v>28</v>
      </c>
      <c r="D16" s="39">
        <f t="shared" si="0"/>
        <v>2.4600000000000009</v>
      </c>
      <c r="E16" s="41">
        <v>21</v>
      </c>
      <c r="F16" s="39">
        <f t="shared" si="1"/>
        <v>536.34</v>
      </c>
      <c r="G16" s="40">
        <f t="shared" si="1"/>
        <v>588</v>
      </c>
      <c r="H16" s="39">
        <f t="shared" si="1"/>
        <v>51.660000000000018</v>
      </c>
    </row>
    <row r="17" spans="1:8" ht="15" thickBot="1" x14ac:dyDescent="0.35">
      <c r="A17" s="58" t="s">
        <v>597</v>
      </c>
      <c r="B17" s="59"/>
      <c r="C17" s="59"/>
      <c r="D17" s="60"/>
      <c r="E17" s="24">
        <f>SUM(E5:E16)</f>
        <v>585</v>
      </c>
      <c r="F17" s="25">
        <f t="shared" ref="F17:H17" si="2">SUM(F5:F16)</f>
        <v>29269.77</v>
      </c>
      <c r="G17" s="26">
        <f t="shared" si="2"/>
        <v>31051</v>
      </c>
      <c r="H17" s="25">
        <f t="shared" si="2"/>
        <v>1781.2300000000007</v>
      </c>
    </row>
    <row r="18" spans="1:8" x14ac:dyDescent="0.3">
      <c r="A18" s="13" t="s">
        <v>36</v>
      </c>
      <c r="B18" s="27">
        <v>3.2</v>
      </c>
      <c r="C18" s="28">
        <v>4</v>
      </c>
      <c r="D18" s="27">
        <v>0.8</v>
      </c>
      <c r="E18" s="29">
        <v>112</v>
      </c>
      <c r="F18" s="27">
        <f t="shared" si="1"/>
        <v>358.40000000000003</v>
      </c>
      <c r="G18" s="28">
        <f t="shared" si="1"/>
        <v>448</v>
      </c>
      <c r="H18" s="27">
        <f t="shared" si="1"/>
        <v>89.600000000000009</v>
      </c>
    </row>
    <row r="19" spans="1:8" ht="15" thickBot="1" x14ac:dyDescent="0.35">
      <c r="A19" s="11" t="s">
        <v>211</v>
      </c>
      <c r="B19" s="30">
        <v>7.11</v>
      </c>
      <c r="C19" s="31">
        <v>10</v>
      </c>
      <c r="D19" s="30">
        <v>2.89</v>
      </c>
      <c r="E19" s="32">
        <v>91</v>
      </c>
      <c r="F19" s="30">
        <f t="shared" si="1"/>
        <v>647.01</v>
      </c>
      <c r="G19" s="31">
        <f t="shared" si="1"/>
        <v>910</v>
      </c>
      <c r="H19" s="30">
        <f t="shared" si="1"/>
        <v>262.99</v>
      </c>
    </row>
    <row r="20" spans="1:8" ht="15" thickBot="1" x14ac:dyDescent="0.35">
      <c r="B20" s="10"/>
      <c r="C20" s="10"/>
      <c r="D20" s="25" t="s">
        <v>19</v>
      </c>
      <c r="E20" s="24"/>
      <c r="F20" s="42">
        <f>SUM(F17:F19)</f>
        <v>30275.18</v>
      </c>
      <c r="G20" s="42">
        <f t="shared" ref="G20:H20" si="3">SUM(G17:G19)</f>
        <v>32409</v>
      </c>
      <c r="H20" s="42">
        <f t="shared" si="3"/>
        <v>2133.8200000000006</v>
      </c>
    </row>
    <row r="22" spans="1:8" x14ac:dyDescent="0.3">
      <c r="D22" s="43">
        <f>(G17-F17)/456</f>
        <v>3.9062061403508763</v>
      </c>
    </row>
  </sheetData>
  <mergeCells count="4">
    <mergeCell ref="B3:D3"/>
    <mergeCell ref="F3:H3"/>
    <mergeCell ref="A17:D17"/>
    <mergeCell ref="A1:H1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3"/>
  <sheetViews>
    <sheetView workbookViewId="0">
      <selection activeCell="F14" sqref="F14"/>
    </sheetView>
  </sheetViews>
  <sheetFormatPr baseColWidth="10" defaultRowHeight="14.4" x14ac:dyDescent="0.3"/>
  <sheetData>
    <row r="1" spans="1:8" x14ac:dyDescent="0.3">
      <c r="A1" t="s">
        <v>2</v>
      </c>
      <c r="B1" t="s">
        <v>14</v>
      </c>
      <c r="C1" t="s">
        <v>16</v>
      </c>
      <c r="D1">
        <v>1</v>
      </c>
      <c r="F1" s="1" t="s">
        <v>2</v>
      </c>
      <c r="G1" s="2">
        <v>45</v>
      </c>
      <c r="H1" t="s">
        <v>21</v>
      </c>
    </row>
    <row r="2" spans="1:8" x14ac:dyDescent="0.3">
      <c r="A2" t="s">
        <v>3</v>
      </c>
      <c r="B2" t="s">
        <v>15</v>
      </c>
      <c r="C2" t="s">
        <v>17</v>
      </c>
      <c r="D2">
        <v>2</v>
      </c>
      <c r="F2" s="1" t="s">
        <v>3</v>
      </c>
      <c r="G2" s="2">
        <v>49</v>
      </c>
      <c r="H2" t="s">
        <v>22</v>
      </c>
    </row>
    <row r="3" spans="1:8" x14ac:dyDescent="0.3">
      <c r="A3" t="s">
        <v>4</v>
      </c>
      <c r="D3">
        <v>3</v>
      </c>
      <c r="F3" s="1" t="s">
        <v>4</v>
      </c>
      <c r="G3" s="2">
        <v>62</v>
      </c>
      <c r="H3" t="s">
        <v>23</v>
      </c>
    </row>
    <row r="4" spans="1:8" x14ac:dyDescent="0.3">
      <c r="A4" t="s">
        <v>5</v>
      </c>
      <c r="D4">
        <v>4</v>
      </c>
      <c r="F4" s="1" t="s">
        <v>5</v>
      </c>
      <c r="G4" s="2">
        <v>62</v>
      </c>
      <c r="H4" t="s">
        <v>24</v>
      </c>
    </row>
    <row r="5" spans="1:8" x14ac:dyDescent="0.3">
      <c r="A5" t="s">
        <v>6</v>
      </c>
      <c r="D5">
        <v>5</v>
      </c>
      <c r="F5" s="1" t="s">
        <v>6</v>
      </c>
      <c r="G5" s="2">
        <v>58</v>
      </c>
      <c r="H5" t="s">
        <v>25</v>
      </c>
    </row>
    <row r="6" spans="1:8" x14ac:dyDescent="0.3">
      <c r="A6" t="s">
        <v>7</v>
      </c>
      <c r="D6">
        <v>6</v>
      </c>
      <c r="F6" s="1" t="s">
        <v>7</v>
      </c>
      <c r="G6" s="2">
        <v>58</v>
      </c>
      <c r="H6" t="s">
        <v>26</v>
      </c>
    </row>
    <row r="7" spans="1:8" x14ac:dyDescent="0.3">
      <c r="A7" t="s">
        <v>8</v>
      </c>
      <c r="D7">
        <v>7</v>
      </c>
      <c r="F7" s="1" t="s">
        <v>8</v>
      </c>
      <c r="G7" s="2">
        <v>50</v>
      </c>
      <c r="H7" t="s">
        <v>27</v>
      </c>
    </row>
    <row r="8" spans="1:8" x14ac:dyDescent="0.3">
      <c r="A8" t="s">
        <v>9</v>
      </c>
      <c r="D8">
        <v>8</v>
      </c>
      <c r="F8" s="1" t="s">
        <v>9</v>
      </c>
      <c r="G8" s="2">
        <v>61</v>
      </c>
      <c r="H8" t="s">
        <v>28</v>
      </c>
    </row>
    <row r="9" spans="1:8" x14ac:dyDescent="0.3">
      <c r="A9" t="s">
        <v>10</v>
      </c>
      <c r="D9">
        <v>9</v>
      </c>
      <c r="F9" s="1" t="s">
        <v>10</v>
      </c>
      <c r="G9" s="2">
        <v>46</v>
      </c>
      <c r="H9" t="s">
        <v>29</v>
      </c>
    </row>
    <row r="10" spans="1:8" x14ac:dyDescent="0.3">
      <c r="A10" t="s">
        <v>11</v>
      </c>
      <c r="D10">
        <v>10</v>
      </c>
      <c r="F10" s="1" t="s">
        <v>11</v>
      </c>
      <c r="G10" s="2">
        <v>38</v>
      </c>
      <c r="H10" t="s">
        <v>30</v>
      </c>
    </row>
    <row r="11" spans="1:8" x14ac:dyDescent="0.3">
      <c r="A11" t="s">
        <v>12</v>
      </c>
      <c r="D11">
        <v>11</v>
      </c>
      <c r="F11" s="1" t="s">
        <v>12</v>
      </c>
      <c r="G11" s="2">
        <v>43</v>
      </c>
      <c r="H11" t="s">
        <v>31</v>
      </c>
    </row>
    <row r="12" spans="1:8" x14ac:dyDescent="0.3">
      <c r="A12" t="s">
        <v>13</v>
      </c>
      <c r="D12">
        <v>12</v>
      </c>
      <c r="F12" s="1" t="s">
        <v>13</v>
      </c>
      <c r="G12" s="2">
        <v>28</v>
      </c>
      <c r="H12" t="s">
        <v>32</v>
      </c>
    </row>
    <row r="13" spans="1:8" x14ac:dyDescent="0.3">
      <c r="F13" s="45" t="s">
        <v>790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0843E4-38C6-4087-B2FB-AF663EC3AE4A}">
  <dimension ref="A1:B2"/>
  <sheetViews>
    <sheetView workbookViewId="0">
      <selection activeCell="A2" sqref="A2:B2"/>
    </sheetView>
  </sheetViews>
  <sheetFormatPr baseColWidth="10" defaultRowHeight="14.4" x14ac:dyDescent="0.3"/>
  <sheetData>
    <row r="1" spans="1:2" x14ac:dyDescent="0.3">
      <c r="A1" t="s">
        <v>808</v>
      </c>
    </row>
    <row r="2" spans="1:2" x14ac:dyDescent="0.3">
      <c r="A2" s="95" t="s">
        <v>809</v>
      </c>
      <c r="B2" s="95"/>
    </row>
  </sheetData>
  <mergeCells count="1">
    <mergeCell ref="A2:B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71B89-EE87-4C04-97CE-47A2BEE981ED}">
  <dimension ref="A1:B2"/>
  <sheetViews>
    <sheetView workbookViewId="0">
      <selection activeCell="A2" sqref="A2:B2"/>
    </sheetView>
  </sheetViews>
  <sheetFormatPr baseColWidth="10" defaultRowHeight="14.4" x14ac:dyDescent="0.3"/>
  <sheetData>
    <row r="1" spans="1:2" x14ac:dyDescent="0.3">
      <c r="A1" t="s">
        <v>808</v>
      </c>
    </row>
    <row r="2" spans="1:2" x14ac:dyDescent="0.3">
      <c r="A2" s="95" t="s">
        <v>810</v>
      </c>
      <c r="B2" s="95"/>
    </row>
  </sheetData>
  <mergeCells count="1">
    <mergeCell ref="A2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B9AF0-0AB1-428B-945A-1507DD4CB4CE}">
  <dimension ref="A1:B2"/>
  <sheetViews>
    <sheetView workbookViewId="0">
      <selection activeCell="A2" sqref="A2:B2"/>
    </sheetView>
  </sheetViews>
  <sheetFormatPr baseColWidth="10" defaultRowHeight="14.4" x14ac:dyDescent="0.3"/>
  <sheetData>
    <row r="1" spans="1:2" x14ac:dyDescent="0.3">
      <c r="A1" t="s">
        <v>808</v>
      </c>
    </row>
    <row r="2" spans="1:2" x14ac:dyDescent="0.3">
      <c r="A2" s="95" t="s">
        <v>811</v>
      </c>
      <c r="B2" s="95"/>
    </row>
  </sheetData>
  <mergeCells count="1">
    <mergeCell ref="A2:B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74295D-371E-4B43-8A08-C2A93E138BA0}">
  <dimension ref="A1:B2"/>
  <sheetViews>
    <sheetView workbookViewId="0">
      <selection activeCell="A2" sqref="A2:B2"/>
    </sheetView>
  </sheetViews>
  <sheetFormatPr baseColWidth="10" defaultRowHeight="14.4" x14ac:dyDescent="0.3"/>
  <sheetData>
    <row r="1" spans="1:2" x14ac:dyDescent="0.3">
      <c r="A1" t="s">
        <v>808</v>
      </c>
    </row>
    <row r="2" spans="1:2" x14ac:dyDescent="0.3">
      <c r="A2" s="95" t="s">
        <v>812</v>
      </c>
      <c r="B2" s="95"/>
    </row>
  </sheetData>
  <mergeCells count="1">
    <mergeCell ref="A2:B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A72AE-11CC-4C1E-AAFE-95D3E1AF35AB}">
  <dimension ref="A1:B2"/>
  <sheetViews>
    <sheetView workbookViewId="0">
      <selection activeCell="A2" sqref="A2:B2"/>
    </sheetView>
  </sheetViews>
  <sheetFormatPr baseColWidth="10" defaultRowHeight="14.4" x14ac:dyDescent="0.3"/>
  <sheetData>
    <row r="1" spans="1:2" x14ac:dyDescent="0.3">
      <c r="A1" t="s">
        <v>808</v>
      </c>
    </row>
    <row r="2" spans="1:2" x14ac:dyDescent="0.3">
      <c r="A2" s="95" t="s">
        <v>813</v>
      </c>
      <c r="B2" s="95"/>
    </row>
  </sheetData>
  <mergeCells count="1">
    <mergeCell ref="A2:B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837C50-9D1A-4773-A43F-4D29D3993BF8}">
  <dimension ref="A1:B2"/>
  <sheetViews>
    <sheetView workbookViewId="0">
      <selection activeCell="A2" sqref="A2:B2"/>
    </sheetView>
  </sheetViews>
  <sheetFormatPr baseColWidth="10" defaultRowHeight="14.4" x14ac:dyDescent="0.3"/>
  <sheetData>
    <row r="1" spans="1:2" x14ac:dyDescent="0.3">
      <c r="A1" t="s">
        <v>808</v>
      </c>
    </row>
    <row r="2" spans="1:2" x14ac:dyDescent="0.3">
      <c r="A2" s="95" t="s">
        <v>814</v>
      </c>
      <c r="B2" s="95"/>
    </row>
  </sheetData>
  <mergeCells count="1">
    <mergeCell ref="A2:B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39F962-0DAB-4BDE-9ED6-74E646BF3028}">
  <dimension ref="A1:B2"/>
  <sheetViews>
    <sheetView workbookViewId="0">
      <selection activeCell="J27" sqref="J27"/>
    </sheetView>
  </sheetViews>
  <sheetFormatPr baseColWidth="10" defaultRowHeight="14.4" x14ac:dyDescent="0.3"/>
  <sheetData>
    <row r="1" spans="1:2" x14ac:dyDescent="0.3">
      <c r="A1" t="s">
        <v>808</v>
      </c>
    </row>
    <row r="2" spans="1:2" x14ac:dyDescent="0.3">
      <c r="A2" s="95" t="s">
        <v>815</v>
      </c>
      <c r="B2" s="95"/>
    </row>
  </sheetData>
  <mergeCells count="1">
    <mergeCell ref="A2:B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D2C8A-6BA4-4FCB-B61F-82DADDD9B268}">
  <dimension ref="A1:B2"/>
  <sheetViews>
    <sheetView workbookViewId="0">
      <selection activeCell="A2" sqref="A2:B2"/>
    </sheetView>
  </sheetViews>
  <sheetFormatPr baseColWidth="10" defaultRowHeight="14.4" x14ac:dyDescent="0.3"/>
  <sheetData>
    <row r="1" spans="1:2" x14ac:dyDescent="0.3">
      <c r="A1" t="s">
        <v>808</v>
      </c>
    </row>
    <row r="2" spans="1:2" x14ac:dyDescent="0.3">
      <c r="A2" s="95" t="s">
        <v>816</v>
      </c>
      <c r="B2" s="95"/>
    </row>
  </sheetData>
  <mergeCells count="1">
    <mergeCell ref="A2:B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152C3-A34E-4F72-97EB-7EE1A1015421}">
  <dimension ref="A1:B2"/>
  <sheetViews>
    <sheetView workbookViewId="0">
      <selection activeCell="F25" sqref="F25"/>
    </sheetView>
  </sheetViews>
  <sheetFormatPr baseColWidth="10" defaultRowHeight="14.4" x14ac:dyDescent="0.3"/>
  <sheetData>
    <row r="1" spans="1:2" x14ac:dyDescent="0.3">
      <c r="A1" t="s">
        <v>808</v>
      </c>
    </row>
    <row r="2" spans="1:2" x14ac:dyDescent="0.3">
      <c r="A2" s="95" t="s">
        <v>817</v>
      </c>
      <c r="B2" s="95"/>
    </row>
  </sheetData>
  <mergeCells count="1">
    <mergeCell ref="A2:B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F4241-DBC6-4B84-991C-B32CEA31E64F}">
  <dimension ref="A1:B2"/>
  <sheetViews>
    <sheetView workbookViewId="0">
      <selection activeCell="A2" sqref="A2:B2"/>
    </sheetView>
  </sheetViews>
  <sheetFormatPr baseColWidth="10" defaultRowHeight="14.4" x14ac:dyDescent="0.3"/>
  <sheetData>
    <row r="1" spans="1:2" x14ac:dyDescent="0.3">
      <c r="A1" t="s">
        <v>808</v>
      </c>
    </row>
    <row r="2" spans="1:2" x14ac:dyDescent="0.3">
      <c r="A2" s="95" t="s">
        <v>818</v>
      </c>
      <c r="B2" s="95"/>
    </row>
  </sheetData>
  <mergeCells count="1">
    <mergeCell ref="A2:B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D806D-E644-4B9E-AD8B-4BF4D76654F7}">
  <dimension ref="A1:B2"/>
  <sheetViews>
    <sheetView workbookViewId="0">
      <selection activeCell="A2" sqref="A2:B2"/>
    </sheetView>
  </sheetViews>
  <sheetFormatPr baseColWidth="10" defaultRowHeight="14.4" x14ac:dyDescent="0.3"/>
  <sheetData>
    <row r="1" spans="1:2" x14ac:dyDescent="0.3">
      <c r="A1" t="s">
        <v>808</v>
      </c>
    </row>
    <row r="2" spans="1:2" x14ac:dyDescent="0.3">
      <c r="A2" s="95" t="s">
        <v>819</v>
      </c>
      <c r="B2" s="95"/>
    </row>
  </sheetData>
  <mergeCells count="1">
    <mergeCell ref="A2:B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5EB46-A7A4-47DC-AE4A-0C9B0AC08638}">
  <dimension ref="A1:B2"/>
  <sheetViews>
    <sheetView workbookViewId="0">
      <selection activeCell="F20" sqref="F20"/>
    </sheetView>
  </sheetViews>
  <sheetFormatPr baseColWidth="10" defaultRowHeight="14.4" x14ac:dyDescent="0.3"/>
  <sheetData>
    <row r="1" spans="1:2" x14ac:dyDescent="0.3">
      <c r="A1" t="s">
        <v>808</v>
      </c>
    </row>
    <row r="2" spans="1:2" x14ac:dyDescent="0.3">
      <c r="A2" s="95" t="s">
        <v>820</v>
      </c>
      <c r="B2" s="95"/>
    </row>
  </sheetData>
  <mergeCells count="1">
    <mergeCell ref="A2:B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E50B18F-E06F-45D9-9336-FC974EC670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Tableau de commande</vt:lpstr>
      <vt:lpstr>Rapport</vt:lpstr>
      <vt:lpstr>Outils</vt:lpstr>
      <vt:lpstr>Commande 3ème</vt:lpstr>
      <vt:lpstr>Commande 4ème</vt:lpstr>
      <vt:lpstr>Commande 5ème</vt:lpstr>
      <vt:lpstr>Commande 6ème</vt:lpstr>
      <vt:lpstr>Commande CM2</vt:lpstr>
      <vt:lpstr>Commande CM1</vt:lpstr>
      <vt:lpstr>Commande CE2</vt:lpstr>
      <vt:lpstr>Commande CE1</vt:lpstr>
      <vt:lpstr>Commande CP</vt:lpstr>
      <vt:lpstr>Commande GS</vt:lpstr>
      <vt:lpstr>Commande MS</vt:lpstr>
      <vt:lpstr>Commande 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dendievel romain</dc:creator>
  <cp:lastModifiedBy>dendievel romain</cp:lastModifiedBy>
  <cp:lastPrinted>2023-07-02T18:49:00Z</cp:lastPrinted>
  <dcterms:created xsi:type="dcterms:W3CDTF">2023-05-09T17:42:22Z</dcterms:created>
  <dcterms:modified xsi:type="dcterms:W3CDTF">2023-07-02T19:41:05Z</dcterms:modified>
</cp:coreProperties>
</file>